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选股结果!$C:$AA</definedName>
  </definedNames>
  <calcPr calcId="144525"/>
</workbook>
</file>

<file path=xl/sharedStrings.xml><?xml version="1.0" encoding="utf-8"?>
<sst xmlns="http://schemas.openxmlformats.org/spreadsheetml/2006/main" count="6045">
  <si>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</si>
  <si>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</si>
  <si>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</si>
  <si>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</si>
  <si>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</si>
  <si>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</si>
  <si>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</si>
  <si>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</si>
  <si>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</si>
  <si>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</si>
  <si>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吸收存款的净增加</t>
  </si>
  <si>
    <t>拆入资金净增加额(元)
2021.09.30</t>
  </si>
  <si>
    <t>回购业务资金净增加额(元)
2021.09.30</t>
  </si>
  <si>
    <t>买入返售金融资产的净减少</t>
  </si>
  <si>
    <t>代理买卖证券收到的现金净额(元)
2021.09.30</t>
  </si>
  <si>
    <t>支付的各项税费(元)
2021.09.30</t>
  </si>
  <si>
    <t>收到其他与经营活动有关的现金(元)
2021.09.30</t>
  </si>
  <si>
    <t>收到的税费返还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</si>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</sst>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7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方正书宋_GBK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9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8" fillId="35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26" fillId="37" borderId="9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4" fillId="19" borderId="9" applyNumberFormat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9" fillId="11" borderId="2" applyNumberFormat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24" borderId="7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44" fontId="4" fillId="4" borderId="1" xfId="0" applyNumberFormat="1" applyFont="1" applyFill="1" applyBorder="1" applyAlignment="1">
      <alignment horizontal="center" vertical="center" wrapText="1"/>
    </xf>
    <xf numFmtId="44" fontId="5" fillId="0" borderId="1" xfId="0" applyNumberFormat="1" applyFont="1" applyBorder="1" applyAlignment="1">
      <alignment horizontal="center" vertical="center"/>
    </xf>
    <xf numFmtId="10" fontId="5" fillId="5" borderId="1" xfId="9" applyNumberFormat="1" applyFont="1" applyFill="1" applyBorder="1" applyAlignment="1">
      <alignment horizontal="center" vertical="center" wrapText="1"/>
    </xf>
    <xf numFmtId="10" fontId="5" fillId="0" borderId="1" xfId="9" applyNumberFormat="1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4" fontId="5" fillId="6" borderId="1" xfId="0" applyNumberFormat="1" applyFont="1" applyFill="1" applyBorder="1" applyAlignment="1">
      <alignment horizontal="center" vertical="center"/>
    </xf>
    <xf numFmtId="44" fontId="5" fillId="7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4" fontId="5" fillId="8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  <xf numFmtId="4" fontId="6" fillId="0" borderId="0" xfId="0" applyNumberFormat="1" applyFont="1" applyAlignment="1">
      <alignment horizontal="center" vertical="center"/>
    </xf>
    <xf numFmtId="4" fontId="6" fillId="0" borderId="0" xfId="0" applyNumberFormat="1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K3005"/>
  <sheetViews>
    <sheetView tabSelected="1" workbookViewId="0">
      <pane xSplit="2" ySplit="1" topLeftCell="X150" activePane="bottomRight" state="frozen"/>
      <selection/>
      <selection pane="topRight"/>
      <selection pane="bottomLeft"/>
      <selection pane="bottomRight" activeCell="AB151" sqref="AB151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1" width="30.5735294117647" style="1" customWidth="1"/>
    <col min="12" max="12" width="19.4191176470588" style="1" customWidth="1"/>
    <col min="13" max="14" width="23.1397058823529" style="1" customWidth="1"/>
    <col min="15" max="15" width="28.7132352941176" style="1" customWidth="1"/>
    <col min="16" max="16" width="17.5735294117647" style="1" customWidth="1"/>
    <col min="17" max="19" width="30.5735294117647" style="1" customWidth="1"/>
    <col min="20" max="20" width="25.0073529411765" style="1" customWidth="1"/>
    <col min="21" max="21" width="32.4191176470588" style="1" customWidth="1"/>
    <col min="22" max="22" width="30.5735294117647" style="1" customWidth="1"/>
    <col min="23" max="23" width="16.1397058823529" style="1" customWidth="1"/>
    <col min="24" max="24" width="30.5735294117647" style="1" customWidth="1"/>
    <col min="25" max="25" width="21.2794117647059" style="1" customWidth="1"/>
    <col min="26" max="26" width="33.2794117647059" style="1" customWidth="1"/>
    <col min="27" max="27" width="30.5735294117647" style="1" customWidth="1"/>
    <col min="28" max="30" width="14.8823529411765" style="1"/>
    <col min="31" max="31" width="15.9338235294118" style="2" customWidth="1"/>
    <col min="32" max="32" width="13.4779411764706" style="2" customWidth="1"/>
    <col min="33" max="33" width="16.6617647058824" customWidth="1"/>
    <col min="34" max="34" width="13.6029411764706" style="2" customWidth="1"/>
    <col min="35" max="35" width="15.6838235294118" style="1" customWidth="1"/>
    <col min="36" max="36" width="16.5441176470588" style="1" customWidth="1"/>
    <col min="37" max="37" width="26.5955882352941" style="1" customWidth="1"/>
  </cols>
  <sheetData>
    <row r="1" ht="136" spans="1:37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7" t="s">
        <v>10</v>
      </c>
      <c r="L1" s="4" t="s">
        <v>11</v>
      </c>
      <c r="M1" s="4" t="s">
        <v>12</v>
      </c>
      <c r="N1" s="8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9" t="s">
        <v>27</v>
      </c>
      <c r="AC1" s="9" t="s">
        <v>28</v>
      </c>
      <c r="AD1" s="9" t="s">
        <v>29</v>
      </c>
      <c r="AE1" s="11" t="s">
        <v>30</v>
      </c>
      <c r="AF1" s="11" t="s">
        <v>31</v>
      </c>
      <c r="AG1" s="13" t="s">
        <v>32</v>
      </c>
      <c r="AH1" s="11" t="s">
        <v>33</v>
      </c>
      <c r="AI1" s="14" t="s">
        <v>34</v>
      </c>
      <c r="AJ1" s="15" t="s">
        <v>35</v>
      </c>
      <c r="AK1" s="17" t="s">
        <v>36</v>
      </c>
    </row>
    <row r="2" spans="1:37">
      <c r="A2" s="5" t="s">
        <v>37</v>
      </c>
      <c r="B2" s="5" t="s">
        <v>38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/>
      <c r="L2" s="6">
        <v>0</v>
      </c>
      <c r="M2" s="6">
        <v>0</v>
      </c>
      <c r="N2" s="6"/>
      <c r="O2" s="6">
        <v>0</v>
      </c>
      <c r="P2" s="6">
        <v>26272000000</v>
      </c>
      <c r="Q2" s="6">
        <v>11938000000</v>
      </c>
      <c r="R2" s="6"/>
      <c r="S2" s="6">
        <v>0</v>
      </c>
      <c r="T2" s="6">
        <v>362949000000</v>
      </c>
      <c r="U2" s="6">
        <v>0</v>
      </c>
      <c r="V2" s="6">
        <v>0</v>
      </c>
      <c r="W2" s="6">
        <v>139757000000</v>
      </c>
      <c r="X2" s="6">
        <v>96174000000</v>
      </c>
      <c r="Y2" s="6">
        <v>0</v>
      </c>
      <c r="Z2" s="6">
        <v>22163000000</v>
      </c>
      <c r="AA2" s="6">
        <v>23065000000</v>
      </c>
      <c r="AB2" s="10">
        <f t="shared" ref="AB2:AB31" si="0">C2+D2+E2+F2+G2+H2+I2+J2+L2+M2+O2+Q2</f>
        <v>588392000000</v>
      </c>
      <c r="AC2" s="10">
        <f>S2+T2+U2+V2+W2+X2+Y2+Z2+AA2+P2</f>
        <v>670380000000</v>
      </c>
      <c r="AD2" s="10">
        <f>AB2-AC2</f>
        <v>-81988000000</v>
      </c>
      <c r="AE2" s="12">
        <f>C2/(1+0.13)/VLOOKUP(A2,[1]选股结果!$A$2:$AX$3002,3,FALSE)</f>
        <v>0</v>
      </c>
      <c r="AF2" s="12">
        <f>(S2/(1+0.1)+Z2)/(VLOOKUP(A2,[1]选股结果!$A$2:$AY$3002,51,FALSE))</f>
        <v>14.0449936628644</v>
      </c>
      <c r="AG2" s="16"/>
      <c r="AH2" s="12">
        <f>AD2/VLOOKUP(A2,[1]选股结果!$A$2:$AX$3002,35,FALSE)</f>
        <v>-0.661673795496732</v>
      </c>
      <c r="AI2" s="10">
        <f>(VLOOKUP(A2,[1]选股结果!$A$2:$AX$3002,7,FALSE)+VLOOKUP(A2,[1]选股结果!$A$2:$AX$3002,15,FALSE)+VLOOKUP(A2,[1]选股结果!$A$2:$AX$3002,16,FALSE)+VLOOKUP(A2,[1]选股结果!$A$2:$AX$3002,17,FALSE)+VLOOKUP(A2,[1]选股结果!$A$2:$AX$3002,18,FALSE))-(S2/(1+0.13)+Z2)</f>
        <v>-20585000000</v>
      </c>
      <c r="AJ2" s="10">
        <f>AD2-AI2</f>
        <v>-61403000000</v>
      </c>
      <c r="AK2" s="18">
        <f>AD2-VLOOKUP(A2,[2]选股结果!$A$2:$G$4900,7,FALSE)</f>
        <v>-81999000000</v>
      </c>
    </row>
    <row r="3" spans="1:37">
      <c r="A3" s="5" t="s">
        <v>39</v>
      </c>
      <c r="B3" s="5" t="s">
        <v>40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/>
      <c r="L3" s="6">
        <v>0</v>
      </c>
      <c r="M3" s="6">
        <v>0</v>
      </c>
      <c r="N3" s="6"/>
      <c r="O3" s="6">
        <v>0</v>
      </c>
      <c r="P3" s="6">
        <v>13998000000</v>
      </c>
      <c r="Q3" s="6">
        <v>226000000</v>
      </c>
      <c r="R3" s="6"/>
      <c r="S3" s="6">
        <v>0</v>
      </c>
      <c r="T3" s="6">
        <v>86678000000</v>
      </c>
      <c r="U3" s="6">
        <v>0</v>
      </c>
      <c r="V3" s="6">
        <v>0</v>
      </c>
      <c r="W3" s="6">
        <v>63730000000</v>
      </c>
      <c r="X3" s="6">
        <v>47095000000</v>
      </c>
      <c r="Y3" s="6">
        <v>0</v>
      </c>
      <c r="Z3" s="6">
        <v>11167000000</v>
      </c>
      <c r="AA3" s="6">
        <v>1236000000</v>
      </c>
      <c r="AB3" s="10">
        <f t="shared" si="0"/>
        <v>245571000000</v>
      </c>
      <c r="AC3" s="10">
        <f t="shared" ref="AC3:AC17" si="1">S3+T3+U3+V3+W3+X3+Y3+Z3+AA3+P3</f>
        <v>223904000000</v>
      </c>
      <c r="AD3" s="10">
        <f t="shared" ref="AD3:AD66" si="2">AB3-AC3</f>
        <v>21667000000</v>
      </c>
      <c r="AE3" s="12">
        <f>C3/(1+0.13)/VLOOKUP(A3,[1]选股结果!$A$2:$AX$3002,3,FALSE)</f>
        <v>0</v>
      </c>
      <c r="AF3" s="12">
        <f>(S3/(1+0.1)+Z3)/(VLOOKUP(A3,[1]选股结果!$A$2:$AY$3002,51,FALSE))</f>
        <v>14.8695073235686</v>
      </c>
      <c r="AG3" s="16"/>
      <c r="AH3" s="12">
        <f>AD3/VLOOKUP(A3,[1]选股结果!$A$2:$AX$3002,35,FALSE)</f>
        <v>0.530546781263008</v>
      </c>
      <c r="AI3" s="10">
        <f>(VLOOKUP(A3,[1]选股结果!$A$2:$AX$3002,7,FALSE)+VLOOKUP(A3,[1]选股结果!$A$2:$AX$3002,15,FALSE)+VLOOKUP(A3,[1]选股结果!$A$2:$AX$3002,16,FALSE)+VLOOKUP(A3,[1]选股结果!$A$2:$AX$3002,17,FALSE)+VLOOKUP(A3,[1]选股结果!$A$2:$AX$3002,18,FALSE))-(S3/(1+0.13)+Z3)</f>
        <v>-10416000000</v>
      </c>
      <c r="AJ3" s="10">
        <f t="shared" ref="AJ3:AJ66" si="3">AD3-AI3</f>
        <v>32083000000</v>
      </c>
      <c r="AK3" s="18">
        <f>AD3-VLOOKUP(A3,[2]选股结果!$A$2:$G$4900,7,FALSE)</f>
        <v>21657000000</v>
      </c>
    </row>
    <row r="4" spans="1:37">
      <c r="A4" s="5" t="s">
        <v>41</v>
      </c>
      <c r="B4" s="5" t="s">
        <v>42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/>
      <c r="L4" s="6">
        <v>0</v>
      </c>
      <c r="M4" s="6">
        <v>0</v>
      </c>
      <c r="N4" s="6"/>
      <c r="O4" s="6">
        <v>0</v>
      </c>
      <c r="P4" s="6">
        <v>10023000000</v>
      </c>
      <c r="Q4" s="6">
        <v>11408000000</v>
      </c>
      <c r="R4" s="6"/>
      <c r="S4" s="6">
        <v>0</v>
      </c>
      <c r="T4" s="6">
        <v>119586000000</v>
      </c>
      <c r="U4" s="6">
        <v>3439000000</v>
      </c>
      <c r="V4" s="6">
        <v>0</v>
      </c>
      <c r="W4" s="6">
        <v>43997000000</v>
      </c>
      <c r="X4" s="6">
        <v>32555000000</v>
      </c>
      <c r="Y4" s="6">
        <v>0</v>
      </c>
      <c r="Z4" s="6">
        <v>5993000000</v>
      </c>
      <c r="AA4" s="6">
        <v>16399000000</v>
      </c>
      <c r="AB4" s="10">
        <f t="shared" si="0"/>
        <v>158765000000</v>
      </c>
      <c r="AC4" s="10">
        <f t="shared" si="1"/>
        <v>231992000000</v>
      </c>
      <c r="AD4" s="10">
        <f t="shared" si="2"/>
        <v>-73227000000</v>
      </c>
      <c r="AE4" s="12">
        <f>C4/(1+0.13)/VLOOKUP(A4,[1]选股结果!$A$2:$AX$3002,3,FALSE)</f>
        <v>0</v>
      </c>
      <c r="AF4" s="12">
        <f>(S4/(1+0.1)+Z4)/(VLOOKUP(A4,[1]选股结果!$A$2:$AY$3002,51,FALSE))</f>
        <v>10.5510563380282</v>
      </c>
      <c r="AG4" s="16"/>
      <c r="AH4" s="12">
        <f>AD4/VLOOKUP(A4,[1]选股结果!$A$2:$AX$3002,35,FALSE)</f>
        <v>-2.0222308138411</v>
      </c>
      <c r="AI4" s="10">
        <f>(VLOOKUP(A4,[1]选股结果!$A$2:$AX$3002,7,FALSE)+VLOOKUP(A4,[1]选股结果!$A$2:$AX$3002,15,FALSE)+VLOOKUP(A4,[1]选股结果!$A$2:$AX$3002,16,FALSE)+VLOOKUP(A4,[1]选股结果!$A$2:$AX$3002,17,FALSE)+VLOOKUP(A4,[1]选股结果!$A$2:$AX$3002,18,FALSE))-(S4/(1+0.13)+Z4)</f>
        <v>-5425000000</v>
      </c>
      <c r="AJ4" s="10">
        <f t="shared" si="3"/>
        <v>-67802000000</v>
      </c>
      <c r="AK4" s="18">
        <f>AD4-VLOOKUP(A4,[2]选股结果!$A$2:$G$4900,7,FALSE)</f>
        <v>-73227000000</v>
      </c>
    </row>
    <row r="5" spans="1:37">
      <c r="A5" s="5" t="s">
        <v>43</v>
      </c>
      <c r="B5" s="5" t="s">
        <v>44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/>
      <c r="L5" s="6">
        <v>0</v>
      </c>
      <c r="M5" s="6">
        <v>0</v>
      </c>
      <c r="N5" s="6"/>
      <c r="O5" s="6">
        <v>0</v>
      </c>
      <c r="P5" s="6">
        <v>40980000000</v>
      </c>
      <c r="Q5" s="6">
        <v>71769000000</v>
      </c>
      <c r="R5" s="6"/>
      <c r="S5" s="6">
        <v>0</v>
      </c>
      <c r="T5" s="6">
        <v>469032000000</v>
      </c>
      <c r="U5" s="6">
        <v>11638000000</v>
      </c>
      <c r="V5" s="6">
        <v>0</v>
      </c>
      <c r="W5" s="6">
        <v>33704000000</v>
      </c>
      <c r="X5" s="6">
        <v>80207000000</v>
      </c>
      <c r="Y5" s="6">
        <v>0</v>
      </c>
      <c r="Z5" s="6">
        <v>34818000000</v>
      </c>
      <c r="AA5" s="6">
        <v>21847000000</v>
      </c>
      <c r="AB5" s="10">
        <f t="shared" si="0"/>
        <v>729434000000</v>
      </c>
      <c r="AC5" s="10">
        <f t="shared" si="1"/>
        <v>692226000000</v>
      </c>
      <c r="AD5" s="10">
        <f t="shared" si="2"/>
        <v>37208000000</v>
      </c>
      <c r="AE5" s="12">
        <f>C5/(1+0.13)/VLOOKUP(A5,[1]选股结果!$A$2:$AX$3002,3,FALSE)</f>
        <v>0</v>
      </c>
      <c r="AF5" s="12">
        <f>(S5/(1+0.1)+Z5)/(VLOOKUP(A5,[1]选股结果!$A$2:$AY$3002,51,FALSE))</f>
        <v>16.7233429394813</v>
      </c>
      <c r="AG5" s="16"/>
      <c r="AH5" s="12">
        <f>AD5/VLOOKUP(A5,[1]选股结果!$A$2:$AX$3002,35,FALSE)</f>
        <v>0.195396564490634</v>
      </c>
      <c r="AI5" s="10">
        <f>(VLOOKUP(A5,[1]选股结果!$A$2:$AX$3002,7,FALSE)+VLOOKUP(A5,[1]选股结果!$A$2:$AX$3002,15,FALSE)+VLOOKUP(A5,[1]选股结果!$A$2:$AX$3002,16,FALSE)+VLOOKUP(A5,[1]选股结果!$A$2:$AX$3002,17,FALSE)+VLOOKUP(A5,[1]选股结果!$A$2:$AX$3002,18,FALSE))-(S5/(1+0.13)+Z5)</f>
        <v>-32736000000</v>
      </c>
      <c r="AJ5" s="10">
        <f t="shared" si="3"/>
        <v>69944000000</v>
      </c>
      <c r="AK5" s="18">
        <f>AD5-VLOOKUP(A5,[2]选股结果!$A$2:$G$4900,7,FALSE)</f>
        <v>37208000000</v>
      </c>
    </row>
    <row r="6" spans="1:37">
      <c r="A6" s="5" t="s">
        <v>45</v>
      </c>
      <c r="B6" s="5" t="s">
        <v>46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/>
      <c r="L6" s="6">
        <v>0</v>
      </c>
      <c r="M6" s="6">
        <v>0</v>
      </c>
      <c r="N6" s="6"/>
      <c r="O6" s="6">
        <v>0</v>
      </c>
      <c r="P6" s="6">
        <v>17203000000</v>
      </c>
      <c r="Q6" s="6">
        <v>64703000000</v>
      </c>
      <c r="R6" s="6"/>
      <c r="S6" s="6">
        <v>0</v>
      </c>
      <c r="T6" s="6">
        <v>294042000000</v>
      </c>
      <c r="U6" s="6">
        <v>0</v>
      </c>
      <c r="V6" s="6">
        <v>0</v>
      </c>
      <c r="W6" s="6">
        <v>26526000000</v>
      </c>
      <c r="X6" s="6">
        <v>90506000000</v>
      </c>
      <c r="Y6" s="6">
        <v>0</v>
      </c>
      <c r="Z6" s="6">
        <v>20591000000</v>
      </c>
      <c r="AA6" s="6">
        <v>63599000000</v>
      </c>
      <c r="AB6" s="10">
        <f t="shared" si="0"/>
        <v>335830000000</v>
      </c>
      <c r="AC6" s="10">
        <f t="shared" si="1"/>
        <v>512467000000</v>
      </c>
      <c r="AD6" s="10">
        <f t="shared" si="2"/>
        <v>-176637000000</v>
      </c>
      <c r="AE6" s="12">
        <f>C6/(1+0.13)/VLOOKUP(A6,[1]选股结果!$A$2:$AX$3002,3,FALSE)</f>
        <v>0</v>
      </c>
      <c r="AF6" s="12">
        <f>(S6/(1+0.1)+Z6)/(VLOOKUP(A6,[1]选股结果!$A$2:$AY$3002,51,FALSE))</f>
        <v>13.9410968178741</v>
      </c>
      <c r="AG6" s="16"/>
      <c r="AH6" s="12">
        <f>AD6/VLOOKUP(A6,[1]选股结果!$A$2:$AX$3002,35,FALSE)</f>
        <v>-1.85490459638548</v>
      </c>
      <c r="AI6" s="10">
        <f>(VLOOKUP(A6,[1]选股结果!$A$2:$AX$3002,7,FALSE)+VLOOKUP(A6,[1]选股结果!$A$2:$AX$3002,15,FALSE)+VLOOKUP(A6,[1]选股结果!$A$2:$AX$3002,16,FALSE)+VLOOKUP(A6,[1]选股结果!$A$2:$AX$3002,17,FALSE)+VLOOKUP(A6,[1]选股结果!$A$2:$AX$3002,18,FALSE))-(S6/(1+0.13)+Z6)</f>
        <v>-19114000000</v>
      </c>
      <c r="AJ6" s="10">
        <f t="shared" si="3"/>
        <v>-157523000000</v>
      </c>
      <c r="AK6" s="18">
        <f>AD6-VLOOKUP(A6,[2]选股结果!$A$2:$G$4900,7,FALSE)</f>
        <v>-176594000000</v>
      </c>
    </row>
    <row r="7" spans="1:37">
      <c r="A7" s="5" t="s">
        <v>47</v>
      </c>
      <c r="B7" s="5" t="s">
        <v>48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/>
      <c r="L7" s="6">
        <v>0</v>
      </c>
      <c r="M7" s="6">
        <v>0</v>
      </c>
      <c r="N7" s="6"/>
      <c r="O7" s="6">
        <v>0</v>
      </c>
      <c r="P7" s="6">
        <v>7420860000</v>
      </c>
      <c r="Q7" s="6">
        <v>2782315000</v>
      </c>
      <c r="R7" s="6"/>
      <c r="S7" s="6">
        <v>0</v>
      </c>
      <c r="T7" s="6">
        <v>118759658000</v>
      </c>
      <c r="U7" s="6">
        <v>7529064000</v>
      </c>
      <c r="V7" s="6">
        <v>0</v>
      </c>
      <c r="W7" s="6">
        <v>20723387000</v>
      </c>
      <c r="X7" s="6">
        <v>31293235000</v>
      </c>
      <c r="Y7" s="6">
        <v>0</v>
      </c>
      <c r="Z7" s="6">
        <v>5013748000</v>
      </c>
      <c r="AA7" s="6">
        <v>8884089000</v>
      </c>
      <c r="AB7" s="10">
        <f t="shared" si="0"/>
        <v>272482278000</v>
      </c>
      <c r="AC7" s="10">
        <f t="shared" si="1"/>
        <v>199624041000</v>
      </c>
      <c r="AD7" s="10">
        <f t="shared" si="2"/>
        <v>72858237000</v>
      </c>
      <c r="AE7" s="12">
        <f>C7/(1+0.13)/VLOOKUP(A7,[1]选股结果!$A$2:$AX$3002,3,FALSE)</f>
        <v>0</v>
      </c>
      <c r="AF7" s="12">
        <f>(S7/(1+0.1)+Z7)/(VLOOKUP(A7,[1]选股结果!$A$2:$AY$3002,51,FALSE))</f>
        <v>11.4607027176534</v>
      </c>
      <c r="AG7" s="16"/>
      <c r="AH7" s="12">
        <f>AD7/VLOOKUP(A7,[1]选股结果!$A$2:$AX$3002,35,FALSE)</f>
        <v>2.35211272516351</v>
      </c>
      <c r="AI7" s="10">
        <f>(VLOOKUP(A7,[1]选股结果!$A$2:$AX$3002,7,FALSE)+VLOOKUP(A7,[1]选股结果!$A$2:$AX$3002,15,FALSE)+VLOOKUP(A7,[1]选股结果!$A$2:$AX$3002,16,FALSE)+VLOOKUP(A7,[1]选股结果!$A$2:$AX$3002,17,FALSE)+VLOOKUP(A7,[1]选股结果!$A$2:$AX$3002,18,FALSE))-(S7/(1+0.13)+Z7)</f>
        <v>-4576275000</v>
      </c>
      <c r="AJ7" s="10">
        <f t="shared" si="3"/>
        <v>77434512000</v>
      </c>
      <c r="AK7" s="18">
        <f>AD7-VLOOKUP(A7,[2]选股结果!$A$2:$G$4900,7,FALSE)</f>
        <v>72856267000</v>
      </c>
    </row>
    <row r="8" spans="1:37">
      <c r="A8" s="5" t="s">
        <v>49</v>
      </c>
      <c r="B8" s="5" t="s">
        <v>50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/>
      <c r="L8" s="6">
        <v>0</v>
      </c>
      <c r="M8" s="6">
        <v>0</v>
      </c>
      <c r="N8" s="6"/>
      <c r="O8" s="6">
        <v>0</v>
      </c>
      <c r="P8" s="6">
        <v>44593000000</v>
      </c>
      <c r="Q8" s="6">
        <v>157205000000</v>
      </c>
      <c r="R8" s="6"/>
      <c r="S8" s="6">
        <v>0</v>
      </c>
      <c r="T8" s="6">
        <v>0</v>
      </c>
      <c r="U8" s="6">
        <v>0</v>
      </c>
      <c r="V8" s="6">
        <v>196873000000</v>
      </c>
      <c r="W8" s="6">
        <v>19713000000</v>
      </c>
      <c r="X8" s="6">
        <v>121107000000</v>
      </c>
      <c r="Y8" s="6">
        <v>14690000000</v>
      </c>
      <c r="Z8" s="6">
        <v>63867000000</v>
      </c>
      <c r="AA8" s="6">
        <v>227187000000</v>
      </c>
      <c r="AB8" s="10">
        <f t="shared" si="0"/>
        <v>759733000000</v>
      </c>
      <c r="AC8" s="10">
        <f t="shared" si="1"/>
        <v>688030000000</v>
      </c>
      <c r="AD8" s="10">
        <f t="shared" si="2"/>
        <v>71703000000</v>
      </c>
      <c r="AE8" s="12">
        <f>C8/(1+0.13)/VLOOKUP(A8,[1]选股结果!$A$2:$AX$3002,3,FALSE)</f>
        <v>0</v>
      </c>
      <c r="AF8" s="12">
        <f>(S8/(1+0.1)+Z8)/(VLOOKUP(A8,[1]选股结果!$A$2:$AY$3002,51,FALSE))</f>
        <v>18.968517968518</v>
      </c>
      <c r="AG8" s="16"/>
      <c r="AH8" s="12">
        <f>AD8/VLOOKUP(A8,[1]选股结果!$A$2:$AX$3002,35,FALSE)</f>
        <v>0.082587732836983</v>
      </c>
      <c r="AI8" s="10">
        <f>(VLOOKUP(A8,[1]选股结果!$A$2:$AX$3002,7,FALSE)+VLOOKUP(A8,[1]选股结果!$A$2:$AX$3002,15,FALSE)+VLOOKUP(A8,[1]选股结果!$A$2:$AX$3002,16,FALSE)+VLOOKUP(A8,[1]选股结果!$A$2:$AX$3002,17,FALSE)+VLOOKUP(A8,[1]选股结果!$A$2:$AX$3002,18,FALSE))-(S8/(1+0.13)+Z8)</f>
        <v>-60500000000</v>
      </c>
      <c r="AJ8" s="10">
        <f t="shared" si="3"/>
        <v>132203000000</v>
      </c>
      <c r="AK8" s="18">
        <f>AD8-VLOOKUP(A8,[2]选股结果!$A$2:$G$4900,7,FALSE)</f>
        <v>71729000000</v>
      </c>
    </row>
    <row r="9" spans="1:37">
      <c r="A9" s="5" t="s">
        <v>51</v>
      </c>
      <c r="B9" s="5" t="s">
        <v>52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/>
      <c r="L9" s="6">
        <v>0</v>
      </c>
      <c r="M9" s="6">
        <v>0</v>
      </c>
      <c r="N9" s="6"/>
      <c r="O9" s="6">
        <v>0</v>
      </c>
      <c r="P9" s="6">
        <v>1929656000</v>
      </c>
      <c r="Q9" s="6">
        <v>1769115000</v>
      </c>
      <c r="R9" s="6"/>
      <c r="S9" s="6">
        <v>0</v>
      </c>
      <c r="T9" s="6">
        <v>74127727000</v>
      </c>
      <c r="U9" s="6">
        <v>2137324000</v>
      </c>
      <c r="V9" s="6">
        <v>0</v>
      </c>
      <c r="W9" s="6">
        <v>16622279000</v>
      </c>
      <c r="X9" s="6">
        <v>6512116000</v>
      </c>
      <c r="Y9" s="6">
        <v>0</v>
      </c>
      <c r="Z9" s="6">
        <v>1966577000</v>
      </c>
      <c r="AA9" s="6">
        <v>1205443000</v>
      </c>
      <c r="AB9" s="10">
        <f t="shared" si="0"/>
        <v>127347195000</v>
      </c>
      <c r="AC9" s="10">
        <f t="shared" si="1"/>
        <v>104501122000</v>
      </c>
      <c r="AD9" s="10">
        <f t="shared" si="2"/>
        <v>22846073000</v>
      </c>
      <c r="AE9" s="12">
        <f>C9/(1+0.13)/VLOOKUP(A9,[1]选股结果!$A$2:$AX$3002,3,FALSE)</f>
        <v>0</v>
      </c>
      <c r="AF9" s="12">
        <f>(S9/(1+0.1)+Z9)/(VLOOKUP(A9,[1]选股结果!$A$2:$AY$3002,51,FALSE))</f>
        <v>15.8539941794378</v>
      </c>
      <c r="AG9" s="16"/>
      <c r="AH9" s="12">
        <f>AD9/VLOOKUP(A9,[1]选股结果!$A$2:$AX$3002,35,FALSE)</f>
        <v>2.25314994701475</v>
      </c>
      <c r="AI9" s="10">
        <f>(VLOOKUP(A9,[1]选股结果!$A$2:$AX$3002,7,FALSE)+VLOOKUP(A9,[1]选股结果!$A$2:$AX$3002,15,FALSE)+VLOOKUP(A9,[1]选股结果!$A$2:$AX$3002,16,FALSE)+VLOOKUP(A9,[1]选股结果!$A$2:$AX$3002,17,FALSE)+VLOOKUP(A9,[1]选股结果!$A$2:$AX$3002,18,FALSE))-(S9/(1+0.13)+Z9)</f>
        <v>-1842534000</v>
      </c>
      <c r="AJ9" s="10">
        <f t="shared" si="3"/>
        <v>24688607000</v>
      </c>
      <c r="AK9" s="18">
        <f>AD9-VLOOKUP(A9,[2]选股结果!$A$2:$G$4900,7,FALSE)</f>
        <v>22845117000</v>
      </c>
    </row>
    <row r="10" spans="1:37">
      <c r="A10" s="5" t="s">
        <v>53</v>
      </c>
      <c r="B10" s="5" t="s">
        <v>54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/>
      <c r="L10" s="6">
        <v>0</v>
      </c>
      <c r="M10" s="6">
        <v>10642758501.86</v>
      </c>
      <c r="N10" s="6"/>
      <c r="O10" s="6">
        <v>0</v>
      </c>
      <c r="P10" s="6">
        <v>3522429440.83</v>
      </c>
      <c r="Q10" s="6">
        <v>5234599169.99</v>
      </c>
      <c r="R10" s="6"/>
      <c r="S10" s="6">
        <v>1209549.99</v>
      </c>
      <c r="T10" s="6">
        <v>38480384731.45</v>
      </c>
      <c r="U10" s="6">
        <v>8168053040.54</v>
      </c>
      <c r="V10" s="6">
        <v>332527242.78</v>
      </c>
      <c r="W10" s="6">
        <v>15144738621.85</v>
      </c>
      <c r="X10" s="6">
        <v>8468729771.82</v>
      </c>
      <c r="Y10" s="6">
        <v>0</v>
      </c>
      <c r="Z10" s="6">
        <v>1162365074.43</v>
      </c>
      <c r="AA10" s="6">
        <v>7542334111.39</v>
      </c>
      <c r="AB10" s="10">
        <f t="shared" si="0"/>
        <v>50732419532.92</v>
      </c>
      <c r="AC10" s="10">
        <f t="shared" si="1"/>
        <v>82822771585.08</v>
      </c>
      <c r="AD10" s="10">
        <f t="shared" si="2"/>
        <v>-32090352052.16</v>
      </c>
      <c r="AE10" s="12">
        <f>C10/(1+0.13)/VLOOKUP(A10,[1]选股结果!$A$2:$AX$3002,3,FALSE)</f>
        <v>0.255675459048915</v>
      </c>
      <c r="AF10" s="12">
        <f>(S10/(1+0.1)+Z10)/(VLOOKUP(A10,[1]选股结果!$A$2:$AY$3002,51,FALSE))</f>
        <v>0.467727191359248</v>
      </c>
      <c r="AG10" s="16"/>
      <c r="AH10" s="12">
        <f>AD10/VLOOKUP(A10,[1]选股结果!$A$2:$AX$3002,35,FALSE)</f>
        <v>-45.1213399482377</v>
      </c>
      <c r="AI10" s="10">
        <f>(VLOOKUP(A10,[1]选股结果!$A$2:$AX$3002,7,FALSE)+VLOOKUP(A10,[1]选股结果!$A$2:$AX$3002,15,FALSE)+VLOOKUP(A10,[1]选股结果!$A$2:$AX$3002,16,FALSE)+VLOOKUP(A10,[1]选股结果!$A$2:$AX$3002,17,FALSE)+VLOOKUP(A10,[1]选股结果!$A$2:$AX$3002,18,FALSE))-(S10/(1+0.13)+Z10)</f>
        <v>1324050153.20876</v>
      </c>
      <c r="AJ10" s="10">
        <f t="shared" si="3"/>
        <v>-33414402205.3687</v>
      </c>
      <c r="AK10" s="18">
        <f>AD10-VLOOKUP(A10,[2]选股结果!$A$2:$G$4900,7,FALSE)</f>
        <v>-32090352257.92</v>
      </c>
    </row>
    <row r="11" spans="1:37">
      <c r="A11" s="5" t="s">
        <v>55</v>
      </c>
      <c r="B11" s="5" t="s">
        <v>56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/>
      <c r="L11" s="6">
        <v>0</v>
      </c>
      <c r="M11" s="6">
        <v>0</v>
      </c>
      <c r="N11" s="6"/>
      <c r="O11" s="6">
        <v>0</v>
      </c>
      <c r="P11" s="6">
        <v>6752597000</v>
      </c>
      <c r="Q11" s="6">
        <v>2230447000</v>
      </c>
      <c r="R11" s="6"/>
      <c r="S11" s="6">
        <v>0</v>
      </c>
      <c r="T11" s="6">
        <v>79837984000</v>
      </c>
      <c r="U11" s="6">
        <v>4817305000</v>
      </c>
      <c r="V11" s="6">
        <v>0</v>
      </c>
      <c r="W11" s="6">
        <v>14723985000</v>
      </c>
      <c r="X11" s="6">
        <v>15096782000</v>
      </c>
      <c r="Y11" s="6">
        <v>0</v>
      </c>
      <c r="Z11" s="6">
        <v>3814731000</v>
      </c>
      <c r="AA11" s="6">
        <v>4987662000</v>
      </c>
      <c r="AB11" s="10">
        <f t="shared" si="0"/>
        <v>98597710000</v>
      </c>
      <c r="AC11" s="10">
        <f t="shared" si="1"/>
        <v>130031046000</v>
      </c>
      <c r="AD11" s="10">
        <f t="shared" si="2"/>
        <v>-31433336000</v>
      </c>
      <c r="AE11" s="12">
        <f>C11/(1+0.13)/VLOOKUP(A11,[1]选股结果!$A$2:$AX$3002,3,FALSE)</f>
        <v>0</v>
      </c>
      <c r="AF11" s="12">
        <f>(S11/(1+0.1)+Z11)/(VLOOKUP(A11,[1]选股结果!$A$2:$AY$3002,51,FALSE))</f>
        <v>21.4597664292706</v>
      </c>
      <c r="AG11" s="16"/>
      <c r="AH11" s="12">
        <f>AD11/VLOOKUP(A11,[1]选股结果!$A$2:$AX$3002,35,FALSE)</f>
        <v>-1.91727112039154</v>
      </c>
      <c r="AI11" s="10">
        <f>(VLOOKUP(A11,[1]选股结果!$A$2:$AX$3002,7,FALSE)+VLOOKUP(A11,[1]选股结果!$A$2:$AX$3002,15,FALSE)+VLOOKUP(A11,[1]选股结果!$A$2:$AX$3002,16,FALSE)+VLOOKUP(A11,[1]选股结果!$A$2:$AX$3002,17,FALSE)+VLOOKUP(A11,[1]选股结果!$A$2:$AX$3002,18,FALSE))-(S11/(1+0.13)+Z11)</f>
        <v>-3636969000</v>
      </c>
      <c r="AJ11" s="10">
        <f t="shared" si="3"/>
        <v>-27796367000</v>
      </c>
      <c r="AK11" s="18">
        <f>AD11-VLOOKUP(A11,[2]选股结果!$A$2:$G$4900,7,FALSE)</f>
        <v>-31433241000</v>
      </c>
    </row>
    <row r="12" spans="1:37">
      <c r="A12" s="5" t="s">
        <v>57</v>
      </c>
      <c r="B12" s="5" t="s">
        <v>58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/>
      <c r="L12" s="6">
        <v>0</v>
      </c>
      <c r="M12" s="6">
        <v>0</v>
      </c>
      <c r="N12" s="6"/>
      <c r="O12" s="6">
        <v>0</v>
      </c>
      <c r="P12" s="6">
        <v>15474000000</v>
      </c>
      <c r="Q12" s="6">
        <v>1877000000</v>
      </c>
      <c r="R12" s="6"/>
      <c r="S12" s="6">
        <v>0</v>
      </c>
      <c r="T12" s="6">
        <v>316212000000</v>
      </c>
      <c r="U12" s="6">
        <v>0</v>
      </c>
      <c r="V12" s="6">
        <v>0</v>
      </c>
      <c r="W12" s="6">
        <v>13133000000</v>
      </c>
      <c r="X12" s="6">
        <v>68319000000</v>
      </c>
      <c r="Y12" s="6">
        <v>0</v>
      </c>
      <c r="Z12" s="6">
        <v>15910000000</v>
      </c>
      <c r="AA12" s="6">
        <v>18517000000</v>
      </c>
      <c r="AB12" s="10">
        <f t="shared" si="0"/>
        <v>308338000000</v>
      </c>
      <c r="AC12" s="10">
        <f t="shared" si="1"/>
        <v>447565000000</v>
      </c>
      <c r="AD12" s="10">
        <f t="shared" si="2"/>
        <v>-139227000000</v>
      </c>
      <c r="AE12" s="12">
        <f>C12/(1+0.13)/VLOOKUP(A12,[1]选股结果!$A$2:$AX$3002,3,FALSE)</f>
        <v>0</v>
      </c>
      <c r="AF12" s="12">
        <f>(S12/(1+0.1)+Z12)/(VLOOKUP(A12,[1]选股结果!$A$2:$AY$3002,51,FALSE))</f>
        <v>13.0731306491372</v>
      </c>
      <c r="AG12" s="16"/>
      <c r="AH12" s="12">
        <f>AD12/VLOOKUP(A12,[1]选股结果!$A$2:$AX$3002,35,FALSE)</f>
        <v>-1.85332055429096</v>
      </c>
      <c r="AI12" s="10">
        <f>(VLOOKUP(A12,[1]选股结果!$A$2:$AX$3002,7,FALSE)+VLOOKUP(A12,[1]选股结果!$A$2:$AX$3002,15,FALSE)+VLOOKUP(A12,[1]选股结果!$A$2:$AX$3002,16,FALSE)+VLOOKUP(A12,[1]选股结果!$A$2:$AX$3002,17,FALSE)+VLOOKUP(A12,[1]选股结果!$A$2:$AX$3002,18,FALSE))-(S12/(1+0.13)+Z12)</f>
        <v>-14693000000</v>
      </c>
      <c r="AJ12" s="10">
        <f t="shared" si="3"/>
        <v>-124534000000</v>
      </c>
      <c r="AK12" s="18">
        <f>AD12-VLOOKUP(A12,[2]选股结果!$A$2:$G$4900,7,FALSE)</f>
        <v>-139227000000</v>
      </c>
    </row>
    <row r="13" spans="1:37">
      <c r="A13" s="5" t="s">
        <v>59</v>
      </c>
      <c r="B13" s="5" t="s">
        <v>60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/>
      <c r="L13" s="6">
        <v>0</v>
      </c>
      <c r="M13" s="6">
        <v>0</v>
      </c>
      <c r="N13" s="6"/>
      <c r="O13" s="6">
        <v>0</v>
      </c>
      <c r="P13" s="6">
        <v>22709000000</v>
      </c>
      <c r="Q13" s="6">
        <v>105830000000</v>
      </c>
      <c r="R13" s="6"/>
      <c r="S13" s="6">
        <v>0</v>
      </c>
      <c r="T13" s="6">
        <v>653577000000</v>
      </c>
      <c r="U13" s="6">
        <v>20219000000</v>
      </c>
      <c r="V13" s="6">
        <v>0</v>
      </c>
      <c r="W13" s="6">
        <v>11887000000</v>
      </c>
      <c r="X13" s="6">
        <v>134013000000</v>
      </c>
      <c r="Y13" s="6">
        <v>0</v>
      </c>
      <c r="Z13" s="6">
        <v>26120000000</v>
      </c>
      <c r="AA13" s="6">
        <v>44476000000</v>
      </c>
      <c r="AB13" s="10">
        <f t="shared" si="0"/>
        <v>984168000000</v>
      </c>
      <c r="AC13" s="10">
        <f t="shared" si="1"/>
        <v>913001000000</v>
      </c>
      <c r="AD13" s="10">
        <f t="shared" si="2"/>
        <v>71167000000</v>
      </c>
      <c r="AE13" s="12">
        <f>C13/(1+0.13)/VLOOKUP(A13,[1]选股结果!$A$2:$AX$3002,3,FALSE)</f>
        <v>0</v>
      </c>
      <c r="AF13" s="12">
        <f>(S13/(1+0.1)+Z13)/(VLOOKUP(A13,[1]选股结果!$A$2:$AY$3002,51,FALSE))</f>
        <v>12.1206496519722</v>
      </c>
      <c r="AG13" s="16"/>
      <c r="AH13" s="12">
        <f>AD13/VLOOKUP(A13,[1]选股结果!$A$2:$AX$3002,35,FALSE)</f>
        <v>0.444654795376445</v>
      </c>
      <c r="AI13" s="10">
        <f>(VLOOKUP(A13,[1]选股结果!$A$2:$AX$3002,7,FALSE)+VLOOKUP(A13,[1]选股结果!$A$2:$AX$3002,15,FALSE)+VLOOKUP(A13,[1]选股结果!$A$2:$AX$3002,16,FALSE)+VLOOKUP(A13,[1]选股结果!$A$2:$AX$3002,17,FALSE)+VLOOKUP(A13,[1]选股结果!$A$2:$AX$3002,18,FALSE))-(S13/(1+0.13)+Z13)</f>
        <v>-23965000000</v>
      </c>
      <c r="AJ13" s="10">
        <f t="shared" si="3"/>
        <v>95132000000</v>
      </c>
      <c r="AK13" s="18">
        <f>AD13-VLOOKUP(A13,[2]选股结果!$A$2:$G$4900,7,FALSE)</f>
        <v>71518000000</v>
      </c>
    </row>
    <row r="14" spans="1:37">
      <c r="A14" s="5" t="s">
        <v>61</v>
      </c>
      <c r="B14" s="5" t="s">
        <v>62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/>
      <c r="L14" s="6">
        <v>0</v>
      </c>
      <c r="M14" s="6">
        <v>0</v>
      </c>
      <c r="N14" s="6"/>
      <c r="O14" s="6">
        <v>0</v>
      </c>
      <c r="P14" s="6">
        <v>36555898072.85</v>
      </c>
      <c r="Q14" s="6">
        <v>1461387725.5</v>
      </c>
      <c r="R14" s="6"/>
      <c r="S14" s="6">
        <v>6367801390</v>
      </c>
      <c r="T14" s="6">
        <v>494244272</v>
      </c>
      <c r="U14" s="6">
        <v>-34826625.24</v>
      </c>
      <c r="V14" s="6">
        <v>0</v>
      </c>
      <c r="W14" s="6">
        <v>9557717859.91</v>
      </c>
      <c r="X14" s="6">
        <v>43161179.12</v>
      </c>
      <c r="Y14" s="6">
        <v>0</v>
      </c>
      <c r="Z14" s="6">
        <v>7999992313.32</v>
      </c>
      <c r="AA14" s="6">
        <v>2488891642.96</v>
      </c>
      <c r="AB14" s="10">
        <f t="shared" si="0"/>
        <v>90437459600.93</v>
      </c>
      <c r="AC14" s="10">
        <f t="shared" si="1"/>
        <v>63472880104.92</v>
      </c>
      <c r="AD14" s="10">
        <f t="shared" si="2"/>
        <v>26964579496.01</v>
      </c>
      <c r="AE14" s="12">
        <f>C14/(1+0.13)/VLOOKUP(A14,[1]选股结果!$A$2:$AX$3002,3,FALSE)</f>
        <v>0.941722803825304</v>
      </c>
      <c r="AF14" s="12">
        <f>(S14/(1+0.1)+Z14)/(VLOOKUP(A14,[1]选股结果!$A$2:$AY$3002,51,FALSE))</f>
        <v>0.561417864325881</v>
      </c>
      <c r="AG14" s="16"/>
      <c r="AH14" s="12">
        <f>AD14/VLOOKUP(A14,[1]选股结果!$A$2:$AX$3002,35,FALSE)</f>
        <v>0.723360925748309</v>
      </c>
      <c r="AI14" s="10">
        <f>(VLOOKUP(A14,[1]选股结果!$A$2:$AX$3002,7,FALSE)+VLOOKUP(A14,[1]选股结果!$A$2:$AX$3002,15,FALSE)+VLOOKUP(A14,[1]选股结果!$A$2:$AX$3002,16,FALSE)+VLOOKUP(A14,[1]选股结果!$A$2:$AX$3002,17,FALSE)+VLOOKUP(A14,[1]选股结果!$A$2:$AX$3002,18,FALSE))-(S14/(1+0.13)+Z14)</f>
        <v>10925640053.3335</v>
      </c>
      <c r="AJ14" s="10">
        <f t="shared" si="3"/>
        <v>16038939442.6766</v>
      </c>
      <c r="AK14" s="18">
        <f>AD14-VLOOKUP(A14,[2]选股结果!$A$2:$G$4900,7,FALSE)</f>
        <v>26964579496.01</v>
      </c>
    </row>
    <row r="15" spans="1:37">
      <c r="A15" s="5" t="s">
        <v>63</v>
      </c>
      <c r="B15" s="5" t="s">
        <v>64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/>
      <c r="L15" s="6">
        <v>0</v>
      </c>
      <c r="M15" s="6">
        <v>0</v>
      </c>
      <c r="N15" s="6"/>
      <c r="O15" s="6">
        <v>0</v>
      </c>
      <c r="P15" s="6">
        <v>810210968.99</v>
      </c>
      <c r="Q15" s="6">
        <v>185646062.26</v>
      </c>
      <c r="R15" s="6"/>
      <c r="S15" s="6">
        <v>0</v>
      </c>
      <c r="T15" s="6">
        <v>22067410793.39</v>
      </c>
      <c r="U15" s="6">
        <v>0</v>
      </c>
      <c r="V15" s="6">
        <v>0</v>
      </c>
      <c r="W15" s="6">
        <v>9009545509.22</v>
      </c>
      <c r="X15" s="6">
        <v>8048050439.22</v>
      </c>
      <c r="Y15" s="6">
        <v>0</v>
      </c>
      <c r="Z15" s="6">
        <v>1053937598.99</v>
      </c>
      <c r="AA15" s="6">
        <v>544003402.42</v>
      </c>
      <c r="AB15" s="10">
        <f t="shared" si="0"/>
        <v>52871668041.61</v>
      </c>
      <c r="AC15" s="10">
        <f t="shared" si="1"/>
        <v>41533158712.23</v>
      </c>
      <c r="AD15" s="10">
        <f t="shared" si="2"/>
        <v>11338509329.38</v>
      </c>
      <c r="AE15" s="12">
        <f>C15/(1+0.13)/VLOOKUP(A15,[1]选股结果!$A$2:$AX$3002,3,FALSE)</f>
        <v>0</v>
      </c>
      <c r="AF15" s="12">
        <f>(S15/(1+0.1)+Z15)/(VLOOKUP(A15,[1]选股结果!$A$2:$AY$3002,51,FALSE))</f>
        <v>11.9668454693492</v>
      </c>
      <c r="AG15" s="16"/>
      <c r="AH15" s="12">
        <f>AD15/VLOOKUP(A15,[1]选股结果!$A$2:$AX$3002,35,FALSE)</f>
        <v>2.80574316484169</v>
      </c>
      <c r="AI15" s="10">
        <f>(VLOOKUP(A15,[1]选股结果!$A$2:$AX$3002,7,FALSE)+VLOOKUP(A15,[1]选股结果!$A$2:$AX$3002,15,FALSE)+VLOOKUP(A15,[1]选股结果!$A$2:$AX$3002,16,FALSE)+VLOOKUP(A15,[1]选股结果!$A$2:$AX$3002,17,FALSE)+VLOOKUP(A15,[1]选股结果!$A$2:$AX$3002,18,FALSE))-(S15/(1+0.13)+Z15)</f>
        <v>-965866135.07</v>
      </c>
      <c r="AJ15" s="10">
        <f t="shared" si="3"/>
        <v>12304375464.45</v>
      </c>
      <c r="AK15" s="18">
        <f>AD15-VLOOKUP(A15,[2]选股结果!$A$2:$G$4900,7,FALSE)</f>
        <v>11190054854.89</v>
      </c>
    </row>
    <row r="16" spans="1:37">
      <c r="A16" s="5" t="s">
        <v>65</v>
      </c>
      <c r="B16" s="5" t="s">
        <v>66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/>
      <c r="L16" s="6">
        <v>0</v>
      </c>
      <c r="M16" s="6">
        <v>0</v>
      </c>
      <c r="N16" s="6"/>
      <c r="O16" s="6">
        <v>0</v>
      </c>
      <c r="P16" s="6">
        <v>3827000000</v>
      </c>
      <c r="Q16" s="6">
        <v>8643000000</v>
      </c>
      <c r="R16" s="6"/>
      <c r="S16" s="6">
        <v>0</v>
      </c>
      <c r="T16" s="6">
        <v>149522000000</v>
      </c>
      <c r="U16" s="6">
        <v>2390000000</v>
      </c>
      <c r="V16" s="6">
        <v>0</v>
      </c>
      <c r="W16" s="6">
        <v>6710406000</v>
      </c>
      <c r="X16" s="6">
        <v>18966000000</v>
      </c>
      <c r="Y16" s="6">
        <v>0</v>
      </c>
      <c r="Z16" s="6">
        <v>9147000000</v>
      </c>
      <c r="AA16" s="6">
        <v>9557000000</v>
      </c>
      <c r="AB16" s="10">
        <f t="shared" si="0"/>
        <v>174111000000</v>
      </c>
      <c r="AC16" s="10">
        <f t="shared" si="1"/>
        <v>200119406000</v>
      </c>
      <c r="AD16" s="10">
        <f t="shared" si="2"/>
        <v>-26008406000</v>
      </c>
      <c r="AE16" s="12">
        <f>C16/(1+0.13)/VLOOKUP(A16,[1]选股结果!$A$2:$AX$3002,3,FALSE)</f>
        <v>0</v>
      </c>
      <c r="AF16" s="12">
        <f>(S16/(1+0.1)+Z16)/(VLOOKUP(A16,[1]选股结果!$A$2:$AY$3002,51,FALSE))</f>
        <v>29.223642172524</v>
      </c>
      <c r="AG16" s="16"/>
      <c r="AH16" s="12">
        <f>AD16/VLOOKUP(A16,[1]选股结果!$A$2:$AX$3002,35,FALSE)</f>
        <v>-0.712695749869838</v>
      </c>
      <c r="AI16" s="10">
        <f>(VLOOKUP(A16,[1]选股结果!$A$2:$AX$3002,7,FALSE)+VLOOKUP(A16,[1]选股结果!$A$2:$AX$3002,15,FALSE)+VLOOKUP(A16,[1]选股结果!$A$2:$AX$3002,16,FALSE)+VLOOKUP(A16,[1]选股结果!$A$2:$AX$3002,17,FALSE)+VLOOKUP(A16,[1]选股结果!$A$2:$AX$3002,18,FALSE))-(S16/(1+0.13)+Z16)</f>
        <v>-8834000000</v>
      </c>
      <c r="AJ16" s="10">
        <f t="shared" si="3"/>
        <v>-17174406000</v>
      </c>
      <c r="AK16" s="18">
        <f>AD16-VLOOKUP(A16,[2]选股结果!$A$2:$G$4900,7,FALSE)</f>
        <v>-26001406000</v>
      </c>
    </row>
    <row r="17" spans="1:37">
      <c r="A17" s="5" t="s">
        <v>67</v>
      </c>
      <c r="B17" s="5" t="s">
        <v>68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/>
      <c r="L17" s="6">
        <v>0</v>
      </c>
      <c r="M17" s="6">
        <v>0</v>
      </c>
      <c r="N17" s="6"/>
      <c r="O17" s="6">
        <v>0</v>
      </c>
      <c r="P17" s="6">
        <v>1878667000</v>
      </c>
      <c r="Q17" s="6">
        <v>316616000</v>
      </c>
      <c r="R17" s="6"/>
      <c r="S17" s="6">
        <v>0</v>
      </c>
      <c r="T17" s="6">
        <v>15756265000</v>
      </c>
      <c r="U17" s="6">
        <v>701563000</v>
      </c>
      <c r="V17" s="6">
        <v>0</v>
      </c>
      <c r="W17" s="6">
        <v>6525032000</v>
      </c>
      <c r="X17" s="6">
        <v>3739527000</v>
      </c>
      <c r="Y17" s="6">
        <v>0</v>
      </c>
      <c r="Z17" s="6">
        <v>1298272000</v>
      </c>
      <c r="AA17" s="6">
        <v>1092811000</v>
      </c>
      <c r="AB17" s="10">
        <f t="shared" si="0"/>
        <v>30695311000</v>
      </c>
      <c r="AC17" s="10">
        <f t="shared" si="1"/>
        <v>30992137000</v>
      </c>
      <c r="AD17" s="10">
        <f t="shared" si="2"/>
        <v>-296826000</v>
      </c>
      <c r="AE17" s="12">
        <f>C17/(1+0.13)/VLOOKUP(A17,[1]选股结果!$A$2:$AX$3002,3,FALSE)</f>
        <v>0</v>
      </c>
      <c r="AF17" s="12">
        <f>(S17/(1+0.1)+Z17)/(VLOOKUP(A17,[1]选股结果!$A$2:$AY$3002,51,FALSE))</f>
        <v>16.1552972798089</v>
      </c>
      <c r="AG17" s="16"/>
      <c r="AH17" s="12">
        <f>AD17/VLOOKUP(A17,[1]选股结果!$A$2:$AX$3002,35,FALSE)</f>
        <v>-0.0461869177056387</v>
      </c>
      <c r="AI17" s="10">
        <f>(VLOOKUP(A17,[1]选股结果!$A$2:$AX$3002,7,FALSE)+VLOOKUP(A17,[1]选股结果!$A$2:$AX$3002,15,FALSE)+VLOOKUP(A17,[1]选股结果!$A$2:$AX$3002,16,FALSE)+VLOOKUP(A17,[1]选股结果!$A$2:$AX$3002,17,FALSE)+VLOOKUP(A17,[1]选股结果!$A$2:$AX$3002,18,FALSE))-(S17/(1+0.13)+Z17)</f>
        <v>-1217910000</v>
      </c>
      <c r="AJ17" s="10">
        <f t="shared" si="3"/>
        <v>921084000</v>
      </c>
      <c r="AK17" s="18">
        <f>AD17-VLOOKUP(A17,[2]选股结果!$A$2:$G$4900,7,FALSE)</f>
        <v>-300518000</v>
      </c>
    </row>
    <row r="18" spans="1:37">
      <c r="A18" s="5" t="s">
        <v>69</v>
      </c>
      <c r="B18" s="5" t="s">
        <v>70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/>
      <c r="L18" s="6">
        <v>0</v>
      </c>
      <c r="M18" s="6">
        <v>0</v>
      </c>
      <c r="N18" s="6"/>
      <c r="O18" s="6">
        <v>0</v>
      </c>
      <c r="P18" s="6">
        <v>1227809089</v>
      </c>
      <c r="Q18" s="6">
        <v>163272789</v>
      </c>
      <c r="R18" s="6"/>
      <c r="S18" s="6">
        <v>0</v>
      </c>
      <c r="T18" s="6">
        <v>21647259529</v>
      </c>
      <c r="U18" s="6">
        <v>500013816</v>
      </c>
      <c r="V18" s="6">
        <v>0</v>
      </c>
      <c r="W18" s="6">
        <v>6351854321</v>
      </c>
      <c r="X18" s="6">
        <v>5668569030</v>
      </c>
      <c r="Y18" s="6">
        <v>0</v>
      </c>
      <c r="Z18" s="6">
        <v>1532225126</v>
      </c>
      <c r="AA18" s="6">
        <v>1228515212</v>
      </c>
      <c r="AB18" s="10">
        <f t="shared" si="0"/>
        <v>37922747657</v>
      </c>
      <c r="AC18" s="10">
        <f t="shared" ref="AC18:AC81" si="4">S18+T18+U18+V18+W18+X18+Y18+Z18+AA18+P18</f>
        <v>38156246123</v>
      </c>
      <c r="AD18" s="10">
        <f t="shared" si="2"/>
        <v>-233498466</v>
      </c>
      <c r="AE18" s="12">
        <f>C18/(1+0.13)/VLOOKUP(A18,[1]选股结果!$A$2:$AX$3002,3,FALSE)</f>
        <v>0</v>
      </c>
      <c r="AF18" s="12">
        <f>(S18/(1+0.1)+Z18)/(VLOOKUP(A18,[1]选股结果!$A$2:$AY$3002,51,FALSE))</f>
        <v>18.4712688175678</v>
      </c>
      <c r="AG18" s="16"/>
      <c r="AH18" s="12">
        <f>AD18/VLOOKUP(A18,[1]选股结果!$A$2:$AX$3002,35,FALSE)</f>
        <v>-0.0363512409180636</v>
      </c>
      <c r="AI18" s="10">
        <f>(VLOOKUP(A18,[1]选股结果!$A$2:$AX$3002,7,FALSE)+VLOOKUP(A18,[1]选股结果!$A$2:$AX$3002,15,FALSE)+VLOOKUP(A18,[1]选股结果!$A$2:$AX$3002,16,FALSE)+VLOOKUP(A18,[1]选股结果!$A$2:$AX$3002,17,FALSE)+VLOOKUP(A18,[1]选股结果!$A$2:$AX$3002,18,FALSE))-(S18/(1+0.13)+Z18)</f>
        <v>-1449273319</v>
      </c>
      <c r="AJ18" s="10">
        <f t="shared" si="3"/>
        <v>1215774853</v>
      </c>
      <c r="AK18" s="18">
        <f>AD18-VLOOKUP(A18,[2]选股结果!$A$2:$G$4900,7,FALSE)</f>
        <v>-222237117</v>
      </c>
    </row>
    <row r="19" spans="1:37">
      <c r="A19" s="5" t="s">
        <v>71</v>
      </c>
      <c r="B19" s="5" t="s">
        <v>72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/>
      <c r="L19" s="6">
        <v>0</v>
      </c>
      <c r="M19" s="6">
        <v>0</v>
      </c>
      <c r="N19" s="6"/>
      <c r="O19" s="6">
        <v>0</v>
      </c>
      <c r="P19" s="6">
        <v>8962000000</v>
      </c>
      <c r="Q19" s="6">
        <v>16460000000</v>
      </c>
      <c r="R19" s="6"/>
      <c r="S19" s="6">
        <v>0</v>
      </c>
      <c r="T19" s="6">
        <v>119957000000</v>
      </c>
      <c r="U19" s="6">
        <v>4979000000</v>
      </c>
      <c r="V19" s="6">
        <v>0</v>
      </c>
      <c r="W19" s="6">
        <v>6279000000</v>
      </c>
      <c r="X19" s="6">
        <v>31155000000</v>
      </c>
      <c r="Y19" s="6">
        <v>0</v>
      </c>
      <c r="Z19" s="6">
        <v>7051000000</v>
      </c>
      <c r="AA19" s="6">
        <v>5898000000</v>
      </c>
      <c r="AB19" s="10">
        <f t="shared" si="0"/>
        <v>173057000000</v>
      </c>
      <c r="AC19" s="10">
        <f t="shared" si="4"/>
        <v>184281000000</v>
      </c>
      <c r="AD19" s="10">
        <f t="shared" si="2"/>
        <v>-11224000000</v>
      </c>
      <c r="AE19" s="12">
        <f>C19/(1+0.13)/VLOOKUP(A19,[1]选股结果!$A$2:$AX$3002,3,FALSE)</f>
        <v>0</v>
      </c>
      <c r="AF19" s="12">
        <f>(S19/(1+0.1)+Z19)/(VLOOKUP(A19,[1]选股结果!$A$2:$AY$3002,51,FALSE))</f>
        <v>11.103937007874</v>
      </c>
      <c r="AG19" s="16"/>
      <c r="AH19" s="12">
        <f>AD19/VLOOKUP(A19,[1]选股结果!$A$2:$AX$3002,35,FALSE)</f>
        <v>-0.413376546847378</v>
      </c>
      <c r="AI19" s="10">
        <f>(VLOOKUP(A19,[1]选股结果!$A$2:$AX$3002,7,FALSE)+VLOOKUP(A19,[1]选股结果!$A$2:$AX$3002,15,FALSE)+VLOOKUP(A19,[1]选股结果!$A$2:$AX$3002,16,FALSE)+VLOOKUP(A19,[1]选股结果!$A$2:$AX$3002,17,FALSE)+VLOOKUP(A19,[1]选股结果!$A$2:$AX$3002,18,FALSE))-(S19/(1+0.13)+Z19)</f>
        <v>-6416000000</v>
      </c>
      <c r="AJ19" s="10">
        <f t="shared" si="3"/>
        <v>-4808000000</v>
      </c>
      <c r="AK19" s="18">
        <f>AD19-VLOOKUP(A19,[2]选股结果!$A$2:$G$4900,7,FALSE)</f>
        <v>-11225000000</v>
      </c>
    </row>
    <row r="20" spans="1:37">
      <c r="A20" s="5" t="s">
        <v>73</v>
      </c>
      <c r="B20" s="5" t="s">
        <v>74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/>
      <c r="L20" s="6">
        <v>0</v>
      </c>
      <c r="M20" s="6">
        <v>0</v>
      </c>
      <c r="N20" s="6"/>
      <c r="O20" s="6">
        <v>0</v>
      </c>
      <c r="P20" s="6">
        <v>9612320000</v>
      </c>
      <c r="Q20" s="6">
        <v>5933433000</v>
      </c>
      <c r="R20" s="6"/>
      <c r="S20" s="6">
        <v>0</v>
      </c>
      <c r="T20" s="6">
        <v>182777328000</v>
      </c>
      <c r="U20" s="6">
        <v>4215786000</v>
      </c>
      <c r="V20" s="6">
        <v>0</v>
      </c>
      <c r="W20" s="6">
        <v>5930645000</v>
      </c>
      <c r="X20" s="6">
        <v>31954562000</v>
      </c>
      <c r="Y20" s="6">
        <v>0</v>
      </c>
      <c r="Z20" s="6">
        <v>6022009000</v>
      </c>
      <c r="AA20" s="6">
        <v>16622714000</v>
      </c>
      <c r="AB20" s="10">
        <f t="shared" si="0"/>
        <v>345049181000</v>
      </c>
      <c r="AC20" s="10">
        <f t="shared" si="4"/>
        <v>257135364000</v>
      </c>
      <c r="AD20" s="10">
        <f t="shared" si="2"/>
        <v>87913817000</v>
      </c>
      <c r="AE20" s="12">
        <f>C20/(1+0.13)/VLOOKUP(A20,[1]选股结果!$A$2:$AX$3002,3,FALSE)</f>
        <v>0</v>
      </c>
      <c r="AF20" s="12">
        <f>(S20/(1+0.1)+Z20)/(VLOOKUP(A20,[1]选股结果!$A$2:$AY$3002,51,FALSE))</f>
        <v>11.2169684800304</v>
      </c>
      <c r="AG20" s="16"/>
      <c r="AH20" s="12">
        <f>AD20/VLOOKUP(A20,[1]选股结果!$A$2:$AX$3002,35,FALSE)</f>
        <v>2.60482643812191</v>
      </c>
      <c r="AI20" s="10">
        <f>(VLOOKUP(A20,[1]选股结果!$A$2:$AX$3002,7,FALSE)+VLOOKUP(A20,[1]选股结果!$A$2:$AX$3002,15,FALSE)+VLOOKUP(A20,[1]选股结果!$A$2:$AX$3002,16,FALSE)+VLOOKUP(A20,[1]选股结果!$A$2:$AX$3002,17,FALSE)+VLOOKUP(A20,[1]选股结果!$A$2:$AX$3002,18,FALSE))-(S20/(1+0.13)+Z20)</f>
        <v>-5485143000</v>
      </c>
      <c r="AJ20" s="10">
        <f t="shared" si="3"/>
        <v>93398960000</v>
      </c>
      <c r="AK20" s="18">
        <f>AD20-VLOOKUP(A20,[2]选股结果!$A$2:$G$4900,7,FALSE)</f>
        <v>88000906000</v>
      </c>
    </row>
    <row r="21" spans="1:37">
      <c r="A21" s="5" t="s">
        <v>75</v>
      </c>
      <c r="B21" s="5" t="s">
        <v>76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/>
      <c r="L21" s="6">
        <v>0</v>
      </c>
      <c r="M21" s="6">
        <v>0</v>
      </c>
      <c r="N21" s="6"/>
      <c r="O21" s="6">
        <v>0</v>
      </c>
      <c r="P21" s="6">
        <v>877190000</v>
      </c>
      <c r="Q21" s="6">
        <v>54276000</v>
      </c>
      <c r="R21" s="6"/>
      <c r="S21" s="6">
        <v>0</v>
      </c>
      <c r="T21" s="6">
        <v>28317383000</v>
      </c>
      <c r="U21" s="6">
        <v>18445293000</v>
      </c>
      <c r="V21" s="6">
        <v>0</v>
      </c>
      <c r="W21" s="6">
        <v>4952712000</v>
      </c>
      <c r="X21" s="6">
        <v>3350775000</v>
      </c>
      <c r="Y21" s="6">
        <v>0</v>
      </c>
      <c r="Z21" s="6">
        <v>972245000</v>
      </c>
      <c r="AA21" s="6">
        <v>1106179000</v>
      </c>
      <c r="AB21" s="10">
        <f t="shared" si="0"/>
        <v>37027128000</v>
      </c>
      <c r="AC21" s="10">
        <f t="shared" si="4"/>
        <v>58021777000</v>
      </c>
      <c r="AD21" s="10">
        <f t="shared" si="2"/>
        <v>-20994649000</v>
      </c>
      <c r="AE21" s="12">
        <f>C21/(1+0.13)/VLOOKUP(A21,[1]选股结果!$A$2:$AX$3002,3,FALSE)</f>
        <v>0</v>
      </c>
      <c r="AF21" s="12">
        <f>(S21/(1+0.1)+Z21)/(VLOOKUP(A21,[1]选股结果!$A$2:$AY$3002,51,FALSE))</f>
        <v>23.5535878676292</v>
      </c>
      <c r="AG21" s="16"/>
      <c r="AH21" s="12">
        <f>AD21/VLOOKUP(A21,[1]选股结果!$A$2:$AX$3002,35,FALSE)</f>
        <v>-6.68257386683201</v>
      </c>
      <c r="AI21" s="10">
        <f>(VLOOKUP(A21,[1]选股结果!$A$2:$AX$3002,7,FALSE)+VLOOKUP(A21,[1]选股结果!$A$2:$AX$3002,15,FALSE)+VLOOKUP(A21,[1]选股结果!$A$2:$AX$3002,16,FALSE)+VLOOKUP(A21,[1]选股结果!$A$2:$AX$3002,17,FALSE)+VLOOKUP(A21,[1]选股结果!$A$2:$AX$3002,18,FALSE))-(S21/(1+0.13)+Z21)</f>
        <v>-930967000</v>
      </c>
      <c r="AJ21" s="10">
        <f t="shared" si="3"/>
        <v>-20063682000</v>
      </c>
      <c r="AK21" s="18">
        <f>AD21-VLOOKUP(A21,[2]选股结果!$A$2:$G$4900,7,FALSE)</f>
        <v>-20995182000</v>
      </c>
    </row>
    <row r="22" spans="1:37">
      <c r="A22" s="5" t="s">
        <v>77</v>
      </c>
      <c r="B22" s="5" t="s">
        <v>78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/>
      <c r="L22" s="6">
        <v>0</v>
      </c>
      <c r="M22" s="6">
        <v>0</v>
      </c>
      <c r="N22" s="6"/>
      <c r="O22" s="6">
        <v>0</v>
      </c>
      <c r="P22" s="6">
        <v>4632937000</v>
      </c>
      <c r="Q22" s="6">
        <v>5394593000</v>
      </c>
      <c r="R22" s="6"/>
      <c r="S22" s="6">
        <v>88251033000</v>
      </c>
      <c r="T22" s="6">
        <v>0</v>
      </c>
      <c r="U22" s="6">
        <v>0</v>
      </c>
      <c r="V22" s="6">
        <v>0</v>
      </c>
      <c r="W22" s="6">
        <v>4354848000</v>
      </c>
      <c r="X22" s="6">
        <v>0</v>
      </c>
      <c r="Y22" s="6">
        <v>0</v>
      </c>
      <c r="Z22" s="6">
        <v>8826368000</v>
      </c>
      <c r="AA22" s="6">
        <v>13752927000</v>
      </c>
      <c r="AB22" s="10">
        <f t="shared" si="0"/>
        <v>94559296000</v>
      </c>
      <c r="AC22" s="10">
        <f t="shared" si="4"/>
        <v>119818113000</v>
      </c>
      <c r="AD22" s="10">
        <f t="shared" si="2"/>
        <v>-25258817000</v>
      </c>
      <c r="AE22" s="12">
        <f>C22/(1+0.13)/VLOOKUP(A22,[1]选股结果!$A$2:$AX$3002,3,FALSE)</f>
        <v>0.848093290007277</v>
      </c>
      <c r="AF22" s="12">
        <f>(S22/(1+0.1)+Z22)/(VLOOKUP(A22,[1]选股结果!$A$2:$AY$3002,51,FALSE))</f>
        <v>0.985447169089576</v>
      </c>
      <c r="AG22" s="16"/>
      <c r="AH22" s="12">
        <f>AD22/VLOOKUP(A22,[1]选股结果!$A$2:$AX$3002,35,FALSE)</f>
        <v>5.33690573433642</v>
      </c>
      <c r="AI22" s="10">
        <f>(VLOOKUP(A22,[1]选股结果!$A$2:$AX$3002,7,FALSE)+VLOOKUP(A22,[1]选股结果!$A$2:$AX$3002,15,FALSE)+VLOOKUP(A22,[1]选股结果!$A$2:$AX$3002,16,FALSE)+VLOOKUP(A22,[1]选股结果!$A$2:$AX$3002,17,FALSE)+VLOOKUP(A22,[1]选股结果!$A$2:$AX$3002,18,FALSE))-(S22/(1+0.13)+Z22)</f>
        <v>3445087707.9646</v>
      </c>
      <c r="AJ22" s="10">
        <f t="shared" si="3"/>
        <v>-28703904707.9646</v>
      </c>
      <c r="AK22" s="18">
        <f>AD22-VLOOKUP(A22,[2]选股结果!$A$2:$G$4900,7,FALSE)</f>
        <v>-25122659000</v>
      </c>
    </row>
    <row r="23" spans="1:37">
      <c r="A23" s="5" t="s">
        <v>79</v>
      </c>
      <c r="B23" s="5" t="s">
        <v>80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/>
      <c r="L23" s="6">
        <v>0</v>
      </c>
      <c r="M23" s="6">
        <v>0</v>
      </c>
      <c r="N23" s="6"/>
      <c r="O23" s="6">
        <v>0</v>
      </c>
      <c r="P23" s="6">
        <v>1501483000</v>
      </c>
      <c r="Q23" s="6">
        <v>135964000</v>
      </c>
      <c r="R23" s="6"/>
      <c r="S23" s="6">
        <v>0</v>
      </c>
      <c r="T23" s="6">
        <v>36150677000</v>
      </c>
      <c r="U23" s="6">
        <v>2239039000</v>
      </c>
      <c r="V23" s="6">
        <v>0</v>
      </c>
      <c r="W23" s="6">
        <v>3175212000</v>
      </c>
      <c r="X23" s="6">
        <v>5176857000</v>
      </c>
      <c r="Y23" s="6">
        <v>0</v>
      </c>
      <c r="Z23" s="6">
        <v>1476975000</v>
      </c>
      <c r="AA23" s="6">
        <v>2067703000</v>
      </c>
      <c r="AB23" s="10">
        <f t="shared" si="0"/>
        <v>46858855000</v>
      </c>
      <c r="AC23" s="10">
        <f t="shared" si="4"/>
        <v>51787946000</v>
      </c>
      <c r="AD23" s="10">
        <f t="shared" si="2"/>
        <v>-4929091000</v>
      </c>
      <c r="AE23" s="12">
        <f>C23/(1+0.13)/VLOOKUP(A23,[1]选股结果!$A$2:$AX$3002,3,FALSE)</f>
        <v>0</v>
      </c>
      <c r="AF23" s="12">
        <f>(S23/(1+0.1)+Z23)/(VLOOKUP(A23,[1]选股结果!$A$2:$AY$3002,51,FALSE))</f>
        <v>14.1493030607846</v>
      </c>
      <c r="AG23" s="16"/>
      <c r="AH23" s="12">
        <f>AD23/VLOOKUP(A23,[1]选股结果!$A$2:$AX$3002,35,FALSE)</f>
        <v>-0.795025833427017</v>
      </c>
      <c r="AI23" s="10">
        <f>(VLOOKUP(A23,[1]选股结果!$A$2:$AX$3002,7,FALSE)+VLOOKUP(A23,[1]选股结果!$A$2:$AX$3002,15,FALSE)+VLOOKUP(A23,[1]选股结果!$A$2:$AX$3002,16,FALSE)+VLOOKUP(A23,[1]选股结果!$A$2:$AX$3002,17,FALSE)+VLOOKUP(A23,[1]选股结果!$A$2:$AX$3002,18,FALSE))-(S23/(1+0.13)+Z23)</f>
        <v>-1372590000</v>
      </c>
      <c r="AJ23" s="10">
        <f t="shared" si="3"/>
        <v>-3556501000</v>
      </c>
      <c r="AK23" s="18">
        <f>AD23-VLOOKUP(A23,[2]选股结果!$A$2:$G$4900,7,FALSE)</f>
        <v>-4929495000</v>
      </c>
    </row>
    <row r="24" spans="1:37">
      <c r="A24" s="5" t="s">
        <v>81</v>
      </c>
      <c r="B24" s="5" t="s">
        <v>82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/>
      <c r="L24" s="6">
        <v>0</v>
      </c>
      <c r="M24" s="6">
        <v>0</v>
      </c>
      <c r="N24" s="6"/>
      <c r="O24" s="6">
        <v>0</v>
      </c>
      <c r="P24" s="6">
        <v>2038755000</v>
      </c>
      <c r="Q24" s="6">
        <v>802474000</v>
      </c>
      <c r="R24" s="6"/>
      <c r="S24" s="6">
        <v>0</v>
      </c>
      <c r="T24" s="6">
        <v>46323615000</v>
      </c>
      <c r="U24" s="6">
        <v>0</v>
      </c>
      <c r="V24" s="6">
        <v>0</v>
      </c>
      <c r="W24" s="6">
        <v>2894313000</v>
      </c>
      <c r="X24" s="6">
        <v>7907515000</v>
      </c>
      <c r="Y24" s="6">
        <v>0</v>
      </c>
      <c r="Z24" s="6">
        <v>1454592000</v>
      </c>
      <c r="AA24" s="6">
        <v>712431000</v>
      </c>
      <c r="AB24" s="10">
        <f t="shared" si="0"/>
        <v>28592213000</v>
      </c>
      <c r="AC24" s="10">
        <f t="shared" si="4"/>
        <v>61331221000</v>
      </c>
      <c r="AD24" s="10">
        <f t="shared" si="2"/>
        <v>-32739008000</v>
      </c>
      <c r="AE24" s="12">
        <f>C24/(1+0.13)/VLOOKUP(A24,[1]选股结果!$A$2:$AX$3002,3,FALSE)</f>
        <v>0</v>
      </c>
      <c r="AF24" s="12">
        <f>(S24/(1+0.1)+Z24)/(VLOOKUP(A24,[1]选股结果!$A$2:$AY$3002,51,FALSE))</f>
        <v>12.576774427834</v>
      </c>
      <c r="AG24" s="16"/>
      <c r="AH24" s="12">
        <f>AD24/VLOOKUP(A24,[1]选股结果!$A$2:$AX$3002,35,FALSE)</f>
        <v>-5.27677269637072</v>
      </c>
      <c r="AI24" s="10">
        <f>(VLOOKUP(A24,[1]选股结果!$A$2:$AX$3002,7,FALSE)+VLOOKUP(A24,[1]选股结果!$A$2:$AX$3002,15,FALSE)+VLOOKUP(A24,[1]选股结果!$A$2:$AX$3002,16,FALSE)+VLOOKUP(A24,[1]选股结果!$A$2:$AX$3002,17,FALSE)+VLOOKUP(A24,[1]选股结果!$A$2:$AX$3002,18,FALSE))-(S24/(1+0.13)+Z24)</f>
        <v>-1338935000</v>
      </c>
      <c r="AJ24" s="10">
        <f t="shared" si="3"/>
        <v>-31400073000</v>
      </c>
      <c r="AK24" s="18">
        <f>AD24-VLOOKUP(A24,[2]选股结果!$A$2:$G$4900,7,FALSE)</f>
        <v>-32739008000</v>
      </c>
    </row>
    <row r="25" spans="1:37">
      <c r="A25" s="5" t="s">
        <v>83</v>
      </c>
      <c r="B25" s="5" t="s">
        <v>84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/>
      <c r="L25" s="6">
        <v>0</v>
      </c>
      <c r="M25" s="6">
        <v>0</v>
      </c>
      <c r="N25" s="6"/>
      <c r="O25" s="6">
        <v>0</v>
      </c>
      <c r="P25" s="6">
        <v>590424000</v>
      </c>
      <c r="Q25" s="6">
        <v>79824000</v>
      </c>
      <c r="R25" s="6"/>
      <c r="S25" s="6">
        <v>0</v>
      </c>
      <c r="T25" s="6">
        <v>30472852000</v>
      </c>
      <c r="U25" s="6">
        <v>432262000</v>
      </c>
      <c r="V25" s="6">
        <v>0</v>
      </c>
      <c r="W25" s="6">
        <v>1706059000</v>
      </c>
      <c r="X25" s="6">
        <v>3445935000</v>
      </c>
      <c r="Y25" s="6">
        <v>0</v>
      </c>
      <c r="Z25" s="6">
        <v>1542876000</v>
      </c>
      <c r="AA25" s="6">
        <v>956581000</v>
      </c>
      <c r="AB25" s="10">
        <f t="shared" si="0"/>
        <v>33007274000</v>
      </c>
      <c r="AC25" s="10">
        <f t="shared" si="4"/>
        <v>39146989000</v>
      </c>
      <c r="AD25" s="10">
        <f t="shared" si="2"/>
        <v>-6139715000</v>
      </c>
      <c r="AE25" s="12">
        <f>C25/(1+0.13)/VLOOKUP(A25,[1]选股结果!$A$2:$AX$3002,3,FALSE)</f>
        <v>0</v>
      </c>
      <c r="AF25" s="12">
        <f>(S25/(1+0.1)+Z25)/(VLOOKUP(A25,[1]选股结果!$A$2:$AY$3002,51,FALSE))</f>
        <v>47.389992935467</v>
      </c>
      <c r="AG25" s="16"/>
      <c r="AH25" s="12">
        <f>AD25/VLOOKUP(A25,[1]选股结果!$A$2:$AX$3002,35,FALSE)</f>
        <v>-1.3402210943566</v>
      </c>
      <c r="AI25" s="10">
        <f>(VLOOKUP(A25,[1]选股结果!$A$2:$AX$3002,7,FALSE)+VLOOKUP(A25,[1]选股结果!$A$2:$AX$3002,15,FALSE)+VLOOKUP(A25,[1]选股结果!$A$2:$AX$3002,16,FALSE)+VLOOKUP(A25,[1]选股结果!$A$2:$AX$3002,17,FALSE)+VLOOKUP(A25,[1]选股结果!$A$2:$AX$3002,18,FALSE))-(S25/(1+0.13)+Z25)</f>
        <v>-1510319000</v>
      </c>
      <c r="AJ25" s="10">
        <f t="shared" si="3"/>
        <v>-4629396000</v>
      </c>
      <c r="AK25" s="18">
        <f>AD25-VLOOKUP(A25,[2]选股结果!$A$2:$G$4900,7,FALSE)</f>
        <v>-6138072000</v>
      </c>
    </row>
    <row r="26" spans="1:37">
      <c r="A26" s="5" t="s">
        <v>85</v>
      </c>
      <c r="B26" s="5" t="s">
        <v>86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/>
      <c r="L26" s="6">
        <v>0</v>
      </c>
      <c r="M26" s="6">
        <v>0</v>
      </c>
      <c r="N26" s="6"/>
      <c r="O26" s="6">
        <v>0</v>
      </c>
      <c r="P26" s="6">
        <v>2760821000</v>
      </c>
      <c r="Q26" s="6">
        <v>425875000</v>
      </c>
      <c r="R26" s="6"/>
      <c r="S26" s="6">
        <v>0</v>
      </c>
      <c r="T26" s="6">
        <v>41584381000</v>
      </c>
      <c r="U26" s="6">
        <v>-1613485000</v>
      </c>
      <c r="V26" s="6">
        <v>0</v>
      </c>
      <c r="W26" s="6">
        <v>1172377000</v>
      </c>
      <c r="X26" s="6">
        <v>7022765000</v>
      </c>
      <c r="Y26" s="6">
        <v>0</v>
      </c>
      <c r="Z26" s="6">
        <v>2563568000</v>
      </c>
      <c r="AA26" s="6">
        <v>1123371000</v>
      </c>
      <c r="AB26" s="10">
        <f t="shared" si="0"/>
        <v>55781306000</v>
      </c>
      <c r="AC26" s="10">
        <f t="shared" si="4"/>
        <v>54613798000</v>
      </c>
      <c r="AD26" s="10">
        <f t="shared" si="2"/>
        <v>1167508000</v>
      </c>
      <c r="AE26" s="12">
        <f>C26/(1+0.13)/VLOOKUP(A26,[1]选股结果!$A$2:$AX$3002,3,FALSE)</f>
        <v>0</v>
      </c>
      <c r="AF26" s="12">
        <f>(S26/(1+0.1)+Z26)/(VLOOKUP(A26,[1]选股结果!$A$2:$AY$3002,51,FALSE))</f>
        <v>19.4404101070768</v>
      </c>
      <c r="AG26" s="16"/>
      <c r="AH26" s="12">
        <f>AD26/VLOOKUP(A26,[1]选股结果!$A$2:$AX$3002,35,FALSE)</f>
        <v>0.0954885935873817</v>
      </c>
      <c r="AI26" s="10">
        <f>(VLOOKUP(A26,[1]选股结果!$A$2:$AX$3002,7,FALSE)+VLOOKUP(A26,[1]选股结果!$A$2:$AX$3002,15,FALSE)+VLOOKUP(A26,[1]选股结果!$A$2:$AX$3002,16,FALSE)+VLOOKUP(A26,[1]选股结果!$A$2:$AX$3002,17,FALSE)+VLOOKUP(A26,[1]选股结果!$A$2:$AX$3002,18,FALSE))-(S26/(1+0.13)+Z26)</f>
        <v>-2431700000</v>
      </c>
      <c r="AJ26" s="10">
        <f t="shared" si="3"/>
        <v>3599208000</v>
      </c>
      <c r="AK26" s="18">
        <f>AD26-VLOOKUP(A26,[2]选股结果!$A$2:$G$4900,7,FALSE)</f>
        <v>1594383000</v>
      </c>
    </row>
    <row r="27" spans="1:37">
      <c r="A27" s="5" t="s">
        <v>87</v>
      </c>
      <c r="B27" s="5" t="s">
        <v>88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/>
      <c r="L27" s="6">
        <v>0</v>
      </c>
      <c r="M27" s="6">
        <v>0</v>
      </c>
      <c r="N27" s="6"/>
      <c r="O27" s="6">
        <v>0</v>
      </c>
      <c r="P27" s="6">
        <v>388977000</v>
      </c>
      <c r="Q27" s="6">
        <v>203392000</v>
      </c>
      <c r="R27" s="6"/>
      <c r="S27" s="6">
        <v>0</v>
      </c>
      <c r="T27" s="6">
        <v>13667120000</v>
      </c>
      <c r="U27" s="6">
        <v>256925000</v>
      </c>
      <c r="V27" s="6">
        <v>0</v>
      </c>
      <c r="W27" s="6">
        <v>491515000</v>
      </c>
      <c r="X27" s="6">
        <v>1677452000</v>
      </c>
      <c r="Y27" s="6">
        <v>0</v>
      </c>
      <c r="Z27" s="6">
        <v>637800000</v>
      </c>
      <c r="AA27" s="6">
        <v>240430000</v>
      </c>
      <c r="AB27" s="10">
        <f t="shared" si="0"/>
        <v>12472088000</v>
      </c>
      <c r="AC27" s="10">
        <f t="shared" si="4"/>
        <v>17360219000</v>
      </c>
      <c r="AD27" s="10">
        <f t="shared" si="2"/>
        <v>-4888131000</v>
      </c>
      <c r="AE27" s="12">
        <f>C27/(1+0.13)/VLOOKUP(A27,[1]选股结果!$A$2:$AX$3002,3,FALSE)</f>
        <v>0</v>
      </c>
      <c r="AF27" s="12">
        <f>(S27/(1+0.1)+Z27)/(VLOOKUP(A27,[1]选股结果!$A$2:$AY$3002,51,FALSE))</f>
        <v>26.5827533030467</v>
      </c>
      <c r="AG27" s="16"/>
      <c r="AH27" s="12">
        <f>AD27/VLOOKUP(A27,[1]选股结果!$A$2:$AX$3002,35,FALSE)</f>
        <v>-2.13553606285508</v>
      </c>
      <c r="AI27" s="10">
        <f>(VLOOKUP(A27,[1]选股结果!$A$2:$AX$3002,7,FALSE)+VLOOKUP(A27,[1]选股结果!$A$2:$AX$3002,15,FALSE)+VLOOKUP(A27,[1]选股结果!$A$2:$AX$3002,16,FALSE)+VLOOKUP(A27,[1]选股结果!$A$2:$AX$3002,17,FALSE)+VLOOKUP(A27,[1]选股结果!$A$2:$AX$3002,18,FALSE))-(S27/(1+0.13)+Z27)</f>
        <v>-613807000</v>
      </c>
      <c r="AJ27" s="10">
        <f t="shared" si="3"/>
        <v>-4274324000</v>
      </c>
      <c r="AK27" s="18">
        <f>AD27-VLOOKUP(A27,[2]选股结果!$A$2:$G$4900,7,FALSE)</f>
        <v>-4887804000</v>
      </c>
    </row>
    <row r="28" spans="1:37">
      <c r="A28" s="5" t="s">
        <v>89</v>
      </c>
      <c r="B28" s="5" t="s">
        <v>90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/>
      <c r="L28" s="6">
        <v>0</v>
      </c>
      <c r="M28" s="6">
        <v>0</v>
      </c>
      <c r="N28" s="6"/>
      <c r="O28" s="6">
        <v>0</v>
      </c>
      <c r="P28" s="6">
        <v>1278348000</v>
      </c>
      <c r="Q28" s="6">
        <v>5692000</v>
      </c>
      <c r="R28" s="6"/>
      <c r="S28" s="6">
        <v>0</v>
      </c>
      <c r="T28" s="6">
        <v>7772392000</v>
      </c>
      <c r="U28" s="6">
        <v>496405000</v>
      </c>
      <c r="V28" s="6">
        <v>0</v>
      </c>
      <c r="W28" s="6">
        <v>413407000</v>
      </c>
      <c r="X28" s="6">
        <v>3800934000</v>
      </c>
      <c r="Y28" s="6">
        <v>0</v>
      </c>
      <c r="Z28" s="6">
        <v>743934000</v>
      </c>
      <c r="AA28" s="6">
        <v>624267000</v>
      </c>
      <c r="AB28" s="10">
        <f t="shared" si="0"/>
        <v>24222708000</v>
      </c>
      <c r="AC28" s="10">
        <f t="shared" si="4"/>
        <v>15129687000</v>
      </c>
      <c r="AD28" s="10">
        <f t="shared" si="2"/>
        <v>9093021000</v>
      </c>
      <c r="AE28" s="12">
        <f>C28/(1+0.13)/VLOOKUP(A28,[1]选股结果!$A$2:$AX$3002,3,FALSE)</f>
        <v>0</v>
      </c>
      <c r="AF28" s="12">
        <f>(S28/(1+0.1)+Z28)/(VLOOKUP(A28,[1]选股结果!$A$2:$AY$3002,51,FALSE))</f>
        <v>10.8727309929555</v>
      </c>
      <c r="AG28" s="16"/>
      <c r="AH28" s="12">
        <f>AD28/VLOOKUP(A28,[1]选股结果!$A$2:$AX$3002,35,FALSE)</f>
        <v>2.43848583064134</v>
      </c>
      <c r="AI28" s="10">
        <f>(VLOOKUP(A28,[1]选股结果!$A$2:$AX$3002,7,FALSE)+VLOOKUP(A28,[1]选股结果!$A$2:$AX$3002,15,FALSE)+VLOOKUP(A28,[1]选股结果!$A$2:$AX$3002,16,FALSE)+VLOOKUP(A28,[1]选股结果!$A$2:$AX$3002,17,FALSE)+VLOOKUP(A28,[1]选股结果!$A$2:$AX$3002,18,FALSE))-(S28/(1+0.13)+Z28)</f>
        <v>-675512000</v>
      </c>
      <c r="AJ28" s="10">
        <f t="shared" si="3"/>
        <v>9768533000</v>
      </c>
      <c r="AK28" s="18">
        <f>AD28-VLOOKUP(A28,[2]选股结果!$A$2:$G$4900,7,FALSE)</f>
        <v>9095457000</v>
      </c>
    </row>
    <row r="29" spans="1:37">
      <c r="A29" s="5" t="s">
        <v>91</v>
      </c>
      <c r="B29" s="5" t="s">
        <v>92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/>
      <c r="L29" s="6">
        <v>700000000</v>
      </c>
      <c r="M29" s="6">
        <v>8325957669.73</v>
      </c>
      <c r="N29" s="6"/>
      <c r="O29" s="6">
        <v>4418395330.81</v>
      </c>
      <c r="P29" s="6">
        <v>334910359.7</v>
      </c>
      <c r="Q29" s="6">
        <v>3503821619.39</v>
      </c>
      <c r="R29" s="6"/>
      <c r="S29" s="6">
        <v>0</v>
      </c>
      <c r="T29" s="6">
        <v>0</v>
      </c>
      <c r="U29" s="6">
        <v>0</v>
      </c>
      <c r="V29" s="6">
        <v>0</v>
      </c>
      <c r="W29" s="6">
        <v>399960166.67</v>
      </c>
      <c r="X29" s="6">
        <v>704355680.74</v>
      </c>
      <c r="Y29" s="6">
        <v>0</v>
      </c>
      <c r="Z29" s="6">
        <v>1393631482.38</v>
      </c>
      <c r="AA29" s="6">
        <v>6133201175.11</v>
      </c>
      <c r="AB29" s="10">
        <f t="shared" si="0"/>
        <v>19775305639.89</v>
      </c>
      <c r="AC29" s="10">
        <f t="shared" si="4"/>
        <v>8966058864.6</v>
      </c>
      <c r="AD29" s="10">
        <f t="shared" si="2"/>
        <v>10809246775.29</v>
      </c>
      <c r="AE29" s="12">
        <f>C29/(1+0.13)/VLOOKUP(A29,[1]选股结果!$A$2:$AX$3002,3,FALSE)</f>
        <v>0</v>
      </c>
      <c r="AF29" s="12">
        <f>(S29/(1+0.1)+Z29)/(VLOOKUP(A29,[1]选股结果!$A$2:$AY$3002,51,FALSE))</f>
        <v>67.1304701440575</v>
      </c>
      <c r="AG29" s="16"/>
      <c r="AH29" s="12">
        <f>AD29/VLOOKUP(A29,[1]选股结果!$A$2:$AX$3002,35,FALSE)</f>
        <v>2.58761185212943</v>
      </c>
      <c r="AI29" s="10">
        <f>(VLOOKUP(A29,[1]选股结果!$A$2:$AX$3002,7,FALSE)+VLOOKUP(A29,[1]选股结果!$A$2:$AX$3002,15,FALSE)+VLOOKUP(A29,[1]选股结果!$A$2:$AX$3002,16,FALSE)+VLOOKUP(A29,[1]选股结果!$A$2:$AX$3002,17,FALSE)+VLOOKUP(A29,[1]选股结果!$A$2:$AX$3002,18,FALSE))-(S29/(1+0.13)+Z29)</f>
        <v>-1372871438.85</v>
      </c>
      <c r="AJ29" s="10">
        <f t="shared" si="3"/>
        <v>12182118214.14</v>
      </c>
      <c r="AK29" s="18">
        <f>AD29-VLOOKUP(A29,[2]选股结果!$A$2:$G$4900,7,FALSE)</f>
        <v>10806686591.4</v>
      </c>
    </row>
    <row r="30" spans="1:37">
      <c r="A30" s="5" t="s">
        <v>93</v>
      </c>
      <c r="B30" s="5" t="s">
        <v>94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/>
      <c r="L30" s="6">
        <v>0</v>
      </c>
      <c r="M30" s="6">
        <v>0</v>
      </c>
      <c r="N30" s="6"/>
      <c r="O30" s="6">
        <v>0</v>
      </c>
      <c r="P30" s="6">
        <v>238282000</v>
      </c>
      <c r="Q30" s="6">
        <v>36911000</v>
      </c>
      <c r="R30" s="6"/>
      <c r="S30" s="6">
        <v>0</v>
      </c>
      <c r="T30" s="6">
        <v>11196433000</v>
      </c>
      <c r="U30" s="6">
        <v>-774701000</v>
      </c>
      <c r="V30" s="6">
        <v>0</v>
      </c>
      <c r="W30" s="6">
        <v>259966000</v>
      </c>
      <c r="X30" s="6">
        <v>2152505000</v>
      </c>
      <c r="Y30" s="6">
        <v>0</v>
      </c>
      <c r="Z30" s="6">
        <v>431378000</v>
      </c>
      <c r="AA30" s="6">
        <v>417703000</v>
      </c>
      <c r="AB30" s="10">
        <f t="shared" si="0"/>
        <v>9838941000</v>
      </c>
      <c r="AC30" s="10">
        <f t="shared" si="4"/>
        <v>13921566000</v>
      </c>
      <c r="AD30" s="10">
        <f t="shared" si="2"/>
        <v>-4082625000</v>
      </c>
      <c r="AE30" s="12">
        <f>C30/(1+0.13)/VLOOKUP(A30,[1]选股结果!$A$2:$AX$3002,3,FALSE)</f>
        <v>0</v>
      </c>
      <c r="AF30" s="12">
        <f>(S30/(1+0.1)+Z30)/(VLOOKUP(A30,[1]选股结果!$A$2:$AY$3002,51,FALSE))</f>
        <v>18.6501513186338</v>
      </c>
      <c r="AG30" s="16"/>
      <c r="AH30" s="12">
        <f>AD30/VLOOKUP(A30,[1]选股结果!$A$2:$AX$3002,35,FALSE)</f>
        <v>-2.27294996768139</v>
      </c>
      <c r="AI30" s="10">
        <f>(VLOOKUP(A30,[1]选股结果!$A$2:$AX$3002,7,FALSE)+VLOOKUP(A30,[1]选股结果!$A$2:$AX$3002,15,FALSE)+VLOOKUP(A30,[1]选股结果!$A$2:$AX$3002,16,FALSE)+VLOOKUP(A30,[1]选股结果!$A$2:$AX$3002,17,FALSE)+VLOOKUP(A30,[1]选股结果!$A$2:$AX$3002,18,FALSE))-(S30/(1+0.13)+Z30)</f>
        <v>-408248000</v>
      </c>
      <c r="AJ30" s="10">
        <f t="shared" si="3"/>
        <v>-3674377000</v>
      </c>
      <c r="AK30" s="18">
        <f>AD30-VLOOKUP(A30,[2]选股结果!$A$2:$G$4900,7,FALSE)</f>
        <v>-4082564000</v>
      </c>
    </row>
    <row r="31" spans="1:37">
      <c r="A31" s="5" t="s">
        <v>95</v>
      </c>
      <c r="B31" s="5" t="s">
        <v>96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/>
      <c r="L31" s="6">
        <v>0</v>
      </c>
      <c r="M31" s="6">
        <v>0</v>
      </c>
      <c r="N31" s="6"/>
      <c r="O31" s="6">
        <v>0</v>
      </c>
      <c r="P31" s="6">
        <v>632541000</v>
      </c>
      <c r="Q31" s="6">
        <v>85795000</v>
      </c>
      <c r="R31" s="6"/>
      <c r="S31" s="6">
        <v>0</v>
      </c>
      <c r="T31" s="6">
        <v>17062654000</v>
      </c>
      <c r="U31" s="6">
        <v>0</v>
      </c>
      <c r="V31" s="6">
        <v>0</v>
      </c>
      <c r="W31" s="6">
        <v>256530000</v>
      </c>
      <c r="X31" s="6">
        <v>2243265000</v>
      </c>
      <c r="Y31" s="6">
        <v>0</v>
      </c>
      <c r="Z31" s="6">
        <v>712160000</v>
      </c>
      <c r="AA31" s="6">
        <v>467111000</v>
      </c>
      <c r="AB31" s="10">
        <f t="shared" si="0"/>
        <v>11925438000</v>
      </c>
      <c r="AC31" s="10">
        <f t="shared" si="4"/>
        <v>21374261000</v>
      </c>
      <c r="AD31" s="10">
        <f t="shared" si="2"/>
        <v>-9448823000</v>
      </c>
      <c r="AE31" s="12">
        <f>C31/(1+0.13)/VLOOKUP(A31,[1]选股结果!$A$2:$AX$3002,3,FALSE)</f>
        <v>0</v>
      </c>
      <c r="AF31" s="12">
        <f>(S31/(1+0.1)+Z31)/(VLOOKUP(A31,[1]选股结果!$A$2:$AY$3002,51,FALSE))</f>
        <v>15.3997188885285</v>
      </c>
      <c r="AG31" s="16"/>
      <c r="AH31" s="12">
        <f>AD31/VLOOKUP(A31,[1]选股结果!$A$2:$AX$3002,35,FALSE)</f>
        <v>-3.71929741002312</v>
      </c>
      <c r="AI31" s="10">
        <f>(VLOOKUP(A31,[1]选股结果!$A$2:$AX$3002,7,FALSE)+VLOOKUP(A31,[1]选股结果!$A$2:$AX$3002,15,FALSE)+VLOOKUP(A31,[1]选股结果!$A$2:$AX$3002,16,FALSE)+VLOOKUP(A31,[1]选股结果!$A$2:$AX$3002,17,FALSE)+VLOOKUP(A31,[1]选股结果!$A$2:$AX$3002,18,FALSE))-(S31/(1+0.13)+Z31)</f>
        <v>-665915000</v>
      </c>
      <c r="AJ31" s="10">
        <f t="shared" si="3"/>
        <v>-8782908000</v>
      </c>
      <c r="AK31" s="18">
        <f>AD31-VLOOKUP(A31,[2]选股结果!$A$2:$G$4900,7,FALSE)</f>
        <v>-9435870000</v>
      </c>
    </row>
    <row r="32" spans="1:37">
      <c r="A32" s="5" t="s">
        <v>97</v>
      </c>
      <c r="B32" s="5" t="s">
        <v>98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/>
      <c r="L32" s="6">
        <v>0</v>
      </c>
      <c r="M32" s="6">
        <v>0</v>
      </c>
      <c r="N32" s="6"/>
      <c r="O32" s="6">
        <v>0</v>
      </c>
      <c r="P32" s="6">
        <v>103336893.09</v>
      </c>
      <c r="Q32" s="6">
        <v>51749381.66</v>
      </c>
      <c r="R32" s="6"/>
      <c r="S32" s="6">
        <v>1558529872.26</v>
      </c>
      <c r="T32" s="6">
        <v>-242182320.13</v>
      </c>
      <c r="U32" s="6">
        <v>0</v>
      </c>
      <c r="V32" s="6">
        <v>0</v>
      </c>
      <c r="W32" s="6">
        <v>141747306.6</v>
      </c>
      <c r="X32" s="6">
        <v>3511017.18</v>
      </c>
      <c r="Y32" s="6">
        <v>0</v>
      </c>
      <c r="Z32" s="6">
        <v>236147907.22</v>
      </c>
      <c r="AA32" s="6">
        <v>140999366.51</v>
      </c>
      <c r="AB32" s="10">
        <f t="shared" ref="AB32:AB65" si="5">C32+D32+E32+F32+G32+H32+I32+J32+L32+M32+O32+Q32</f>
        <v>1905130142.69</v>
      </c>
      <c r="AC32" s="10">
        <f t="shared" si="4"/>
        <v>1942090042.73</v>
      </c>
      <c r="AD32" s="10">
        <f t="shared" si="2"/>
        <v>-36959900.04</v>
      </c>
      <c r="AE32" s="12">
        <f>C32/(1+0.13)/VLOOKUP(A32,[1]选股结果!$A$2:$AX$3002,3,FALSE)</f>
        <v>1.14635368942242</v>
      </c>
      <c r="AF32" s="12">
        <f>(S32/(1+0.1)+Z32)/(VLOOKUP(A32,[1]选股结果!$A$2:$AY$3002,51,FALSE))</f>
        <v>1.11130329798193</v>
      </c>
      <c r="AG32" s="16"/>
      <c r="AH32" s="12">
        <f>AD32/VLOOKUP(A32,[1]选股结果!$A$2:$AX$3002,35,FALSE)</f>
        <v>0.134779827770021</v>
      </c>
      <c r="AI32" s="10">
        <f>(VLOOKUP(A32,[1]选股结果!$A$2:$AX$3002,7,FALSE)+VLOOKUP(A32,[1]选股结果!$A$2:$AX$3002,15,FALSE)+VLOOKUP(A32,[1]选股结果!$A$2:$AX$3002,16,FALSE)+VLOOKUP(A32,[1]选股结果!$A$2:$AX$3002,17,FALSE)+VLOOKUP(A32,[1]选股结果!$A$2:$AX$3002,18,FALSE))-(S32/(1+0.13)+Z32)</f>
        <v>-127941240.811327</v>
      </c>
      <c r="AJ32" s="10">
        <f t="shared" si="3"/>
        <v>90981340.7713275</v>
      </c>
      <c r="AK32" s="18">
        <f>AD32-VLOOKUP(A32,[2]选股结果!$A$2:$G$4900,7,FALSE)</f>
        <v>-36578429.01</v>
      </c>
    </row>
    <row r="33" spans="1:37">
      <c r="A33" s="5" t="s">
        <v>99</v>
      </c>
      <c r="B33" s="5" t="s">
        <v>100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/>
      <c r="L33" s="6">
        <v>2977175174.58</v>
      </c>
      <c r="M33" s="6">
        <v>33838668611.26</v>
      </c>
      <c r="N33" s="6"/>
      <c r="O33" s="6">
        <v>18885023914.99</v>
      </c>
      <c r="P33" s="6">
        <v>6036259444.82</v>
      </c>
      <c r="Q33" s="6">
        <v>25710770114.04</v>
      </c>
      <c r="R33" s="6"/>
      <c r="S33" s="6">
        <v>0</v>
      </c>
      <c r="T33" s="6">
        <v>0</v>
      </c>
      <c r="U33" s="6">
        <v>0</v>
      </c>
      <c r="V33" s="6">
        <v>0</v>
      </c>
      <c r="W33" s="6">
        <v>40414521.48</v>
      </c>
      <c r="X33" s="6">
        <v>6107210992.24</v>
      </c>
      <c r="Y33" s="6">
        <v>0</v>
      </c>
      <c r="Z33" s="6">
        <v>6585482795.93</v>
      </c>
      <c r="AA33" s="6">
        <v>22927956075.82</v>
      </c>
      <c r="AB33" s="10">
        <f t="shared" si="5"/>
        <v>107767634590.97</v>
      </c>
      <c r="AC33" s="10">
        <f t="shared" si="4"/>
        <v>41697323830.29</v>
      </c>
      <c r="AD33" s="10">
        <f t="shared" si="2"/>
        <v>66070310760.68</v>
      </c>
      <c r="AE33" s="12">
        <f>C33/(1+0.13)/VLOOKUP(A33,[1]选股结果!$A$2:$AX$3002,3,FALSE)</f>
        <v>0</v>
      </c>
      <c r="AF33" s="12">
        <f>(S33/(1+0.1)+Z33)/(VLOOKUP(A33,[1]选股结果!$A$2:$AY$3002,51,FALSE))</f>
        <v>30.389929042364</v>
      </c>
      <c r="AG33" s="16"/>
      <c r="AH33" s="12">
        <f>AD33/VLOOKUP(A33,[1]选股结果!$A$2:$AX$3002,35,FALSE)</f>
        <v>1.62899114920193</v>
      </c>
      <c r="AI33" s="10">
        <f>(VLOOKUP(A33,[1]选股结果!$A$2:$AX$3002,7,FALSE)+VLOOKUP(A33,[1]选股结果!$A$2:$AX$3002,15,FALSE)+VLOOKUP(A33,[1]选股结果!$A$2:$AX$3002,16,FALSE)+VLOOKUP(A33,[1]选股结果!$A$2:$AX$3002,17,FALSE)+VLOOKUP(A33,[1]选股结果!$A$2:$AX$3002,18,FALSE))-(S33/(1+0.13)+Z33)</f>
        <v>-6368783283.84</v>
      </c>
      <c r="AJ33" s="10">
        <f t="shared" si="3"/>
        <v>72439094044.52</v>
      </c>
      <c r="AK33" s="18">
        <f>AD33-VLOOKUP(A33,[2]选股结果!$A$2:$G$4900,7,FALSE)</f>
        <v>66004728647.92</v>
      </c>
    </row>
    <row r="34" spans="1:37">
      <c r="A34" s="5" t="s">
        <v>101</v>
      </c>
      <c r="B34" s="5" t="s">
        <v>102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/>
      <c r="L34" s="6">
        <v>0</v>
      </c>
      <c r="M34" s="6">
        <v>0</v>
      </c>
      <c r="N34" s="6"/>
      <c r="O34" s="6">
        <v>0</v>
      </c>
      <c r="P34" s="6">
        <v>1129457000</v>
      </c>
      <c r="Q34" s="6">
        <v>1396993000</v>
      </c>
      <c r="R34" s="6"/>
      <c r="S34" s="6">
        <v>0</v>
      </c>
      <c r="T34" s="6">
        <v>41276563000</v>
      </c>
      <c r="U34" s="6">
        <v>658810000</v>
      </c>
      <c r="V34" s="6">
        <v>0</v>
      </c>
      <c r="W34" s="6">
        <v>26900132</v>
      </c>
      <c r="X34" s="6">
        <v>4142027000</v>
      </c>
      <c r="Y34" s="6">
        <v>0</v>
      </c>
      <c r="Z34" s="6">
        <v>1126418000</v>
      </c>
      <c r="AA34" s="6">
        <v>845112000</v>
      </c>
      <c r="AB34" s="10">
        <f t="shared" si="5"/>
        <v>62454479000</v>
      </c>
      <c r="AC34" s="10">
        <f t="shared" si="4"/>
        <v>49205287132</v>
      </c>
      <c r="AD34" s="10">
        <f t="shared" si="2"/>
        <v>13249191868</v>
      </c>
      <c r="AE34" s="12">
        <f>C34/(1+0.13)/VLOOKUP(A34,[1]选股结果!$A$2:$AX$3002,3,FALSE)</f>
        <v>0</v>
      </c>
      <c r="AF34" s="12">
        <f>(S34/(1+0.1)+Z34)/(VLOOKUP(A34,[1]选股结果!$A$2:$AY$3002,51,FALSE))</f>
        <v>14.7217241289176</v>
      </c>
      <c r="AG34" s="16"/>
      <c r="AH34" s="12">
        <f>AD34/VLOOKUP(A34,[1]选股结果!$A$2:$AX$3002,35,FALSE)</f>
        <v>2.6609259197223</v>
      </c>
      <c r="AI34" s="10">
        <f>(VLOOKUP(A34,[1]选股结果!$A$2:$AX$3002,7,FALSE)+VLOOKUP(A34,[1]选股结果!$A$2:$AX$3002,15,FALSE)+VLOOKUP(A34,[1]选股结果!$A$2:$AX$3002,16,FALSE)+VLOOKUP(A34,[1]选股结果!$A$2:$AX$3002,17,FALSE)+VLOOKUP(A34,[1]选股结果!$A$2:$AX$3002,18,FALSE))-(S34/(1+0.13)+Z34)</f>
        <v>-1049904000</v>
      </c>
      <c r="AJ34" s="10">
        <f t="shared" si="3"/>
        <v>14299095868</v>
      </c>
      <c r="AK34" s="18">
        <f>AD34-VLOOKUP(A34,[2]选股结果!$A$2:$G$4900,7,FALSE)</f>
        <v>13238525868</v>
      </c>
    </row>
    <row r="35" spans="1:37">
      <c r="A35" s="5" t="s">
        <v>103</v>
      </c>
      <c r="B35" s="5" t="s">
        <v>104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/>
      <c r="L35" s="6">
        <v>0</v>
      </c>
      <c r="M35" s="6">
        <v>0</v>
      </c>
      <c r="N35" s="6"/>
      <c r="O35" s="6">
        <v>0</v>
      </c>
      <c r="P35" s="6">
        <v>4780459000</v>
      </c>
      <c r="Q35" s="6">
        <v>1977456000</v>
      </c>
      <c r="R35" s="6"/>
      <c r="S35" s="6">
        <v>66039498000</v>
      </c>
      <c r="T35" s="6">
        <v>0</v>
      </c>
      <c r="U35" s="6">
        <v>0</v>
      </c>
      <c r="V35" s="6">
        <v>0</v>
      </c>
      <c r="W35" s="6">
        <v>21407000</v>
      </c>
      <c r="X35" s="6">
        <v>211330000</v>
      </c>
      <c r="Y35" s="6">
        <v>0</v>
      </c>
      <c r="Z35" s="6">
        <v>7358210000</v>
      </c>
      <c r="AA35" s="6">
        <v>7619032000</v>
      </c>
      <c r="AB35" s="10">
        <f t="shared" si="5"/>
        <v>94438323000</v>
      </c>
      <c r="AC35" s="10">
        <f t="shared" si="4"/>
        <v>86029936000</v>
      </c>
      <c r="AD35" s="10">
        <f t="shared" si="2"/>
        <v>8408387000</v>
      </c>
      <c r="AE35" s="12">
        <f>C35/(1+0.13)/VLOOKUP(A35,[1]选股结果!$A$2:$AX$3002,3,FALSE)</f>
        <v>0.922908866696674</v>
      </c>
      <c r="AF35" s="12">
        <f>(S35/(1+0.1)+Z35)/(VLOOKUP(A35,[1]选股结果!$A$2:$AY$3002,51,FALSE))</f>
        <v>0.891867178702143</v>
      </c>
      <c r="AG35" s="16"/>
      <c r="AH35" s="12">
        <f>AD35/VLOOKUP(A35,[1]选股结果!$A$2:$AX$3002,35,FALSE)</f>
        <v>0.745855229847313</v>
      </c>
      <c r="AI35" s="10">
        <f>(VLOOKUP(A35,[1]选股结果!$A$2:$AX$3002,7,FALSE)+VLOOKUP(A35,[1]选股结果!$A$2:$AX$3002,15,FALSE)+VLOOKUP(A35,[1]选股结果!$A$2:$AX$3002,16,FALSE)+VLOOKUP(A35,[1]选股结果!$A$2:$AX$3002,17,FALSE)+VLOOKUP(A35,[1]选股结果!$A$2:$AX$3002,18,FALSE))-(S35/(1+0.13)+Z35)</f>
        <v>9764951371.68141</v>
      </c>
      <c r="AJ35" s="10">
        <f t="shared" si="3"/>
        <v>-1356564371.68141</v>
      </c>
      <c r="AK35" s="18">
        <f>AD35-VLOOKUP(A35,[2]选股结果!$A$2:$G$4900,7,FALSE)</f>
        <v>8418643000</v>
      </c>
    </row>
    <row r="36" spans="1:37">
      <c r="A36" s="5" t="s">
        <v>105</v>
      </c>
      <c r="B36" s="5" t="s">
        <v>106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/>
      <c r="L36" s="6">
        <v>0</v>
      </c>
      <c r="M36" s="6">
        <v>0</v>
      </c>
      <c r="N36" s="6"/>
      <c r="O36" s="6">
        <v>0</v>
      </c>
      <c r="P36" s="6">
        <v>480081778.55</v>
      </c>
      <c r="Q36" s="6">
        <v>17599594411.93</v>
      </c>
      <c r="R36" s="6"/>
      <c r="S36" s="6">
        <v>66933400705.13</v>
      </c>
      <c r="T36" s="6">
        <v>122994324.03</v>
      </c>
      <c r="U36" s="6">
        <v>0</v>
      </c>
      <c r="V36" s="6">
        <v>0</v>
      </c>
      <c r="W36" s="6">
        <v>-150000</v>
      </c>
      <c r="X36" s="6">
        <v>0</v>
      </c>
      <c r="Y36" s="6">
        <v>0</v>
      </c>
      <c r="Z36" s="6">
        <v>659420819.31</v>
      </c>
      <c r="AA36" s="6">
        <v>15950503947.8</v>
      </c>
      <c r="AB36" s="10">
        <f t="shared" si="5"/>
        <v>84004658553.84</v>
      </c>
      <c r="AC36" s="10">
        <f t="shared" si="4"/>
        <v>84146251574.82</v>
      </c>
      <c r="AD36" s="10">
        <f t="shared" si="2"/>
        <v>-141593020.979996</v>
      </c>
      <c r="AE36" s="12">
        <f>C36/(1+0.13)/VLOOKUP(A36,[1]选股结果!$A$2:$AX$3002,3,FALSE)</f>
        <v>0.889827388622574</v>
      </c>
      <c r="AF36" s="12">
        <f>(S36/(1+0.1)+Z36)/(VLOOKUP(A36,[1]选股结果!$A$2:$AY$3002,51,FALSE))</f>
        <v>0.947521215299856</v>
      </c>
      <c r="AG36" s="16"/>
      <c r="AH36" s="12">
        <f>AD36/VLOOKUP(A36,[1]选股结果!$A$2:$AX$3002,35,FALSE)</f>
        <v>-0.441569161934738</v>
      </c>
      <c r="AI36" s="10">
        <f>(VLOOKUP(A36,[1]选股结果!$A$2:$AX$3002,7,FALSE)+VLOOKUP(A36,[1]选股结果!$A$2:$AX$3002,15,FALSE)+VLOOKUP(A36,[1]选股结果!$A$2:$AX$3002,16,FALSE)+VLOOKUP(A36,[1]选股结果!$A$2:$AX$3002,17,FALSE)+VLOOKUP(A36,[1]选股结果!$A$2:$AX$3002,18,FALSE))-(S36/(1+0.13)+Z36)</f>
        <v>5022087788.89841</v>
      </c>
      <c r="AJ36" s="10">
        <f t="shared" si="3"/>
        <v>-5163680809.87841</v>
      </c>
      <c r="AK36" s="18">
        <f>AD36-VLOOKUP(A36,[2]选股结果!$A$2:$G$4900,7,FALSE)</f>
        <v>-139116889.199996</v>
      </c>
    </row>
    <row r="37" spans="1:37">
      <c r="A37" s="5" t="s">
        <v>107</v>
      </c>
      <c r="B37" s="5" t="s">
        <v>108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/>
      <c r="L37" s="6">
        <v>0</v>
      </c>
      <c r="M37" s="6">
        <v>710000000</v>
      </c>
      <c r="N37" s="6"/>
      <c r="O37" s="6">
        <v>0</v>
      </c>
      <c r="P37" s="6">
        <v>116796238.14</v>
      </c>
      <c r="Q37" s="6">
        <v>145474000.17</v>
      </c>
      <c r="R37" s="6"/>
      <c r="S37" s="6">
        <v>4662293668.34</v>
      </c>
      <c r="T37" s="6">
        <v>-14193370.37</v>
      </c>
      <c r="U37" s="6">
        <v>10896846.16</v>
      </c>
      <c r="V37" s="6">
        <v>0</v>
      </c>
      <c r="W37" s="6">
        <v>-10590000</v>
      </c>
      <c r="X37" s="6">
        <v>9128208.43</v>
      </c>
      <c r="Y37" s="6">
        <v>0</v>
      </c>
      <c r="Z37" s="6">
        <v>712176191.6</v>
      </c>
      <c r="AA37" s="6">
        <v>220092427.8</v>
      </c>
      <c r="AB37" s="10">
        <f t="shared" si="5"/>
        <v>7085764057.6</v>
      </c>
      <c r="AC37" s="10">
        <f t="shared" si="4"/>
        <v>5706600210.1</v>
      </c>
      <c r="AD37" s="10">
        <f t="shared" si="2"/>
        <v>1379163847.5</v>
      </c>
      <c r="AE37" s="12">
        <f>C37/(1+0.13)/VLOOKUP(A37,[1]选股结果!$A$2:$AX$3002,3,FALSE)</f>
        <v>0.698683565020114</v>
      </c>
      <c r="AF37" s="12">
        <f>(S37/(1+0.1)+Z37)/(VLOOKUP(A37,[1]选股结果!$A$2:$AY$3002,51,FALSE))</f>
        <v>0.665144234760239</v>
      </c>
      <c r="AG37" s="16"/>
      <c r="AH37" s="12">
        <f>AD37/VLOOKUP(A37,[1]选股结果!$A$2:$AX$3002,35,FALSE)</f>
        <v>2.42213726136437</v>
      </c>
      <c r="AI37" s="10">
        <f>(VLOOKUP(A37,[1]选股结果!$A$2:$AX$3002,7,FALSE)+VLOOKUP(A37,[1]选股结果!$A$2:$AX$3002,15,FALSE)+VLOOKUP(A37,[1]选股结果!$A$2:$AX$3002,16,FALSE)+VLOOKUP(A37,[1]选股结果!$A$2:$AX$3002,17,FALSE)+VLOOKUP(A37,[1]选股结果!$A$2:$AX$3002,18,FALSE))-(S37/(1+0.13)+Z37)</f>
        <v>2604834721.06911</v>
      </c>
      <c r="AJ37" s="10">
        <f t="shared" si="3"/>
        <v>-1225670873.56912</v>
      </c>
      <c r="AK37" s="18">
        <f>AD37-VLOOKUP(A37,[2]选股结果!$A$2:$G$4900,7,FALSE)</f>
        <v>1384033635.49</v>
      </c>
    </row>
    <row r="38" spans="1:37">
      <c r="A38" s="5" t="s">
        <v>109</v>
      </c>
      <c r="B38" s="5" t="s">
        <v>110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/>
      <c r="L38" s="6">
        <v>0</v>
      </c>
      <c r="M38" s="6">
        <v>0</v>
      </c>
      <c r="N38" s="6"/>
      <c r="O38" s="6">
        <v>0</v>
      </c>
      <c r="P38" s="6">
        <v>506459000</v>
      </c>
      <c r="Q38" s="6">
        <v>15644000</v>
      </c>
      <c r="R38" s="6"/>
      <c r="S38" s="6">
        <v>0</v>
      </c>
      <c r="T38" s="6">
        <v>16630347000</v>
      </c>
      <c r="U38" s="6">
        <v>-704955000</v>
      </c>
      <c r="V38" s="6">
        <v>0</v>
      </c>
      <c r="W38" s="6">
        <v>-52992000</v>
      </c>
      <c r="X38" s="6">
        <v>2229159000</v>
      </c>
      <c r="Y38" s="6">
        <v>0</v>
      </c>
      <c r="Z38" s="6">
        <v>452293000</v>
      </c>
      <c r="AA38" s="6">
        <v>1017004000</v>
      </c>
      <c r="AB38" s="10">
        <f t="shared" si="5"/>
        <v>26924479000</v>
      </c>
      <c r="AC38" s="10">
        <f t="shared" si="4"/>
        <v>20077315000</v>
      </c>
      <c r="AD38" s="10">
        <f t="shared" si="2"/>
        <v>6847164000</v>
      </c>
      <c r="AE38" s="12">
        <f>C38/(1+0.13)/VLOOKUP(A38,[1]选股结果!$A$2:$AX$3002,3,FALSE)</f>
        <v>0</v>
      </c>
      <c r="AF38" s="12">
        <f>(S38/(1+0.1)+Z38)/(VLOOKUP(A38,[1]选股结果!$A$2:$AY$3002,51,FALSE))</f>
        <v>16.591819515774</v>
      </c>
      <c r="AG38" s="16"/>
      <c r="AH38" s="12">
        <f>AD38/VLOOKUP(A38,[1]选股结果!$A$2:$AX$3002,35,FALSE)</f>
        <v>2.7257199975956</v>
      </c>
      <c r="AI38" s="10">
        <f>(VLOOKUP(A38,[1]选股结果!$A$2:$AX$3002,7,FALSE)+VLOOKUP(A38,[1]选股结果!$A$2:$AX$3002,15,FALSE)+VLOOKUP(A38,[1]选股结果!$A$2:$AX$3002,16,FALSE)+VLOOKUP(A38,[1]选股结果!$A$2:$AX$3002,17,FALSE)+VLOOKUP(A38,[1]选股结果!$A$2:$AX$3002,18,FALSE))-(S38/(1+0.13)+Z38)</f>
        <v>-425033000</v>
      </c>
      <c r="AJ38" s="10">
        <f t="shared" si="3"/>
        <v>7272197000</v>
      </c>
      <c r="AK38" s="18">
        <f>AD38-VLOOKUP(A38,[2]选股结果!$A$2:$G$4900,7,FALSE)</f>
        <v>6847164000</v>
      </c>
    </row>
    <row r="39" spans="1:37">
      <c r="A39" s="5" t="s">
        <v>111</v>
      </c>
      <c r="B39" s="5" t="s">
        <v>112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/>
      <c r="L39" s="6">
        <v>0</v>
      </c>
      <c r="M39" s="6">
        <v>0</v>
      </c>
      <c r="N39" s="6"/>
      <c r="O39" s="6">
        <v>0</v>
      </c>
      <c r="P39" s="6">
        <v>4711234717.38</v>
      </c>
      <c r="Q39" s="6">
        <v>789772458.18</v>
      </c>
      <c r="R39" s="6"/>
      <c r="S39" s="6">
        <v>44256403575.57</v>
      </c>
      <c r="T39" s="6">
        <v>4329600</v>
      </c>
      <c r="U39" s="6">
        <v>0</v>
      </c>
      <c r="V39" s="6">
        <v>0</v>
      </c>
      <c r="W39" s="6">
        <v>-200000000</v>
      </c>
      <c r="X39" s="6">
        <v>22345010.71</v>
      </c>
      <c r="Y39" s="6">
        <v>0</v>
      </c>
      <c r="Z39" s="6">
        <v>3436756125.83</v>
      </c>
      <c r="AA39" s="6">
        <v>928636689.86</v>
      </c>
      <c r="AB39" s="10">
        <f t="shared" si="5"/>
        <v>55660192027.12</v>
      </c>
      <c r="AC39" s="10">
        <f t="shared" si="4"/>
        <v>53159705719.35</v>
      </c>
      <c r="AD39" s="10">
        <f t="shared" si="2"/>
        <v>2500486307.77</v>
      </c>
      <c r="AE39" s="12">
        <f>C39/(1+0.13)/VLOOKUP(A39,[1]选股结果!$A$2:$AX$3002,3,FALSE)</f>
        <v>0.951366729217059</v>
      </c>
      <c r="AF39" s="12">
        <f>(S39/(1+0.1)+Z39)/(VLOOKUP(A39,[1]选股结果!$A$2:$AY$3002,51,FALSE))</f>
        <v>0.9575485849137</v>
      </c>
      <c r="AG39" s="16"/>
      <c r="AH39" s="12">
        <f>AD39/VLOOKUP(A39,[1]选股结果!$A$2:$AX$3002,35,FALSE)</f>
        <v>0.821103771340839</v>
      </c>
      <c r="AI39" s="10">
        <f>(VLOOKUP(A39,[1]选股结果!$A$2:$AX$3002,7,FALSE)+VLOOKUP(A39,[1]选股结果!$A$2:$AX$3002,15,FALSE)+VLOOKUP(A39,[1]选股结果!$A$2:$AX$3002,16,FALSE)+VLOOKUP(A39,[1]选股结果!$A$2:$AX$3002,17,FALSE)+VLOOKUP(A39,[1]选股结果!$A$2:$AX$3002,18,FALSE))-(S39/(1+0.13)+Z39)</f>
        <v>3004169581.72636</v>
      </c>
      <c r="AJ39" s="10">
        <f t="shared" si="3"/>
        <v>-503683273.95636</v>
      </c>
      <c r="AK39" s="18">
        <f>AD39-VLOOKUP(A39,[2]选股结果!$A$2:$G$4900,7,FALSE)</f>
        <v>2505595519.24</v>
      </c>
    </row>
    <row r="40" spans="1:37">
      <c r="A40" s="5" t="s">
        <v>113</v>
      </c>
      <c r="B40" s="5" t="s">
        <v>114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/>
      <c r="L40" s="6">
        <v>0</v>
      </c>
      <c r="M40" s="6">
        <v>-1240451693.55</v>
      </c>
      <c r="N40" s="6"/>
      <c r="O40" s="6">
        <v>0</v>
      </c>
      <c r="P40" s="6">
        <v>203611247.1</v>
      </c>
      <c r="Q40" s="6">
        <v>534985299.55</v>
      </c>
      <c r="R40" s="6"/>
      <c r="S40" s="6">
        <v>792567966.04</v>
      </c>
      <c r="T40" s="6">
        <v>0</v>
      </c>
      <c r="U40" s="6">
        <v>0</v>
      </c>
      <c r="V40" s="6">
        <v>0</v>
      </c>
      <c r="W40" s="6">
        <v>-806210027.02</v>
      </c>
      <c r="X40" s="6">
        <v>147841424.62</v>
      </c>
      <c r="Y40" s="6">
        <v>0</v>
      </c>
      <c r="Z40" s="6">
        <v>761338763.39</v>
      </c>
      <c r="AA40" s="6">
        <v>-1302212553.32</v>
      </c>
      <c r="AB40" s="10">
        <f t="shared" si="5"/>
        <v>762844655.88</v>
      </c>
      <c r="AC40" s="10">
        <f t="shared" si="4"/>
        <v>-203063179.19</v>
      </c>
      <c r="AD40" s="10">
        <f t="shared" si="2"/>
        <v>965907835.07</v>
      </c>
      <c r="AE40" s="12">
        <f>C40/(1+0.13)/VLOOKUP(A40,[1]选股结果!$A$2:$AX$3002,3,FALSE)</f>
        <v>0.399568318063542</v>
      </c>
      <c r="AF40" s="12">
        <f>(S40/(1+0.1)+Z40)/(VLOOKUP(A40,[1]选股结果!$A$2:$AY$3002,51,FALSE))</f>
        <v>0.88664931670982</v>
      </c>
      <c r="AG40" s="16"/>
      <c r="AH40" s="12">
        <f>AD40/VLOOKUP(A40,[1]选股结果!$A$2:$AX$3002,35,FALSE)</f>
        <v>-2.71777560958136</v>
      </c>
      <c r="AI40" s="10">
        <f>(VLOOKUP(A40,[1]选股结果!$A$2:$AX$3002,7,FALSE)+VLOOKUP(A40,[1]选股结果!$A$2:$AX$3002,15,FALSE)+VLOOKUP(A40,[1]选股结果!$A$2:$AX$3002,16,FALSE)+VLOOKUP(A40,[1]选股结果!$A$2:$AX$3002,17,FALSE)+VLOOKUP(A40,[1]选股结果!$A$2:$AX$3002,18,FALSE))-(S40/(1+0.13)+Z40)</f>
        <v>208571505.403628</v>
      </c>
      <c r="AJ40" s="10">
        <f t="shared" si="3"/>
        <v>757336329.666372</v>
      </c>
      <c r="AK40" s="18">
        <f>AD40-VLOOKUP(A40,[2]选股结果!$A$2:$G$4900,7,FALSE)</f>
        <v>965896010.41</v>
      </c>
    </row>
    <row r="41" spans="1:37">
      <c r="A41" s="5" t="s">
        <v>115</v>
      </c>
      <c r="B41" s="5" t="s">
        <v>116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/>
      <c r="L41" s="6">
        <v>0</v>
      </c>
      <c r="M41" s="6">
        <v>0</v>
      </c>
      <c r="N41" s="6"/>
      <c r="O41" s="6">
        <v>0</v>
      </c>
      <c r="P41" s="6">
        <v>2455560000</v>
      </c>
      <c r="Q41" s="6">
        <v>1102183000</v>
      </c>
      <c r="R41" s="6"/>
      <c r="S41" s="6">
        <v>0</v>
      </c>
      <c r="T41" s="6">
        <v>34656805000</v>
      </c>
      <c r="U41" s="6">
        <v>0</v>
      </c>
      <c r="V41" s="6">
        <v>0</v>
      </c>
      <c r="W41" s="6">
        <v>-1472613000</v>
      </c>
      <c r="X41" s="6">
        <v>8663671000</v>
      </c>
      <c r="Y41" s="6">
        <v>0</v>
      </c>
      <c r="Z41" s="6">
        <v>1500603000</v>
      </c>
      <c r="AA41" s="6">
        <v>1885585000</v>
      </c>
      <c r="AB41" s="10">
        <f t="shared" si="5"/>
        <v>38186173000</v>
      </c>
      <c r="AC41" s="10">
        <f t="shared" si="4"/>
        <v>47689611000</v>
      </c>
      <c r="AD41" s="10">
        <f t="shared" si="2"/>
        <v>-9503438000</v>
      </c>
      <c r="AE41" s="12">
        <f>C41/(1+0.13)/VLOOKUP(A41,[1]选股结果!$A$2:$AX$3002,3,FALSE)</f>
        <v>0</v>
      </c>
      <c r="AF41" s="12">
        <f>(S41/(1+0.1)+Z41)/(VLOOKUP(A41,[1]选股结果!$A$2:$AY$3002,51,FALSE))</f>
        <v>12.6005793937358</v>
      </c>
      <c r="AG41" s="16"/>
      <c r="AH41" s="12">
        <f>AD41/VLOOKUP(A41,[1]选股结果!$A$2:$AX$3002,35,FALSE)</f>
        <v>-1.14828575833632</v>
      </c>
      <c r="AI41" s="10">
        <f>(VLOOKUP(A41,[1]选股结果!$A$2:$AX$3002,7,FALSE)+VLOOKUP(A41,[1]选股结果!$A$2:$AX$3002,15,FALSE)+VLOOKUP(A41,[1]选股结果!$A$2:$AX$3002,16,FALSE)+VLOOKUP(A41,[1]选股结果!$A$2:$AX$3002,17,FALSE)+VLOOKUP(A41,[1]选股结果!$A$2:$AX$3002,18,FALSE))-(S41/(1+0.13)+Z41)</f>
        <v>-1381513000</v>
      </c>
      <c r="AJ41" s="10">
        <f t="shared" si="3"/>
        <v>-8121925000</v>
      </c>
      <c r="AK41" s="18">
        <f>AD41-VLOOKUP(A41,[2]选股结果!$A$2:$G$4900,7,FALSE)</f>
        <v>-9497014000</v>
      </c>
    </row>
    <row r="42" spans="1:37">
      <c r="A42" s="5" t="s">
        <v>117</v>
      </c>
      <c r="B42" s="5" t="s">
        <v>118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/>
      <c r="L42" s="6">
        <v>0</v>
      </c>
      <c r="M42" s="6">
        <v>0</v>
      </c>
      <c r="N42" s="6"/>
      <c r="O42" s="6">
        <v>0</v>
      </c>
      <c r="P42" s="6">
        <v>6061945000</v>
      </c>
      <c r="Q42" s="6">
        <v>443592000</v>
      </c>
      <c r="R42" s="6"/>
      <c r="S42" s="6">
        <v>0</v>
      </c>
      <c r="T42" s="6">
        <v>109861633000</v>
      </c>
      <c r="U42" s="6">
        <v>6511547000</v>
      </c>
      <c r="V42" s="6">
        <v>0</v>
      </c>
      <c r="W42" s="6">
        <v>-1668927000</v>
      </c>
      <c r="X42" s="6">
        <v>20935388000</v>
      </c>
      <c r="Y42" s="6">
        <v>0</v>
      </c>
      <c r="Z42" s="6">
        <v>5407230000</v>
      </c>
      <c r="AA42" s="6">
        <v>7192519000</v>
      </c>
      <c r="AB42" s="10">
        <f t="shared" si="5"/>
        <v>238500814000</v>
      </c>
      <c r="AC42" s="10">
        <f t="shared" si="4"/>
        <v>154301335000</v>
      </c>
      <c r="AD42" s="10">
        <f t="shared" si="2"/>
        <v>84199479000</v>
      </c>
      <c r="AE42" s="12">
        <f>C42/(1+0.13)/VLOOKUP(A42,[1]选股结果!$A$2:$AX$3002,3,FALSE)</f>
        <v>0</v>
      </c>
      <c r="AF42" s="12">
        <f>(S42/(1+0.1)+Z42)/(VLOOKUP(A42,[1]选股结果!$A$2:$AY$3002,51,FALSE))</f>
        <v>15.3684781959931</v>
      </c>
      <c r="AG42" s="16"/>
      <c r="AH42" s="12">
        <f>AD42/VLOOKUP(A42,[1]选股结果!$A$2:$AX$3002,35,FALSE)</f>
        <v>3.32016362435405</v>
      </c>
      <c r="AI42" s="10">
        <f>(VLOOKUP(A42,[1]选股结果!$A$2:$AX$3002,7,FALSE)+VLOOKUP(A42,[1]选股结果!$A$2:$AX$3002,15,FALSE)+VLOOKUP(A42,[1]选股结果!$A$2:$AX$3002,16,FALSE)+VLOOKUP(A42,[1]选股结果!$A$2:$AX$3002,17,FALSE)+VLOOKUP(A42,[1]选股结果!$A$2:$AX$3002,18,FALSE))-(S42/(1+0.13)+Z42)</f>
        <v>-5055391000</v>
      </c>
      <c r="AJ42" s="10">
        <f t="shared" si="3"/>
        <v>89254870000</v>
      </c>
      <c r="AK42" s="18">
        <f>AD42-VLOOKUP(A42,[2]选股结果!$A$2:$G$4900,7,FALSE)</f>
        <v>84198734000</v>
      </c>
    </row>
    <row r="43" spans="1:37">
      <c r="A43" s="5" t="s">
        <v>119</v>
      </c>
      <c r="B43" s="5" t="s">
        <v>120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/>
      <c r="L43" s="6">
        <v>0</v>
      </c>
      <c r="M43" s="6">
        <v>0</v>
      </c>
      <c r="N43" s="6"/>
      <c r="O43" s="6">
        <v>0</v>
      </c>
      <c r="P43" s="6">
        <v>2028097000</v>
      </c>
      <c r="Q43" s="6">
        <v>5471759000</v>
      </c>
      <c r="R43" s="6"/>
      <c r="S43" s="6">
        <v>0</v>
      </c>
      <c r="T43" s="6">
        <v>63369749000</v>
      </c>
      <c r="U43" s="6">
        <v>0</v>
      </c>
      <c r="V43" s="6">
        <v>0</v>
      </c>
      <c r="W43" s="6">
        <v>-5892981000</v>
      </c>
      <c r="X43" s="6">
        <v>12606725000</v>
      </c>
      <c r="Y43" s="6">
        <v>0</v>
      </c>
      <c r="Z43" s="6">
        <v>3349473000</v>
      </c>
      <c r="AA43" s="6">
        <v>869332000</v>
      </c>
      <c r="AB43" s="10">
        <f t="shared" si="5"/>
        <v>95056846000</v>
      </c>
      <c r="AC43" s="10">
        <f t="shared" si="4"/>
        <v>76330395000</v>
      </c>
      <c r="AD43" s="10">
        <f t="shared" si="2"/>
        <v>18726451000</v>
      </c>
      <c r="AE43" s="12">
        <f>C43/(1+0.13)/VLOOKUP(A43,[1]选股结果!$A$2:$AX$3002,3,FALSE)</f>
        <v>0</v>
      </c>
      <c r="AF43" s="12">
        <f>(S43/(1+0.1)+Z43)/(VLOOKUP(A43,[1]选股结果!$A$2:$AY$3002,51,FALSE))</f>
        <v>17.6095274646703</v>
      </c>
      <c r="AG43" s="16"/>
      <c r="AH43" s="12">
        <f>AD43/VLOOKUP(A43,[1]选股结果!$A$2:$AX$3002,35,FALSE)</f>
        <v>1.2235419988677</v>
      </c>
      <c r="AI43" s="10">
        <f>(VLOOKUP(A43,[1]选股结果!$A$2:$AX$3002,7,FALSE)+VLOOKUP(A43,[1]选股结果!$A$2:$AX$3002,15,FALSE)+VLOOKUP(A43,[1]选股结果!$A$2:$AX$3002,16,FALSE)+VLOOKUP(A43,[1]选股结果!$A$2:$AX$3002,17,FALSE)+VLOOKUP(A43,[1]选股结果!$A$2:$AX$3002,18,FALSE))-(S43/(1+0.13)+Z43)</f>
        <v>-3159265000</v>
      </c>
      <c r="AJ43" s="10">
        <f t="shared" si="3"/>
        <v>21885716000</v>
      </c>
      <c r="AK43" s="18">
        <f>AD43-VLOOKUP(A43,[2]选股结果!$A$2:$G$4900,7,FALSE)</f>
        <v>18864757000</v>
      </c>
    </row>
    <row r="44" spans="1:37">
      <c r="A44" s="5" t="s">
        <v>121</v>
      </c>
      <c r="B44" s="5" t="s">
        <v>122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/>
      <c r="L44" s="6">
        <v>0</v>
      </c>
      <c r="M44" s="6">
        <v>0</v>
      </c>
      <c r="N44" s="6"/>
      <c r="O44" s="6">
        <v>0</v>
      </c>
      <c r="P44" s="6">
        <v>23058000000</v>
      </c>
      <c r="Q44" s="6">
        <v>21188000000</v>
      </c>
      <c r="R44" s="6"/>
      <c r="S44" s="6">
        <v>0</v>
      </c>
      <c r="T44" s="6">
        <v>223011000000</v>
      </c>
      <c r="U44" s="6">
        <v>0</v>
      </c>
      <c r="V44" s="6">
        <v>0</v>
      </c>
      <c r="W44" s="6">
        <v>-10883000000</v>
      </c>
      <c r="X44" s="6">
        <v>87728000000</v>
      </c>
      <c r="Y44" s="6">
        <v>0</v>
      </c>
      <c r="Z44" s="6">
        <v>21044000000</v>
      </c>
      <c r="AA44" s="6">
        <v>4643000000</v>
      </c>
      <c r="AB44" s="10">
        <f t="shared" si="5"/>
        <v>711061000000</v>
      </c>
      <c r="AC44" s="10">
        <f t="shared" si="4"/>
        <v>348601000000</v>
      </c>
      <c r="AD44" s="10">
        <f t="shared" si="2"/>
        <v>362460000000</v>
      </c>
      <c r="AE44" s="12">
        <f>C44/(1+0.13)/VLOOKUP(A44,[1]选股结果!$A$2:$AX$3002,3,FALSE)</f>
        <v>0</v>
      </c>
      <c r="AF44" s="12">
        <f>(S44/(1+0.1)+Z44)/(VLOOKUP(A44,[1]选股结果!$A$2:$AY$3002,51,FALSE))</f>
        <v>15.0637079455977</v>
      </c>
      <c r="AG44" s="16"/>
      <c r="AH44" s="12">
        <f>AD44/VLOOKUP(A44,[1]选股结果!$A$2:$AX$3002,35,FALSE)</f>
        <v>4.52091700551301</v>
      </c>
      <c r="AI44" s="10">
        <f>(VLOOKUP(A44,[1]选股结果!$A$2:$AX$3002,7,FALSE)+VLOOKUP(A44,[1]选股结果!$A$2:$AX$3002,15,FALSE)+VLOOKUP(A44,[1]选股结果!$A$2:$AX$3002,16,FALSE)+VLOOKUP(A44,[1]选股结果!$A$2:$AX$3002,17,FALSE)+VLOOKUP(A44,[1]选股结果!$A$2:$AX$3002,18,FALSE))-(S44/(1+0.13)+Z44)</f>
        <v>-19647000000</v>
      </c>
      <c r="AJ44" s="10">
        <f t="shared" si="3"/>
        <v>382107000000</v>
      </c>
      <c r="AK44" s="18">
        <f>AD44-VLOOKUP(A44,[2]选股结果!$A$2:$G$4900,7,FALSE)</f>
        <v>362460000000</v>
      </c>
    </row>
    <row r="45" spans="1:37">
      <c r="A45" s="5" t="s">
        <v>123</v>
      </c>
      <c r="B45" s="5" t="s">
        <v>124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/>
      <c r="L45" s="6">
        <v>0</v>
      </c>
      <c r="M45" s="6">
        <v>0</v>
      </c>
      <c r="N45" s="6"/>
      <c r="O45" s="6">
        <v>0</v>
      </c>
      <c r="P45" s="6">
        <v>28279000000</v>
      </c>
      <c r="Q45" s="6">
        <v>11204000000</v>
      </c>
      <c r="R45" s="6"/>
      <c r="S45" s="6">
        <v>0</v>
      </c>
      <c r="T45" s="6">
        <v>662667000000</v>
      </c>
      <c r="U45" s="6">
        <v>39629000000</v>
      </c>
      <c r="V45" s="6">
        <v>0</v>
      </c>
      <c r="W45" s="6">
        <v>-11828000000</v>
      </c>
      <c r="X45" s="6">
        <v>141722000000</v>
      </c>
      <c r="Y45" s="6">
        <v>0</v>
      </c>
      <c r="Z45" s="6">
        <v>39144000000</v>
      </c>
      <c r="AA45" s="6">
        <v>90576000000</v>
      </c>
      <c r="AB45" s="10">
        <f t="shared" si="5"/>
        <v>949505000000</v>
      </c>
      <c r="AC45" s="10">
        <f t="shared" si="4"/>
        <v>990189000000</v>
      </c>
      <c r="AD45" s="10">
        <f t="shared" si="2"/>
        <v>-40684000000</v>
      </c>
      <c r="AE45" s="12">
        <f>C45/(1+0.13)/VLOOKUP(A45,[1]选股结果!$A$2:$AX$3002,3,FALSE)</f>
        <v>0</v>
      </c>
      <c r="AF45" s="12">
        <f>(S45/(1+0.1)+Z45)/(VLOOKUP(A45,[1]选股结果!$A$2:$AY$3002,51,FALSE))</f>
        <v>21.1018867924528</v>
      </c>
      <c r="AG45" s="16"/>
      <c r="AH45" s="12">
        <f>AD45/VLOOKUP(A45,[1]选股结果!$A$2:$AX$3002,35,FALSE)</f>
        <v>-0.192331147680482</v>
      </c>
      <c r="AI45" s="10">
        <f>(VLOOKUP(A45,[1]选股结果!$A$2:$AX$3002,7,FALSE)+VLOOKUP(A45,[1]选股结果!$A$2:$AX$3002,15,FALSE)+VLOOKUP(A45,[1]选股结果!$A$2:$AX$3002,16,FALSE)+VLOOKUP(A45,[1]选股结果!$A$2:$AX$3002,17,FALSE)+VLOOKUP(A45,[1]选股结果!$A$2:$AX$3002,18,FALSE))-(S45/(1+0.13)+Z45)</f>
        <v>-37289000000</v>
      </c>
      <c r="AJ45" s="10">
        <f t="shared" si="3"/>
        <v>-3395000000</v>
      </c>
      <c r="AK45" s="18">
        <f>AD45-VLOOKUP(A45,[2]选股结果!$A$2:$G$4900,7,FALSE)</f>
        <v>-40680000000</v>
      </c>
    </row>
    <row r="46" spans="1:37">
      <c r="A46" s="5" t="s">
        <v>125</v>
      </c>
      <c r="B46" s="5" t="s">
        <v>126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/>
      <c r="L46" s="6">
        <v>0</v>
      </c>
      <c r="M46" s="6">
        <v>0</v>
      </c>
      <c r="N46" s="6"/>
      <c r="O46" s="6">
        <v>0</v>
      </c>
      <c r="P46" s="6">
        <v>3729289000</v>
      </c>
      <c r="Q46" s="6">
        <v>930188000</v>
      </c>
      <c r="R46" s="6"/>
      <c r="S46" s="6">
        <v>0</v>
      </c>
      <c r="T46" s="6">
        <v>73970607000</v>
      </c>
      <c r="U46" s="6">
        <v>0</v>
      </c>
      <c r="V46" s="6">
        <v>0</v>
      </c>
      <c r="W46" s="6">
        <v>-13819586000</v>
      </c>
      <c r="X46" s="6">
        <v>14538998000</v>
      </c>
      <c r="Y46" s="6">
        <v>0</v>
      </c>
      <c r="Z46" s="6">
        <v>4227344000</v>
      </c>
      <c r="AA46" s="6">
        <v>946002000</v>
      </c>
      <c r="AB46" s="10">
        <f t="shared" si="5"/>
        <v>72674108000</v>
      </c>
      <c r="AC46" s="10">
        <f t="shared" si="4"/>
        <v>83592654000</v>
      </c>
      <c r="AD46" s="10">
        <f t="shared" si="2"/>
        <v>-10918546000</v>
      </c>
      <c r="AE46" s="12">
        <f>C46/(1+0.13)/VLOOKUP(A46,[1]选股结果!$A$2:$AX$3002,3,FALSE)</f>
        <v>0</v>
      </c>
      <c r="AF46" s="12">
        <f>(S46/(1+0.1)+Z46)/(VLOOKUP(A46,[1]选股结果!$A$2:$AY$3002,51,FALSE))</f>
        <v>21.552576972688</v>
      </c>
      <c r="AG46" s="16"/>
      <c r="AH46" s="12">
        <f>AD46/VLOOKUP(A46,[1]选股结果!$A$2:$AX$3002,35,FALSE)</f>
        <v>-0.682664100041365</v>
      </c>
      <c r="AI46" s="10">
        <f>(VLOOKUP(A46,[1]选股结果!$A$2:$AX$3002,7,FALSE)+VLOOKUP(A46,[1]选股结果!$A$2:$AX$3002,15,FALSE)+VLOOKUP(A46,[1]选股结果!$A$2:$AX$3002,16,FALSE)+VLOOKUP(A46,[1]选股结果!$A$2:$AX$3002,17,FALSE)+VLOOKUP(A46,[1]选股结果!$A$2:$AX$3002,18,FALSE))-(S46/(1+0.13)+Z46)</f>
        <v>-4031203000</v>
      </c>
      <c r="AJ46" s="10">
        <f t="shared" si="3"/>
        <v>-6887343000</v>
      </c>
      <c r="AK46" s="18">
        <f>AD46-VLOOKUP(A46,[2]选股结果!$A$2:$G$4900,7,FALSE)</f>
        <v>-10870228000</v>
      </c>
    </row>
    <row r="47" spans="1:37">
      <c r="A47" s="5" t="s">
        <v>127</v>
      </c>
      <c r="B47" s="5" t="s">
        <v>128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/>
      <c r="L47" s="6">
        <v>0</v>
      </c>
      <c r="M47" s="6">
        <v>0</v>
      </c>
      <c r="N47" s="6"/>
      <c r="O47" s="6">
        <v>0</v>
      </c>
      <c r="P47" s="6">
        <v>24586000000</v>
      </c>
      <c r="Q47" s="6">
        <v>17613000000</v>
      </c>
      <c r="R47" s="6"/>
      <c r="S47" s="6">
        <v>0</v>
      </c>
      <c r="T47" s="6">
        <v>311341000000</v>
      </c>
      <c r="U47" s="6">
        <v>10938000000</v>
      </c>
      <c r="V47" s="6">
        <v>0</v>
      </c>
      <c r="W47" s="6">
        <v>-18334000000</v>
      </c>
      <c r="X47" s="6">
        <v>90558000000</v>
      </c>
      <c r="Y47" s="6">
        <v>0</v>
      </c>
      <c r="Z47" s="6">
        <v>24324000000</v>
      </c>
      <c r="AA47" s="6">
        <v>32394000000</v>
      </c>
      <c r="AB47" s="10">
        <f t="shared" si="5"/>
        <v>456344000000</v>
      </c>
      <c r="AC47" s="10">
        <f t="shared" si="4"/>
        <v>475807000000</v>
      </c>
      <c r="AD47" s="10">
        <f t="shared" si="2"/>
        <v>-19463000000</v>
      </c>
      <c r="AE47" s="12">
        <f>C47/(1+0.13)/VLOOKUP(A47,[1]选股结果!$A$2:$AX$3002,3,FALSE)</f>
        <v>0</v>
      </c>
      <c r="AF47" s="12">
        <f>(S47/(1+0.1)+Z47)/(VLOOKUP(A47,[1]选股结果!$A$2:$AY$3002,51,FALSE))</f>
        <v>15.2215269086358</v>
      </c>
      <c r="AG47" s="16"/>
      <c r="AH47" s="12">
        <f>AD47/VLOOKUP(A47,[1]选股结果!$A$2:$AX$3002,35,FALSE)</f>
        <v>-0.202263421528485</v>
      </c>
      <c r="AI47" s="10">
        <f>(VLOOKUP(A47,[1]选股结果!$A$2:$AX$3002,7,FALSE)+VLOOKUP(A47,[1]选股结果!$A$2:$AX$3002,15,FALSE)+VLOOKUP(A47,[1]选股结果!$A$2:$AX$3002,16,FALSE)+VLOOKUP(A47,[1]选股结果!$A$2:$AX$3002,17,FALSE)+VLOOKUP(A47,[1]选股结果!$A$2:$AX$3002,18,FALSE))-(S47/(1+0.13)+Z47)</f>
        <v>-22726000000</v>
      </c>
      <c r="AJ47" s="10">
        <f t="shared" si="3"/>
        <v>3263000000</v>
      </c>
      <c r="AK47" s="18">
        <f>AD47-VLOOKUP(A47,[2]选股结果!$A$2:$G$4900,7,FALSE)</f>
        <v>-19450000000</v>
      </c>
    </row>
    <row r="48" spans="1:37">
      <c r="A48" s="5" t="s">
        <v>129</v>
      </c>
      <c r="B48" s="5" t="s">
        <v>130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/>
      <c r="L48" s="6">
        <v>0</v>
      </c>
      <c r="M48" s="6">
        <v>0</v>
      </c>
      <c r="N48" s="6"/>
      <c r="O48" s="6">
        <v>0</v>
      </c>
      <c r="P48" s="6">
        <v>89193000000</v>
      </c>
      <c r="Q48" s="6">
        <v>161015000000</v>
      </c>
      <c r="R48" s="6"/>
      <c r="S48" s="6">
        <v>0</v>
      </c>
      <c r="T48" s="6">
        <v>1772481000000</v>
      </c>
      <c r="U48" s="6">
        <v>0</v>
      </c>
      <c r="V48" s="6">
        <v>0</v>
      </c>
      <c r="W48" s="6">
        <v>-22773000000</v>
      </c>
      <c r="X48" s="6">
        <v>276997000000</v>
      </c>
      <c r="Y48" s="6">
        <v>0</v>
      </c>
      <c r="Z48" s="6">
        <v>102066000000</v>
      </c>
      <c r="AA48" s="6">
        <v>204273000000</v>
      </c>
      <c r="AB48" s="10">
        <f t="shared" si="5"/>
        <v>2755209000000</v>
      </c>
      <c r="AC48" s="10">
        <f t="shared" si="4"/>
        <v>2422237000000</v>
      </c>
      <c r="AD48" s="10">
        <f t="shared" si="2"/>
        <v>332972000000</v>
      </c>
      <c r="AE48" s="12">
        <f>C48/(1+0.13)/VLOOKUP(A48,[1]选股结果!$A$2:$AX$3002,3,FALSE)</f>
        <v>0</v>
      </c>
      <c r="AF48" s="12">
        <f>(S48/(1+0.1)+Z48)/(VLOOKUP(A48,[1]选股结果!$A$2:$AY$3002,51,FALSE))</f>
        <v>21.8697235911721</v>
      </c>
      <c r="AG48" s="16"/>
      <c r="AH48" s="12">
        <f>AD48/VLOOKUP(A48,[1]选股结果!$A$2:$AX$3002,35,FALSE)</f>
        <v>0.885625069818658</v>
      </c>
      <c r="AI48" s="10">
        <f>(VLOOKUP(A48,[1]选股结果!$A$2:$AX$3002,7,FALSE)+VLOOKUP(A48,[1]选股结果!$A$2:$AX$3002,15,FALSE)+VLOOKUP(A48,[1]选股结果!$A$2:$AX$3002,16,FALSE)+VLOOKUP(A48,[1]选股结果!$A$2:$AX$3002,17,FALSE)+VLOOKUP(A48,[1]选股结果!$A$2:$AX$3002,18,FALSE))-(S48/(1+0.13)+Z48)</f>
        <v>-97399000000</v>
      </c>
      <c r="AJ48" s="10">
        <f t="shared" si="3"/>
        <v>430371000000</v>
      </c>
      <c r="AK48" s="18">
        <f>AD48-VLOOKUP(A48,[2]选股结果!$A$2:$G$4900,7,FALSE)</f>
        <v>332972000000</v>
      </c>
    </row>
    <row r="49" spans="1:37">
      <c r="A49" s="5" t="s">
        <v>131</v>
      </c>
      <c r="B49" s="5" t="s">
        <v>132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/>
      <c r="L49" s="6">
        <v>0</v>
      </c>
      <c r="M49" s="6">
        <v>0</v>
      </c>
      <c r="N49" s="6"/>
      <c r="O49" s="6">
        <v>0</v>
      </c>
      <c r="P49" s="6">
        <v>116113000000</v>
      </c>
      <c r="Q49" s="6">
        <v>56603000000</v>
      </c>
      <c r="R49" s="6"/>
      <c r="S49" s="6">
        <v>0</v>
      </c>
      <c r="T49" s="6">
        <v>1733399000000</v>
      </c>
      <c r="U49" s="6">
        <v>0</v>
      </c>
      <c r="V49" s="6">
        <v>0</v>
      </c>
      <c r="W49" s="6">
        <v>-147937000000</v>
      </c>
      <c r="X49" s="6">
        <v>284881000000</v>
      </c>
      <c r="Y49" s="6">
        <v>0</v>
      </c>
      <c r="Z49" s="6">
        <v>80587000000</v>
      </c>
      <c r="AA49" s="6">
        <v>279817000000</v>
      </c>
      <c r="AB49" s="10">
        <f t="shared" si="5"/>
        <v>2617926000000</v>
      </c>
      <c r="AC49" s="10">
        <f t="shared" si="4"/>
        <v>2346860000000</v>
      </c>
      <c r="AD49" s="10">
        <f t="shared" si="2"/>
        <v>271066000000</v>
      </c>
      <c r="AE49" s="12">
        <f>C49/(1+0.13)/VLOOKUP(A49,[1]选股结果!$A$2:$AX$3002,3,FALSE)</f>
        <v>0</v>
      </c>
      <c r="AF49" s="12">
        <f>(S49/(1+0.1)+Z49)/(VLOOKUP(A49,[1]选股结果!$A$2:$AY$3002,51,FALSE))</f>
        <v>15.1879004900113</v>
      </c>
      <c r="AG49" s="16"/>
      <c r="AH49" s="12">
        <f>AD49/VLOOKUP(A49,[1]选股结果!$A$2:$AX$3002,35,FALSE)</f>
        <v>0.610239623949788</v>
      </c>
      <c r="AI49" s="10">
        <f>(VLOOKUP(A49,[1]选股结果!$A$2:$AX$3002,7,FALSE)+VLOOKUP(A49,[1]选股结果!$A$2:$AX$3002,15,FALSE)+VLOOKUP(A49,[1]选股结果!$A$2:$AX$3002,16,FALSE)+VLOOKUP(A49,[1]选股结果!$A$2:$AX$3002,17,FALSE)+VLOOKUP(A49,[1]选股结果!$A$2:$AX$3002,18,FALSE))-(S49/(1+0.13)+Z49)</f>
        <v>-75281000000</v>
      </c>
      <c r="AJ49" s="10">
        <f t="shared" si="3"/>
        <v>346347000000</v>
      </c>
      <c r="AK49" s="18">
        <f>AD49-VLOOKUP(A49,[2]选股结果!$A$2:$G$4900,7,FALSE)</f>
        <v>250902000000</v>
      </c>
    </row>
    <row r="50" spans="1:37">
      <c r="A50" s="5" t="s">
        <v>133</v>
      </c>
      <c r="B50" s="5" t="s">
        <v>134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/>
      <c r="L50" s="6">
        <v>0</v>
      </c>
      <c r="M50" s="6">
        <v>0</v>
      </c>
      <c r="N50" s="6"/>
      <c r="O50" s="6">
        <v>0</v>
      </c>
      <c r="P50" s="6">
        <v>131687000000</v>
      </c>
      <c r="Q50" s="6">
        <v>179183000000</v>
      </c>
      <c r="R50" s="6"/>
      <c r="S50" s="6">
        <v>0</v>
      </c>
      <c r="T50" s="6">
        <v>1887701000000</v>
      </c>
      <c r="U50" s="6">
        <v>62628000000</v>
      </c>
      <c r="V50" s="6">
        <v>0</v>
      </c>
      <c r="W50" s="6">
        <v>-177738000000</v>
      </c>
      <c r="X50" s="6">
        <v>273786000000</v>
      </c>
      <c r="Y50" s="6">
        <v>0</v>
      </c>
      <c r="Z50" s="6">
        <v>95379000000</v>
      </c>
      <c r="AA50" s="6">
        <v>48774000000</v>
      </c>
      <c r="AB50" s="10">
        <f t="shared" si="5"/>
        <v>3058002000000</v>
      </c>
      <c r="AC50" s="10">
        <f t="shared" si="4"/>
        <v>2322217000000</v>
      </c>
      <c r="AD50" s="10">
        <f t="shared" si="2"/>
        <v>735785000000</v>
      </c>
      <c r="AE50" s="12">
        <f>C50/(1+0.13)/VLOOKUP(A50,[1]选股结果!$A$2:$AX$3002,3,FALSE)</f>
        <v>0</v>
      </c>
      <c r="AF50" s="12">
        <f>(S50/(1+0.1)+Z50)/(VLOOKUP(A50,[1]选股结果!$A$2:$AY$3002,51,FALSE))</f>
        <v>14.1511869436202</v>
      </c>
      <c r="AG50" s="16"/>
      <c r="AH50" s="12">
        <f>AD50/VLOOKUP(A50,[1]选股结果!$A$2:$AX$3002,35,FALSE)</f>
        <v>1.46389625582696</v>
      </c>
      <c r="AI50" s="10">
        <f>(VLOOKUP(A50,[1]选股结果!$A$2:$AX$3002,7,FALSE)+VLOOKUP(A50,[1]选股结果!$A$2:$AX$3002,15,FALSE)+VLOOKUP(A50,[1]选股结果!$A$2:$AX$3002,16,FALSE)+VLOOKUP(A50,[1]选股结果!$A$2:$AX$3002,17,FALSE)+VLOOKUP(A50,[1]选股结果!$A$2:$AX$3002,18,FALSE))-(S50/(1+0.13)+Z50)</f>
        <v>-88639000000</v>
      </c>
      <c r="AJ50" s="10">
        <f t="shared" si="3"/>
        <v>824424000000</v>
      </c>
      <c r="AK50" s="18">
        <f>AD50-VLOOKUP(A50,[2]选股结果!$A$2:$G$4900,7,FALSE)</f>
        <v>714860000000</v>
      </c>
    </row>
    <row r="51" spans="1:37">
      <c r="A51" s="5" t="s">
        <v>135</v>
      </c>
      <c r="B51" s="5" t="s">
        <v>136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/>
      <c r="L51" s="6">
        <v>0</v>
      </c>
      <c r="M51" s="6">
        <v>0</v>
      </c>
      <c r="N51" s="6"/>
      <c r="O51" s="6">
        <v>0</v>
      </c>
      <c r="P51" s="6">
        <v>75884000000</v>
      </c>
      <c r="Q51" s="6">
        <v>113651000000</v>
      </c>
      <c r="R51" s="6"/>
      <c r="S51" s="6">
        <v>0</v>
      </c>
      <c r="T51" s="6">
        <v>1389061000000</v>
      </c>
      <c r="U51" s="6">
        <v>56510000000</v>
      </c>
      <c r="V51" s="6">
        <v>0</v>
      </c>
      <c r="W51" s="6">
        <v>-178546000000</v>
      </c>
      <c r="X51" s="6">
        <v>212373000000</v>
      </c>
      <c r="Y51" s="6">
        <v>0</v>
      </c>
      <c r="Z51" s="6">
        <v>72493000000</v>
      </c>
      <c r="AA51" s="6">
        <v>247726000000</v>
      </c>
      <c r="AB51" s="10">
        <f t="shared" si="5"/>
        <v>2501716000000</v>
      </c>
      <c r="AC51" s="10">
        <f t="shared" si="4"/>
        <v>1875501000000</v>
      </c>
      <c r="AD51" s="10">
        <f t="shared" si="2"/>
        <v>626215000000</v>
      </c>
      <c r="AE51" s="12">
        <f>C51/(1+0.13)/VLOOKUP(A51,[1]选股结果!$A$2:$AX$3002,3,FALSE)</f>
        <v>0</v>
      </c>
      <c r="AF51" s="12">
        <f>(S51/(1+0.1)+Z51)/(VLOOKUP(A51,[1]选股结果!$A$2:$AY$3002,51,FALSE))</f>
        <v>16.4495121397776</v>
      </c>
      <c r="AG51" s="16"/>
      <c r="AH51" s="12">
        <f>AD51/VLOOKUP(A51,[1]选股结果!$A$2:$AX$3002,35,FALSE)</f>
        <v>1.74565895513859</v>
      </c>
      <c r="AI51" s="10">
        <f>(VLOOKUP(A51,[1]选股结果!$A$2:$AX$3002,7,FALSE)+VLOOKUP(A51,[1]选股结果!$A$2:$AX$3002,15,FALSE)+VLOOKUP(A51,[1]选股结果!$A$2:$AX$3002,16,FALSE)+VLOOKUP(A51,[1]选股结果!$A$2:$AX$3002,17,FALSE)+VLOOKUP(A51,[1]选股结果!$A$2:$AX$3002,18,FALSE))-(S51/(1+0.13)+Z51)</f>
        <v>-68086000000</v>
      </c>
      <c r="AJ51" s="10">
        <f t="shared" si="3"/>
        <v>694301000000</v>
      </c>
      <c r="AK51" s="18">
        <f>AD51-VLOOKUP(A51,[2]选股结果!$A$2:$G$4900,7,FALSE)</f>
        <v>626215000000</v>
      </c>
    </row>
    <row r="52" spans="1:37">
      <c r="A52" s="5" t="s">
        <v>137</v>
      </c>
      <c r="B52" s="5" t="s">
        <v>138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/>
      <c r="L52" s="6">
        <v>0</v>
      </c>
      <c r="M52" s="6">
        <v>0</v>
      </c>
      <c r="N52" s="6"/>
      <c r="O52" s="6">
        <v>0</v>
      </c>
      <c r="P52" s="6">
        <v>52246335378.76</v>
      </c>
      <c r="Q52" s="6">
        <v>22258964771.53</v>
      </c>
      <c r="R52" s="6"/>
      <c r="S52" s="6">
        <v>267381940331.37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15391884313.78</v>
      </c>
      <c r="AA52" s="6">
        <v>34409106904.69</v>
      </c>
      <c r="AB52" s="10">
        <f t="shared" si="5"/>
        <v>370648953965.91</v>
      </c>
      <c r="AC52" s="10">
        <f t="shared" si="4"/>
        <v>369429266928.6</v>
      </c>
      <c r="AD52" s="10">
        <f t="shared" si="2"/>
        <v>1219687037.31</v>
      </c>
      <c r="AE52" s="12">
        <f>C52/(1+0.13)/VLOOKUP(A52,[1]选股结果!$A$2:$AX$3002,3,FALSE)</f>
        <v>1.13563859850215</v>
      </c>
      <c r="AF52" s="12">
        <f>(S52/(1+0.1)+Z52)/(VLOOKUP(A52,[1]选股结果!$A$2:$AY$3002,51,FALSE))</f>
        <v>1.0820849067417</v>
      </c>
      <c r="AG52" s="16"/>
      <c r="AH52" s="12">
        <f>AD52/VLOOKUP(A52,[1]选股结果!$A$2:$AX$3002,35,FALSE)</f>
        <v>0.0495720091937223</v>
      </c>
      <c r="AI52" s="10">
        <f>(VLOOKUP(A52,[1]选股结果!$A$2:$AX$3002,7,FALSE)+VLOOKUP(A52,[1]选股结果!$A$2:$AX$3002,15,FALSE)+VLOOKUP(A52,[1]选股结果!$A$2:$AX$3002,16,FALSE)+VLOOKUP(A52,[1]选股结果!$A$2:$AX$3002,17,FALSE)+VLOOKUP(A52,[1]选股结果!$A$2:$AX$3002,18,FALSE))-(S52/(1+0.13)+Z52)</f>
        <v>-13153463485.4758</v>
      </c>
      <c r="AJ52" s="10">
        <f t="shared" si="3"/>
        <v>14373150522.7858</v>
      </c>
      <c r="AK52" s="18">
        <f>AD52-VLOOKUP(A52,[2]选股结果!$A$2:$G$4900,7,FALSE)</f>
        <v>1234958844.17</v>
      </c>
    </row>
    <row r="53" spans="1:37">
      <c r="A53" s="5" t="s">
        <v>139</v>
      </c>
      <c r="B53" s="5" t="s">
        <v>140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/>
      <c r="L53" s="6">
        <v>0</v>
      </c>
      <c r="M53" s="6">
        <v>0</v>
      </c>
      <c r="N53" s="6"/>
      <c r="O53" s="6">
        <v>0</v>
      </c>
      <c r="P53" s="6">
        <v>16406661.6</v>
      </c>
      <c r="Q53" s="6">
        <v>7305000.78</v>
      </c>
      <c r="R53" s="6"/>
      <c r="S53" s="6">
        <v>73396387.28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51813401.15</v>
      </c>
      <c r="AA53" s="6">
        <v>29741125.23</v>
      </c>
      <c r="AB53" s="10">
        <f t="shared" si="5"/>
        <v>115539160</v>
      </c>
      <c r="AC53" s="10">
        <f t="shared" si="4"/>
        <v>171357575.26</v>
      </c>
      <c r="AD53" s="10">
        <f t="shared" si="2"/>
        <v>-55818415.26</v>
      </c>
      <c r="AE53" s="12">
        <f>C53/(1+0.13)/VLOOKUP(A53,[1]选股结果!$A$2:$AX$3002,3,FALSE)</f>
        <v>0.576267092565684</v>
      </c>
      <c r="AF53" s="12">
        <f>(S53/(1+0.1)+Z53)/(VLOOKUP(A53,[1]选股结果!$A$2:$AY$3002,51,FALSE))</f>
        <v>0.941111564585809</v>
      </c>
      <c r="AG53" s="16"/>
      <c r="AH53" s="12">
        <f>AD53/VLOOKUP(A53,[1]选股结果!$A$2:$AX$3002,35,FALSE)</f>
        <v>-1.7516644104759</v>
      </c>
      <c r="AI53" s="10">
        <f>(VLOOKUP(A53,[1]选股结果!$A$2:$AX$3002,7,FALSE)+VLOOKUP(A53,[1]选股结果!$A$2:$AX$3002,15,FALSE)+VLOOKUP(A53,[1]选股结果!$A$2:$AX$3002,16,FALSE)+VLOOKUP(A53,[1]选股结果!$A$2:$AX$3002,17,FALSE)+VLOOKUP(A53,[1]选股结果!$A$2:$AX$3002,18,FALSE))-(S53/(1+0.13)+Z53)</f>
        <v>9188706.33495575</v>
      </c>
      <c r="AJ53" s="10">
        <f t="shared" si="3"/>
        <v>-65007121.5949557</v>
      </c>
      <c r="AK53" s="18">
        <f>AD53-VLOOKUP(A53,[2]选股结果!$A$2:$G$4900,7,FALSE)</f>
        <v>-55818415.26</v>
      </c>
    </row>
    <row r="54" spans="1:37">
      <c r="A54" s="5" t="s">
        <v>141</v>
      </c>
      <c r="B54" s="5" t="s">
        <v>142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/>
      <c r="L54" s="6">
        <v>0</v>
      </c>
      <c r="M54" s="6">
        <v>0</v>
      </c>
      <c r="N54" s="6"/>
      <c r="O54" s="6">
        <v>0</v>
      </c>
      <c r="P54" s="6">
        <v>496397260.65</v>
      </c>
      <c r="Q54" s="6">
        <v>18958902782.22</v>
      </c>
      <c r="R54" s="6"/>
      <c r="S54" s="6">
        <v>6894210781.78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130554684.71</v>
      </c>
      <c r="AA54" s="6">
        <v>17717026794.02</v>
      </c>
      <c r="AB54" s="10">
        <f t="shared" si="5"/>
        <v>21553566898.17</v>
      </c>
      <c r="AC54" s="10">
        <f t="shared" si="4"/>
        <v>25238189521.16</v>
      </c>
      <c r="AD54" s="10">
        <f t="shared" si="2"/>
        <v>-3684622622.99</v>
      </c>
      <c r="AE54" s="12">
        <f>C54/(1+0.13)/VLOOKUP(A54,[1]选股结果!$A$2:$AX$3002,3,FALSE)</f>
        <v>0.997346920814299</v>
      </c>
      <c r="AF54" s="12">
        <f>(S54/(1+0.1)+Z54)/(VLOOKUP(A54,[1]选股结果!$A$2:$AY$3002,51,FALSE))</f>
        <v>3.96733349598137</v>
      </c>
      <c r="AG54" s="16"/>
      <c r="AH54" s="12">
        <f>AD54/VLOOKUP(A54,[1]选股结果!$A$2:$AX$3002,35,FALSE)</f>
        <v>-6.26428712442633</v>
      </c>
      <c r="AI54" s="10">
        <f>(VLOOKUP(A54,[1]选股结果!$A$2:$AX$3002,7,FALSE)+VLOOKUP(A54,[1]选股结果!$A$2:$AX$3002,15,FALSE)+VLOOKUP(A54,[1]选股结果!$A$2:$AX$3002,16,FALSE)+VLOOKUP(A54,[1]选股结果!$A$2:$AX$3002,17,FALSE)+VLOOKUP(A54,[1]选股结果!$A$2:$AX$3002,18,FALSE))-(S54/(1+0.13)+Z54)</f>
        <v>-4618951302.53089</v>
      </c>
      <c r="AJ54" s="10">
        <f t="shared" si="3"/>
        <v>934328679.540884</v>
      </c>
      <c r="AK54" s="18">
        <f>AD54-VLOOKUP(A54,[2]选股结果!$A$2:$G$4900,7,FALSE)</f>
        <v>-3684622622.99</v>
      </c>
    </row>
    <row r="55" spans="1:37">
      <c r="A55" s="5" t="s">
        <v>143</v>
      </c>
      <c r="B55" s="5" t="s">
        <v>144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/>
      <c r="L55" s="6">
        <v>0</v>
      </c>
      <c r="M55" s="6">
        <v>0</v>
      </c>
      <c r="N55" s="6"/>
      <c r="O55" s="6">
        <v>0</v>
      </c>
      <c r="P55" s="6">
        <v>140891234.48</v>
      </c>
      <c r="Q55" s="6">
        <v>184194481.19</v>
      </c>
      <c r="R55" s="6"/>
      <c r="S55" s="6">
        <v>1023839012.12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415069396.74</v>
      </c>
      <c r="AA55" s="6">
        <v>356900558.41</v>
      </c>
      <c r="AB55" s="10">
        <f t="shared" si="5"/>
        <v>1818553340.82</v>
      </c>
      <c r="AC55" s="10">
        <f t="shared" si="4"/>
        <v>1936700201.75</v>
      </c>
      <c r="AD55" s="10">
        <f t="shared" si="2"/>
        <v>-118146860.93</v>
      </c>
      <c r="AE55" s="12">
        <f>C55/(1+0.13)/VLOOKUP(A55,[1]选股结果!$A$2:$AX$3002,3,FALSE)</f>
        <v>1.38694870906803</v>
      </c>
      <c r="AF55" s="12">
        <f>(S55/(1+0.1)+Z55)/(VLOOKUP(A55,[1]选股结果!$A$2:$AY$3002,51,FALSE))</f>
        <v>1.120713933063</v>
      </c>
      <c r="AG55" s="16"/>
      <c r="AH55" s="12">
        <f>AD55/VLOOKUP(A55,[1]选股结果!$A$2:$AX$3002,35,FALSE)</f>
        <v>0.854061903052699</v>
      </c>
      <c r="AI55" s="10">
        <f>(VLOOKUP(A55,[1]选股结果!$A$2:$AX$3002,7,FALSE)+VLOOKUP(A55,[1]选股结果!$A$2:$AX$3002,15,FALSE)+VLOOKUP(A55,[1]选股结果!$A$2:$AX$3002,16,FALSE)+VLOOKUP(A55,[1]选股结果!$A$2:$AX$3002,17,FALSE)+VLOOKUP(A55,[1]选股结果!$A$2:$AX$3002,18,FALSE))-(S55/(1+0.13)+Z55)</f>
        <v>-120251268.085044</v>
      </c>
      <c r="AJ55" s="10">
        <f t="shared" si="3"/>
        <v>2104407.15504408</v>
      </c>
      <c r="AK55" s="18">
        <f>AD55-VLOOKUP(A55,[2]选股结果!$A$2:$G$4900,7,FALSE)</f>
        <v>-118030955.31</v>
      </c>
    </row>
    <row r="56" spans="1:37">
      <c r="A56" s="5" t="s">
        <v>145</v>
      </c>
      <c r="B56" s="5" t="s">
        <v>146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/>
      <c r="L56" s="6">
        <v>0</v>
      </c>
      <c r="M56" s="6">
        <v>0</v>
      </c>
      <c r="N56" s="6"/>
      <c r="O56" s="6">
        <v>0</v>
      </c>
      <c r="P56" s="6">
        <v>745308813.12</v>
      </c>
      <c r="Q56" s="6">
        <v>916182420.91</v>
      </c>
      <c r="R56" s="6"/>
      <c r="S56" s="6">
        <v>7565413477.74</v>
      </c>
      <c r="T56" s="6">
        <v>0</v>
      </c>
      <c r="U56" s="6">
        <v>0</v>
      </c>
      <c r="V56" s="6">
        <v>0</v>
      </c>
      <c r="W56" s="6">
        <v>0</v>
      </c>
      <c r="X56" s="6">
        <v>7339903.45</v>
      </c>
      <c r="Y56" s="6">
        <v>0</v>
      </c>
      <c r="Z56" s="6">
        <v>1335759540.59</v>
      </c>
      <c r="AA56" s="6">
        <v>1275995467.7</v>
      </c>
      <c r="AB56" s="10">
        <f t="shared" si="5"/>
        <v>10643264606.13</v>
      </c>
      <c r="AC56" s="10">
        <f t="shared" si="4"/>
        <v>10929817202.6</v>
      </c>
      <c r="AD56" s="10">
        <f t="shared" si="2"/>
        <v>-286552596.470001</v>
      </c>
      <c r="AE56" s="12">
        <f>C56/(1+0.13)/VLOOKUP(A56,[1]选股结果!$A$2:$AX$3002,3,FALSE)</f>
        <v>0.704437133235406</v>
      </c>
      <c r="AF56" s="12">
        <f>(S56/(1+0.1)+Z56)/(VLOOKUP(A56,[1]选股结果!$A$2:$AY$3002,51,FALSE))</f>
        <v>0.76455557834171</v>
      </c>
      <c r="AG56" s="16"/>
      <c r="AH56" s="12">
        <f>AD56/VLOOKUP(A56,[1]选股结果!$A$2:$AX$3002,35,FALSE)</f>
        <v>-0.212210206099587</v>
      </c>
      <c r="AI56" s="10">
        <f>(VLOOKUP(A56,[1]选股结果!$A$2:$AX$3002,7,FALSE)+VLOOKUP(A56,[1]选股结果!$A$2:$AX$3002,15,FALSE)+VLOOKUP(A56,[1]选股结果!$A$2:$AX$3002,16,FALSE)+VLOOKUP(A56,[1]选股结果!$A$2:$AX$3002,17,FALSE)+VLOOKUP(A56,[1]选股结果!$A$2:$AX$3002,18,FALSE))-(S56/(1+0.13)+Z56)</f>
        <v>2711906447.96885</v>
      </c>
      <c r="AJ56" s="10">
        <f t="shared" si="3"/>
        <v>-2998459044.43885</v>
      </c>
      <c r="AK56" s="18">
        <f>AD56-VLOOKUP(A56,[2]选股结果!$A$2:$G$4900,7,FALSE)</f>
        <v>-286266517.210001</v>
      </c>
    </row>
    <row r="57" spans="1:37">
      <c r="A57" s="5" t="s">
        <v>147</v>
      </c>
      <c r="B57" s="5" t="s">
        <v>148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/>
      <c r="L57" s="6">
        <v>0</v>
      </c>
      <c r="M57" s="6">
        <v>0</v>
      </c>
      <c r="N57" s="6"/>
      <c r="O57" s="6">
        <v>0</v>
      </c>
      <c r="P57" s="6">
        <v>15389861.82</v>
      </c>
      <c r="Q57" s="6">
        <v>100203075.73</v>
      </c>
      <c r="R57" s="6"/>
      <c r="S57" s="6">
        <v>599991227.95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34567022.4</v>
      </c>
      <c r="AA57" s="6">
        <v>245903227.8</v>
      </c>
      <c r="AB57" s="10">
        <f t="shared" si="5"/>
        <v>689555716.14</v>
      </c>
      <c r="AC57" s="10">
        <f t="shared" si="4"/>
        <v>895851339.97</v>
      </c>
      <c r="AD57" s="10">
        <f t="shared" si="2"/>
        <v>-206295623.83</v>
      </c>
      <c r="AE57" s="12">
        <f>C57/(1+0.13)/VLOOKUP(A57,[1]选股结果!$A$2:$AX$3002,3,FALSE)</f>
        <v>0.49364776283431</v>
      </c>
      <c r="AF57" s="12">
        <f>(S57/(1+0.1)+Z57)/(VLOOKUP(A57,[1]选股结果!$A$2:$AY$3002,51,FALSE))</f>
        <v>0.630842230990382</v>
      </c>
      <c r="AG57" s="16"/>
      <c r="AH57" s="12">
        <f>AD57/VLOOKUP(A57,[1]选股结果!$A$2:$AX$3002,35,FALSE)</f>
        <v>-5.19798916525086</v>
      </c>
      <c r="AI57" s="10">
        <f>(VLOOKUP(A57,[1]选股结果!$A$2:$AX$3002,7,FALSE)+VLOOKUP(A57,[1]选股结果!$A$2:$AX$3002,15,FALSE)+VLOOKUP(A57,[1]选股结果!$A$2:$AX$3002,16,FALSE)+VLOOKUP(A57,[1]选股结果!$A$2:$AX$3002,17,FALSE)+VLOOKUP(A57,[1]选股结果!$A$2:$AX$3002,18,FALSE))-(S57/(1+0.13)+Z57)</f>
        <v>353894627.348672</v>
      </c>
      <c r="AJ57" s="10">
        <f t="shared" si="3"/>
        <v>-560190251.178673</v>
      </c>
      <c r="AK57" s="18">
        <f>AD57-VLOOKUP(A57,[2]选股结果!$A$2:$G$4900,7,FALSE)</f>
        <v>-206295623.83</v>
      </c>
    </row>
    <row r="58" spans="1:37">
      <c r="A58" s="5" t="s">
        <v>149</v>
      </c>
      <c r="B58" s="5" t="s">
        <v>150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/>
      <c r="L58" s="6">
        <v>0</v>
      </c>
      <c r="M58" s="6">
        <v>0</v>
      </c>
      <c r="N58" s="6"/>
      <c r="O58" s="6">
        <v>0</v>
      </c>
      <c r="P58" s="6">
        <v>1263721854.47</v>
      </c>
      <c r="Q58" s="6">
        <v>203438724.3</v>
      </c>
      <c r="R58" s="6"/>
      <c r="S58" s="6">
        <v>2887214350.83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531706928.53</v>
      </c>
      <c r="AA58" s="6">
        <v>134165769.18</v>
      </c>
      <c r="AB58" s="10">
        <f t="shared" si="5"/>
        <v>4245858849.39</v>
      </c>
      <c r="AC58" s="10">
        <f t="shared" si="4"/>
        <v>4816808903.01</v>
      </c>
      <c r="AD58" s="10">
        <f t="shared" si="2"/>
        <v>-570950053.619999</v>
      </c>
      <c r="AE58" s="12">
        <f>C58/(1+0.13)/VLOOKUP(A58,[1]选股结果!$A$2:$AX$3002,3,FALSE)</f>
        <v>1.12442980136231</v>
      </c>
      <c r="AF58" s="12">
        <f>(S58/(1+0.1)+Z58)/(VLOOKUP(A58,[1]选股结果!$A$2:$AY$3002,51,FALSE))</f>
        <v>1.42415252877445</v>
      </c>
      <c r="AG58" s="16"/>
      <c r="AH58" s="12">
        <f>AD58/VLOOKUP(A58,[1]选股结果!$A$2:$AX$3002,35,FALSE)</f>
        <v>-0.752404226351772</v>
      </c>
      <c r="AI58" s="10">
        <f>(VLOOKUP(A58,[1]选股结果!$A$2:$AX$3002,7,FALSE)+VLOOKUP(A58,[1]选股结果!$A$2:$AX$3002,15,FALSE)+VLOOKUP(A58,[1]选股结果!$A$2:$AX$3002,16,FALSE)+VLOOKUP(A58,[1]选股结果!$A$2:$AX$3002,17,FALSE)+VLOOKUP(A58,[1]选股结果!$A$2:$AX$3002,18,FALSE))-(S58/(1+0.13)+Z58)</f>
        <v>-870395064.757169</v>
      </c>
      <c r="AJ58" s="10">
        <f t="shared" si="3"/>
        <v>299445011.13717</v>
      </c>
      <c r="AK58" s="18">
        <f>AD58-VLOOKUP(A58,[2]选股结果!$A$2:$G$4900,7,FALSE)</f>
        <v>-570950053.619999</v>
      </c>
    </row>
    <row r="59" spans="1:37">
      <c r="A59" s="5" t="s">
        <v>151</v>
      </c>
      <c r="B59" s="5" t="s">
        <v>152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/>
      <c r="L59" s="6">
        <v>0</v>
      </c>
      <c r="M59" s="6">
        <v>0</v>
      </c>
      <c r="N59" s="6"/>
      <c r="O59" s="6">
        <v>0</v>
      </c>
      <c r="P59" s="6">
        <v>971119640</v>
      </c>
      <c r="Q59" s="6">
        <v>221571516</v>
      </c>
      <c r="R59" s="6"/>
      <c r="S59" s="6">
        <v>6134735322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1268412819</v>
      </c>
      <c r="AA59" s="6">
        <v>391208862</v>
      </c>
      <c r="AB59" s="10">
        <f t="shared" si="5"/>
        <v>11356822684</v>
      </c>
      <c r="AC59" s="10">
        <f t="shared" si="4"/>
        <v>8765476643</v>
      </c>
      <c r="AD59" s="10">
        <f t="shared" si="2"/>
        <v>2591346041</v>
      </c>
      <c r="AE59" s="12">
        <f>C59/(1+0.13)/VLOOKUP(A59,[1]选股结果!$A$2:$AX$3002,3,FALSE)</f>
        <v>0.961682374341114</v>
      </c>
      <c r="AF59" s="12">
        <f>(S59/(1+0.1)+Z59)/(VLOOKUP(A59,[1]选股结果!$A$2:$AY$3002,51,FALSE))</f>
        <v>0.900324185497114</v>
      </c>
      <c r="AG59" s="16"/>
      <c r="AH59" s="12">
        <f>AD59/VLOOKUP(A59,[1]选股结果!$A$2:$AX$3002,35,FALSE)</f>
        <v>1.75280398047359</v>
      </c>
      <c r="AI59" s="10">
        <f>(VLOOKUP(A59,[1]选股结果!$A$2:$AX$3002,7,FALSE)+VLOOKUP(A59,[1]选股结果!$A$2:$AX$3002,15,FALSE)+VLOOKUP(A59,[1]选股结果!$A$2:$AX$3002,16,FALSE)+VLOOKUP(A59,[1]选股结果!$A$2:$AX$3002,17,FALSE)+VLOOKUP(A59,[1]选股结果!$A$2:$AX$3002,18,FALSE))-(S59/(1+0.13)+Z59)</f>
        <v>905929032.495575</v>
      </c>
      <c r="AJ59" s="10">
        <f t="shared" si="3"/>
        <v>1685417008.50443</v>
      </c>
      <c r="AK59" s="18">
        <f>AD59-VLOOKUP(A59,[2]选股结果!$A$2:$G$4900,7,FALSE)</f>
        <v>2589573870</v>
      </c>
    </row>
    <row r="60" spans="1:37">
      <c r="A60" s="5" t="s">
        <v>153</v>
      </c>
      <c r="B60" s="5" t="s">
        <v>154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/>
      <c r="L60" s="6">
        <v>0</v>
      </c>
      <c r="M60" s="6">
        <v>0</v>
      </c>
      <c r="N60" s="6"/>
      <c r="O60" s="6">
        <v>0</v>
      </c>
      <c r="P60" s="6">
        <v>53093464.53</v>
      </c>
      <c r="Q60" s="6">
        <v>19383204.82</v>
      </c>
      <c r="R60" s="6"/>
      <c r="S60" s="6">
        <v>399318705.94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40602617.63</v>
      </c>
      <c r="AA60" s="6">
        <v>20709551.6</v>
      </c>
      <c r="AB60" s="10">
        <f t="shared" si="5"/>
        <v>453597424.75</v>
      </c>
      <c r="AC60" s="10">
        <f t="shared" si="4"/>
        <v>513724339.7</v>
      </c>
      <c r="AD60" s="10">
        <f t="shared" si="2"/>
        <v>-60126914.95</v>
      </c>
      <c r="AE60" s="12">
        <f>C60/(1+0.13)/VLOOKUP(A60,[1]选股结果!$A$2:$AX$3002,3,FALSE)</f>
        <v>15.7836519276359</v>
      </c>
      <c r="AF60" s="12">
        <f>(S60/(1+0.1)+Z60)/(VLOOKUP(A60,[1]选股结果!$A$2:$AY$3002,51,FALSE))</f>
        <v>5.4372578592892</v>
      </c>
      <c r="AG60" s="16"/>
      <c r="AH60" s="12">
        <f>AD60/VLOOKUP(A60,[1]选股结果!$A$2:$AX$3002,35,FALSE)</f>
        <v>1.92707781439431</v>
      </c>
      <c r="AI60" s="10">
        <f>(VLOOKUP(A60,[1]选股结果!$A$2:$AX$3002,7,FALSE)+VLOOKUP(A60,[1]选股结果!$A$2:$AX$3002,15,FALSE)+VLOOKUP(A60,[1]选股结果!$A$2:$AX$3002,16,FALSE)+VLOOKUP(A60,[1]选股结果!$A$2:$AX$3002,17,FALSE)+VLOOKUP(A60,[1]选股结果!$A$2:$AX$3002,18,FALSE))-(S60/(1+0.13)+Z60)</f>
        <v>-319749801.547611</v>
      </c>
      <c r="AJ60" s="10">
        <f t="shared" si="3"/>
        <v>259622886.597611</v>
      </c>
      <c r="AK60" s="18">
        <f>AD60-VLOOKUP(A60,[2]选股结果!$A$2:$G$4900,7,FALSE)</f>
        <v>-60126914.95</v>
      </c>
    </row>
    <row r="61" spans="1:37">
      <c r="A61" s="5" t="s">
        <v>155</v>
      </c>
      <c r="B61" s="5" t="s">
        <v>156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/>
      <c r="L61" s="6">
        <v>0</v>
      </c>
      <c r="M61" s="6">
        <v>0</v>
      </c>
      <c r="N61" s="6"/>
      <c r="O61" s="6">
        <v>0</v>
      </c>
      <c r="P61" s="6">
        <v>710317427.85</v>
      </c>
      <c r="Q61" s="6">
        <v>1172860994.12</v>
      </c>
      <c r="R61" s="6"/>
      <c r="S61" s="6">
        <v>29601035244.82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1511165362.18</v>
      </c>
      <c r="AA61" s="6">
        <v>1577936087.07</v>
      </c>
      <c r="AB61" s="10">
        <f t="shared" si="5"/>
        <v>31624325758.36</v>
      </c>
      <c r="AC61" s="10">
        <f t="shared" si="4"/>
        <v>33400454121.92</v>
      </c>
      <c r="AD61" s="10">
        <f t="shared" si="2"/>
        <v>-1776128363.56</v>
      </c>
      <c r="AE61" s="12">
        <f>C61/(1+0.13)/VLOOKUP(A61,[1]选股结果!$A$2:$AX$3002,3,FALSE)</f>
        <v>0.85206990892417</v>
      </c>
      <c r="AF61" s="12">
        <f>(S61/(1+0.1)+Z61)/(VLOOKUP(A61,[1]选股结果!$A$2:$AY$3002,51,FALSE))</f>
        <v>0.880386104928325</v>
      </c>
      <c r="AG61" s="16"/>
      <c r="AH61" s="12">
        <f>AD61/VLOOKUP(A61,[1]选股结果!$A$2:$AX$3002,35,FALSE)</f>
        <v>1.99854877187057</v>
      </c>
      <c r="AI61" s="10">
        <f>(VLOOKUP(A61,[1]选股结果!$A$2:$AX$3002,7,FALSE)+VLOOKUP(A61,[1]选股结果!$A$2:$AX$3002,15,FALSE)+VLOOKUP(A61,[1]选股结果!$A$2:$AX$3002,16,FALSE)+VLOOKUP(A61,[1]选股结果!$A$2:$AX$3002,17,FALSE)+VLOOKUP(A61,[1]选股结果!$A$2:$AX$3002,18,FALSE))-(S61/(1+0.13)+Z61)</f>
        <v>4575879263.13486</v>
      </c>
      <c r="AJ61" s="10">
        <f t="shared" si="3"/>
        <v>-6352007626.69486</v>
      </c>
      <c r="AK61" s="18">
        <f>AD61-VLOOKUP(A61,[2]选股结果!$A$2:$G$4900,7,FALSE)</f>
        <v>-1775514455.87</v>
      </c>
    </row>
    <row r="62" spans="1:37">
      <c r="A62" s="5" t="s">
        <v>157</v>
      </c>
      <c r="B62" s="5" t="s">
        <v>158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/>
      <c r="L62" s="6">
        <v>0</v>
      </c>
      <c r="M62" s="6">
        <v>0</v>
      </c>
      <c r="N62" s="6"/>
      <c r="O62" s="6">
        <v>0</v>
      </c>
      <c r="P62" s="6">
        <v>731237.64</v>
      </c>
      <c r="Q62" s="6">
        <v>9798843.06</v>
      </c>
      <c r="R62" s="6"/>
      <c r="S62" s="6">
        <v>73582783.96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6471234.93</v>
      </c>
      <c r="AA62" s="6">
        <v>13700299.3</v>
      </c>
      <c r="AB62" s="10">
        <f t="shared" si="5"/>
        <v>87008004.92</v>
      </c>
      <c r="AC62" s="10">
        <f t="shared" si="4"/>
        <v>94485555.83</v>
      </c>
      <c r="AD62" s="10">
        <f t="shared" si="2"/>
        <v>-7477550.90999998</v>
      </c>
      <c r="AE62" s="12">
        <f>C62/(1+0.13)/VLOOKUP(A62,[1]选股结果!$A$2:$AX$3002,3,FALSE)</f>
        <v>0.820803055381733</v>
      </c>
      <c r="AF62" s="12">
        <f>(S62/(1+0.1)+Z62)/(VLOOKUP(A62,[1]选股结果!$A$2:$AY$3002,51,FALSE))</f>
        <v>0.883942270043531</v>
      </c>
      <c r="AG62" s="16"/>
      <c r="AH62" s="12">
        <f>AD62/VLOOKUP(A62,[1]选股结果!$A$2:$AX$3002,35,FALSE)</f>
        <v>-3.39866326881737</v>
      </c>
      <c r="AI62" s="10">
        <f>(VLOOKUP(A62,[1]选股结果!$A$2:$AX$3002,7,FALSE)+VLOOKUP(A62,[1]选股结果!$A$2:$AX$3002,15,FALSE)+VLOOKUP(A62,[1]选股结果!$A$2:$AX$3002,16,FALSE)+VLOOKUP(A62,[1]选股结果!$A$2:$AX$3002,17,FALSE)+VLOOKUP(A62,[1]选股结果!$A$2:$AX$3002,18,FALSE))-(S62/(1+0.13)+Z62)</f>
        <v>11408390.9807964</v>
      </c>
      <c r="AJ62" s="10">
        <f t="shared" si="3"/>
        <v>-18885941.8907964</v>
      </c>
      <c r="AK62" s="18">
        <f>AD62-VLOOKUP(A62,[2]选股结果!$A$2:$G$4900,7,FALSE)</f>
        <v>-7477550.90999998</v>
      </c>
    </row>
    <row r="63" spans="1:37">
      <c r="A63" s="5" t="s">
        <v>159</v>
      </c>
      <c r="B63" s="5" t="s">
        <v>160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/>
      <c r="L63" s="6">
        <v>0</v>
      </c>
      <c r="M63" s="6">
        <v>0</v>
      </c>
      <c r="N63" s="6"/>
      <c r="O63" s="6">
        <v>0</v>
      </c>
      <c r="P63" s="6">
        <v>148067830.38</v>
      </c>
      <c r="Q63" s="6">
        <v>622077107.19</v>
      </c>
      <c r="R63" s="6"/>
      <c r="S63" s="6">
        <v>7124268867.36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251650301.73</v>
      </c>
      <c r="AA63" s="6">
        <v>721445951.22</v>
      </c>
      <c r="AB63" s="10">
        <f t="shared" si="5"/>
        <v>8338975175.75</v>
      </c>
      <c r="AC63" s="10">
        <f t="shared" si="4"/>
        <v>8245432950.69</v>
      </c>
      <c r="AD63" s="10">
        <f t="shared" si="2"/>
        <v>93542225.0600004</v>
      </c>
      <c r="AE63" s="12">
        <f>C63/(1+0.13)/VLOOKUP(A63,[1]选股结果!$A$2:$AX$3002,3,FALSE)</f>
        <v>0.9039965625942</v>
      </c>
      <c r="AF63" s="12">
        <f>(S63/(1+0.1)+Z63)/(VLOOKUP(A63,[1]选股结果!$A$2:$AY$3002,51,FALSE))</f>
        <v>0.952331016310081</v>
      </c>
      <c r="AG63" s="16"/>
      <c r="AH63" s="12">
        <f>AD63/VLOOKUP(A63,[1]选股结果!$A$2:$AX$3002,35,FALSE)</f>
        <v>0.326248151748698</v>
      </c>
      <c r="AI63" s="10">
        <f>(VLOOKUP(A63,[1]选股结果!$A$2:$AX$3002,7,FALSE)+VLOOKUP(A63,[1]选股结果!$A$2:$AX$3002,15,FALSE)+VLOOKUP(A63,[1]选股结果!$A$2:$AX$3002,16,FALSE)+VLOOKUP(A63,[1]选股结果!$A$2:$AX$3002,17,FALSE)+VLOOKUP(A63,[1]选股结果!$A$2:$AX$3002,18,FALSE))-(S63/(1+0.13)+Z63)</f>
        <v>508728705.352124</v>
      </c>
      <c r="AJ63" s="10">
        <f t="shared" si="3"/>
        <v>-415186480.292124</v>
      </c>
      <c r="AK63" s="18">
        <f>AD63-VLOOKUP(A63,[2]选股结果!$A$2:$G$4900,7,FALSE)</f>
        <v>93415181.8100004</v>
      </c>
    </row>
    <row r="64" spans="1:37">
      <c r="A64" s="5" t="s">
        <v>161</v>
      </c>
      <c r="B64" s="5" t="s">
        <v>162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/>
      <c r="L64" s="6">
        <v>0</v>
      </c>
      <c r="M64" s="6">
        <v>0</v>
      </c>
      <c r="N64" s="6"/>
      <c r="O64" s="6">
        <v>0</v>
      </c>
      <c r="P64" s="6">
        <v>19266205.32</v>
      </c>
      <c r="Q64" s="6">
        <v>35130159.4</v>
      </c>
      <c r="R64" s="6"/>
      <c r="S64" s="6">
        <v>291924059.89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54527895.49</v>
      </c>
      <c r="AA64" s="6">
        <v>79607341.64</v>
      </c>
      <c r="AB64" s="10">
        <f t="shared" ref="AB64:AB127" si="6">C64+D64+E64+F64+G64+H64+I64+J64+L64+M64+O64+Q64</f>
        <v>419111990.81</v>
      </c>
      <c r="AC64" s="10">
        <f t="shared" si="4"/>
        <v>445325502.34</v>
      </c>
      <c r="AD64" s="10">
        <f t="shared" si="2"/>
        <v>-26213511.53</v>
      </c>
      <c r="AE64" s="12">
        <f>C64/(1+0.13)/VLOOKUP(A64,[1]选股结果!$A$2:$AX$3002,3,FALSE)</f>
        <v>0.563029833434971</v>
      </c>
      <c r="AF64" s="12">
        <f>(S64/(1+0.1)+Z64)/(VLOOKUP(A64,[1]选股结果!$A$2:$AY$3002,51,FALSE))</f>
        <v>0.546398396470855</v>
      </c>
      <c r="AG64" s="16"/>
      <c r="AH64" s="12">
        <f>AD64/VLOOKUP(A64,[1]选股结果!$A$2:$AX$3002,35,FALSE)</f>
        <v>-3.35264469513367</v>
      </c>
      <c r="AI64" s="10">
        <f>(VLOOKUP(A64,[1]选股结果!$A$2:$AX$3002,7,FALSE)+VLOOKUP(A64,[1]选股结果!$A$2:$AX$3002,15,FALSE)+VLOOKUP(A64,[1]选股结果!$A$2:$AX$3002,16,FALSE)+VLOOKUP(A64,[1]选股结果!$A$2:$AX$3002,17,FALSE)+VLOOKUP(A64,[1]选股结果!$A$2:$AX$3002,18,FALSE))-(S64/(1+0.13)+Z64)</f>
        <v>272627000.35115</v>
      </c>
      <c r="AJ64" s="10">
        <f t="shared" si="3"/>
        <v>-298840511.88115</v>
      </c>
      <c r="AK64" s="18">
        <f>AD64-VLOOKUP(A64,[2]选股结果!$A$2:$G$4900,7,FALSE)</f>
        <v>-26192451.93</v>
      </c>
    </row>
    <row r="65" spans="1:37">
      <c r="A65" s="5" t="s">
        <v>163</v>
      </c>
      <c r="B65" s="5" t="s">
        <v>164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/>
      <c r="L65" s="6">
        <v>0</v>
      </c>
      <c r="M65" s="6">
        <v>0</v>
      </c>
      <c r="N65" s="6"/>
      <c r="O65" s="6">
        <v>0</v>
      </c>
      <c r="P65" s="6">
        <v>271879049.15</v>
      </c>
      <c r="Q65" s="6">
        <v>223547036.74</v>
      </c>
      <c r="R65" s="6"/>
      <c r="S65" s="6">
        <v>8984012029.72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1809694312.23</v>
      </c>
      <c r="AA65" s="6">
        <v>184546776.21</v>
      </c>
      <c r="AB65" s="10">
        <f t="shared" si="6"/>
        <v>11139063688.16</v>
      </c>
      <c r="AC65" s="10">
        <f t="shared" si="4"/>
        <v>11250132167.31</v>
      </c>
      <c r="AD65" s="10">
        <f t="shared" si="2"/>
        <v>-111068479.149998</v>
      </c>
      <c r="AE65" s="12">
        <f>C65/(1+0.13)/VLOOKUP(A65,[1]选股结果!$A$2:$AX$3002,3,FALSE)</f>
        <v>0.787415189894986</v>
      </c>
      <c r="AF65" s="12">
        <f>(S65/(1+0.1)+Z65)/(VLOOKUP(A65,[1]选股结果!$A$2:$AY$3002,51,FALSE))</f>
        <v>0.834654933443901</v>
      </c>
      <c r="AG65" s="16"/>
      <c r="AH65" s="12">
        <f>AD65/VLOOKUP(A65,[1]选股结果!$A$2:$AX$3002,35,FALSE)</f>
        <v>-0.226072558586777</v>
      </c>
      <c r="AI65" s="10">
        <f>(VLOOKUP(A65,[1]选股结果!$A$2:$AX$3002,7,FALSE)+VLOOKUP(A65,[1]选股结果!$A$2:$AX$3002,15,FALSE)+VLOOKUP(A65,[1]选股结果!$A$2:$AX$3002,16,FALSE)+VLOOKUP(A65,[1]选股结果!$A$2:$AX$3002,17,FALSE)+VLOOKUP(A65,[1]选股结果!$A$2:$AX$3002,18,FALSE))-(S65/(1+0.13)+Z65)</f>
        <v>2193268971.12398</v>
      </c>
      <c r="AJ65" s="10">
        <f t="shared" si="3"/>
        <v>-2304337450.27398</v>
      </c>
      <c r="AK65" s="18">
        <f>AD65-VLOOKUP(A65,[2]选股结果!$A$2:$G$4900,7,FALSE)</f>
        <v>-107499168.199998</v>
      </c>
    </row>
    <row r="66" spans="1:37">
      <c r="A66" s="5" t="s">
        <v>165</v>
      </c>
      <c r="B66" s="5" t="s">
        <v>166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/>
      <c r="L66" s="6">
        <v>0</v>
      </c>
      <c r="M66" s="6">
        <v>0</v>
      </c>
      <c r="N66" s="6"/>
      <c r="O66" s="6">
        <v>0</v>
      </c>
      <c r="P66" s="6">
        <v>100922937.02</v>
      </c>
      <c r="Q66" s="6">
        <v>61373970.31</v>
      </c>
      <c r="R66" s="6"/>
      <c r="S66" s="6">
        <v>573444808.81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104308868.51</v>
      </c>
      <c r="AA66" s="6">
        <v>100642836.36</v>
      </c>
      <c r="AB66" s="10">
        <f t="shared" si="6"/>
        <v>873016203.85</v>
      </c>
      <c r="AC66" s="10">
        <f t="shared" si="4"/>
        <v>879319450.7</v>
      </c>
      <c r="AD66" s="10">
        <f t="shared" si="2"/>
        <v>-6303246.85000002</v>
      </c>
      <c r="AE66" s="12">
        <f>C66/(1+0.13)/VLOOKUP(A66,[1]选股结果!$A$2:$AX$3002,3,FALSE)</f>
        <v>0.640365257218822</v>
      </c>
      <c r="AF66" s="12">
        <f>(S66/(1+0.1)+Z66)/(VLOOKUP(A66,[1]选股结果!$A$2:$AY$3002,51,FALSE))</f>
        <v>0.586678846702074</v>
      </c>
      <c r="AG66" s="16"/>
      <c r="AH66" s="12">
        <f>AD66/VLOOKUP(A66,[1]选股结果!$A$2:$AX$3002,35,FALSE)</f>
        <v>-0.320304565810698</v>
      </c>
      <c r="AI66" s="10">
        <f>(VLOOKUP(A66,[1]选股结果!$A$2:$AX$3002,7,FALSE)+VLOOKUP(A66,[1]选股结果!$A$2:$AX$3002,15,FALSE)+VLOOKUP(A66,[1]选股结果!$A$2:$AX$3002,16,FALSE)+VLOOKUP(A66,[1]选股结果!$A$2:$AX$3002,17,FALSE)+VLOOKUP(A66,[1]选股结果!$A$2:$AX$3002,18,FALSE))-(S66/(1+0.13)+Z66)</f>
        <v>454597410.477257</v>
      </c>
      <c r="AJ66" s="10">
        <f t="shared" si="3"/>
        <v>-460900657.327257</v>
      </c>
      <c r="AK66" s="18">
        <f>AD66-VLOOKUP(A66,[2]选股结果!$A$2:$G$4900,7,FALSE)</f>
        <v>-4856847.82000002</v>
      </c>
    </row>
    <row r="67" spans="1:37">
      <c r="A67" s="5" t="s">
        <v>167</v>
      </c>
      <c r="B67" s="5" t="s">
        <v>168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/>
      <c r="L67" s="6">
        <v>0</v>
      </c>
      <c r="M67" s="6">
        <v>0</v>
      </c>
      <c r="N67" s="6"/>
      <c r="O67" s="6">
        <v>0</v>
      </c>
      <c r="P67" s="6">
        <v>25119426.91</v>
      </c>
      <c r="Q67" s="6">
        <v>194222805.07</v>
      </c>
      <c r="R67" s="6"/>
      <c r="S67" s="6">
        <v>228527783.81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46431741.19</v>
      </c>
      <c r="AA67" s="6">
        <v>198172243.94</v>
      </c>
      <c r="AB67" s="10">
        <f t="shared" si="6"/>
        <v>595274747.85</v>
      </c>
      <c r="AC67" s="10">
        <f t="shared" si="4"/>
        <v>498251195.85</v>
      </c>
      <c r="AD67" s="10">
        <f t="shared" ref="AD67:AD130" si="7">AB67-AC67</f>
        <v>97023551.9999999</v>
      </c>
      <c r="AE67" s="12">
        <f>C67/(1+0.13)/VLOOKUP(A67,[1]选股结果!$A$2:$AX$3002,3,FALSE)</f>
        <v>0.919011399308431</v>
      </c>
      <c r="AF67" s="12">
        <f>(S67/(1+0.1)+Z67)/(VLOOKUP(A67,[1]选股结果!$A$2:$AY$3002,51,FALSE))</f>
        <v>0.790326088395035</v>
      </c>
      <c r="AG67" s="16"/>
      <c r="AH67" s="12">
        <f>AD67/VLOOKUP(A67,[1]选股结果!$A$2:$AX$3002,35,FALSE)</f>
        <v>1.39616436524722</v>
      </c>
      <c r="AI67" s="10">
        <f>(VLOOKUP(A67,[1]选股结果!$A$2:$AX$3002,7,FALSE)+VLOOKUP(A67,[1]选股结果!$A$2:$AX$3002,15,FALSE)+VLOOKUP(A67,[1]选股结果!$A$2:$AX$3002,16,FALSE)+VLOOKUP(A67,[1]选股结果!$A$2:$AX$3002,17,FALSE)+VLOOKUP(A67,[1]选股结果!$A$2:$AX$3002,18,FALSE))-(S67/(1+0.13)+Z67)</f>
        <v>72950770.0169912</v>
      </c>
      <c r="AJ67" s="10">
        <f t="shared" ref="AJ67:AJ130" si="8">AD67-AI67</f>
        <v>24072781.9830087</v>
      </c>
      <c r="AK67" s="18">
        <f>AD67-VLOOKUP(A67,[2]选股结果!$A$2:$G$4900,7,FALSE)</f>
        <v>97079794.7699999</v>
      </c>
    </row>
    <row r="68" spans="1:37">
      <c r="A68" s="5" t="s">
        <v>169</v>
      </c>
      <c r="B68" s="5" t="s">
        <v>170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/>
      <c r="L68" s="6">
        <v>0</v>
      </c>
      <c r="M68" s="6">
        <v>0</v>
      </c>
      <c r="N68" s="6"/>
      <c r="O68" s="6">
        <v>0</v>
      </c>
      <c r="P68" s="6">
        <v>248687302.73</v>
      </c>
      <c r="Q68" s="6">
        <v>58259556.53</v>
      </c>
      <c r="R68" s="6"/>
      <c r="S68" s="6">
        <v>2996540264.43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555033234.59</v>
      </c>
      <c r="AA68" s="6">
        <v>390125168.61</v>
      </c>
      <c r="AB68" s="10">
        <f t="shared" si="6"/>
        <v>4558264405.12</v>
      </c>
      <c r="AC68" s="10">
        <f t="shared" si="4"/>
        <v>4190385970.36</v>
      </c>
      <c r="AD68" s="10">
        <f t="shared" si="7"/>
        <v>367878434.76</v>
      </c>
      <c r="AE68" s="12">
        <f>C68/(1+0.13)/VLOOKUP(A68,[1]选股结果!$A$2:$AX$3002,3,FALSE)</f>
        <v>0.974908777690051</v>
      </c>
      <c r="AF68" s="12">
        <f>(S68/(1+0.1)+Z68)/(VLOOKUP(A68,[1]选股结果!$A$2:$AY$3002,51,FALSE))</f>
        <v>0.903740844946493</v>
      </c>
      <c r="AG68" s="16"/>
      <c r="AH68" s="12">
        <f>AD68/VLOOKUP(A68,[1]选股结果!$A$2:$AX$3002,35,FALSE)</f>
        <v>1.12694893483863</v>
      </c>
      <c r="AI68" s="10">
        <f>(VLOOKUP(A68,[1]选股结果!$A$2:$AX$3002,7,FALSE)+VLOOKUP(A68,[1]选股结果!$A$2:$AX$3002,15,FALSE)+VLOOKUP(A68,[1]选股结果!$A$2:$AX$3002,16,FALSE)+VLOOKUP(A68,[1]选股结果!$A$2:$AX$3002,17,FALSE)+VLOOKUP(A68,[1]选股结果!$A$2:$AX$3002,18,FALSE))-(S68/(1+0.13)+Z68)</f>
        <v>421591613.016637</v>
      </c>
      <c r="AJ68" s="10">
        <f t="shared" si="8"/>
        <v>-53713178.2566376</v>
      </c>
      <c r="AK68" s="18">
        <f>AD68-VLOOKUP(A68,[2]选股结果!$A$2:$G$4900,7,FALSE)</f>
        <v>367697740.23</v>
      </c>
    </row>
    <row r="69" spans="1:37">
      <c r="A69" s="5" t="s">
        <v>171</v>
      </c>
      <c r="B69" s="5" t="s">
        <v>172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/>
      <c r="L69" s="6">
        <v>0</v>
      </c>
      <c r="M69" s="6">
        <v>0</v>
      </c>
      <c r="N69" s="6"/>
      <c r="O69" s="6">
        <v>0</v>
      </c>
      <c r="P69" s="6">
        <v>1172445940.55</v>
      </c>
      <c r="Q69" s="6">
        <v>658149782.66</v>
      </c>
      <c r="R69" s="6"/>
      <c r="S69" s="6">
        <v>13636076752.7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1768439274.51</v>
      </c>
      <c r="AA69" s="6">
        <v>1120354653.14</v>
      </c>
      <c r="AB69" s="10">
        <f t="shared" si="6"/>
        <v>20804085452.67</v>
      </c>
      <c r="AC69" s="10">
        <f t="shared" si="4"/>
        <v>17697316620.9</v>
      </c>
      <c r="AD69" s="10">
        <f t="shared" si="7"/>
        <v>3106768831.77</v>
      </c>
      <c r="AE69" s="12">
        <f>C69/(1+0.13)/VLOOKUP(A69,[1]选股结果!$A$2:$AX$3002,3,FALSE)</f>
        <v>0.86664042410985</v>
      </c>
      <c r="AF69" s="12">
        <f>(S69/(1+0.1)+Z69)/(VLOOKUP(A69,[1]选股结果!$A$2:$AY$3002,51,FALSE))</f>
        <v>0.850251016309715</v>
      </c>
      <c r="AG69" s="16"/>
      <c r="AH69" s="12">
        <f>AD69/VLOOKUP(A69,[1]选股结果!$A$2:$AX$3002,35,FALSE)</f>
        <v>1.14683807912754</v>
      </c>
      <c r="AI69" s="10">
        <f>(VLOOKUP(A69,[1]选股结果!$A$2:$AX$3002,7,FALSE)+VLOOKUP(A69,[1]选股结果!$A$2:$AX$3002,15,FALSE)+VLOOKUP(A69,[1]选股结果!$A$2:$AX$3002,16,FALSE)+VLOOKUP(A69,[1]选股结果!$A$2:$AX$3002,17,FALSE)+VLOOKUP(A69,[1]选股结果!$A$2:$AX$3002,18,FALSE))-(S69/(1+0.13)+Z69)</f>
        <v>2823872454.55849</v>
      </c>
      <c r="AJ69" s="10">
        <f t="shared" si="8"/>
        <v>282896377.211504</v>
      </c>
      <c r="AK69" s="18">
        <f>AD69-VLOOKUP(A69,[2]选股结果!$A$2:$G$4900,7,FALSE)</f>
        <v>3106776280.93</v>
      </c>
    </row>
    <row r="70" spans="1:37">
      <c r="A70" s="5" t="s">
        <v>173</v>
      </c>
      <c r="B70" s="5" t="s">
        <v>174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/>
      <c r="L70" s="6">
        <v>0</v>
      </c>
      <c r="M70" s="6">
        <v>0</v>
      </c>
      <c r="N70" s="6"/>
      <c r="O70" s="6">
        <v>0</v>
      </c>
      <c r="P70" s="6">
        <v>1163054174.01</v>
      </c>
      <c r="Q70" s="6">
        <v>551569390.53</v>
      </c>
      <c r="R70" s="6"/>
      <c r="S70" s="6">
        <v>44590896502.94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2490251009.84</v>
      </c>
      <c r="AA70" s="6">
        <v>1331511279.71</v>
      </c>
      <c r="AB70" s="10">
        <f t="shared" si="6"/>
        <v>50985994475.87</v>
      </c>
      <c r="AC70" s="10">
        <f t="shared" si="4"/>
        <v>49575712966.5</v>
      </c>
      <c r="AD70" s="10">
        <f t="shared" si="7"/>
        <v>1410281509.37</v>
      </c>
      <c r="AE70" s="12">
        <f>C70/(1+0.13)/VLOOKUP(A70,[1]选股结果!$A$2:$AX$3002,3,FALSE)</f>
        <v>0.888910963170743</v>
      </c>
      <c r="AF70" s="12">
        <f>(S70/(1+0.1)+Z70)/(VLOOKUP(A70,[1]选股结果!$A$2:$AY$3002,51,FALSE))</f>
        <v>0.883094125488799</v>
      </c>
      <c r="AG70" s="16"/>
      <c r="AH70" s="12">
        <f>AD70/VLOOKUP(A70,[1]选股结果!$A$2:$AX$3002,35,FALSE)</f>
        <v>1.17337225025924</v>
      </c>
      <c r="AI70" s="10">
        <f>(VLOOKUP(A70,[1]选股结果!$A$2:$AX$3002,7,FALSE)+VLOOKUP(A70,[1]选股结果!$A$2:$AX$3002,15,FALSE)+VLOOKUP(A70,[1]选股结果!$A$2:$AX$3002,16,FALSE)+VLOOKUP(A70,[1]选股结果!$A$2:$AX$3002,17,FALSE)+VLOOKUP(A70,[1]选股结果!$A$2:$AX$3002,18,FALSE))-(S70/(1+0.13)+Z70)</f>
        <v>6772270735.91593</v>
      </c>
      <c r="AJ70" s="10">
        <f t="shared" si="8"/>
        <v>-5361989226.54594</v>
      </c>
      <c r="AK70" s="18">
        <f>AD70-VLOOKUP(A70,[2]选股结果!$A$2:$G$4900,7,FALSE)</f>
        <v>1411245895.19</v>
      </c>
    </row>
    <row r="71" spans="1:37">
      <c r="A71" s="5" t="s">
        <v>175</v>
      </c>
      <c r="B71" s="5" t="s">
        <v>176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/>
      <c r="L71" s="6">
        <v>0</v>
      </c>
      <c r="M71" s="6">
        <v>0</v>
      </c>
      <c r="N71" s="6"/>
      <c r="O71" s="6">
        <v>0</v>
      </c>
      <c r="P71" s="6">
        <v>259655231.62</v>
      </c>
      <c r="Q71" s="6">
        <v>291631335.69</v>
      </c>
      <c r="R71" s="6"/>
      <c r="S71" s="6">
        <v>1960830478.99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109899447.97</v>
      </c>
      <c r="AA71" s="6">
        <v>418864053.19</v>
      </c>
      <c r="AB71" s="10">
        <f t="shared" si="6"/>
        <v>1485115881.17</v>
      </c>
      <c r="AC71" s="10">
        <f t="shared" si="4"/>
        <v>2749249211.77</v>
      </c>
      <c r="AD71" s="10">
        <f t="shared" si="7"/>
        <v>-1264133330.6</v>
      </c>
      <c r="AE71" s="12">
        <f>C71/(1+0.13)/VLOOKUP(A71,[1]选股结果!$A$2:$AX$3002,3,FALSE)</f>
        <v>1.09260426213903</v>
      </c>
      <c r="AF71" s="12">
        <f>(S71/(1+0.1)+Z71)/(VLOOKUP(A71,[1]选股结果!$A$2:$AY$3002,51,FALSE))</f>
        <v>2.43944648358955</v>
      </c>
      <c r="AG71" s="16"/>
      <c r="AH71" s="12">
        <f>AD71/VLOOKUP(A71,[1]选股结果!$A$2:$AX$3002,35,FALSE)</f>
        <v>-7.86716223165514</v>
      </c>
      <c r="AI71" s="10">
        <f>(VLOOKUP(A71,[1]选股结果!$A$2:$AX$3002,7,FALSE)+VLOOKUP(A71,[1]选股结果!$A$2:$AX$3002,15,FALSE)+VLOOKUP(A71,[1]选股结果!$A$2:$AX$3002,16,FALSE)+VLOOKUP(A71,[1]选股结果!$A$2:$AX$3002,17,FALSE)+VLOOKUP(A71,[1]选股结果!$A$2:$AX$3002,18,FALSE))-(S71/(1+0.13)+Z71)</f>
        <v>-1069368144.14558</v>
      </c>
      <c r="AJ71" s="10">
        <f t="shared" si="8"/>
        <v>-194765186.454425</v>
      </c>
      <c r="AK71" s="18">
        <f>AD71-VLOOKUP(A71,[2]选股结果!$A$2:$G$4900,7,FALSE)</f>
        <v>-1264133330.6</v>
      </c>
    </row>
    <row r="72" spans="1:37">
      <c r="A72" s="5" t="s">
        <v>177</v>
      </c>
      <c r="B72" s="5" t="s">
        <v>178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/>
      <c r="L72" s="6">
        <v>0</v>
      </c>
      <c r="M72" s="6">
        <v>0</v>
      </c>
      <c r="N72" s="6"/>
      <c r="O72" s="6">
        <v>0</v>
      </c>
      <c r="P72" s="6">
        <v>303355503.9</v>
      </c>
      <c r="Q72" s="6">
        <v>62856836.88</v>
      </c>
      <c r="R72" s="6"/>
      <c r="S72" s="6">
        <v>5479320160.86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1092984475.15</v>
      </c>
      <c r="AA72" s="6">
        <v>242454513.77</v>
      </c>
      <c r="AB72" s="10">
        <f t="shared" si="6"/>
        <v>7443259884.67</v>
      </c>
      <c r="AC72" s="10">
        <f t="shared" si="4"/>
        <v>7118114653.68</v>
      </c>
      <c r="AD72" s="10">
        <f t="shared" si="7"/>
        <v>325145230.99</v>
      </c>
      <c r="AE72" s="12">
        <f>C72/(1+0.13)/VLOOKUP(A72,[1]选股结果!$A$2:$AX$3002,3,FALSE)</f>
        <v>0.698392974061292</v>
      </c>
      <c r="AF72" s="12">
        <f>(S72/(1+0.1)+Z72)/(VLOOKUP(A72,[1]选股结果!$A$2:$AY$3002,51,FALSE))</f>
        <v>0.658185050585654</v>
      </c>
      <c r="AG72" s="16"/>
      <c r="AH72" s="12">
        <f>AD72/VLOOKUP(A72,[1]选股结果!$A$2:$AX$3002,35,FALSE)</f>
        <v>0.581430041455102</v>
      </c>
      <c r="AI72" s="10">
        <f>(VLOOKUP(A72,[1]选股结果!$A$2:$AX$3002,7,FALSE)+VLOOKUP(A72,[1]选股结果!$A$2:$AX$3002,15,FALSE)+VLOOKUP(A72,[1]选股结果!$A$2:$AX$3002,16,FALSE)+VLOOKUP(A72,[1]选股结果!$A$2:$AX$3002,17,FALSE)+VLOOKUP(A72,[1]选股结果!$A$2:$AX$3002,18,FALSE))-(S72/(1+0.13)+Z72)</f>
        <v>3286747847.95363</v>
      </c>
      <c r="AJ72" s="10">
        <f t="shared" si="8"/>
        <v>-2961602616.96363</v>
      </c>
      <c r="AK72" s="18">
        <f>AD72-VLOOKUP(A72,[2]选股结果!$A$2:$G$4900,7,FALSE)</f>
        <v>325710294.19</v>
      </c>
    </row>
    <row r="73" spans="1:37">
      <c r="A73" s="5" t="s">
        <v>179</v>
      </c>
      <c r="B73" s="5" t="s">
        <v>180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/>
      <c r="L73" s="6">
        <v>0</v>
      </c>
      <c r="M73" s="6">
        <v>0</v>
      </c>
      <c r="N73" s="6"/>
      <c r="O73" s="6">
        <v>0</v>
      </c>
      <c r="P73" s="6">
        <v>5323427462.73</v>
      </c>
      <c r="Q73" s="6">
        <v>63528889676.14</v>
      </c>
      <c r="R73" s="6"/>
      <c r="S73" s="6">
        <v>30058596993.27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1466497051.83</v>
      </c>
      <c r="AA73" s="6">
        <v>65729323334.13</v>
      </c>
      <c r="AB73" s="10">
        <f t="shared" si="6"/>
        <v>93624714012.08</v>
      </c>
      <c r="AC73" s="10">
        <f t="shared" si="4"/>
        <v>102577844841.96</v>
      </c>
      <c r="AD73" s="10">
        <f t="shared" si="7"/>
        <v>-8953130829.87999</v>
      </c>
      <c r="AE73" s="12">
        <f>C73/(1+0.13)/VLOOKUP(A73,[1]选股结果!$A$2:$AX$3002,3,FALSE)</f>
        <v>1.20356698796651</v>
      </c>
      <c r="AF73" s="12">
        <f>(S73/(1+0.1)+Z73)/(VLOOKUP(A73,[1]选股结果!$A$2:$AY$3002,51,FALSE))</f>
        <v>1.59632819737188</v>
      </c>
      <c r="AG73" s="16"/>
      <c r="AH73" s="12">
        <f>AD73/VLOOKUP(A73,[1]选股结果!$A$2:$AX$3002,35,FALSE)</f>
        <v>-4.93809571261379</v>
      </c>
      <c r="AI73" s="10">
        <f>(VLOOKUP(A73,[1]选股结果!$A$2:$AX$3002,7,FALSE)+VLOOKUP(A73,[1]选股结果!$A$2:$AX$3002,15,FALSE)+VLOOKUP(A73,[1]选股结果!$A$2:$AX$3002,16,FALSE)+VLOOKUP(A73,[1]选股结果!$A$2:$AX$3002,17,FALSE)+VLOOKUP(A73,[1]选股结果!$A$2:$AX$3002,18,FALSE))-(S73/(1+0.13)+Z73)</f>
        <v>-10030324411.7083</v>
      </c>
      <c r="AJ73" s="10">
        <f t="shared" si="8"/>
        <v>1077193581.82833</v>
      </c>
      <c r="AK73" s="18">
        <f>AD73-VLOOKUP(A73,[2]选股结果!$A$2:$G$4900,7,FALSE)</f>
        <v>-8952860469.09999</v>
      </c>
    </row>
    <row r="74" spans="1:37">
      <c r="A74" s="5" t="s">
        <v>181</v>
      </c>
      <c r="B74" s="5" t="s">
        <v>182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/>
      <c r="L74" s="6">
        <v>0</v>
      </c>
      <c r="M74" s="6">
        <v>0</v>
      </c>
      <c r="N74" s="6"/>
      <c r="O74" s="6">
        <v>0</v>
      </c>
      <c r="P74" s="6">
        <v>696298700.02</v>
      </c>
      <c r="Q74" s="6">
        <v>1526234083.41</v>
      </c>
      <c r="R74" s="6"/>
      <c r="S74" s="6">
        <v>23084098911.5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2858835439.42</v>
      </c>
      <c r="AA74" s="6">
        <v>1326759227.88</v>
      </c>
      <c r="AB74" s="10">
        <f t="shared" si="6"/>
        <v>25404964996.84</v>
      </c>
      <c r="AC74" s="10">
        <f t="shared" si="4"/>
        <v>27965992278.82</v>
      </c>
      <c r="AD74" s="10">
        <f t="shared" si="7"/>
        <v>-2561027281.98</v>
      </c>
      <c r="AE74" s="12">
        <f>C74/(1+0.13)/VLOOKUP(A74,[1]选股结果!$A$2:$AX$3002,3,FALSE)</f>
        <v>0.756724356376754</v>
      </c>
      <c r="AF74" s="12">
        <f>(S74/(1+0.1)+Z74)/(VLOOKUP(A74,[1]选股结果!$A$2:$AY$3002,51,FALSE))</f>
        <v>0.882910093074441</v>
      </c>
      <c r="AG74" s="16"/>
      <c r="AH74" s="12">
        <f>AD74/VLOOKUP(A74,[1]选股结果!$A$2:$AX$3002,35,FALSE)</f>
        <v>-6.19451962853572</v>
      </c>
      <c r="AI74" s="10">
        <f>(VLOOKUP(A74,[1]选股结果!$A$2:$AX$3002,7,FALSE)+VLOOKUP(A74,[1]选股结果!$A$2:$AX$3002,15,FALSE)+VLOOKUP(A74,[1]选股结果!$A$2:$AX$3002,16,FALSE)+VLOOKUP(A74,[1]选股结果!$A$2:$AX$3002,17,FALSE)+VLOOKUP(A74,[1]选股结果!$A$2:$AX$3002,18,FALSE))-(S74/(1+0.13)+Z74)</f>
        <v>3719336001.14832</v>
      </c>
      <c r="AJ74" s="10">
        <f t="shared" si="8"/>
        <v>-6280363283.12831</v>
      </c>
      <c r="AK74" s="18">
        <f>AD74-VLOOKUP(A74,[2]选股结果!$A$2:$G$4900,7,FALSE)</f>
        <v>-2546023157.98</v>
      </c>
    </row>
    <row r="75" spans="1:37">
      <c r="A75" s="5" t="s">
        <v>183</v>
      </c>
      <c r="B75" s="5" t="s">
        <v>184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/>
      <c r="L75" s="6">
        <v>0</v>
      </c>
      <c r="M75" s="6">
        <v>0</v>
      </c>
      <c r="N75" s="6"/>
      <c r="O75" s="6">
        <v>0</v>
      </c>
      <c r="P75" s="6">
        <v>708690370.72</v>
      </c>
      <c r="Q75" s="6">
        <v>122212362.92</v>
      </c>
      <c r="R75" s="6"/>
      <c r="S75" s="6">
        <v>91884200565.64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996239315.93</v>
      </c>
      <c r="AA75" s="6">
        <v>974909887.67</v>
      </c>
      <c r="AB75" s="10">
        <f t="shared" si="6"/>
        <v>94780324247.2</v>
      </c>
      <c r="AC75" s="10">
        <f t="shared" si="4"/>
        <v>94564040139.96</v>
      </c>
      <c r="AD75" s="10">
        <f t="shared" si="7"/>
        <v>216284107.240005</v>
      </c>
      <c r="AE75" s="12">
        <f>C75/(1+0.13)/VLOOKUP(A75,[1]选股结果!$A$2:$AX$3002,3,FALSE)</f>
        <v>0.97392931434195</v>
      </c>
      <c r="AF75" s="12">
        <f>(S75/(1+0.1)+Z75)/(VLOOKUP(A75,[1]选股结果!$A$2:$AY$3002,51,FALSE))</f>
        <v>0.996595441304113</v>
      </c>
      <c r="AG75" s="16"/>
      <c r="AH75" s="12">
        <f>AD75/VLOOKUP(A75,[1]选股结果!$A$2:$AX$3002,35,FALSE)</f>
        <v>12.1835341468639</v>
      </c>
      <c r="AI75" s="10">
        <f>(VLOOKUP(A75,[1]选股结果!$A$2:$AX$3002,7,FALSE)+VLOOKUP(A75,[1]选股结果!$A$2:$AX$3002,15,FALSE)+VLOOKUP(A75,[1]选股结果!$A$2:$AX$3002,16,FALSE)+VLOOKUP(A75,[1]选股结果!$A$2:$AX$3002,17,FALSE)+VLOOKUP(A75,[1]选股结果!$A$2:$AX$3002,18,FALSE))-(S75/(1+0.13)+Z75)</f>
        <v>2506400959.23001</v>
      </c>
      <c r="AJ75" s="10">
        <f t="shared" si="8"/>
        <v>-2290116851.99001</v>
      </c>
      <c r="AK75" s="18">
        <f>AD75-VLOOKUP(A75,[2]选股结果!$A$2:$G$4900,7,FALSE)</f>
        <v>216545764.110005</v>
      </c>
    </row>
    <row r="76" spans="1:37">
      <c r="A76" s="5" t="s">
        <v>185</v>
      </c>
      <c r="B76" s="5" t="s">
        <v>186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/>
      <c r="L76" s="6">
        <v>0</v>
      </c>
      <c r="M76" s="6">
        <v>0</v>
      </c>
      <c r="N76" s="6"/>
      <c r="O76" s="6">
        <v>0</v>
      </c>
      <c r="P76" s="6">
        <v>1684772491.92</v>
      </c>
      <c r="Q76" s="6">
        <v>210363379.41</v>
      </c>
      <c r="R76" s="6"/>
      <c r="S76" s="6">
        <v>6461680044.8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7048814419.07</v>
      </c>
      <c r="AA76" s="6">
        <v>197554078.58</v>
      </c>
      <c r="AB76" s="10">
        <f t="shared" si="6"/>
        <v>17495497960.19</v>
      </c>
      <c r="AC76" s="10">
        <f t="shared" si="4"/>
        <v>15392821034.37</v>
      </c>
      <c r="AD76" s="10">
        <f t="shared" si="7"/>
        <v>2102676925.82</v>
      </c>
      <c r="AE76" s="12">
        <f>C76/(1+0.13)/VLOOKUP(A76,[1]选股结果!$A$2:$AX$3002,3,FALSE)</f>
        <v>0.883418916217718</v>
      </c>
      <c r="AF76" s="12">
        <f>(S76/(1+0.1)+Z76)/(VLOOKUP(A76,[1]选股结果!$A$2:$AY$3002,51,FALSE))</f>
        <v>0.812507154128391</v>
      </c>
      <c r="AG76" s="16"/>
      <c r="AH76" s="12">
        <f>AD76/VLOOKUP(A76,[1]选股结果!$A$2:$AX$3002,35,FALSE)</f>
        <v>3.55501818518659</v>
      </c>
      <c r="AI76" s="10">
        <f>(VLOOKUP(A76,[1]选股结果!$A$2:$AX$3002,7,FALSE)+VLOOKUP(A76,[1]选股结果!$A$2:$AX$3002,15,FALSE)+VLOOKUP(A76,[1]选股结果!$A$2:$AX$3002,16,FALSE)+VLOOKUP(A76,[1]选股结果!$A$2:$AX$3002,17,FALSE)+VLOOKUP(A76,[1]选股结果!$A$2:$AX$3002,18,FALSE))-(S76/(1+0.13)+Z76)</f>
        <v>3138060308.73823</v>
      </c>
      <c r="AJ76" s="10">
        <f t="shared" si="8"/>
        <v>-1035383382.91823</v>
      </c>
      <c r="AK76" s="18">
        <f>AD76-VLOOKUP(A76,[2]选股结果!$A$2:$G$4900,7,FALSE)</f>
        <v>2113369902.57</v>
      </c>
    </row>
    <row r="77" spans="1:37">
      <c r="A77" s="5" t="s">
        <v>187</v>
      </c>
      <c r="B77" s="5" t="s">
        <v>188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/>
      <c r="L77" s="6">
        <v>0</v>
      </c>
      <c r="M77" s="6">
        <v>0</v>
      </c>
      <c r="N77" s="6"/>
      <c r="O77" s="6">
        <v>0</v>
      </c>
      <c r="P77" s="6">
        <v>1137401902.85</v>
      </c>
      <c r="Q77" s="6">
        <v>143147341.37</v>
      </c>
      <c r="R77" s="6"/>
      <c r="S77" s="6">
        <v>374873296.66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96737928.58</v>
      </c>
      <c r="AA77" s="6">
        <v>211458057</v>
      </c>
      <c r="AB77" s="10">
        <f t="shared" si="6"/>
        <v>1521023065.1</v>
      </c>
      <c r="AC77" s="10">
        <f t="shared" si="4"/>
        <v>1820471185.09</v>
      </c>
      <c r="AD77" s="10">
        <f t="shared" si="7"/>
        <v>-299448119.99</v>
      </c>
      <c r="AE77" s="12">
        <f>C77/(1+0.13)/VLOOKUP(A77,[1]选股结果!$A$2:$AX$3002,3,FALSE)</f>
        <v>1.47674274020358</v>
      </c>
      <c r="AF77" s="12">
        <f>(S77/(1+0.1)+Z77)/(VLOOKUP(A77,[1]选股结果!$A$2:$AY$3002,51,FALSE))</f>
        <v>0.726156689419752</v>
      </c>
      <c r="AG77" s="16"/>
      <c r="AH77" s="12">
        <f>AD77/VLOOKUP(A77,[1]选股结果!$A$2:$AX$3002,35,FALSE)</f>
        <v>-1.54771841270639</v>
      </c>
      <c r="AI77" s="10">
        <f>(VLOOKUP(A77,[1]选股结果!$A$2:$AX$3002,7,FALSE)+VLOOKUP(A77,[1]选股结果!$A$2:$AX$3002,15,FALSE)+VLOOKUP(A77,[1]选股结果!$A$2:$AX$3002,16,FALSE)+VLOOKUP(A77,[1]选股结果!$A$2:$AX$3002,17,FALSE)+VLOOKUP(A77,[1]选股结果!$A$2:$AX$3002,18,FALSE))-(S77/(1+0.13)+Z77)</f>
        <v>174046678.819911</v>
      </c>
      <c r="AJ77" s="10">
        <f t="shared" si="8"/>
        <v>-473494798.809911</v>
      </c>
      <c r="AK77" s="18">
        <f>AD77-VLOOKUP(A77,[2]选股结果!$A$2:$G$4900,7,FALSE)</f>
        <v>-299448119.99</v>
      </c>
    </row>
    <row r="78" spans="1:37">
      <c r="A78" s="5" t="s">
        <v>189</v>
      </c>
      <c r="B78" s="5" t="s">
        <v>190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/>
      <c r="L78" s="6">
        <v>0</v>
      </c>
      <c r="M78" s="6">
        <v>0</v>
      </c>
      <c r="N78" s="6"/>
      <c r="O78" s="6">
        <v>0</v>
      </c>
      <c r="P78" s="6">
        <v>19725145.83</v>
      </c>
      <c r="Q78" s="6">
        <v>128451714.39</v>
      </c>
      <c r="R78" s="6"/>
      <c r="S78" s="6">
        <v>527469088.56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122280677.58</v>
      </c>
      <c r="AA78" s="6">
        <v>45930953.36</v>
      </c>
      <c r="AB78" s="10">
        <f t="shared" si="6"/>
        <v>804348910.59</v>
      </c>
      <c r="AC78" s="10">
        <f t="shared" si="4"/>
        <v>715405865.33</v>
      </c>
      <c r="AD78" s="10">
        <f t="shared" si="7"/>
        <v>88943045.26</v>
      </c>
      <c r="AE78" s="12">
        <f>C78/(1+0.13)/VLOOKUP(A78,[1]选股结果!$A$2:$AX$3002,3,FALSE)</f>
        <v>1.01525325073791</v>
      </c>
      <c r="AF78" s="12">
        <f>(S78/(1+0.1)+Z78)/(VLOOKUP(A78,[1]选股结果!$A$2:$AY$3002,51,FALSE))</f>
        <v>0.896105127391248</v>
      </c>
      <c r="AG78" s="16"/>
      <c r="AH78" s="12">
        <f>AD78/VLOOKUP(A78,[1]选股结果!$A$2:$AX$3002,35,FALSE)</f>
        <v>-1.61104159561544</v>
      </c>
      <c r="AI78" s="10">
        <f>(VLOOKUP(A78,[1]选股结果!$A$2:$AX$3002,7,FALSE)+VLOOKUP(A78,[1]选股结果!$A$2:$AX$3002,15,FALSE)+VLOOKUP(A78,[1]选股结果!$A$2:$AX$3002,16,FALSE)+VLOOKUP(A78,[1]选股结果!$A$2:$AX$3002,17,FALSE)+VLOOKUP(A78,[1]选股结果!$A$2:$AX$3002,18,FALSE))-(S78/(1+0.13)+Z78)</f>
        <v>82503311.1646017</v>
      </c>
      <c r="AJ78" s="10">
        <f t="shared" si="8"/>
        <v>6439734.09539831</v>
      </c>
      <c r="AK78" s="18">
        <f>AD78-VLOOKUP(A78,[2]选股结果!$A$2:$G$4900,7,FALSE)</f>
        <v>89917745</v>
      </c>
    </row>
    <row r="79" spans="1:37">
      <c r="A79" s="5" t="s">
        <v>191</v>
      </c>
      <c r="B79" s="5" t="s">
        <v>192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/>
      <c r="L79" s="6">
        <v>0</v>
      </c>
      <c r="M79" s="6">
        <v>0</v>
      </c>
      <c r="N79" s="6"/>
      <c r="O79" s="6">
        <v>0</v>
      </c>
      <c r="P79" s="6">
        <v>47315277.68</v>
      </c>
      <c r="Q79" s="6">
        <v>79022380.95</v>
      </c>
      <c r="R79" s="6"/>
      <c r="S79" s="6">
        <v>2989255879.34</v>
      </c>
      <c r="T79" s="6">
        <v>399200000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46021169.52</v>
      </c>
      <c r="AA79" s="6">
        <v>142466266.98</v>
      </c>
      <c r="AB79" s="10">
        <f t="shared" si="6"/>
        <v>3331641985.66</v>
      </c>
      <c r="AC79" s="10">
        <f t="shared" si="4"/>
        <v>3624258593.52</v>
      </c>
      <c r="AD79" s="10">
        <f t="shared" si="7"/>
        <v>-292616607.86</v>
      </c>
      <c r="AE79" s="12">
        <f>C79/(1+0.13)/VLOOKUP(A79,[1]选股结果!$A$2:$AX$3002,3,FALSE)</f>
        <v>0.9974760039984</v>
      </c>
      <c r="AF79" s="12">
        <f>(S79/(1+0.1)+Z79)/(VLOOKUP(A79,[1]选股结果!$A$2:$AY$3002,51,FALSE))</f>
        <v>0.99472142297556</v>
      </c>
      <c r="AG79" s="16"/>
      <c r="AH79" s="12">
        <f>AD79/VLOOKUP(A79,[1]选股结果!$A$2:$AX$3002,35,FALSE)</f>
        <v>0.869640624873215</v>
      </c>
      <c r="AI79" s="10">
        <f>(VLOOKUP(A79,[1]选股结果!$A$2:$AX$3002,7,FALSE)+VLOOKUP(A79,[1]选股结果!$A$2:$AX$3002,15,FALSE)+VLOOKUP(A79,[1]选股结果!$A$2:$AX$3002,16,FALSE)+VLOOKUP(A79,[1]选股结果!$A$2:$AX$3002,17,FALSE)+VLOOKUP(A79,[1]选股结果!$A$2:$AX$3002,18,FALSE))-(S79/(1+0.13)+Z79)</f>
        <v>86811056.9533629</v>
      </c>
      <c r="AJ79" s="10">
        <f t="shared" si="8"/>
        <v>-379427664.813363</v>
      </c>
      <c r="AK79" s="18">
        <f>AD79-VLOOKUP(A79,[2]选股结果!$A$2:$G$4900,7,FALSE)</f>
        <v>-292619055.53</v>
      </c>
    </row>
    <row r="80" spans="1:37">
      <c r="A80" s="5" t="s">
        <v>193</v>
      </c>
      <c r="B80" s="5" t="s">
        <v>194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/>
      <c r="L80" s="6">
        <v>0</v>
      </c>
      <c r="M80" s="6">
        <v>0</v>
      </c>
      <c r="N80" s="6"/>
      <c r="O80" s="6">
        <v>0</v>
      </c>
      <c r="P80" s="6">
        <v>3769133000</v>
      </c>
      <c r="Q80" s="6">
        <v>4675839000</v>
      </c>
      <c r="R80" s="6"/>
      <c r="S80" s="6">
        <v>88389141000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8752290000</v>
      </c>
      <c r="AA80" s="6">
        <v>3457124000</v>
      </c>
      <c r="AB80" s="10">
        <f t="shared" si="6"/>
        <v>115350503000</v>
      </c>
      <c r="AC80" s="10">
        <f t="shared" si="4"/>
        <v>104367688000</v>
      </c>
      <c r="AD80" s="10">
        <f t="shared" si="7"/>
        <v>10982815000</v>
      </c>
      <c r="AE80" s="12">
        <f>C80/(1+0.13)/VLOOKUP(A80,[1]选股结果!$A$2:$AX$3002,3,FALSE)</f>
        <v>0.828317606087993</v>
      </c>
      <c r="AF80" s="12">
        <f>(S80/(1+0.1)+Z80)/(VLOOKUP(A80,[1]选股结果!$A$2:$AY$3002,51,FALSE))</f>
        <v>0.852090428301496</v>
      </c>
      <c r="AG80" s="16"/>
      <c r="AH80" s="12">
        <f>AD80/VLOOKUP(A80,[1]选股结果!$A$2:$AX$3002,35,FALSE)</f>
        <v>1.14635516482773</v>
      </c>
      <c r="AI80" s="10">
        <f>(VLOOKUP(A80,[1]选股结果!$A$2:$AX$3002,7,FALSE)+VLOOKUP(A80,[1]选股结果!$A$2:$AX$3002,15,FALSE)+VLOOKUP(A80,[1]选股结果!$A$2:$AX$3002,16,FALSE)+VLOOKUP(A80,[1]选股结果!$A$2:$AX$3002,17,FALSE)+VLOOKUP(A80,[1]选股结果!$A$2:$AX$3002,18,FALSE))-(S80/(1+0.13)+Z80)</f>
        <v>17600703238.938</v>
      </c>
      <c r="AJ80" s="10">
        <f t="shared" si="8"/>
        <v>-6617888238.93805</v>
      </c>
      <c r="AK80" s="18">
        <f>AD80-VLOOKUP(A80,[2]选股结果!$A$2:$G$4900,7,FALSE)</f>
        <v>11108928000</v>
      </c>
    </row>
    <row r="81" spans="1:37">
      <c r="A81" s="5" t="s">
        <v>195</v>
      </c>
      <c r="B81" s="5" t="s">
        <v>196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/>
      <c r="L81" s="6">
        <v>0</v>
      </c>
      <c r="M81" s="6">
        <v>0</v>
      </c>
      <c r="N81" s="6"/>
      <c r="O81" s="6">
        <v>0</v>
      </c>
      <c r="P81" s="6">
        <v>46464179.48</v>
      </c>
      <c r="Q81" s="6">
        <v>33288035.8</v>
      </c>
      <c r="R81" s="6"/>
      <c r="S81" s="6">
        <v>2396263140.74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74995181.77</v>
      </c>
      <c r="AA81" s="6">
        <v>175243462.37</v>
      </c>
      <c r="AB81" s="10">
        <f t="shared" si="6"/>
        <v>2991442121.73</v>
      </c>
      <c r="AC81" s="10">
        <f t="shared" si="4"/>
        <v>2692965964.36</v>
      </c>
      <c r="AD81" s="10">
        <f t="shared" si="7"/>
        <v>298476157.37</v>
      </c>
      <c r="AE81" s="12">
        <f>C81/(1+0.13)/VLOOKUP(A81,[1]选股结果!$A$2:$AX$3002,3,FALSE)</f>
        <v>0.929654963924569</v>
      </c>
      <c r="AF81" s="12">
        <f>(S81/(1+0.1)+Z81)/(VLOOKUP(A81,[1]选股结果!$A$2:$AY$3002,51,FALSE))</f>
        <v>0.889601572141597</v>
      </c>
      <c r="AG81" s="16"/>
      <c r="AH81" s="12">
        <f>AD81/VLOOKUP(A81,[1]选股结果!$A$2:$AX$3002,35,FALSE)</f>
        <v>-1.52975142422672</v>
      </c>
      <c r="AI81" s="10">
        <f>(VLOOKUP(A81,[1]选股结果!$A$2:$AX$3002,7,FALSE)+VLOOKUP(A81,[1]选股结果!$A$2:$AX$3002,15,FALSE)+VLOOKUP(A81,[1]选股结果!$A$2:$AX$3002,16,FALSE)+VLOOKUP(A81,[1]选股结果!$A$2:$AX$3002,17,FALSE)+VLOOKUP(A81,[1]选股结果!$A$2:$AX$3002,18,FALSE))-(S81/(1+0.13)+Z81)</f>
        <v>337480284.19761</v>
      </c>
      <c r="AJ81" s="10">
        <f t="shared" si="8"/>
        <v>-39004126.82761</v>
      </c>
      <c r="AK81" s="18">
        <f>AD81-VLOOKUP(A81,[2]选股结果!$A$2:$G$4900,7,FALSE)</f>
        <v>298476157.37</v>
      </c>
    </row>
    <row r="82" spans="1:37">
      <c r="A82" s="5" t="s">
        <v>197</v>
      </c>
      <c r="B82" s="5" t="s">
        <v>198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/>
      <c r="L82" s="6">
        <v>0</v>
      </c>
      <c r="M82" s="6">
        <v>0</v>
      </c>
      <c r="N82" s="6"/>
      <c r="O82" s="6">
        <v>0</v>
      </c>
      <c r="P82" s="6">
        <v>1807445324.11</v>
      </c>
      <c r="Q82" s="6">
        <v>161216420.18</v>
      </c>
      <c r="R82" s="6"/>
      <c r="S82" s="6">
        <v>4374189437.36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417648013.19</v>
      </c>
      <c r="AA82" s="6">
        <v>715662849.23</v>
      </c>
      <c r="AB82" s="10">
        <f t="shared" si="6"/>
        <v>7044502577.4</v>
      </c>
      <c r="AC82" s="10">
        <f t="shared" ref="AC82:AC145" si="9">S82+T82+U82+V82+W82+X82+Y82+Z82+AA82+P82</f>
        <v>7314945623.89</v>
      </c>
      <c r="AD82" s="10">
        <f t="shared" si="7"/>
        <v>-270443046.489998</v>
      </c>
      <c r="AE82" s="12">
        <f>C82/(1+0.13)/VLOOKUP(A82,[1]选股结果!$A$2:$AX$3002,3,FALSE)</f>
        <v>1.01488177691558</v>
      </c>
      <c r="AF82" s="12">
        <f>(S82/(1+0.1)+Z82)/(VLOOKUP(A82,[1]选股结果!$A$2:$AY$3002,51,FALSE))</f>
        <v>0.816005063536922</v>
      </c>
      <c r="AG82" s="16"/>
      <c r="AH82" s="12">
        <f>AD82/VLOOKUP(A82,[1]选股结果!$A$2:$AX$3002,35,FALSE)</f>
        <v>-1.26518649856929</v>
      </c>
      <c r="AI82" s="10">
        <f>(VLOOKUP(A82,[1]选股结果!$A$2:$AX$3002,7,FALSE)+VLOOKUP(A82,[1]选股结果!$A$2:$AX$3002,15,FALSE)+VLOOKUP(A82,[1]选股结果!$A$2:$AX$3002,16,FALSE)+VLOOKUP(A82,[1]选股结果!$A$2:$AX$3002,17,FALSE)+VLOOKUP(A82,[1]选股结果!$A$2:$AX$3002,18,FALSE))-(S82/(1+0.13)+Z82)</f>
        <v>1096383714.09159</v>
      </c>
      <c r="AJ82" s="10">
        <f t="shared" si="8"/>
        <v>-1366826760.58159</v>
      </c>
      <c r="AK82" s="18">
        <f>AD82-VLOOKUP(A82,[2]选股结果!$A$2:$G$4900,7,FALSE)</f>
        <v>-269978254.119998</v>
      </c>
    </row>
    <row r="83" spans="1:37">
      <c r="A83" s="5" t="s">
        <v>199</v>
      </c>
      <c r="B83" s="5" t="s">
        <v>200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/>
      <c r="L83" s="6">
        <v>0</v>
      </c>
      <c r="M83" s="6">
        <v>0</v>
      </c>
      <c r="N83" s="6"/>
      <c r="O83" s="6">
        <v>0</v>
      </c>
      <c r="P83" s="6">
        <v>49537771.43</v>
      </c>
      <c r="Q83" s="6">
        <v>72639079.51</v>
      </c>
      <c r="R83" s="6"/>
      <c r="S83" s="6">
        <v>1386893620.51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189814822.46</v>
      </c>
      <c r="AA83" s="6">
        <v>189107313.26</v>
      </c>
      <c r="AB83" s="10">
        <f t="shared" si="6"/>
        <v>1738745584.23</v>
      </c>
      <c r="AC83" s="10">
        <f t="shared" si="9"/>
        <v>1815353527.66</v>
      </c>
      <c r="AD83" s="10">
        <f t="shared" si="7"/>
        <v>-76607943.4300001</v>
      </c>
      <c r="AE83" s="12">
        <f>C83/(1+0.13)/VLOOKUP(A83,[1]选股结果!$A$2:$AX$3002,3,FALSE)</f>
        <v>0.881684334187888</v>
      </c>
      <c r="AF83" s="12">
        <f>(S83/(1+0.1)+Z83)/(VLOOKUP(A83,[1]选股结果!$A$2:$AY$3002,51,FALSE))</f>
        <v>0.924470008309525</v>
      </c>
      <c r="AG83" s="16"/>
      <c r="AH83" s="12">
        <f>AD83/VLOOKUP(A83,[1]选股结果!$A$2:$AX$3002,35,FALSE)</f>
        <v>-0.778619576921365</v>
      </c>
      <c r="AI83" s="10">
        <f>(VLOOKUP(A83,[1]选股结果!$A$2:$AX$3002,7,FALSE)+VLOOKUP(A83,[1]选股结果!$A$2:$AX$3002,15,FALSE)+VLOOKUP(A83,[1]选股结果!$A$2:$AX$3002,16,FALSE)+VLOOKUP(A83,[1]选股结果!$A$2:$AX$3002,17,FALSE)+VLOOKUP(A83,[1]选股结果!$A$2:$AX$3002,18,FALSE))-(S83/(1+0.13)+Z83)</f>
        <v>151990380.513009</v>
      </c>
      <c r="AJ83" s="10">
        <f t="shared" si="8"/>
        <v>-228598323.943009</v>
      </c>
      <c r="AK83" s="18">
        <f>AD83-VLOOKUP(A83,[2]选股结果!$A$2:$G$4900,7,FALSE)</f>
        <v>-76609999.3900001</v>
      </c>
    </row>
    <row r="84" spans="1:37">
      <c r="A84" s="5" t="s">
        <v>201</v>
      </c>
      <c r="B84" s="5" t="s">
        <v>202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/>
      <c r="L84" s="6">
        <v>1387951164.74</v>
      </c>
      <c r="M84" s="6">
        <v>-979494641.46</v>
      </c>
      <c r="N84" s="6"/>
      <c r="O84" s="6">
        <v>0</v>
      </c>
      <c r="P84" s="6">
        <v>969320574.72</v>
      </c>
      <c r="Q84" s="6">
        <v>6576294738.5</v>
      </c>
      <c r="R84" s="6"/>
      <c r="S84" s="6">
        <v>510703864.5</v>
      </c>
      <c r="T84" s="6">
        <v>-741262654.37</v>
      </c>
      <c r="U84" s="6">
        <v>0</v>
      </c>
      <c r="V84" s="6">
        <v>2366771911.22</v>
      </c>
      <c r="W84" s="6">
        <v>0</v>
      </c>
      <c r="X84" s="6">
        <v>1012782767.85</v>
      </c>
      <c r="Y84" s="6">
        <v>0</v>
      </c>
      <c r="Z84" s="6">
        <v>2418765319.13</v>
      </c>
      <c r="AA84" s="6">
        <v>7314516275.05</v>
      </c>
      <c r="AB84" s="10">
        <f t="shared" si="6"/>
        <v>18177360253.79</v>
      </c>
      <c r="AC84" s="10">
        <f t="shared" si="9"/>
        <v>13851598058.1</v>
      </c>
      <c r="AD84" s="10">
        <f t="shared" si="7"/>
        <v>4325762195.69</v>
      </c>
      <c r="AE84" s="12">
        <f>C84/(1+0.13)/VLOOKUP(A84,[1]选股结果!$A$2:$AX$3002,3,FALSE)</f>
        <v>0.523387608601849</v>
      </c>
      <c r="AF84" s="12">
        <f>(S84/(1+0.1)+Z84)/(VLOOKUP(A84,[1]选股结果!$A$2:$AY$3002,51,FALSE))</f>
        <v>0.391768536250412</v>
      </c>
      <c r="AG84" s="16"/>
      <c r="AH84" s="12">
        <f>AD84/VLOOKUP(A84,[1]选股结果!$A$2:$AX$3002,35,FALSE)</f>
        <v>-0.704856027224059</v>
      </c>
      <c r="AI84" s="10">
        <f>(VLOOKUP(A84,[1]选股结果!$A$2:$AX$3002,7,FALSE)+VLOOKUP(A84,[1]选股结果!$A$2:$AX$3002,15,FALSE)+VLOOKUP(A84,[1]选股结果!$A$2:$AX$3002,16,FALSE)+VLOOKUP(A84,[1]选股结果!$A$2:$AX$3002,17,FALSE)+VLOOKUP(A84,[1]选股结果!$A$2:$AX$3002,18,FALSE))-(S84/(1+0.13)+Z84)</f>
        <v>4488327499.38363</v>
      </c>
      <c r="AJ84" s="10">
        <f t="shared" si="8"/>
        <v>-162565303.693627</v>
      </c>
      <c r="AK84" s="18">
        <f>AD84-VLOOKUP(A84,[2]选股结果!$A$2:$G$4900,7,FALSE)</f>
        <v>4325351366.77</v>
      </c>
    </row>
    <row r="85" spans="1:37">
      <c r="A85" s="5" t="s">
        <v>203</v>
      </c>
      <c r="B85" s="5" t="s">
        <v>204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/>
      <c r="L85" s="6">
        <v>0</v>
      </c>
      <c r="M85" s="6">
        <v>0</v>
      </c>
      <c r="N85" s="6"/>
      <c r="O85" s="6">
        <v>0</v>
      </c>
      <c r="P85" s="6">
        <v>1105016445.13</v>
      </c>
      <c r="Q85" s="6">
        <v>73563605.99</v>
      </c>
      <c r="R85" s="6"/>
      <c r="S85" s="6">
        <v>1362815422.23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232235134.04</v>
      </c>
      <c r="AA85" s="6">
        <v>1617484904.79</v>
      </c>
      <c r="AB85" s="10">
        <f t="shared" si="6"/>
        <v>5000385697.5</v>
      </c>
      <c r="AC85" s="10">
        <f t="shared" si="9"/>
        <v>4317551906.19</v>
      </c>
      <c r="AD85" s="10">
        <f t="shared" si="7"/>
        <v>682833791.309999</v>
      </c>
      <c r="AE85" s="12">
        <f>C85/(1+0.13)/VLOOKUP(A85,[1]选股结果!$A$2:$AX$3002,3,FALSE)</f>
        <v>1.51375561674285</v>
      </c>
      <c r="AF85" s="12">
        <f>(S85/(1+0.1)+Z85)/(VLOOKUP(A85,[1]选股结果!$A$2:$AY$3002,51,FALSE))</f>
        <v>0.651773445994888</v>
      </c>
      <c r="AG85" s="16"/>
      <c r="AH85" s="12">
        <f>AD85/VLOOKUP(A85,[1]选股结果!$A$2:$AX$3002,35,FALSE)</f>
        <v>1.78652574010986</v>
      </c>
      <c r="AI85" s="10">
        <f>(VLOOKUP(A85,[1]选股结果!$A$2:$AX$3002,7,FALSE)+VLOOKUP(A85,[1]选股结果!$A$2:$AX$3002,15,FALSE)+VLOOKUP(A85,[1]选股结果!$A$2:$AX$3002,16,FALSE)+VLOOKUP(A85,[1]选股结果!$A$2:$AX$3002,17,FALSE)+VLOOKUP(A85,[1]选股结果!$A$2:$AX$3002,18,FALSE))-(S85/(1+0.13)+Z85)</f>
        <v>818895503.893805</v>
      </c>
      <c r="AJ85" s="10">
        <f t="shared" si="8"/>
        <v>-136061712.583806</v>
      </c>
      <c r="AK85" s="18">
        <f>AD85-VLOOKUP(A85,[2]选股结果!$A$2:$G$4900,7,FALSE)</f>
        <v>649688133.659999</v>
      </c>
    </row>
    <row r="86" spans="1:37">
      <c r="A86" s="5" t="s">
        <v>205</v>
      </c>
      <c r="B86" s="5" t="s">
        <v>206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/>
      <c r="L86" s="6">
        <v>0</v>
      </c>
      <c r="M86" s="6">
        <v>0</v>
      </c>
      <c r="N86" s="6"/>
      <c r="O86" s="6">
        <v>0</v>
      </c>
      <c r="P86" s="6">
        <v>173181591.81</v>
      </c>
      <c r="Q86" s="6">
        <v>198651606.69</v>
      </c>
      <c r="R86" s="6"/>
      <c r="S86" s="6">
        <v>12402929600.47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954478973.81</v>
      </c>
      <c r="AA86" s="6">
        <v>244754960.82</v>
      </c>
      <c r="AB86" s="10">
        <f t="shared" si="6"/>
        <v>13539683354.47</v>
      </c>
      <c r="AC86" s="10">
        <f t="shared" si="9"/>
        <v>13775345126.91</v>
      </c>
      <c r="AD86" s="10">
        <f t="shared" si="7"/>
        <v>-235661772.439997</v>
      </c>
      <c r="AE86" s="12">
        <f>C86/(1+0.13)/VLOOKUP(A86,[1]选股结果!$A$2:$AX$3002,3,FALSE)</f>
        <v>0.935362130353431</v>
      </c>
      <c r="AF86" s="12">
        <f>(S86/(1+0.1)+Z86)/(VLOOKUP(A86,[1]选股结果!$A$2:$AY$3002,51,FALSE))</f>
        <v>1.01582998759507</v>
      </c>
      <c r="AG86" s="16"/>
      <c r="AH86" s="12">
        <f>AD86/VLOOKUP(A86,[1]选股结果!$A$2:$AX$3002,35,FALSE)</f>
        <v>-0.50497221996205</v>
      </c>
      <c r="AI86" s="10">
        <f>(VLOOKUP(A86,[1]选股结果!$A$2:$AX$3002,7,FALSE)+VLOOKUP(A86,[1]选股结果!$A$2:$AX$3002,15,FALSE)+VLOOKUP(A86,[1]选股结果!$A$2:$AX$3002,16,FALSE)+VLOOKUP(A86,[1]选股结果!$A$2:$AX$3002,17,FALSE)+VLOOKUP(A86,[1]选股结果!$A$2:$AX$3002,18,FALSE))-(S86/(1+0.13)+Z86)</f>
        <v>108764876.018763</v>
      </c>
      <c r="AJ86" s="10">
        <f t="shared" si="8"/>
        <v>-344426648.458759</v>
      </c>
      <c r="AK86" s="18">
        <f>AD86-VLOOKUP(A86,[2]选股结果!$A$2:$G$4900,7,FALSE)</f>
        <v>-239143587.239997</v>
      </c>
    </row>
    <row r="87" spans="1:37">
      <c r="A87" s="5" t="s">
        <v>207</v>
      </c>
      <c r="B87" s="5" t="s">
        <v>208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/>
      <c r="L87" s="6">
        <v>0</v>
      </c>
      <c r="M87" s="6">
        <v>0</v>
      </c>
      <c r="N87" s="6"/>
      <c r="O87" s="6">
        <v>0</v>
      </c>
      <c r="P87" s="6">
        <v>990602695.5</v>
      </c>
      <c r="Q87" s="6">
        <v>930003013.41</v>
      </c>
      <c r="R87" s="6"/>
      <c r="S87" s="6">
        <v>18126532362.98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2755861340.4</v>
      </c>
      <c r="AA87" s="6">
        <v>880754858.16</v>
      </c>
      <c r="AB87" s="10">
        <f t="shared" si="6"/>
        <v>25961244056.05</v>
      </c>
      <c r="AC87" s="10">
        <f t="shared" si="9"/>
        <v>22753751257.04</v>
      </c>
      <c r="AD87" s="10">
        <f t="shared" si="7"/>
        <v>3207492799.01</v>
      </c>
      <c r="AE87" s="12">
        <f>C87/(1+0.13)/VLOOKUP(A87,[1]选股结果!$A$2:$AX$3002,3,FALSE)</f>
        <v>0.92443808424422</v>
      </c>
      <c r="AF87" s="12">
        <f>(S87/(1+0.1)+Z87)/(VLOOKUP(A87,[1]选股结果!$A$2:$AY$3002,51,FALSE))</f>
        <v>0.865401863174299</v>
      </c>
      <c r="AG87" s="16"/>
      <c r="AH87" s="12">
        <f>AD87/VLOOKUP(A87,[1]选股结果!$A$2:$AX$3002,35,FALSE)</f>
        <v>4.2415681743051</v>
      </c>
      <c r="AI87" s="10">
        <f>(VLOOKUP(A87,[1]选股结果!$A$2:$AX$3002,7,FALSE)+VLOOKUP(A87,[1]选股结果!$A$2:$AX$3002,15,FALSE)+VLOOKUP(A87,[1]选股结果!$A$2:$AX$3002,16,FALSE)+VLOOKUP(A87,[1]选股结果!$A$2:$AX$3002,17,FALSE)+VLOOKUP(A87,[1]选股结果!$A$2:$AX$3002,18,FALSE))-(S87/(1+0.13)+Z87)</f>
        <v>3429081271.08681</v>
      </c>
      <c r="AJ87" s="10">
        <f t="shared" si="8"/>
        <v>-221588472.076813</v>
      </c>
      <c r="AK87" s="18">
        <f>AD87-VLOOKUP(A87,[2]选股结果!$A$2:$G$4900,7,FALSE)</f>
        <v>3207830212.17</v>
      </c>
    </row>
    <row r="88" spans="1:37">
      <c r="A88" s="5" t="s">
        <v>209</v>
      </c>
      <c r="B88" s="5" t="s">
        <v>210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/>
      <c r="L88" s="6">
        <v>0</v>
      </c>
      <c r="M88" s="6">
        <v>0</v>
      </c>
      <c r="N88" s="6"/>
      <c r="O88" s="6">
        <v>0</v>
      </c>
      <c r="P88" s="6">
        <v>464021370.51</v>
      </c>
      <c r="Q88" s="6">
        <v>125951280.14</v>
      </c>
      <c r="R88" s="6"/>
      <c r="S88" s="6">
        <v>1944909082.93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284134957.35</v>
      </c>
      <c r="AA88" s="6">
        <v>324283989.55</v>
      </c>
      <c r="AB88" s="10">
        <f t="shared" si="6"/>
        <v>2506652347.08</v>
      </c>
      <c r="AC88" s="10">
        <f t="shared" si="9"/>
        <v>3017349400.34</v>
      </c>
      <c r="AD88" s="10">
        <f t="shared" si="7"/>
        <v>-510697053.26</v>
      </c>
      <c r="AE88" s="12">
        <f>C88/(1+0.13)/VLOOKUP(A88,[1]选股结果!$A$2:$AX$3002,3,FALSE)</f>
        <v>0.86340209163055</v>
      </c>
      <c r="AF88" s="12">
        <f>(S88/(1+0.1)+Z88)/(VLOOKUP(A88,[1]选股结果!$A$2:$AY$3002,51,FALSE))</f>
        <v>0.93723156628134</v>
      </c>
      <c r="AG88" s="16"/>
      <c r="AH88" s="12">
        <f>AD88/VLOOKUP(A88,[1]选股结果!$A$2:$AX$3002,35,FALSE)</f>
        <v>-2.93449469078823</v>
      </c>
      <c r="AI88" s="10">
        <f>(VLOOKUP(A88,[1]选股结果!$A$2:$AX$3002,7,FALSE)+VLOOKUP(A88,[1]选股结果!$A$2:$AX$3002,15,FALSE)+VLOOKUP(A88,[1]选股结果!$A$2:$AX$3002,16,FALSE)+VLOOKUP(A88,[1]选股结果!$A$2:$AX$3002,17,FALSE)+VLOOKUP(A88,[1]选股结果!$A$2:$AX$3002,18,FALSE))-(S88/(1+0.13)+Z88)</f>
        <v>184383262.670973</v>
      </c>
      <c r="AJ88" s="10">
        <f t="shared" si="8"/>
        <v>-695080315.930973</v>
      </c>
      <c r="AK88" s="18">
        <f>AD88-VLOOKUP(A88,[2]选股结果!$A$2:$G$4900,7,FALSE)</f>
        <v>-512775436.77</v>
      </c>
    </row>
    <row r="89" spans="1:37">
      <c r="A89" s="5" t="s">
        <v>211</v>
      </c>
      <c r="B89" s="5" t="s">
        <v>212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/>
      <c r="L89" s="6">
        <v>0</v>
      </c>
      <c r="M89" s="6">
        <v>0</v>
      </c>
      <c r="N89" s="6"/>
      <c r="O89" s="6">
        <v>0</v>
      </c>
      <c r="P89" s="6">
        <v>49538575.51</v>
      </c>
      <c r="Q89" s="6">
        <v>136577577.61</v>
      </c>
      <c r="R89" s="6"/>
      <c r="S89" s="6">
        <v>98332553.84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86087791.96</v>
      </c>
      <c r="AA89" s="6">
        <v>134067065.47</v>
      </c>
      <c r="AB89" s="10">
        <f t="shared" si="6"/>
        <v>690662240.37</v>
      </c>
      <c r="AC89" s="10">
        <f t="shared" si="9"/>
        <v>368025986.78</v>
      </c>
      <c r="AD89" s="10">
        <f t="shared" si="7"/>
        <v>322636253.59</v>
      </c>
      <c r="AE89" s="12">
        <f>C89/(1+0.13)/VLOOKUP(A89,[1]选股结果!$A$2:$AX$3002,3,FALSE)</f>
        <v>0.886720852067616</v>
      </c>
      <c r="AF89" s="12">
        <f>(S89/(1+0.1)+Z89)/(VLOOKUP(A89,[1]选股结果!$A$2:$AY$3002,51,FALSE))</f>
        <v>0.709142501977048</v>
      </c>
      <c r="AG89" s="16"/>
      <c r="AH89" s="12">
        <f>AD89/VLOOKUP(A89,[1]选股结果!$A$2:$AX$3002,35,FALSE)</f>
        <v>-12.4892840247789</v>
      </c>
      <c r="AI89" s="10">
        <f>(VLOOKUP(A89,[1]选股结果!$A$2:$AX$3002,7,FALSE)+VLOOKUP(A89,[1]选股结果!$A$2:$AX$3002,15,FALSE)+VLOOKUP(A89,[1]选股结果!$A$2:$AX$3002,16,FALSE)+VLOOKUP(A89,[1]选股结果!$A$2:$AX$3002,17,FALSE)+VLOOKUP(A89,[1]选股结果!$A$2:$AX$3002,18,FALSE))-(S89/(1+0.13)+Z89)</f>
        <v>74347481.4195575</v>
      </c>
      <c r="AJ89" s="10">
        <f t="shared" si="8"/>
        <v>248288772.170442</v>
      </c>
      <c r="AK89" s="18">
        <f>AD89-VLOOKUP(A89,[2]选股结果!$A$2:$G$4900,7,FALSE)</f>
        <v>322728020.53</v>
      </c>
    </row>
    <row r="90" spans="1:37">
      <c r="A90" s="5" t="s">
        <v>213</v>
      </c>
      <c r="B90" s="5" t="s">
        <v>214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/>
      <c r="L90" s="6">
        <v>0</v>
      </c>
      <c r="M90" s="6">
        <v>0</v>
      </c>
      <c r="N90" s="6"/>
      <c r="O90" s="6">
        <v>0</v>
      </c>
      <c r="P90" s="6">
        <v>170820448.32</v>
      </c>
      <c r="Q90" s="6">
        <v>252313074.28</v>
      </c>
      <c r="R90" s="6"/>
      <c r="S90" s="6">
        <v>404395514.37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512869166.75</v>
      </c>
      <c r="AA90" s="6">
        <v>467423250.17</v>
      </c>
      <c r="AB90" s="10">
        <f t="shared" si="6"/>
        <v>1572744714.19</v>
      </c>
      <c r="AC90" s="10">
        <f t="shared" si="9"/>
        <v>1555508379.61</v>
      </c>
      <c r="AD90" s="10">
        <f t="shared" si="7"/>
        <v>17236334.5800002</v>
      </c>
      <c r="AE90" s="12">
        <f>C90/(1+0.13)/VLOOKUP(A90,[1]选股结果!$A$2:$AX$3002,3,FALSE)</f>
        <v>0.824352550082844</v>
      </c>
      <c r="AF90" s="12">
        <f>(S90/(1+0.1)+Z90)/(VLOOKUP(A90,[1]选股结果!$A$2:$AY$3002,51,FALSE))</f>
        <v>0.72484562918182</v>
      </c>
      <c r="AG90" s="16"/>
      <c r="AH90" s="12">
        <f>AD90/VLOOKUP(A90,[1]选股结果!$A$2:$AX$3002,35,FALSE)</f>
        <v>0.213958732957302</v>
      </c>
      <c r="AI90" s="10">
        <f>(VLOOKUP(A90,[1]选股结果!$A$2:$AX$3002,7,FALSE)+VLOOKUP(A90,[1]选股结果!$A$2:$AX$3002,15,FALSE)+VLOOKUP(A90,[1]选股结果!$A$2:$AX$3002,16,FALSE)+VLOOKUP(A90,[1]选股结果!$A$2:$AX$3002,17,FALSE)+VLOOKUP(A90,[1]选股结果!$A$2:$AX$3002,18,FALSE))-(S90/(1+0.13)+Z90)</f>
        <v>344002108.32938</v>
      </c>
      <c r="AJ90" s="10">
        <f t="shared" si="8"/>
        <v>-326765773.74938</v>
      </c>
      <c r="AK90" s="18">
        <f>AD90-VLOOKUP(A90,[2]选股结果!$A$2:$G$4900,7,FALSE)</f>
        <v>17236334.5800002</v>
      </c>
    </row>
    <row r="91" spans="1:37">
      <c r="A91" s="5" t="s">
        <v>215</v>
      </c>
      <c r="B91" s="5" t="s">
        <v>216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/>
      <c r="L91" s="6">
        <v>0</v>
      </c>
      <c r="M91" s="6">
        <v>0</v>
      </c>
      <c r="N91" s="6"/>
      <c r="O91" s="6">
        <v>0</v>
      </c>
      <c r="P91" s="6">
        <v>3224337009.65</v>
      </c>
      <c r="Q91" s="6">
        <v>78300088.63</v>
      </c>
      <c r="R91" s="6"/>
      <c r="S91" s="6">
        <v>24846206868.3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687725153.87</v>
      </c>
      <c r="AA91" s="6">
        <v>940529619.92</v>
      </c>
      <c r="AB91" s="10">
        <f t="shared" si="6"/>
        <v>28727272720.25</v>
      </c>
      <c r="AC91" s="10">
        <f t="shared" si="9"/>
        <v>29698798651.74</v>
      </c>
      <c r="AD91" s="10">
        <f t="shared" si="7"/>
        <v>-971525931.489998</v>
      </c>
      <c r="AE91" s="12">
        <f>C91/(1+0.13)/VLOOKUP(A91,[1]选股结果!$A$2:$AX$3002,3,FALSE)</f>
        <v>1.01932224272573</v>
      </c>
      <c r="AF91" s="12">
        <f>(S91/(1+0.1)+Z91)/(VLOOKUP(A91,[1]选股结果!$A$2:$AY$3002,51,FALSE))</f>
        <v>0.989950964338899</v>
      </c>
      <c r="AG91" s="16"/>
      <c r="AH91" s="12">
        <f>AD91/VLOOKUP(A91,[1]选股结果!$A$2:$AX$3002,35,FALSE)</f>
        <v>-1.77040500594801</v>
      </c>
      <c r="AI91" s="10">
        <f>(VLOOKUP(A91,[1]选股结果!$A$2:$AX$3002,7,FALSE)+VLOOKUP(A91,[1]选股结果!$A$2:$AX$3002,15,FALSE)+VLOOKUP(A91,[1]选股结果!$A$2:$AX$3002,16,FALSE)+VLOOKUP(A91,[1]选股结果!$A$2:$AX$3002,17,FALSE)+VLOOKUP(A91,[1]选股结果!$A$2:$AX$3002,18,FALSE))-(S91/(1+0.13)+Z91)</f>
        <v>835934534.028942</v>
      </c>
      <c r="AJ91" s="10">
        <f t="shared" si="8"/>
        <v>-1807460465.51894</v>
      </c>
      <c r="AK91" s="18">
        <f>AD91-VLOOKUP(A91,[2]选股结果!$A$2:$G$4900,7,FALSE)</f>
        <v>-971525931.489998</v>
      </c>
    </row>
    <row r="92" spans="1:37">
      <c r="A92" s="5" t="s">
        <v>217</v>
      </c>
      <c r="B92" s="5" t="s">
        <v>218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/>
      <c r="L92" s="6">
        <v>0</v>
      </c>
      <c r="M92" s="6">
        <v>-20357336.25</v>
      </c>
      <c r="N92" s="6"/>
      <c r="O92" s="6">
        <v>0</v>
      </c>
      <c r="P92" s="6">
        <v>664165362.29</v>
      </c>
      <c r="Q92" s="6">
        <v>277252068.33</v>
      </c>
      <c r="R92" s="6"/>
      <c r="S92" s="6">
        <v>30728552980.55</v>
      </c>
      <c r="T92" s="6">
        <v>0</v>
      </c>
      <c r="U92" s="6">
        <v>0</v>
      </c>
      <c r="V92" s="6">
        <v>0</v>
      </c>
      <c r="W92" s="6">
        <v>0</v>
      </c>
      <c r="X92" s="6">
        <v>17018325.42</v>
      </c>
      <c r="Y92" s="6">
        <v>0</v>
      </c>
      <c r="Z92" s="6">
        <v>1380241283.38</v>
      </c>
      <c r="AA92" s="6">
        <v>336278047.96</v>
      </c>
      <c r="AB92" s="10">
        <f t="shared" si="6"/>
        <v>34236560508.94</v>
      </c>
      <c r="AC92" s="10">
        <f t="shared" si="9"/>
        <v>33126255999.6</v>
      </c>
      <c r="AD92" s="10">
        <f t="shared" si="7"/>
        <v>1110304509.34</v>
      </c>
      <c r="AE92" s="12">
        <f>C92/(1+0.13)/VLOOKUP(A92,[1]选股结果!$A$2:$AX$3002,3,FALSE)</f>
        <v>0.936196854531005</v>
      </c>
      <c r="AF92" s="12">
        <f>(S92/(1+0.1)+Z92)/(VLOOKUP(A92,[1]选股结果!$A$2:$AY$3002,51,FALSE))</f>
        <v>0.94428652679046</v>
      </c>
      <c r="AG92" s="16"/>
      <c r="AH92" s="12">
        <f>AD92/VLOOKUP(A92,[1]选股结果!$A$2:$AX$3002,35,FALSE)</f>
        <v>1.11912514845157</v>
      </c>
      <c r="AI92" s="10">
        <f>(VLOOKUP(A92,[1]选股结果!$A$2:$AX$3002,7,FALSE)+VLOOKUP(A92,[1]选股结果!$A$2:$AX$3002,15,FALSE)+VLOOKUP(A92,[1]选股结果!$A$2:$AX$3002,16,FALSE)+VLOOKUP(A92,[1]选股结果!$A$2:$AX$3002,17,FALSE)+VLOOKUP(A92,[1]选股结果!$A$2:$AX$3002,18,FALSE))-(S92/(1+0.13)+Z92)</f>
        <v>2471258161.74911</v>
      </c>
      <c r="AJ92" s="10">
        <f t="shared" si="8"/>
        <v>-1360953652.4091</v>
      </c>
      <c r="AK92" s="18">
        <f>AD92-VLOOKUP(A92,[2]选股结果!$A$2:$G$4900,7,FALSE)</f>
        <v>1112652232.32</v>
      </c>
    </row>
    <row r="93" spans="1:37">
      <c r="A93" s="5" t="s">
        <v>219</v>
      </c>
      <c r="B93" s="5" t="s">
        <v>220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/>
      <c r="L93" s="6">
        <v>0</v>
      </c>
      <c r="M93" s="6">
        <v>0</v>
      </c>
      <c r="N93" s="6"/>
      <c r="O93" s="6">
        <v>0</v>
      </c>
      <c r="P93" s="6">
        <v>281185805.35</v>
      </c>
      <c r="Q93" s="6">
        <v>342032605.57</v>
      </c>
      <c r="R93" s="6"/>
      <c r="S93" s="6">
        <v>1554261906.58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492377132.66</v>
      </c>
      <c r="AA93" s="6">
        <v>520227518.45</v>
      </c>
      <c r="AB93" s="10">
        <f t="shared" si="6"/>
        <v>3638515724.75</v>
      </c>
      <c r="AC93" s="10">
        <f t="shared" si="9"/>
        <v>2848052363.04</v>
      </c>
      <c r="AD93" s="10">
        <f t="shared" si="7"/>
        <v>790463361.71</v>
      </c>
      <c r="AE93" s="12">
        <f>C93/(1+0.13)/VLOOKUP(A93,[1]选股结果!$A$2:$AX$3002,3,FALSE)</f>
        <v>0.941493435395277</v>
      </c>
      <c r="AF93" s="12">
        <f>(S93/(1+0.1)+Z93)/(VLOOKUP(A93,[1]选股结果!$A$2:$AY$3002,51,FALSE))</f>
        <v>0.772527530098881</v>
      </c>
      <c r="AG93" s="16"/>
      <c r="AH93" s="12">
        <f>AD93/VLOOKUP(A93,[1]选股结果!$A$2:$AX$3002,35,FALSE)</f>
        <v>2.13747322098645</v>
      </c>
      <c r="AI93" s="10">
        <f>(VLOOKUP(A93,[1]选股结果!$A$2:$AX$3002,7,FALSE)+VLOOKUP(A93,[1]选股结果!$A$2:$AX$3002,15,FALSE)+VLOOKUP(A93,[1]选股结果!$A$2:$AX$3002,16,FALSE)+VLOOKUP(A93,[1]选股结果!$A$2:$AX$3002,17,FALSE)+VLOOKUP(A93,[1]选股结果!$A$2:$AX$3002,18,FALSE))-(S93/(1+0.13)+Z93)</f>
        <v>598544742.937433</v>
      </c>
      <c r="AJ93" s="10">
        <f t="shared" si="8"/>
        <v>191918618.772567</v>
      </c>
      <c r="AK93" s="18">
        <f>AD93-VLOOKUP(A93,[2]选股结果!$A$2:$G$4900,7,FALSE)</f>
        <v>791715500.86</v>
      </c>
    </row>
    <row r="94" spans="1:37">
      <c r="A94" s="5" t="s">
        <v>221</v>
      </c>
      <c r="B94" s="5" t="s">
        <v>222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/>
      <c r="L94" s="6">
        <v>0</v>
      </c>
      <c r="M94" s="6">
        <v>0</v>
      </c>
      <c r="N94" s="6"/>
      <c r="O94" s="6">
        <v>0</v>
      </c>
      <c r="P94" s="6">
        <v>223931034.18</v>
      </c>
      <c r="Q94" s="6">
        <v>43687391.12</v>
      </c>
      <c r="R94" s="6"/>
      <c r="S94" s="6">
        <v>16519432974.88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453381351.96</v>
      </c>
      <c r="AA94" s="6">
        <v>131976665.42</v>
      </c>
      <c r="AB94" s="10">
        <f t="shared" si="6"/>
        <v>16382442500.28</v>
      </c>
      <c r="AC94" s="10">
        <f t="shared" si="9"/>
        <v>17328722026.44</v>
      </c>
      <c r="AD94" s="10">
        <f t="shared" si="7"/>
        <v>-946279526.159998</v>
      </c>
      <c r="AE94" s="12">
        <f>C94/(1+0.13)/VLOOKUP(A94,[1]选股结果!$A$2:$AX$3002,3,FALSE)</f>
        <v>0.879082942731078</v>
      </c>
      <c r="AF94" s="12">
        <f>(S94/(1+0.1)+Z94)/(VLOOKUP(A94,[1]选股结果!$A$2:$AY$3002,51,FALSE))</f>
        <v>1.01300132492572</v>
      </c>
      <c r="AG94" s="16"/>
      <c r="AH94" s="12">
        <f>AD94/VLOOKUP(A94,[1]选股结果!$A$2:$AX$3002,35,FALSE)</f>
        <v>-1.14105322703248</v>
      </c>
      <c r="AI94" s="10">
        <f>(VLOOKUP(A94,[1]选股结果!$A$2:$AX$3002,7,FALSE)+VLOOKUP(A94,[1]选股结果!$A$2:$AX$3002,15,FALSE)+VLOOKUP(A94,[1]选股结果!$A$2:$AX$3002,16,FALSE)+VLOOKUP(A94,[1]选股结果!$A$2:$AX$3002,17,FALSE)+VLOOKUP(A94,[1]选股结果!$A$2:$AX$3002,18,FALSE))-(S94/(1+0.13)+Z94)</f>
        <v>200136564.522923</v>
      </c>
      <c r="AJ94" s="10">
        <f t="shared" si="8"/>
        <v>-1146416090.68292</v>
      </c>
      <c r="AK94" s="18">
        <f>AD94-VLOOKUP(A94,[2]选股结果!$A$2:$G$4900,7,FALSE)</f>
        <v>-946118385.659998</v>
      </c>
    </row>
    <row r="95" spans="1:37">
      <c r="A95" s="5" t="s">
        <v>223</v>
      </c>
      <c r="B95" s="5" t="s">
        <v>224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/>
      <c r="L95" s="6">
        <v>0</v>
      </c>
      <c r="M95" s="6">
        <v>0</v>
      </c>
      <c r="N95" s="6"/>
      <c r="O95" s="6">
        <v>0</v>
      </c>
      <c r="P95" s="6">
        <v>5559797000</v>
      </c>
      <c r="Q95" s="6">
        <v>3336771000</v>
      </c>
      <c r="R95" s="6"/>
      <c r="S95" s="6">
        <v>52878162000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17206866000</v>
      </c>
      <c r="AA95" s="6">
        <v>6669575000</v>
      </c>
      <c r="AB95" s="10">
        <f t="shared" si="6"/>
        <v>89604955000</v>
      </c>
      <c r="AC95" s="10">
        <f t="shared" si="9"/>
        <v>82314400000</v>
      </c>
      <c r="AD95" s="10">
        <f t="shared" si="7"/>
        <v>7290555000</v>
      </c>
      <c r="AE95" s="12">
        <f>C95/(1+0.13)/VLOOKUP(A95,[1]选股结果!$A$2:$AX$3002,3,FALSE)</f>
        <v>0.910747053354784</v>
      </c>
      <c r="AF95" s="12">
        <f>(S95/(1+0.1)+Z95)/(VLOOKUP(A95,[1]选股结果!$A$2:$AY$3002,51,FALSE))</f>
        <v>0.834946359111093</v>
      </c>
      <c r="AG95" s="16"/>
      <c r="AH95" s="12">
        <f>AD95/VLOOKUP(A95,[1]选股结果!$A$2:$AX$3002,35,FALSE)</f>
        <v>1.6121307473393</v>
      </c>
      <c r="AI95" s="10">
        <f>(VLOOKUP(A95,[1]选股结果!$A$2:$AX$3002,7,FALSE)+VLOOKUP(A95,[1]选股结果!$A$2:$AX$3002,15,FALSE)+VLOOKUP(A95,[1]选股结果!$A$2:$AX$3002,16,FALSE)+VLOOKUP(A95,[1]选股结果!$A$2:$AX$3002,17,FALSE)+VLOOKUP(A95,[1]选股结果!$A$2:$AX$3002,18,FALSE))-(S95/(1+0.13)+Z95)</f>
        <v>14180475371.6814</v>
      </c>
      <c r="AJ95" s="10">
        <f t="shared" si="8"/>
        <v>-6889920371.68141</v>
      </c>
      <c r="AK95" s="18">
        <f>AD95-VLOOKUP(A95,[2]选股结果!$A$2:$G$4900,7,FALSE)</f>
        <v>7338049000</v>
      </c>
    </row>
    <row r="96" spans="1:37">
      <c r="A96" s="5" t="s">
        <v>225</v>
      </c>
      <c r="B96" s="5" t="s">
        <v>226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/>
      <c r="L96" s="6">
        <v>0</v>
      </c>
      <c r="M96" s="6">
        <v>0</v>
      </c>
      <c r="N96" s="6"/>
      <c r="O96" s="6">
        <v>0</v>
      </c>
      <c r="P96" s="6">
        <v>134425783.99</v>
      </c>
      <c r="Q96" s="6">
        <v>363922263.38</v>
      </c>
      <c r="R96" s="6"/>
      <c r="S96" s="6">
        <v>7550085726.06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389556901.53</v>
      </c>
      <c r="AA96" s="6">
        <v>781263161.17</v>
      </c>
      <c r="AB96" s="10">
        <f t="shared" si="6"/>
        <v>7483922414.86</v>
      </c>
      <c r="AC96" s="10">
        <f t="shared" si="9"/>
        <v>8855331572.75</v>
      </c>
      <c r="AD96" s="10">
        <f t="shared" si="7"/>
        <v>-1371409157.89</v>
      </c>
      <c r="AE96" s="12">
        <f>C96/(1+0.13)/VLOOKUP(A96,[1]选股结果!$A$2:$AX$3002,3,FALSE)</f>
        <v>0.81284299153597</v>
      </c>
      <c r="AF96" s="12">
        <f>(S96/(1+0.1)+Z96)/(VLOOKUP(A96,[1]选股结果!$A$2:$AY$3002,51,FALSE))</f>
        <v>0.999019538093256</v>
      </c>
      <c r="AG96" s="16"/>
      <c r="AH96" s="12">
        <f>AD96/VLOOKUP(A96,[1]选股结果!$A$2:$AX$3002,35,FALSE)</f>
        <v>-2.63672097413409</v>
      </c>
      <c r="AI96" s="10">
        <f>(VLOOKUP(A96,[1]选股结果!$A$2:$AX$3002,7,FALSE)+VLOOKUP(A96,[1]选股结果!$A$2:$AX$3002,15,FALSE)+VLOOKUP(A96,[1]选股结果!$A$2:$AX$3002,16,FALSE)+VLOOKUP(A96,[1]选股结果!$A$2:$AX$3002,17,FALSE)+VLOOKUP(A96,[1]选股结果!$A$2:$AX$3002,18,FALSE))-(S96/(1+0.13)+Z96)</f>
        <v>189341039.006548</v>
      </c>
      <c r="AJ96" s="10">
        <f t="shared" si="8"/>
        <v>-1560750196.89655</v>
      </c>
      <c r="AK96" s="18">
        <f>AD96-VLOOKUP(A96,[2]选股结果!$A$2:$G$4900,7,FALSE)</f>
        <v>-1371362211.37</v>
      </c>
    </row>
    <row r="97" spans="1:37">
      <c r="A97" s="5" t="s">
        <v>227</v>
      </c>
      <c r="B97" s="5" t="s">
        <v>228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/>
      <c r="L97" s="6">
        <v>0</v>
      </c>
      <c r="M97" s="6">
        <v>0</v>
      </c>
      <c r="N97" s="6"/>
      <c r="O97" s="6">
        <v>0</v>
      </c>
      <c r="P97" s="6">
        <v>358986222.72</v>
      </c>
      <c r="Q97" s="6">
        <v>447077909.17</v>
      </c>
      <c r="R97" s="6"/>
      <c r="S97" s="6">
        <v>14119741809.71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1897585753.35</v>
      </c>
      <c r="AA97" s="6">
        <v>785971267.13</v>
      </c>
      <c r="AB97" s="10">
        <f t="shared" si="6"/>
        <v>13459211189.07</v>
      </c>
      <c r="AC97" s="10">
        <f t="shared" si="9"/>
        <v>17162285052.91</v>
      </c>
      <c r="AD97" s="10">
        <f t="shared" si="7"/>
        <v>-3703073863.84</v>
      </c>
      <c r="AE97" s="12">
        <f>C97/(1+0.13)/VLOOKUP(A97,[1]选股结果!$A$2:$AX$3002,3,FALSE)</f>
        <v>0.970048793802124</v>
      </c>
      <c r="AF97" s="12">
        <f>(S97/(1+0.1)+Z97)/(VLOOKUP(A97,[1]选股结果!$A$2:$AY$3002,51,FALSE))</f>
        <v>1.27828746460655</v>
      </c>
      <c r="AG97" s="16"/>
      <c r="AH97" s="12">
        <f>AD97/VLOOKUP(A97,[1]选股结果!$A$2:$AX$3002,35,FALSE)</f>
        <v>-98.598501062537</v>
      </c>
      <c r="AI97" s="10">
        <f>(VLOOKUP(A97,[1]选股结果!$A$2:$AX$3002,7,FALSE)+VLOOKUP(A97,[1]选股结果!$A$2:$AX$3002,15,FALSE)+VLOOKUP(A97,[1]选股结果!$A$2:$AX$3002,16,FALSE)+VLOOKUP(A97,[1]选股结果!$A$2:$AX$3002,17,FALSE)+VLOOKUP(A97,[1]选股结果!$A$2:$AX$3002,18,FALSE))-(S97/(1+0.13)+Z97)</f>
        <v>-2866796873.18664</v>
      </c>
      <c r="AJ97" s="10">
        <f t="shared" si="8"/>
        <v>-836276990.653362</v>
      </c>
      <c r="AK97" s="18">
        <f>AD97-VLOOKUP(A97,[2]选股结果!$A$2:$G$4900,7,FALSE)</f>
        <v>-3702470268</v>
      </c>
    </row>
    <row r="98" spans="1:37">
      <c r="A98" s="5" t="s">
        <v>229</v>
      </c>
      <c r="B98" s="5" t="s">
        <v>230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/>
      <c r="L98" s="6">
        <v>0</v>
      </c>
      <c r="M98" s="6">
        <v>0</v>
      </c>
      <c r="N98" s="6"/>
      <c r="O98" s="6">
        <v>0</v>
      </c>
      <c r="P98" s="6">
        <v>9736093.71</v>
      </c>
      <c r="Q98" s="6">
        <v>34050360.09</v>
      </c>
      <c r="R98" s="6"/>
      <c r="S98" s="6">
        <v>390094040.85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99987664.3</v>
      </c>
      <c r="AA98" s="6">
        <v>53290674.2</v>
      </c>
      <c r="AB98" s="10">
        <f t="shared" si="6"/>
        <v>582140793.19</v>
      </c>
      <c r="AC98" s="10">
        <f t="shared" si="9"/>
        <v>553108473.06</v>
      </c>
      <c r="AD98" s="10">
        <f t="shared" si="7"/>
        <v>29032320.13</v>
      </c>
      <c r="AE98" s="12">
        <f>C98/(1+0.13)/VLOOKUP(A98,[1]选股结果!$A$2:$AX$3002,3,FALSE)</f>
        <v>0.844520377181365</v>
      </c>
      <c r="AF98" s="12">
        <f>(S98/(1+0.1)+Z98)/(VLOOKUP(A98,[1]选股结果!$A$2:$AY$3002,51,FALSE))</f>
        <v>0.796508899491325</v>
      </c>
      <c r="AG98" s="16"/>
      <c r="AH98" s="12">
        <f>AD98/VLOOKUP(A98,[1]选股结果!$A$2:$AX$3002,35,FALSE)</f>
        <v>-0.568243008661841</v>
      </c>
      <c r="AI98" s="10">
        <f>(VLOOKUP(A98,[1]选股结果!$A$2:$AX$3002,7,FALSE)+VLOOKUP(A98,[1]选股结果!$A$2:$AX$3002,15,FALSE)+VLOOKUP(A98,[1]选股结果!$A$2:$AX$3002,16,FALSE)+VLOOKUP(A98,[1]选股结果!$A$2:$AX$3002,17,FALSE)+VLOOKUP(A98,[1]选股结果!$A$2:$AX$3002,18,FALSE))-(S98/(1+0.13)+Z98)</f>
        <v>125560376.646018</v>
      </c>
      <c r="AJ98" s="10">
        <f t="shared" si="8"/>
        <v>-96528056.5160176</v>
      </c>
      <c r="AK98" s="18">
        <f>AD98-VLOOKUP(A98,[2]选股结果!$A$2:$G$4900,7,FALSE)</f>
        <v>29034033.08</v>
      </c>
    </row>
    <row r="99" spans="1:37">
      <c r="A99" s="5" t="s">
        <v>231</v>
      </c>
      <c r="B99" s="5" t="s">
        <v>232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/>
      <c r="L99" s="6">
        <v>0</v>
      </c>
      <c r="M99" s="6">
        <v>0</v>
      </c>
      <c r="N99" s="6"/>
      <c r="O99" s="6">
        <v>0</v>
      </c>
      <c r="P99" s="6">
        <v>18070614882</v>
      </c>
      <c r="Q99" s="6">
        <v>113857131157.19</v>
      </c>
      <c r="R99" s="6"/>
      <c r="S99" s="6">
        <v>48464201418.48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3292644725.78</v>
      </c>
      <c r="AA99" s="6">
        <v>116136093179.58</v>
      </c>
      <c r="AB99" s="10">
        <f t="shared" si="6"/>
        <v>186661891290.26</v>
      </c>
      <c r="AC99" s="10">
        <f t="shared" si="9"/>
        <v>185963554205.84</v>
      </c>
      <c r="AD99" s="10">
        <f t="shared" si="7"/>
        <v>698337084.420013</v>
      </c>
      <c r="AE99" s="12">
        <f>C99/(1+0.13)/VLOOKUP(A99,[1]选股结果!$A$2:$AX$3002,3,FALSE)</f>
        <v>1.30304944571986</v>
      </c>
      <c r="AF99" s="12">
        <f>(S99/(1+0.1)+Z99)/(VLOOKUP(A99,[1]选股结果!$A$2:$AY$3002,51,FALSE))</f>
        <v>1.12382837440839</v>
      </c>
      <c r="AG99" s="16"/>
      <c r="AH99" s="12">
        <f>AD99/VLOOKUP(A99,[1]选股结果!$A$2:$AX$3002,35,FALSE)</f>
        <v>0.143875440417226</v>
      </c>
      <c r="AI99" s="10">
        <f>(VLOOKUP(A99,[1]选股结果!$A$2:$AX$3002,7,FALSE)+VLOOKUP(A99,[1]选股结果!$A$2:$AX$3002,15,FALSE)+VLOOKUP(A99,[1]选股结果!$A$2:$AX$3002,16,FALSE)+VLOOKUP(A99,[1]选股结果!$A$2:$AX$3002,17,FALSE)+VLOOKUP(A99,[1]选股结果!$A$2:$AX$3002,18,FALSE))-(S99/(1+0.13)+Z99)</f>
        <v>-4047652295.60372</v>
      </c>
      <c r="AJ99" s="10">
        <f t="shared" si="8"/>
        <v>4745989380.02374</v>
      </c>
      <c r="AK99" s="18">
        <f>AD99-VLOOKUP(A99,[2]选股结果!$A$2:$G$4900,7,FALSE)</f>
        <v>741914842.630013</v>
      </c>
    </row>
    <row r="100" spans="1:37">
      <c r="A100" s="5" t="s">
        <v>233</v>
      </c>
      <c r="B100" s="5" t="s">
        <v>234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/>
      <c r="L100" s="6">
        <v>0</v>
      </c>
      <c r="M100" s="6">
        <v>0</v>
      </c>
      <c r="N100" s="6"/>
      <c r="O100" s="6">
        <v>0</v>
      </c>
      <c r="P100" s="6">
        <v>109284955.67</v>
      </c>
      <c r="Q100" s="6">
        <v>402932603.59</v>
      </c>
      <c r="R100" s="6"/>
      <c r="S100" s="6">
        <v>2713837926.87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318956377.17</v>
      </c>
      <c r="AA100" s="6">
        <v>298835198.28</v>
      </c>
      <c r="AB100" s="10">
        <f t="shared" si="6"/>
        <v>2359637643.02</v>
      </c>
      <c r="AC100" s="10">
        <f t="shared" si="9"/>
        <v>3440914457.99</v>
      </c>
      <c r="AD100" s="10">
        <f t="shared" si="7"/>
        <v>-1081276814.97</v>
      </c>
      <c r="AE100" s="12">
        <f>C100/(1+0.13)/VLOOKUP(A100,[1]选股结果!$A$2:$AX$3002,3,FALSE)</f>
        <v>0.549404835472904</v>
      </c>
      <c r="AF100" s="12">
        <f>(S100/(1+0.1)+Z100)/(VLOOKUP(A100,[1]选股结果!$A$2:$AY$3002,51,FALSE))</f>
        <v>0.891393483690024</v>
      </c>
      <c r="AG100" s="16"/>
      <c r="AH100" s="12">
        <f>AD100/VLOOKUP(A100,[1]选股结果!$A$2:$AX$3002,35,FALSE)</f>
        <v>24.7950549139186</v>
      </c>
      <c r="AI100" s="10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S100/(1+0.13)+Z100)</f>
        <v>404952400.474247</v>
      </c>
      <c r="AJ100" s="10">
        <f t="shared" si="8"/>
        <v>-1486229215.44425</v>
      </c>
      <c r="AK100" s="18">
        <f>AD100-VLOOKUP(A100,[2]选股结果!$A$2:$G$4900,7,FALSE)</f>
        <v>-1081279772.65</v>
      </c>
    </row>
    <row r="101" spans="1:37">
      <c r="A101" s="5" t="s">
        <v>235</v>
      </c>
      <c r="B101" s="5" t="s">
        <v>236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/>
      <c r="L101" s="6">
        <v>0</v>
      </c>
      <c r="M101" s="6">
        <v>0</v>
      </c>
      <c r="N101" s="6"/>
      <c r="O101" s="6">
        <v>0</v>
      </c>
      <c r="P101" s="6">
        <v>676723361.66</v>
      </c>
      <c r="Q101" s="6">
        <v>2639478129.6</v>
      </c>
      <c r="R101" s="6"/>
      <c r="S101" s="6">
        <v>29038219045.66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598323914.26</v>
      </c>
      <c r="AA101" s="6">
        <v>4204043948.63</v>
      </c>
      <c r="AB101" s="10">
        <f t="shared" si="6"/>
        <v>35631553129.02</v>
      </c>
      <c r="AC101" s="10">
        <f t="shared" si="9"/>
        <v>34517310270.21</v>
      </c>
      <c r="AD101" s="10">
        <f t="shared" si="7"/>
        <v>1114242858.81</v>
      </c>
      <c r="AE101" s="12">
        <f>C101/(1+0.13)/VLOOKUP(A101,[1]选股结果!$A$2:$AX$3002,3,FALSE)</f>
        <v>0.948689806989571</v>
      </c>
      <c r="AF101" s="12">
        <f>(S101/(1+0.1)+Z101)/(VLOOKUP(A101,[1]选股结果!$A$2:$AY$3002,51,FALSE))</f>
        <v>0.911062553969647</v>
      </c>
      <c r="AG101" s="16"/>
      <c r="AH101" s="12">
        <f>AD101/VLOOKUP(A101,[1]选股结果!$A$2:$AX$3002,35,FALSE)</f>
        <v>3.37670362191443</v>
      </c>
      <c r="AI101" s="10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S101/(1+0.13)+Z101)</f>
        <v>3336246063.16982</v>
      </c>
      <c r="AJ101" s="10">
        <f t="shared" si="8"/>
        <v>-2222003204.35983</v>
      </c>
      <c r="AK101" s="18">
        <f>AD101-VLOOKUP(A101,[2]选股结果!$A$2:$G$4900,7,FALSE)</f>
        <v>1113977574.42</v>
      </c>
    </row>
    <row r="102" spans="1:37">
      <c r="A102" s="5" t="s">
        <v>237</v>
      </c>
      <c r="B102" s="5" t="s">
        <v>238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/>
      <c r="L102" s="6">
        <v>0</v>
      </c>
      <c r="M102" s="6">
        <v>0</v>
      </c>
      <c r="N102" s="6"/>
      <c r="O102" s="6">
        <v>0</v>
      </c>
      <c r="P102" s="6">
        <v>53714285.44</v>
      </c>
      <c r="Q102" s="6">
        <v>33837015.97</v>
      </c>
      <c r="R102" s="6"/>
      <c r="S102" s="6">
        <v>133689370.17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146759134.26</v>
      </c>
      <c r="AA102" s="6">
        <v>31686660.23</v>
      </c>
      <c r="AB102" s="10">
        <f t="shared" si="6"/>
        <v>534547486.88</v>
      </c>
      <c r="AC102" s="10">
        <f t="shared" si="9"/>
        <v>365849450.1</v>
      </c>
      <c r="AD102" s="10">
        <f t="shared" si="7"/>
        <v>168698036.78</v>
      </c>
      <c r="AE102" s="12">
        <f>C102/(1+0.13)/VLOOKUP(A102,[1]选股结果!$A$2:$AX$3002,3,FALSE)</f>
        <v>0.928555777563822</v>
      </c>
      <c r="AF102" s="12">
        <f>(S102/(1+0.1)+Z102)/(VLOOKUP(A102,[1]选股结果!$A$2:$AY$3002,51,FALSE))</f>
        <v>0.67822682288738</v>
      </c>
      <c r="AG102" s="16"/>
      <c r="AH102" s="12">
        <f>AD102/VLOOKUP(A102,[1]选股结果!$A$2:$AX$3002,35,FALSE)</f>
        <v>0.480856301945548</v>
      </c>
      <c r="AI102" s="10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S102/(1+0.13)+Z102)</f>
        <v>130514576.608407</v>
      </c>
      <c r="AJ102" s="10">
        <f t="shared" si="8"/>
        <v>38183460.1715929</v>
      </c>
      <c r="AK102" s="18">
        <f>AD102-VLOOKUP(A102,[2]选股结果!$A$2:$G$4900,7,FALSE)</f>
        <v>168698036.78</v>
      </c>
    </row>
    <row r="103" spans="1:37">
      <c r="A103" s="5" t="s">
        <v>239</v>
      </c>
      <c r="B103" s="5" t="s">
        <v>240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/>
      <c r="L103" s="6">
        <v>0</v>
      </c>
      <c r="M103" s="6">
        <v>0</v>
      </c>
      <c r="N103" s="6"/>
      <c r="O103" s="6">
        <v>0</v>
      </c>
      <c r="P103" s="6">
        <v>147032351.46</v>
      </c>
      <c r="Q103" s="6">
        <v>150748408.79</v>
      </c>
      <c r="R103" s="6"/>
      <c r="S103" s="6">
        <v>871830039.78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827378358.52</v>
      </c>
      <c r="AA103" s="6">
        <v>50124870.73</v>
      </c>
      <c r="AB103" s="10">
        <f t="shared" si="6"/>
        <v>2513794439.95</v>
      </c>
      <c r="AC103" s="10">
        <f t="shared" si="9"/>
        <v>1896365620.49</v>
      </c>
      <c r="AD103" s="10">
        <f t="shared" si="7"/>
        <v>617428819.46</v>
      </c>
      <c r="AE103" s="12">
        <f>C103/(1+0.13)/VLOOKUP(A103,[1]选股结果!$A$2:$AX$3002,3,FALSE)</f>
        <v>0.885641811344146</v>
      </c>
      <c r="AF103" s="12">
        <f>(S103/(1+0.1)+Z103)/(VLOOKUP(A103,[1]选股结果!$A$2:$AY$3002,51,FALSE))</f>
        <v>0.69306807172808</v>
      </c>
      <c r="AG103" s="16"/>
      <c r="AH103" s="12">
        <f>AD103/VLOOKUP(A103,[1]选股结果!$A$2:$AX$3002,35,FALSE)</f>
        <v>68.1328671267654</v>
      </c>
      <c r="AI103" s="10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S103/(1+0.13)+Z103)</f>
        <v>738452845.915133</v>
      </c>
      <c r="AJ103" s="10">
        <f t="shared" si="8"/>
        <v>-121024026.455133</v>
      </c>
      <c r="AK103" s="18">
        <f>AD103-VLOOKUP(A103,[2]选股结果!$A$2:$G$4900,7,FALSE)</f>
        <v>623030569.27</v>
      </c>
    </row>
    <row r="104" spans="1:37">
      <c r="A104" s="5" t="s">
        <v>241</v>
      </c>
      <c r="B104" s="5" t="s">
        <v>242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/>
      <c r="L104" s="6">
        <v>0</v>
      </c>
      <c r="M104" s="6">
        <v>0</v>
      </c>
      <c r="N104" s="6"/>
      <c r="O104" s="6">
        <v>0</v>
      </c>
      <c r="P104" s="6">
        <v>3574031899.06</v>
      </c>
      <c r="Q104" s="6">
        <v>102755687.57</v>
      </c>
      <c r="R104" s="6"/>
      <c r="S104" s="6">
        <v>8906908310.78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1383896123.61</v>
      </c>
      <c r="AA104" s="6">
        <v>2763126333.42</v>
      </c>
      <c r="AB104" s="10">
        <f t="shared" si="6"/>
        <v>18383104806.5</v>
      </c>
      <c r="AC104" s="10">
        <f t="shared" si="9"/>
        <v>16627962666.87</v>
      </c>
      <c r="AD104" s="10">
        <f t="shared" si="7"/>
        <v>1755142139.63</v>
      </c>
      <c r="AE104" s="12">
        <f>C104/(1+0.13)/VLOOKUP(A104,[1]选股结果!$A$2:$AX$3002,3,FALSE)</f>
        <v>1.3831334911586</v>
      </c>
      <c r="AF104" s="12">
        <f>(S104/(1+0.1)+Z104)/(VLOOKUP(A104,[1]选股结果!$A$2:$AY$3002,51,FALSE))</f>
        <v>0.996242481396204</v>
      </c>
      <c r="AG104" s="16"/>
      <c r="AH104" s="12">
        <f>AD104/VLOOKUP(A104,[1]选股结果!$A$2:$AX$3002,35,FALSE)</f>
        <v>1.27162958402686</v>
      </c>
      <c r="AI104" s="10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S104/(1+0.13)+Z104)</f>
        <v>250729352.346901</v>
      </c>
      <c r="AJ104" s="10">
        <f t="shared" si="8"/>
        <v>1504412787.2831</v>
      </c>
      <c r="AK104" s="18">
        <f>AD104-VLOOKUP(A104,[2]选股结果!$A$2:$G$4900,7,FALSE)</f>
        <v>1755142139.63</v>
      </c>
    </row>
    <row r="105" spans="1:37">
      <c r="A105" s="5" t="s">
        <v>243</v>
      </c>
      <c r="B105" s="5" t="s">
        <v>244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/>
      <c r="L105" s="6">
        <v>0</v>
      </c>
      <c r="M105" s="6">
        <v>0</v>
      </c>
      <c r="N105" s="6"/>
      <c r="O105" s="6">
        <v>0</v>
      </c>
      <c r="P105" s="6">
        <v>30834222.39</v>
      </c>
      <c r="Q105" s="6">
        <v>40883428.07</v>
      </c>
      <c r="R105" s="6"/>
      <c r="S105" s="6">
        <v>1217153265.78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57495860.59</v>
      </c>
      <c r="AA105" s="6">
        <v>64301669.56</v>
      </c>
      <c r="AB105" s="10">
        <f t="shared" si="6"/>
        <v>1321702266.57</v>
      </c>
      <c r="AC105" s="10">
        <f t="shared" si="9"/>
        <v>1369785018.32</v>
      </c>
      <c r="AD105" s="10">
        <f t="shared" si="7"/>
        <v>-48082751.75</v>
      </c>
      <c r="AE105" s="12">
        <f>C105/(1+0.13)/VLOOKUP(A105,[1]选股结果!$A$2:$AX$3002,3,FALSE)</f>
        <v>0.995301397662083</v>
      </c>
      <c r="AF105" s="12">
        <f>(S105/(1+0.1)+Z105)/(VLOOKUP(A105,[1]选股结果!$A$2:$AY$3002,51,FALSE))</f>
        <v>1.06314560374985</v>
      </c>
      <c r="AG105" s="16"/>
      <c r="AH105" s="12">
        <f>AD105/VLOOKUP(A105,[1]选股结果!$A$2:$AX$3002,35,FALSE)</f>
        <v>-0.482497954271064</v>
      </c>
      <c r="AI105" s="10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S105/(1+0.13)+Z105)</f>
        <v>-39759602.7761061</v>
      </c>
      <c r="AJ105" s="10">
        <f t="shared" si="8"/>
        <v>-8323148.97389388</v>
      </c>
      <c r="AK105" s="18">
        <f>AD105-VLOOKUP(A105,[2]选股结果!$A$2:$G$4900,7,FALSE)</f>
        <v>-28196521.78</v>
      </c>
    </row>
    <row r="106" spans="1:37">
      <c r="A106" s="5" t="s">
        <v>245</v>
      </c>
      <c r="B106" s="5" t="s">
        <v>246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/>
      <c r="L106" s="6">
        <v>0</v>
      </c>
      <c r="M106" s="6">
        <v>0</v>
      </c>
      <c r="N106" s="6"/>
      <c r="O106" s="6">
        <v>0</v>
      </c>
      <c r="P106" s="6">
        <v>93261370.65</v>
      </c>
      <c r="Q106" s="6">
        <v>87189037.27</v>
      </c>
      <c r="R106" s="6"/>
      <c r="S106" s="6">
        <v>429512586.26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335747719.22</v>
      </c>
      <c r="AA106" s="6">
        <v>38741675.4</v>
      </c>
      <c r="AB106" s="10">
        <f t="shared" si="6"/>
        <v>1383144882.32</v>
      </c>
      <c r="AC106" s="10">
        <f t="shared" si="9"/>
        <v>897263351.53</v>
      </c>
      <c r="AD106" s="10">
        <f t="shared" si="7"/>
        <v>485881530.79</v>
      </c>
      <c r="AE106" s="12">
        <f>C106/(1+0.13)/VLOOKUP(A106,[1]选股结果!$A$2:$AX$3002,3,FALSE)</f>
        <v>0.976142943586206</v>
      </c>
      <c r="AF106" s="12">
        <f>(S106/(1+0.1)+Z106)/(VLOOKUP(A106,[1]选股结果!$A$2:$AY$3002,51,FALSE))</f>
        <v>0.740435119302211</v>
      </c>
      <c r="AG106" s="16"/>
      <c r="AH106" s="12">
        <f>AD106/VLOOKUP(A106,[1]选股结果!$A$2:$AX$3002,35,FALSE)</f>
        <v>3.22156024252165</v>
      </c>
      <c r="AI106" s="10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S106/(1+0.13)+Z106)</f>
        <v>264945815.421593</v>
      </c>
      <c r="AJ106" s="10">
        <f t="shared" si="8"/>
        <v>220935715.368407</v>
      </c>
      <c r="AK106" s="18">
        <f>AD106-VLOOKUP(A106,[2]选股结果!$A$2:$G$4900,7,FALSE)</f>
        <v>485881530.79</v>
      </c>
    </row>
    <row r="107" spans="1:37">
      <c r="A107" s="5" t="s">
        <v>247</v>
      </c>
      <c r="B107" s="5" t="s">
        <v>248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/>
      <c r="L107" s="6">
        <v>0</v>
      </c>
      <c r="M107" s="6">
        <v>0</v>
      </c>
      <c r="N107" s="6"/>
      <c r="O107" s="6">
        <v>0</v>
      </c>
      <c r="P107" s="6">
        <v>3198245274</v>
      </c>
      <c r="Q107" s="6">
        <v>5956428024</v>
      </c>
      <c r="R107" s="6"/>
      <c r="S107" s="6">
        <v>73019566104</v>
      </c>
      <c r="T107" s="6">
        <v>324408575</v>
      </c>
      <c r="U107" s="6">
        <v>299437969</v>
      </c>
      <c r="V107" s="6">
        <v>0</v>
      </c>
      <c r="W107" s="6">
        <v>0</v>
      </c>
      <c r="X107" s="6">
        <v>0</v>
      </c>
      <c r="Y107" s="6">
        <v>0</v>
      </c>
      <c r="Z107" s="6">
        <v>5891150448</v>
      </c>
      <c r="AA107" s="6">
        <v>6437971103</v>
      </c>
      <c r="AB107" s="10">
        <f t="shared" si="6"/>
        <v>109136586842</v>
      </c>
      <c r="AC107" s="10">
        <f t="shared" si="9"/>
        <v>89170779473</v>
      </c>
      <c r="AD107" s="10">
        <f t="shared" si="7"/>
        <v>19965807369</v>
      </c>
      <c r="AE107" s="12">
        <f>C107/(1+0.13)/VLOOKUP(A107,[1]选股结果!$A$2:$AX$3002,3,FALSE)</f>
        <v>0.752512975765554</v>
      </c>
      <c r="AF107" s="12">
        <f>(S107/(1+0.1)+Z107)/(VLOOKUP(A107,[1]选股结果!$A$2:$AY$3002,51,FALSE))</f>
        <v>0.683232886826518</v>
      </c>
      <c r="AG107" s="16"/>
      <c r="AH107" s="12">
        <f>AD107/VLOOKUP(A107,[1]选股结果!$A$2:$AX$3002,35,FALSE)</f>
        <v>1.68648497250905</v>
      </c>
      <c r="AI107" s="10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S107/(1+0.13)+Z107)</f>
        <v>35270056367.2124</v>
      </c>
      <c r="AJ107" s="10">
        <f t="shared" si="8"/>
        <v>-15304248998.2124</v>
      </c>
      <c r="AK107" s="18">
        <f>AD107-VLOOKUP(A107,[2]选股结果!$A$2:$G$4900,7,FALSE)</f>
        <v>19990462246</v>
      </c>
    </row>
    <row r="108" spans="1:37">
      <c r="A108" s="5" t="s">
        <v>249</v>
      </c>
      <c r="B108" s="5" t="s">
        <v>250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/>
      <c r="L108" s="6">
        <v>0</v>
      </c>
      <c r="M108" s="6">
        <v>0</v>
      </c>
      <c r="N108" s="6"/>
      <c r="O108" s="6">
        <v>0</v>
      </c>
      <c r="P108" s="6">
        <v>33415798.41</v>
      </c>
      <c r="Q108" s="6">
        <v>246697307.7</v>
      </c>
      <c r="R108" s="6"/>
      <c r="S108" s="6">
        <v>422679830.76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442807867.86</v>
      </c>
      <c r="AA108" s="6">
        <v>305709458.92</v>
      </c>
      <c r="AB108" s="10">
        <f t="shared" si="6"/>
        <v>1206857633.91</v>
      </c>
      <c r="AC108" s="10">
        <f t="shared" si="9"/>
        <v>1204612955.95</v>
      </c>
      <c r="AD108" s="10">
        <f t="shared" si="7"/>
        <v>2244677.96000004</v>
      </c>
      <c r="AE108" s="12">
        <f>C108/(1+0.13)/VLOOKUP(A108,[1]选股结果!$A$2:$AX$3002,3,FALSE)</f>
        <v>0.833582087037363</v>
      </c>
      <c r="AF108" s="12">
        <f>(S108/(1+0.1)+Z108)/(VLOOKUP(A108,[1]选股结果!$A$2:$AY$3002,51,FALSE))</f>
        <v>0.826258448974082</v>
      </c>
      <c r="AG108" s="16"/>
      <c r="AH108" s="12">
        <f>AD108/VLOOKUP(A108,[1]选股结果!$A$2:$AX$3002,35,FALSE)</f>
        <v>-0.0101207745162762</v>
      </c>
      <c r="AI108" s="10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S108/(1+0.13)+Z108)</f>
        <v>184112016.354779</v>
      </c>
      <c r="AJ108" s="10">
        <f t="shared" si="8"/>
        <v>-181867338.394779</v>
      </c>
      <c r="AK108" s="18">
        <f>AD108-VLOOKUP(A108,[2]选股结果!$A$2:$G$4900,7,FALSE)</f>
        <v>3990963.80000004</v>
      </c>
    </row>
    <row r="109" spans="1:37">
      <c r="A109" s="5" t="s">
        <v>251</v>
      </c>
      <c r="B109" s="5" t="s">
        <v>252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/>
      <c r="L109" s="6">
        <v>0</v>
      </c>
      <c r="M109" s="6">
        <v>0</v>
      </c>
      <c r="N109" s="6"/>
      <c r="O109" s="6">
        <v>0</v>
      </c>
      <c r="P109" s="6">
        <v>5856721.02</v>
      </c>
      <c r="Q109" s="6">
        <v>95373182.2</v>
      </c>
      <c r="R109" s="6"/>
      <c r="S109" s="6">
        <v>445103920.26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108114514.22</v>
      </c>
      <c r="AA109" s="6">
        <v>117702514.88</v>
      </c>
      <c r="AB109" s="10">
        <f t="shared" si="6"/>
        <v>592533082.42</v>
      </c>
      <c r="AC109" s="10">
        <f t="shared" si="9"/>
        <v>676777670.38</v>
      </c>
      <c r="AD109" s="10">
        <f t="shared" si="7"/>
        <v>-84244587.9599999</v>
      </c>
      <c r="AE109" s="12">
        <f>C109/(1+0.13)/VLOOKUP(A109,[1]选股结果!$A$2:$AX$3002,3,FALSE)</f>
        <v>1.58867840421097</v>
      </c>
      <c r="AF109" s="12">
        <f>(S109/(1+0.1)+Z109)/(VLOOKUP(A109,[1]选股结果!$A$2:$AY$3002,51,FALSE))</f>
        <v>1.7042646631961</v>
      </c>
      <c r="AG109" s="16"/>
      <c r="AH109" s="12">
        <f>AD109/VLOOKUP(A109,[1]选股结果!$A$2:$AX$3002,35,FALSE)</f>
        <v>2.46046835457551</v>
      </c>
      <c r="AI109" s="10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S109/(1+0.13)+Z109)</f>
        <v>-201146287.786372</v>
      </c>
      <c r="AJ109" s="10">
        <f t="shared" si="8"/>
        <v>116901699.826372</v>
      </c>
      <c r="AK109" s="18">
        <f>AD109-VLOOKUP(A109,[2]选股结果!$A$2:$G$4900,7,FALSE)</f>
        <v>-84244587.9599999</v>
      </c>
    </row>
    <row r="110" spans="1:37">
      <c r="A110" s="5" t="s">
        <v>253</v>
      </c>
      <c r="B110" s="5" t="s">
        <v>254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/>
      <c r="L110" s="6">
        <v>0</v>
      </c>
      <c r="M110" s="6">
        <v>0</v>
      </c>
      <c r="N110" s="6"/>
      <c r="O110" s="6">
        <v>0</v>
      </c>
      <c r="P110" s="6">
        <v>172711501.94</v>
      </c>
      <c r="Q110" s="6">
        <v>166982310.26</v>
      </c>
      <c r="R110" s="6"/>
      <c r="S110" s="6">
        <v>2122986880.24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242617558.51</v>
      </c>
      <c r="AA110" s="6">
        <v>451280097.53</v>
      </c>
      <c r="AB110" s="10">
        <f t="shared" si="6"/>
        <v>3099479412.91</v>
      </c>
      <c r="AC110" s="10">
        <f t="shared" si="9"/>
        <v>2989596038.22</v>
      </c>
      <c r="AD110" s="10">
        <f t="shared" si="7"/>
        <v>109883374.69</v>
      </c>
      <c r="AE110" s="12">
        <f>C110/(1+0.13)/VLOOKUP(A110,[1]选股结果!$A$2:$AX$3002,3,FALSE)</f>
        <v>0.990668612849507</v>
      </c>
      <c r="AF110" s="12">
        <f>(S110/(1+0.1)+Z110)/(VLOOKUP(A110,[1]选股结果!$A$2:$AY$3002,51,FALSE))</f>
        <v>0.869136152063467</v>
      </c>
      <c r="AG110" s="16"/>
      <c r="AH110" s="12">
        <f>AD110/VLOOKUP(A110,[1]选股结果!$A$2:$AX$3002,35,FALSE)</f>
        <v>1.9495054238894</v>
      </c>
      <c r="AI110" s="10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S110/(1+0.13)+Z110)</f>
        <v>378362895.670177</v>
      </c>
      <c r="AJ110" s="10">
        <f t="shared" si="8"/>
        <v>-268479520.980176</v>
      </c>
      <c r="AK110" s="18">
        <f>AD110-VLOOKUP(A110,[2]选股结果!$A$2:$G$4900,7,FALSE)</f>
        <v>109938702.28</v>
      </c>
    </row>
    <row r="111" spans="1:37">
      <c r="A111" s="5" t="s">
        <v>255</v>
      </c>
      <c r="B111" s="5" t="s">
        <v>256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/>
      <c r="L111" s="6">
        <v>0</v>
      </c>
      <c r="M111" s="6">
        <v>0</v>
      </c>
      <c r="N111" s="6"/>
      <c r="O111" s="6">
        <v>0</v>
      </c>
      <c r="P111" s="6">
        <v>55297575.75</v>
      </c>
      <c r="Q111" s="6">
        <v>88600736.88</v>
      </c>
      <c r="R111" s="6"/>
      <c r="S111" s="6">
        <v>1429602267.42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59473098.1</v>
      </c>
      <c r="AA111" s="6">
        <v>87655811.34</v>
      </c>
      <c r="AB111" s="10">
        <f t="shared" si="6"/>
        <v>2225308363.95</v>
      </c>
      <c r="AC111" s="10">
        <f t="shared" si="9"/>
        <v>1632028752.61</v>
      </c>
      <c r="AD111" s="10">
        <f t="shared" si="7"/>
        <v>593279611.34</v>
      </c>
      <c r="AE111" s="12">
        <f>C111/(1+0.13)/VLOOKUP(A111,[1]选股结果!$A$2:$AX$3002,3,FALSE)</f>
        <v>0.845799096815973</v>
      </c>
      <c r="AF111" s="12">
        <f>(S111/(1+0.1)+Z111)/(VLOOKUP(A111,[1]选股结果!$A$2:$AY$3002,51,FALSE))</f>
        <v>0.81815925943787</v>
      </c>
      <c r="AG111" s="16"/>
      <c r="AH111" s="12">
        <f>AD111/VLOOKUP(A111,[1]选股结果!$A$2:$AX$3002,35,FALSE)</f>
        <v>1.51119372727656</v>
      </c>
      <c r="AI111" s="10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S111/(1+0.13)+Z111)</f>
        <v>336574259.670796</v>
      </c>
      <c r="AJ111" s="10">
        <f t="shared" si="8"/>
        <v>256705351.669204</v>
      </c>
      <c r="AK111" s="18">
        <f>AD111-VLOOKUP(A111,[2]选股结果!$A$2:$G$4900,7,FALSE)</f>
        <v>593279611.34</v>
      </c>
    </row>
    <row r="112" spans="1:37">
      <c r="A112" s="5" t="s">
        <v>257</v>
      </c>
      <c r="B112" s="5" t="s">
        <v>258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/>
      <c r="L112" s="6">
        <v>0</v>
      </c>
      <c r="M112" s="6">
        <v>0</v>
      </c>
      <c r="N112" s="6"/>
      <c r="O112" s="6">
        <v>0</v>
      </c>
      <c r="P112" s="6">
        <v>79976793.93</v>
      </c>
      <c r="Q112" s="6">
        <v>410828338.83</v>
      </c>
      <c r="R112" s="6"/>
      <c r="S112" s="6">
        <v>2955380517.3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1690544821.32</v>
      </c>
      <c r="AA112" s="6">
        <v>599159509.7</v>
      </c>
      <c r="AB112" s="10">
        <f t="shared" si="6"/>
        <v>6056938015.29</v>
      </c>
      <c r="AC112" s="10">
        <f t="shared" si="9"/>
        <v>5325061642.25</v>
      </c>
      <c r="AD112" s="10">
        <f t="shared" si="7"/>
        <v>731876373.04</v>
      </c>
      <c r="AE112" s="12">
        <f>C112/(1+0.13)/VLOOKUP(A112,[1]选股结果!$A$2:$AX$3002,3,FALSE)</f>
        <v>0.905236603177415</v>
      </c>
      <c r="AF112" s="12">
        <f>(S112/(1+0.1)+Z112)/(VLOOKUP(A112,[1]选股结果!$A$2:$AY$3002,51,FALSE))</f>
        <v>0.859399834232368</v>
      </c>
      <c r="AG112" s="16"/>
      <c r="AH112" s="12">
        <f>AD112/VLOOKUP(A112,[1]选股结果!$A$2:$AX$3002,35,FALSE)</f>
        <v>1.28276834248777</v>
      </c>
      <c r="AI112" s="10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S112/(1+0.13)+Z112)</f>
        <v>787459373.558938</v>
      </c>
      <c r="AJ112" s="10">
        <f t="shared" si="8"/>
        <v>-55583000.5189381</v>
      </c>
      <c r="AK112" s="18">
        <f>AD112-VLOOKUP(A112,[2]选股结果!$A$2:$G$4900,7,FALSE)</f>
        <v>731947384.19</v>
      </c>
    </row>
    <row r="113" spans="1:37">
      <c r="A113" s="5" t="s">
        <v>259</v>
      </c>
      <c r="B113" s="5" t="s">
        <v>260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/>
      <c r="L113" s="6">
        <v>0</v>
      </c>
      <c r="M113" s="6">
        <v>0</v>
      </c>
      <c r="N113" s="6"/>
      <c r="O113" s="6">
        <v>0</v>
      </c>
      <c r="P113" s="6">
        <v>3194009313.88</v>
      </c>
      <c r="Q113" s="6">
        <v>5061022223.92</v>
      </c>
      <c r="R113" s="6"/>
      <c r="S113" s="6">
        <v>39833090014.18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3293066366.57</v>
      </c>
      <c r="AA113" s="6">
        <v>5679865548.34</v>
      </c>
      <c r="AB113" s="10">
        <f t="shared" si="6"/>
        <v>55882456867.33</v>
      </c>
      <c r="AC113" s="10">
        <f t="shared" si="9"/>
        <v>52000031242.97</v>
      </c>
      <c r="AD113" s="10">
        <f t="shared" si="7"/>
        <v>3882425624.36001</v>
      </c>
      <c r="AE113" s="12">
        <f>C113/(1+0.13)/VLOOKUP(A113,[1]选股结果!$A$2:$AX$3002,3,FALSE)</f>
        <v>0.826327209689226</v>
      </c>
      <c r="AF113" s="12">
        <f>(S113/(1+0.1)+Z113)/(VLOOKUP(A113,[1]选股结果!$A$2:$AY$3002,51,FALSE))</f>
        <v>0.81535724045153</v>
      </c>
      <c r="AG113" s="16"/>
      <c r="AH113" s="12">
        <f>AD113/VLOOKUP(A113,[1]选股结果!$A$2:$AX$3002,35,FALSE)</f>
        <v>0.776274340502911</v>
      </c>
      <c r="AI113" s="10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S113/(1+0.13)+Z113)</f>
        <v>9907525216.88752</v>
      </c>
      <c r="AJ113" s="10">
        <f t="shared" si="8"/>
        <v>-6025099592.52751</v>
      </c>
      <c r="AK113" s="18">
        <f>AD113-VLOOKUP(A113,[2]选股结果!$A$2:$G$4900,7,FALSE)</f>
        <v>3952935824.13001</v>
      </c>
    </row>
    <row r="114" spans="1:37">
      <c r="A114" s="5" t="s">
        <v>261</v>
      </c>
      <c r="B114" s="5" t="s">
        <v>262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/>
      <c r="L114" s="6">
        <v>0</v>
      </c>
      <c r="M114" s="6">
        <v>0</v>
      </c>
      <c r="N114" s="6"/>
      <c r="O114" s="6">
        <v>0</v>
      </c>
      <c r="P114" s="6">
        <v>104400559.28</v>
      </c>
      <c r="Q114" s="6">
        <v>54353127.26</v>
      </c>
      <c r="R114" s="6"/>
      <c r="S114" s="6">
        <v>7395262957.55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499941403.56</v>
      </c>
      <c r="AA114" s="6">
        <v>332673462.05</v>
      </c>
      <c r="AB114" s="10">
        <f t="shared" si="6"/>
        <v>7828752637.06</v>
      </c>
      <c r="AC114" s="10">
        <f t="shared" si="9"/>
        <v>8332278382.44</v>
      </c>
      <c r="AD114" s="10">
        <f t="shared" si="7"/>
        <v>-503525745.38</v>
      </c>
      <c r="AE114" s="12">
        <f>C114/(1+0.13)/VLOOKUP(A114,[1]选股结果!$A$2:$AX$3002,3,FALSE)</f>
        <v>1.12016259909464</v>
      </c>
      <c r="AF114" s="12">
        <f>(S114/(1+0.1)+Z114)/(VLOOKUP(A114,[1]选股结果!$A$2:$AY$3002,51,FALSE))</f>
        <v>1.16077800755153</v>
      </c>
      <c r="AG114" s="16"/>
      <c r="AH114" s="12">
        <f>AD114/VLOOKUP(A114,[1]选股结果!$A$2:$AX$3002,35,FALSE)</f>
        <v>1.73565179939507</v>
      </c>
      <c r="AI114" s="10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S114/(1+0.13)+Z114)</f>
        <v>-821950690.917081</v>
      </c>
      <c r="AJ114" s="10">
        <f t="shared" si="8"/>
        <v>318424945.537081</v>
      </c>
      <c r="AK114" s="18">
        <f>AD114-VLOOKUP(A114,[2]选股结果!$A$2:$G$4900,7,FALSE)</f>
        <v>-506292590.78</v>
      </c>
    </row>
    <row r="115" spans="1:37">
      <c r="A115" s="5" t="s">
        <v>263</v>
      </c>
      <c r="B115" s="5" t="s">
        <v>264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/>
      <c r="L115" s="6">
        <v>0</v>
      </c>
      <c r="M115" s="6">
        <v>0</v>
      </c>
      <c r="N115" s="6"/>
      <c r="O115" s="6">
        <v>0</v>
      </c>
      <c r="P115" s="6">
        <v>21264511.17</v>
      </c>
      <c r="Q115" s="6">
        <v>21949047.47</v>
      </c>
      <c r="R115" s="6"/>
      <c r="S115" s="6">
        <v>726230701.96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40604426.7</v>
      </c>
      <c r="AA115" s="6">
        <v>44262163.65</v>
      </c>
      <c r="AB115" s="10">
        <f t="shared" si="6"/>
        <v>767422149.21</v>
      </c>
      <c r="AC115" s="10">
        <f t="shared" si="9"/>
        <v>832361803.48</v>
      </c>
      <c r="AD115" s="10">
        <f t="shared" si="7"/>
        <v>-64939654.27</v>
      </c>
      <c r="AE115" s="12">
        <f>C115/(1+0.13)/VLOOKUP(A115,[1]选股结果!$A$2:$AX$3002,3,FALSE)</f>
        <v>0.986192682423163</v>
      </c>
      <c r="AF115" s="12">
        <f>(S115/(1+0.1)+Z115)/(VLOOKUP(A115,[1]选股结果!$A$2:$AY$3002,51,FALSE))</f>
        <v>0.983791982822521</v>
      </c>
      <c r="AG115" s="16"/>
      <c r="AH115" s="12">
        <f>AD115/VLOOKUP(A115,[1]选股结果!$A$2:$AX$3002,35,FALSE)</f>
        <v>-1.19171402424678</v>
      </c>
      <c r="AI115" s="10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S115/(1+0.13)+Z115)</f>
        <v>29073636.6672565</v>
      </c>
      <c r="AJ115" s="10">
        <f t="shared" si="8"/>
        <v>-94013290.9372565</v>
      </c>
      <c r="AK115" s="18">
        <f>AD115-VLOOKUP(A115,[2]选股结果!$A$2:$G$4900,7,FALSE)</f>
        <v>-64900908.57</v>
      </c>
    </row>
    <row r="116" spans="1:37">
      <c r="A116" s="5" t="s">
        <v>265</v>
      </c>
      <c r="B116" s="5" t="s">
        <v>266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/>
      <c r="L116" s="6">
        <v>0</v>
      </c>
      <c r="M116" s="6">
        <v>0</v>
      </c>
      <c r="N116" s="6"/>
      <c r="O116" s="6">
        <v>0</v>
      </c>
      <c r="P116" s="6">
        <v>430340731.21</v>
      </c>
      <c r="Q116" s="6">
        <v>4712143951.25</v>
      </c>
      <c r="R116" s="6"/>
      <c r="S116" s="6">
        <v>23945905672.96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1216792585.42</v>
      </c>
      <c r="AA116" s="6">
        <v>7111986698.57</v>
      </c>
      <c r="AB116" s="10">
        <f t="shared" si="6"/>
        <v>32325092391.35</v>
      </c>
      <c r="AC116" s="10">
        <f t="shared" si="9"/>
        <v>32705025688.16</v>
      </c>
      <c r="AD116" s="10">
        <f t="shared" si="7"/>
        <v>-379933296.809998</v>
      </c>
      <c r="AE116" s="12">
        <f>C116/(1+0.13)/VLOOKUP(A116,[1]选股结果!$A$2:$AX$3002,3,FALSE)</f>
        <v>0.974455638881812</v>
      </c>
      <c r="AF116" s="12">
        <f>(S116/(1+0.1)+Z116)/(VLOOKUP(A116,[1]选股结果!$A$2:$AY$3002,51,FALSE))</f>
        <v>1.00325205489983</v>
      </c>
      <c r="AG116" s="16"/>
      <c r="AH116" s="12">
        <f>AD116/VLOOKUP(A116,[1]选股结果!$A$2:$AX$3002,35,FALSE)</f>
        <v>-0.281537909951034</v>
      </c>
      <c r="AI116" s="10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S116/(1+0.13)+Z116)</f>
        <v>503429420.448757</v>
      </c>
      <c r="AJ116" s="10">
        <f t="shared" si="8"/>
        <v>-883362717.258755</v>
      </c>
      <c r="AK116" s="18">
        <f>AD116-VLOOKUP(A116,[2]选股结果!$A$2:$G$4900,7,FALSE)</f>
        <v>-377799889.129998</v>
      </c>
    </row>
    <row r="117" spans="1:37">
      <c r="A117" s="5" t="s">
        <v>267</v>
      </c>
      <c r="B117" s="5" t="s">
        <v>268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/>
      <c r="L117" s="6">
        <v>0</v>
      </c>
      <c r="M117" s="6">
        <v>0</v>
      </c>
      <c r="N117" s="6"/>
      <c r="O117" s="6">
        <v>0</v>
      </c>
      <c r="P117" s="6">
        <v>11392788000</v>
      </c>
      <c r="Q117" s="6">
        <v>4897712000</v>
      </c>
      <c r="R117" s="6"/>
      <c r="S117" s="6">
        <v>149209825000</v>
      </c>
      <c r="T117" s="6">
        <v>3676530000</v>
      </c>
      <c r="U117" s="6">
        <v>0</v>
      </c>
      <c r="V117" s="6">
        <v>0</v>
      </c>
      <c r="W117" s="6">
        <v>0</v>
      </c>
      <c r="X117" s="6">
        <v>82085000</v>
      </c>
      <c r="Y117" s="6">
        <v>0</v>
      </c>
      <c r="Z117" s="6">
        <v>24558796000</v>
      </c>
      <c r="AA117" s="6">
        <v>25651849000</v>
      </c>
      <c r="AB117" s="10">
        <f t="shared" si="6"/>
        <v>234392023000</v>
      </c>
      <c r="AC117" s="10">
        <f t="shared" si="9"/>
        <v>214571873000</v>
      </c>
      <c r="AD117" s="10">
        <f t="shared" si="7"/>
        <v>19820150000</v>
      </c>
      <c r="AE117" s="12">
        <f>C117/(1+0.13)/VLOOKUP(A117,[1]选股结果!$A$2:$AX$3002,3,FALSE)</f>
        <v>0.771842070833531</v>
      </c>
      <c r="AF117" s="12">
        <f>(S117/(1+0.1)+Z117)/(VLOOKUP(A117,[1]选股结果!$A$2:$AY$3002,51,FALSE))</f>
        <v>0.664926587938597</v>
      </c>
      <c r="AG117" s="16"/>
      <c r="AH117" s="12">
        <f>AD117/VLOOKUP(A117,[1]选股结果!$A$2:$AX$3002,35,FALSE)</f>
        <v>0.938000571787948</v>
      </c>
      <c r="AI117" s="10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S117/(1+0.13)+Z117)</f>
        <v>84332117079.646</v>
      </c>
      <c r="AJ117" s="10">
        <f t="shared" si="8"/>
        <v>-64511967079.646</v>
      </c>
      <c r="AK117" s="18">
        <f>AD117-VLOOKUP(A117,[2]选股结果!$A$2:$G$4900,7,FALSE)</f>
        <v>19878119000</v>
      </c>
    </row>
    <row r="118" spans="1:37">
      <c r="A118" s="5" t="s">
        <v>269</v>
      </c>
      <c r="B118" s="5" t="s">
        <v>270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/>
      <c r="L118" s="6">
        <v>0</v>
      </c>
      <c r="M118" s="6">
        <v>0</v>
      </c>
      <c r="N118" s="6"/>
      <c r="O118" s="6">
        <v>0</v>
      </c>
      <c r="P118" s="6">
        <v>6420478671.19</v>
      </c>
      <c r="Q118" s="6">
        <v>1895010392.62</v>
      </c>
      <c r="R118" s="6"/>
      <c r="S118" s="6">
        <v>99574719358.01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21240223219.4</v>
      </c>
      <c r="AA118" s="6">
        <v>8036244187.28</v>
      </c>
      <c r="AB118" s="10">
        <f t="shared" si="6"/>
        <v>138469030602.5</v>
      </c>
      <c r="AC118" s="10">
        <f t="shared" si="9"/>
        <v>135271665435.88</v>
      </c>
      <c r="AD118" s="10">
        <f t="shared" si="7"/>
        <v>3197365166.62</v>
      </c>
      <c r="AE118" s="12">
        <f>C118/(1+0.13)/VLOOKUP(A118,[1]选股结果!$A$2:$AX$3002,3,FALSE)</f>
        <v>0.726208684335736</v>
      </c>
      <c r="AF118" s="12">
        <f>(S118/(1+0.1)+Z118)/(VLOOKUP(A118,[1]选股结果!$A$2:$AY$3002,51,FALSE))</f>
        <v>0.72036966128475</v>
      </c>
      <c r="AG118" s="16"/>
      <c r="AH118" s="12">
        <f>AD118/VLOOKUP(A118,[1]选股结果!$A$2:$AX$3002,35,FALSE)</f>
        <v>0.321198782837883</v>
      </c>
      <c r="AI118" s="10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S118/(1+0.13)+Z118)</f>
        <v>45786866913.2247</v>
      </c>
      <c r="AJ118" s="10">
        <f t="shared" si="8"/>
        <v>-42589501746.6047</v>
      </c>
      <c r="AK118" s="18">
        <f>AD118-VLOOKUP(A118,[2]选股结果!$A$2:$G$4900,7,FALSE)</f>
        <v>3304397102.12</v>
      </c>
    </row>
    <row r="119" spans="1:37">
      <c r="A119" s="5" t="s">
        <v>271</v>
      </c>
      <c r="B119" s="5" t="s">
        <v>272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/>
      <c r="L119" s="6">
        <v>0</v>
      </c>
      <c r="M119" s="6">
        <v>0</v>
      </c>
      <c r="N119" s="6"/>
      <c r="O119" s="6">
        <v>0</v>
      </c>
      <c r="P119" s="6">
        <v>323273010.33</v>
      </c>
      <c r="Q119" s="6">
        <v>380246055.53</v>
      </c>
      <c r="R119" s="6"/>
      <c r="S119" s="6">
        <v>4813752451.34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717121919.68</v>
      </c>
      <c r="AA119" s="6">
        <v>986612142.45</v>
      </c>
      <c r="AB119" s="10">
        <f t="shared" si="6"/>
        <v>7051240865.85</v>
      </c>
      <c r="AC119" s="10">
        <f t="shared" si="9"/>
        <v>6840759523.8</v>
      </c>
      <c r="AD119" s="10">
        <f t="shared" si="7"/>
        <v>210481342.049999</v>
      </c>
      <c r="AE119" s="12">
        <f>C119/(1+0.13)/VLOOKUP(A119,[1]选股结果!$A$2:$AX$3002,3,FALSE)</f>
        <v>0.783516401497096</v>
      </c>
      <c r="AF119" s="12">
        <f>(S119/(1+0.1)+Z119)/(VLOOKUP(A119,[1]选股结果!$A$2:$AY$3002,51,FALSE))</f>
        <v>0.751086120054758</v>
      </c>
      <c r="AG119" s="16"/>
      <c r="AH119" s="12">
        <f>AD119/VLOOKUP(A119,[1]选股结果!$A$2:$AX$3002,35,FALSE)</f>
        <v>0.326228943682147</v>
      </c>
      <c r="AI119" s="10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S119/(1+0.13)+Z119)</f>
        <v>1804113920.47018</v>
      </c>
      <c r="AJ119" s="10">
        <f t="shared" si="8"/>
        <v>-1593632578.42018</v>
      </c>
      <c r="AK119" s="18">
        <f>AD119-VLOOKUP(A119,[2]选股结果!$A$2:$G$4900,7,FALSE)</f>
        <v>217733714.159999</v>
      </c>
    </row>
    <row r="120" spans="1:37">
      <c r="A120" s="5" t="s">
        <v>273</v>
      </c>
      <c r="B120" s="5" t="s">
        <v>274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/>
      <c r="L120" s="6">
        <v>0</v>
      </c>
      <c r="M120" s="6">
        <v>0</v>
      </c>
      <c r="N120" s="6"/>
      <c r="O120" s="6">
        <v>0</v>
      </c>
      <c r="P120" s="6">
        <v>2796452881.98</v>
      </c>
      <c r="Q120" s="6">
        <v>654048521.72</v>
      </c>
      <c r="R120" s="6"/>
      <c r="S120" s="6">
        <v>15996668646.37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2288190157.2</v>
      </c>
      <c r="AA120" s="6">
        <v>1035994051.4</v>
      </c>
      <c r="AB120" s="10">
        <f t="shared" si="6"/>
        <v>26533202790.6</v>
      </c>
      <c r="AC120" s="10">
        <f t="shared" si="9"/>
        <v>22117305736.95</v>
      </c>
      <c r="AD120" s="10">
        <f t="shared" si="7"/>
        <v>4415897053.65</v>
      </c>
      <c r="AE120" s="12">
        <f>C120/(1+0.13)/VLOOKUP(A120,[1]选股结果!$A$2:$AX$3002,3,FALSE)</f>
        <v>0.873994390045703</v>
      </c>
      <c r="AF120" s="12">
        <f>(S120/(1+0.1)+Z120)/(VLOOKUP(A120,[1]选股结果!$A$2:$AY$3002,51,FALSE))</f>
        <v>0.735147784226064</v>
      </c>
      <c r="AG120" s="16"/>
      <c r="AH120" s="12">
        <f>AD120/VLOOKUP(A120,[1]选股结果!$A$2:$AX$3002,35,FALSE)</f>
        <v>1.74640049727382</v>
      </c>
      <c r="AI120" s="10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S120/(1+0.13)+Z120)</f>
        <v>6449660191.72929</v>
      </c>
      <c r="AJ120" s="10">
        <f t="shared" si="8"/>
        <v>-2033763138.07929</v>
      </c>
      <c r="AK120" s="18">
        <f>AD120-VLOOKUP(A120,[2]选股结果!$A$2:$G$4900,7,FALSE)</f>
        <v>4421948198.37</v>
      </c>
    </row>
    <row r="121" spans="1:37">
      <c r="A121" s="5" t="s">
        <v>275</v>
      </c>
      <c r="B121" s="5" t="s">
        <v>276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/>
      <c r="L121" s="6">
        <v>0</v>
      </c>
      <c r="M121" s="6">
        <v>0</v>
      </c>
      <c r="N121" s="6"/>
      <c r="O121" s="6">
        <v>0</v>
      </c>
      <c r="P121" s="6">
        <v>2664894143.9</v>
      </c>
      <c r="Q121" s="6">
        <v>4936102135.26</v>
      </c>
      <c r="R121" s="6"/>
      <c r="S121" s="6">
        <v>14089126675.23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769790958.48</v>
      </c>
      <c r="AA121" s="6">
        <v>3495306650</v>
      </c>
      <c r="AB121" s="10">
        <f t="shared" si="6"/>
        <v>23326742078.8</v>
      </c>
      <c r="AC121" s="10">
        <f t="shared" si="9"/>
        <v>21019118427.61</v>
      </c>
      <c r="AD121" s="10">
        <f t="shared" si="7"/>
        <v>2307623651.19</v>
      </c>
      <c r="AE121" s="12">
        <f>C121/(1+0.13)/VLOOKUP(A121,[1]选股结果!$A$2:$AX$3002,3,FALSE)</f>
        <v>1.68366814617033</v>
      </c>
      <c r="AF121" s="12">
        <f>(S121/(1+0.1)+Z121)/(VLOOKUP(A121,[1]选股结果!$A$2:$AY$3002,51,FALSE))</f>
        <v>1.61954394316929</v>
      </c>
      <c r="AG121" s="16"/>
      <c r="AH121" s="12">
        <f>AD121/VLOOKUP(A121,[1]选股结果!$A$2:$AX$3002,35,FALSE)</f>
        <v>2.05730569469279</v>
      </c>
      <c r="AI121" s="10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S121/(1+0.13)+Z121)</f>
        <v>-4854148684.86381</v>
      </c>
      <c r="AJ121" s="10">
        <f t="shared" si="8"/>
        <v>7161772336.05381</v>
      </c>
      <c r="AK121" s="18">
        <f>AD121-VLOOKUP(A121,[2]选股结果!$A$2:$G$4900,7,FALSE)</f>
        <v>2307441102.31</v>
      </c>
    </row>
    <row r="122" spans="1:37">
      <c r="A122" s="5" t="s">
        <v>277</v>
      </c>
      <c r="B122" s="5" t="s">
        <v>278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/>
      <c r="L122" s="6">
        <v>0</v>
      </c>
      <c r="M122" s="6">
        <v>0</v>
      </c>
      <c r="N122" s="6"/>
      <c r="O122" s="6">
        <v>0</v>
      </c>
      <c r="P122" s="6">
        <v>103087515.47</v>
      </c>
      <c r="Q122" s="6">
        <v>29157649.46</v>
      </c>
      <c r="R122" s="6"/>
      <c r="S122" s="6">
        <v>552371812.37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189491816.22</v>
      </c>
      <c r="AA122" s="6">
        <v>192795212.57</v>
      </c>
      <c r="AB122" s="10">
        <f t="shared" si="6"/>
        <v>1246100244.37</v>
      </c>
      <c r="AC122" s="10">
        <f t="shared" si="9"/>
        <v>1037746356.63</v>
      </c>
      <c r="AD122" s="10">
        <f t="shared" si="7"/>
        <v>208353887.74</v>
      </c>
      <c r="AE122" s="12">
        <f>C122/(1+0.13)/VLOOKUP(A122,[1]选股结果!$A$2:$AX$3002,3,FALSE)</f>
        <v>0.802367946380887</v>
      </c>
      <c r="AF122" s="12">
        <f>(S122/(1+0.1)+Z122)/(VLOOKUP(A122,[1]选股结果!$A$2:$AY$3002,51,FALSE))</f>
        <v>0.671134240151654</v>
      </c>
      <c r="AG122" s="16"/>
      <c r="AH122" s="12">
        <f>AD122/VLOOKUP(A122,[1]选股结果!$A$2:$AX$3002,35,FALSE)</f>
        <v>0.699912625388133</v>
      </c>
      <c r="AI122" s="10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S122/(1+0.13)+Z122)</f>
        <v>352249392.183186</v>
      </c>
      <c r="AJ122" s="10">
        <f t="shared" si="8"/>
        <v>-143895504.443186</v>
      </c>
      <c r="AK122" s="18">
        <f>AD122-VLOOKUP(A122,[2]选股结果!$A$2:$G$4900,7,FALSE)</f>
        <v>208398078.6</v>
      </c>
    </row>
    <row r="123" spans="1:37">
      <c r="A123" s="5" t="s">
        <v>279</v>
      </c>
      <c r="B123" s="5" t="s">
        <v>280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/>
      <c r="L123" s="6">
        <v>0</v>
      </c>
      <c r="M123" s="6">
        <v>0</v>
      </c>
      <c r="N123" s="6"/>
      <c r="O123" s="6">
        <v>0</v>
      </c>
      <c r="P123" s="6">
        <v>86001891.53</v>
      </c>
      <c r="Q123" s="6">
        <v>42666857.43</v>
      </c>
      <c r="R123" s="6"/>
      <c r="S123" s="6">
        <v>6401772587.49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625039513.91</v>
      </c>
      <c r="AA123" s="6">
        <v>211891207.52</v>
      </c>
      <c r="AB123" s="10">
        <f t="shared" si="6"/>
        <v>8035109023.24</v>
      </c>
      <c r="AC123" s="10">
        <f t="shared" si="9"/>
        <v>7324705200.45</v>
      </c>
      <c r="AD123" s="10">
        <f t="shared" si="7"/>
        <v>710403822.790001</v>
      </c>
      <c r="AE123" s="12">
        <f>C123/(1+0.13)/VLOOKUP(A123,[1]选股结果!$A$2:$AX$3002,3,FALSE)</f>
        <v>0.698045179966606</v>
      </c>
      <c r="AF123" s="12">
        <f>(S123/(1+0.1)+Z123)/(VLOOKUP(A123,[1]选股结果!$A$2:$AY$3002,51,FALSE))</f>
        <v>0.645008029365489</v>
      </c>
      <c r="AG123" s="16"/>
      <c r="AH123" s="12">
        <f>AD123/VLOOKUP(A123,[1]选股结果!$A$2:$AX$3002,35,FALSE)</f>
        <v>4.48399439152176</v>
      </c>
      <c r="AI123" s="10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S123/(1+0.13)+Z123)</f>
        <v>3701539424.28514</v>
      </c>
      <c r="AJ123" s="10">
        <f t="shared" si="8"/>
        <v>-2991135601.49513</v>
      </c>
      <c r="AK123" s="18">
        <f>AD123-VLOOKUP(A123,[2]选股结果!$A$2:$G$4900,7,FALSE)</f>
        <v>711320859.300001</v>
      </c>
    </row>
    <row r="124" spans="1:37">
      <c r="A124" s="5" t="s">
        <v>281</v>
      </c>
      <c r="B124" s="5" t="s">
        <v>282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/>
      <c r="L124" s="6">
        <v>0</v>
      </c>
      <c r="M124" s="6">
        <v>0</v>
      </c>
      <c r="N124" s="6"/>
      <c r="O124" s="6">
        <v>0</v>
      </c>
      <c r="P124" s="6">
        <v>77183764.84</v>
      </c>
      <c r="Q124" s="6">
        <v>12522362.15</v>
      </c>
      <c r="R124" s="6"/>
      <c r="S124" s="6">
        <v>3274848510.71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193529978.74</v>
      </c>
      <c r="AA124" s="6">
        <v>109984478.02</v>
      </c>
      <c r="AB124" s="10">
        <f t="shared" si="6"/>
        <v>3670938026.98</v>
      </c>
      <c r="AC124" s="10">
        <f t="shared" si="9"/>
        <v>3655546732.31</v>
      </c>
      <c r="AD124" s="10">
        <f t="shared" si="7"/>
        <v>15391294.6700001</v>
      </c>
      <c r="AE124" s="12">
        <f>C124/(1+0.13)/VLOOKUP(A124,[1]选股结果!$A$2:$AX$3002,3,FALSE)</f>
        <v>1.00659992832907</v>
      </c>
      <c r="AF124" s="12">
        <f>(S124/(1+0.1)+Z124)/(VLOOKUP(A124,[1]选股结果!$A$2:$AY$3002,51,FALSE))</f>
        <v>1.03705386671997</v>
      </c>
      <c r="AG124" s="16"/>
      <c r="AH124" s="12">
        <f>AD124/VLOOKUP(A124,[1]选股结果!$A$2:$AX$3002,35,FALSE)</f>
        <v>0.0733853808688839</v>
      </c>
      <c r="AI124" s="10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S124/(1+0.13)+Z124)</f>
        <v>-34248669.7669911</v>
      </c>
      <c r="AJ124" s="10">
        <f t="shared" si="8"/>
        <v>49639964.4369912</v>
      </c>
      <c r="AK124" s="18">
        <f>AD124-VLOOKUP(A124,[2]选股结果!$A$2:$G$4900,7,FALSE)</f>
        <v>18652945.1200001</v>
      </c>
    </row>
    <row r="125" spans="1:37">
      <c r="A125" s="5" t="s">
        <v>283</v>
      </c>
      <c r="B125" s="5" t="s">
        <v>284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/>
      <c r="L125" s="6">
        <v>0</v>
      </c>
      <c r="M125" s="6">
        <v>0</v>
      </c>
      <c r="N125" s="6"/>
      <c r="O125" s="6">
        <v>0</v>
      </c>
      <c r="P125" s="6">
        <v>344246720.13</v>
      </c>
      <c r="Q125" s="6">
        <v>52720038.5</v>
      </c>
      <c r="R125" s="6"/>
      <c r="S125" s="6">
        <v>410000935.22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105498937.17</v>
      </c>
      <c r="AA125" s="6">
        <v>225337379.49</v>
      </c>
      <c r="AB125" s="10">
        <f t="shared" si="6"/>
        <v>2112223258.58</v>
      </c>
      <c r="AC125" s="10">
        <f t="shared" si="9"/>
        <v>1085083972.01</v>
      </c>
      <c r="AD125" s="10">
        <f t="shared" si="7"/>
        <v>1027139286.57</v>
      </c>
      <c r="AE125" s="12">
        <f>C125/(1+0.13)/VLOOKUP(A125,[1]选股结果!$A$2:$AX$3002,3,FALSE)</f>
        <v>0.868143611067168</v>
      </c>
      <c r="AF125" s="12">
        <f>(S125/(1+0.1)+Z125)/(VLOOKUP(A125,[1]选股结果!$A$2:$AY$3002,51,FALSE))</f>
        <v>0.353548529249922</v>
      </c>
      <c r="AG125" s="16"/>
      <c r="AH125" s="12">
        <f>AD125/VLOOKUP(A125,[1]选股结果!$A$2:$AX$3002,35,FALSE)</f>
        <v>1.24869667214985</v>
      </c>
      <c r="AI125" s="10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S125/(1+0.13)+Z125)</f>
        <v>884317364.224602</v>
      </c>
      <c r="AJ125" s="10">
        <f t="shared" si="8"/>
        <v>142821922.345398</v>
      </c>
      <c r="AK125" s="18">
        <f>AD125-VLOOKUP(A125,[2]选股结果!$A$2:$G$4900,7,FALSE)</f>
        <v>1027145729.05</v>
      </c>
    </row>
    <row r="126" spans="1:37">
      <c r="A126" s="5" t="s">
        <v>285</v>
      </c>
      <c r="B126" s="5" t="s">
        <v>286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/>
      <c r="L126" s="6">
        <v>0</v>
      </c>
      <c r="M126" s="6">
        <v>0</v>
      </c>
      <c r="N126" s="6"/>
      <c r="O126" s="6">
        <v>0</v>
      </c>
      <c r="P126" s="6">
        <v>31074890.01</v>
      </c>
      <c r="Q126" s="6">
        <v>42723804.81</v>
      </c>
      <c r="R126" s="6"/>
      <c r="S126" s="6">
        <v>108897181.47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59745119.21</v>
      </c>
      <c r="AA126" s="6">
        <v>44834974.11</v>
      </c>
      <c r="AB126" s="10">
        <f t="shared" si="6"/>
        <v>223656254.59</v>
      </c>
      <c r="AC126" s="10">
        <f t="shared" si="9"/>
        <v>244552164.8</v>
      </c>
      <c r="AD126" s="10">
        <f t="shared" si="7"/>
        <v>-20895910.21</v>
      </c>
      <c r="AE126" s="12">
        <f>C126/(1+0.13)/VLOOKUP(A126,[1]选股结果!$A$2:$AX$3002,3,FALSE)</f>
        <v>0.718862080662358</v>
      </c>
      <c r="AF126" s="12">
        <f>(S126/(1+0.1)+Z126)/(VLOOKUP(A126,[1]选股结果!$A$2:$AY$3002,51,FALSE))</f>
        <v>0.819099090977532</v>
      </c>
      <c r="AG126" s="16"/>
      <c r="AH126" s="12">
        <f>AD126/VLOOKUP(A126,[1]选股结果!$A$2:$AX$3002,35,FALSE)</f>
        <v>-1.16831499599734</v>
      </c>
      <c r="AI126" s="10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S126/(1+0.13)+Z126)</f>
        <v>37687101.3884071</v>
      </c>
      <c r="AJ126" s="10">
        <f t="shared" si="8"/>
        <v>-58583011.5984071</v>
      </c>
      <c r="AK126" s="18">
        <f>AD126-VLOOKUP(A126,[2]选股结果!$A$2:$G$4900,7,FALSE)</f>
        <v>-20895910.21</v>
      </c>
    </row>
    <row r="127" spans="1:37">
      <c r="A127" s="5" t="s">
        <v>287</v>
      </c>
      <c r="B127" s="5" t="s">
        <v>288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/>
      <c r="L127" s="6">
        <v>0</v>
      </c>
      <c r="M127" s="6">
        <v>0</v>
      </c>
      <c r="N127" s="6"/>
      <c r="O127" s="6">
        <v>0</v>
      </c>
      <c r="P127" s="6">
        <v>334318554.75</v>
      </c>
      <c r="Q127" s="6">
        <v>451733734.65</v>
      </c>
      <c r="R127" s="6"/>
      <c r="S127" s="6">
        <v>19034484523.46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367315683.02</v>
      </c>
      <c r="AA127" s="6">
        <v>418557237.45</v>
      </c>
      <c r="AB127" s="10">
        <f t="shared" si="6"/>
        <v>19655076568.16</v>
      </c>
      <c r="AC127" s="10">
        <f t="shared" si="9"/>
        <v>20154675998.68</v>
      </c>
      <c r="AD127" s="10">
        <f t="shared" si="7"/>
        <v>-499599430.52</v>
      </c>
      <c r="AE127" s="12">
        <f>C127/(1+0.13)/VLOOKUP(A127,[1]选股结果!$A$2:$AX$3002,3,FALSE)</f>
        <v>0.853214598492822</v>
      </c>
      <c r="AF127" s="12">
        <f>(S127/(1+0.1)+Z127)/(VLOOKUP(A127,[1]选股结果!$A$2:$AY$3002,51,FALSE))</f>
        <v>0.911290918357545</v>
      </c>
      <c r="AG127" s="16"/>
      <c r="AH127" s="12">
        <f>AD127/VLOOKUP(A127,[1]选股结果!$A$2:$AX$3002,35,FALSE)</f>
        <v>-1.64314239908561</v>
      </c>
      <c r="AI127" s="10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S127/(1+0.13)+Z127)</f>
        <v>2179611643.23637</v>
      </c>
      <c r="AJ127" s="10">
        <f t="shared" si="8"/>
        <v>-2679211073.75637</v>
      </c>
      <c r="AK127" s="18">
        <f>AD127-VLOOKUP(A127,[2]选股结果!$A$2:$G$4900,7,FALSE)</f>
        <v>-487979794.05</v>
      </c>
    </row>
    <row r="128" spans="1:37">
      <c r="A128" s="5" t="s">
        <v>289</v>
      </c>
      <c r="B128" s="5" t="s">
        <v>290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/>
      <c r="L128" s="6">
        <v>0</v>
      </c>
      <c r="M128" s="6">
        <v>0</v>
      </c>
      <c r="N128" s="6"/>
      <c r="O128" s="6">
        <v>0</v>
      </c>
      <c r="P128" s="6">
        <v>138391678.12</v>
      </c>
      <c r="Q128" s="6">
        <v>297540227.45</v>
      </c>
      <c r="R128" s="6"/>
      <c r="S128" s="6">
        <v>4572532211.35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430035873.22</v>
      </c>
      <c r="AA128" s="6">
        <v>572816412.46</v>
      </c>
      <c r="AB128" s="10">
        <f t="shared" ref="AB128:AB158" si="10">C128+D128+E128+F128+G128+H128+I128+J128+L128+M128+O128+Q128</f>
        <v>6344098327.05</v>
      </c>
      <c r="AC128" s="10">
        <f t="shared" si="9"/>
        <v>5713776175.15</v>
      </c>
      <c r="AD128" s="10">
        <f t="shared" si="7"/>
        <v>630322151.9</v>
      </c>
      <c r="AE128" s="12">
        <f>C128/(1+0.13)/VLOOKUP(A128,[1]选股结果!$A$2:$AX$3002,3,FALSE)</f>
        <v>1.35978232475903</v>
      </c>
      <c r="AF128" s="12">
        <f>(S128/(1+0.1)+Z128)/(VLOOKUP(A128,[1]选股结果!$A$2:$AY$3002,51,FALSE))</f>
        <v>1.01386862441375</v>
      </c>
      <c r="AG128" s="16"/>
      <c r="AH128" s="12">
        <f>AD128/VLOOKUP(A128,[1]选股结果!$A$2:$AX$3002,35,FALSE)</f>
        <v>-0.367503927093549</v>
      </c>
      <c r="AI128" s="10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S128/(1+0.13)+Z128)</f>
        <v>47615187.3593798</v>
      </c>
      <c r="AJ128" s="10">
        <f t="shared" si="8"/>
        <v>582706964.54062</v>
      </c>
      <c r="AK128" s="18">
        <f>AD128-VLOOKUP(A128,[2]选股结果!$A$2:$G$4900,7,FALSE)</f>
        <v>751418988.17</v>
      </c>
    </row>
    <row r="129" spans="1:37">
      <c r="A129" s="5" t="s">
        <v>291</v>
      </c>
      <c r="B129" s="5" t="s">
        <v>292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/>
      <c r="L129" s="6">
        <v>0</v>
      </c>
      <c r="M129" s="6">
        <v>0</v>
      </c>
      <c r="N129" s="6"/>
      <c r="O129" s="6">
        <v>0</v>
      </c>
      <c r="P129" s="6">
        <v>152997000</v>
      </c>
      <c r="Q129" s="6">
        <v>414769000</v>
      </c>
      <c r="R129" s="6"/>
      <c r="S129" s="6">
        <v>535668000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749026000</v>
      </c>
      <c r="AA129" s="6">
        <v>330273000</v>
      </c>
      <c r="AB129" s="10">
        <f t="shared" si="10"/>
        <v>12296165000</v>
      </c>
      <c r="AC129" s="10">
        <f t="shared" si="9"/>
        <v>1767964000</v>
      </c>
      <c r="AD129" s="10">
        <f t="shared" si="7"/>
        <v>10528201000</v>
      </c>
      <c r="AE129" s="12">
        <f>C129/(1+0.13)/VLOOKUP(A129,[1]选股结果!$A$2:$AX$3002,3,FALSE)</f>
        <v>0.600634899520965</v>
      </c>
      <c r="AF129" s="12">
        <f>(S129/(1+0.1)+Z129)/(VLOOKUP(A129,[1]选股结果!$A$2:$AY$3002,51,FALSE))</f>
        <v>0.111444706524681</v>
      </c>
      <c r="AG129" s="16"/>
      <c r="AH129" s="12">
        <f>AD129/VLOOKUP(A129,[1]选股结果!$A$2:$AX$3002,35,FALSE)</f>
        <v>-52.8709938231306</v>
      </c>
      <c r="AI129" s="10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S129/(1+0.13)+Z129)</f>
        <v>9867605522.12389</v>
      </c>
      <c r="AJ129" s="10">
        <f t="shared" si="8"/>
        <v>660595477.876106</v>
      </c>
      <c r="AK129" s="18">
        <f>AD129-VLOOKUP(A129,[2]选股结果!$A$2:$G$4900,7,FALSE)</f>
        <v>10528201000</v>
      </c>
    </row>
    <row r="130" spans="1:37">
      <c r="A130" s="5" t="s">
        <v>293</v>
      </c>
      <c r="B130" s="5" t="s">
        <v>294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/>
      <c r="L130" s="6">
        <v>0</v>
      </c>
      <c r="M130" s="6">
        <v>0</v>
      </c>
      <c r="N130" s="6"/>
      <c r="O130" s="6">
        <v>0</v>
      </c>
      <c r="P130" s="6">
        <v>8869821.51</v>
      </c>
      <c r="Q130" s="6">
        <v>284321.32</v>
      </c>
      <c r="R130" s="6"/>
      <c r="S130" s="6">
        <v>0</v>
      </c>
      <c r="T130" s="6">
        <v>6846241.26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15374337.04</v>
      </c>
      <c r="AA130" s="6">
        <v>10202972.44</v>
      </c>
      <c r="AB130" s="10">
        <f t="shared" si="10"/>
        <v>30697324.93</v>
      </c>
      <c r="AC130" s="10">
        <f t="shared" si="9"/>
        <v>41293372.25</v>
      </c>
      <c r="AD130" s="10">
        <f t="shared" si="7"/>
        <v>-10596047.32</v>
      </c>
      <c r="AE130" s="12">
        <f>C130/(1+0.13)/VLOOKUP(A130,[1]选股结果!$A$2:$AX$3002,3,FALSE)</f>
        <v>1.31962572230608</v>
      </c>
      <c r="AF130" s="12">
        <f>(S130/(1+0.1)+Z130)/(VLOOKUP(A130,[1]选股结果!$A$2:$AY$3002,51,FALSE))</f>
        <v>0.570436648907207</v>
      </c>
      <c r="AG130" s="16"/>
      <c r="AH130" s="12">
        <f>AD130/VLOOKUP(A130,[1]选股结果!$A$2:$AX$3002,35,FALSE)</f>
        <v>0.767358071716859</v>
      </c>
      <c r="AI130" s="10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S130/(1+0.13)+Z130)</f>
        <v>11577537.58</v>
      </c>
      <c r="AJ130" s="10">
        <f t="shared" si="8"/>
        <v>-22173584.9</v>
      </c>
      <c r="AK130" s="18">
        <f>AD130-VLOOKUP(A130,[2]选股结果!$A$2:$G$4900,7,FALSE)</f>
        <v>-10596047.32</v>
      </c>
    </row>
    <row r="131" spans="1:37">
      <c r="A131" s="5" t="s">
        <v>295</v>
      </c>
      <c r="B131" s="5" t="s">
        <v>296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/>
      <c r="L131" s="6">
        <v>0</v>
      </c>
      <c r="M131" s="6">
        <v>0</v>
      </c>
      <c r="N131" s="6"/>
      <c r="O131" s="6">
        <v>0</v>
      </c>
      <c r="P131" s="6">
        <v>390726470.01</v>
      </c>
      <c r="Q131" s="6">
        <v>117662902.52</v>
      </c>
      <c r="R131" s="6"/>
      <c r="S131" s="6">
        <v>7349647899.26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584170639.23</v>
      </c>
      <c r="AA131" s="6">
        <v>410537600.66</v>
      </c>
      <c r="AB131" s="10">
        <f t="shared" si="10"/>
        <v>9245650279.41</v>
      </c>
      <c r="AC131" s="10">
        <f t="shared" si="9"/>
        <v>8735082609.16</v>
      </c>
      <c r="AD131" s="10">
        <f t="shared" ref="AD131:AD194" si="11">AB131-AC131</f>
        <v>510567670.25</v>
      </c>
      <c r="AE131" s="12">
        <f>C131/(1+0.13)/VLOOKUP(A131,[1]选股结果!$A$2:$AX$3002,3,FALSE)</f>
        <v>1.72653771452763</v>
      </c>
      <c r="AF131" s="12">
        <f>(S131/(1+0.1)+Z131)/(VLOOKUP(A131,[1]选股结果!$A$2:$AY$3002,51,FALSE))</f>
        <v>1.64225532157944</v>
      </c>
      <c r="AG131" s="16"/>
      <c r="AH131" s="12">
        <f>AD131/VLOOKUP(A131,[1]选股结果!$A$2:$AX$3002,35,FALSE)</f>
        <v>2.80295517001514</v>
      </c>
      <c r="AI131" s="10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S131/(1+0.13)+Z131)</f>
        <v>-2664082158.57584</v>
      </c>
      <c r="AJ131" s="10">
        <f t="shared" ref="AJ131:AJ194" si="12">AD131-AI131</f>
        <v>3174649828.82584</v>
      </c>
      <c r="AK131" s="18">
        <f>AD131-VLOOKUP(A131,[2]选股结果!$A$2:$G$4900,7,FALSE)</f>
        <v>515446916.43</v>
      </c>
    </row>
    <row r="132" spans="1:37">
      <c r="A132" s="5" t="s">
        <v>297</v>
      </c>
      <c r="B132" s="5" t="s">
        <v>298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/>
      <c r="L132" s="6">
        <v>0</v>
      </c>
      <c r="M132" s="6">
        <v>0</v>
      </c>
      <c r="N132" s="6"/>
      <c r="O132" s="6">
        <v>0</v>
      </c>
      <c r="P132" s="6">
        <v>93500193.44</v>
      </c>
      <c r="Q132" s="6">
        <v>41033342.78</v>
      </c>
      <c r="R132" s="6"/>
      <c r="S132" s="6">
        <v>1949031181.65</v>
      </c>
      <c r="T132" s="6">
        <v>1373318.92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133741443.24</v>
      </c>
      <c r="AA132" s="6">
        <v>168287530.66</v>
      </c>
      <c r="AB132" s="10">
        <f t="shared" si="10"/>
        <v>2372846538.28</v>
      </c>
      <c r="AC132" s="10">
        <f t="shared" si="9"/>
        <v>2345933667.91</v>
      </c>
      <c r="AD132" s="10">
        <f t="shared" si="11"/>
        <v>26912870.3699999</v>
      </c>
      <c r="AE132" s="12">
        <f>C132/(1+0.13)/VLOOKUP(A132,[1]选股结果!$A$2:$AX$3002,3,FALSE)</f>
        <v>1.24265247176211</v>
      </c>
      <c r="AF132" s="12">
        <f>(S132/(1+0.1)+Z132)/(VLOOKUP(A132,[1]选股结果!$A$2:$AY$3002,51,FALSE))</f>
        <v>1.24955238449963</v>
      </c>
      <c r="AG132" s="16"/>
      <c r="AH132" s="12">
        <f>AD132/VLOOKUP(A132,[1]选股结果!$A$2:$AX$3002,35,FALSE)</f>
        <v>9.2439531905217</v>
      </c>
      <c r="AI132" s="10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S132/(1+0.13)+Z132)</f>
        <v>-333531324.262478</v>
      </c>
      <c r="AJ132" s="10">
        <f t="shared" si="12"/>
        <v>360444194.632478</v>
      </c>
      <c r="AK132" s="18">
        <f>AD132-VLOOKUP(A132,[2]选股结果!$A$2:$G$4900,7,FALSE)</f>
        <v>26912870.3699999</v>
      </c>
    </row>
    <row r="133" spans="1:37">
      <c r="A133" s="5" t="s">
        <v>299</v>
      </c>
      <c r="B133" s="5" t="s">
        <v>300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/>
      <c r="L133" s="6">
        <v>0</v>
      </c>
      <c r="M133" s="6">
        <v>0</v>
      </c>
      <c r="N133" s="6"/>
      <c r="O133" s="6">
        <v>0</v>
      </c>
      <c r="P133" s="6">
        <v>54826737.72</v>
      </c>
      <c r="Q133" s="6">
        <v>13722584.69</v>
      </c>
      <c r="R133" s="6"/>
      <c r="S133" s="6">
        <v>1287485531.58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253967176.67</v>
      </c>
      <c r="AA133" s="6">
        <v>57227673.39</v>
      </c>
      <c r="AB133" s="10">
        <f t="shared" si="10"/>
        <v>1706917229.22</v>
      </c>
      <c r="AC133" s="10">
        <f t="shared" si="9"/>
        <v>1653507119.36</v>
      </c>
      <c r="AD133" s="10">
        <f t="shared" si="11"/>
        <v>53410109.8599999</v>
      </c>
      <c r="AE133" s="12">
        <f>C133/(1+0.13)/VLOOKUP(A133,[1]选股结果!$A$2:$AX$3002,3,FALSE)</f>
        <v>0.572148783630155</v>
      </c>
      <c r="AF133" s="12">
        <f>(S133/(1+0.1)+Z133)/(VLOOKUP(A133,[1]选股结果!$A$2:$AY$3002,51,FALSE))</f>
        <v>0.590287416024426</v>
      </c>
      <c r="AG133" s="16"/>
      <c r="AH133" s="12">
        <f>AD133/VLOOKUP(A133,[1]选股结果!$A$2:$AX$3002,35,FALSE)</f>
        <v>-49.4396739190931</v>
      </c>
      <c r="AI133" s="10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S133/(1+0.13)+Z133)</f>
        <v>1019741388.16805</v>
      </c>
      <c r="AJ133" s="10">
        <f t="shared" si="12"/>
        <v>-966331278.308054</v>
      </c>
      <c r="AK133" s="18">
        <f>AD133-VLOOKUP(A133,[2]选股结果!$A$2:$G$4900,7,FALSE)</f>
        <v>53410109.8599999</v>
      </c>
    </row>
    <row r="134" spans="1:37">
      <c r="A134" s="5" t="s">
        <v>301</v>
      </c>
      <c r="B134" s="5" t="s">
        <v>302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/>
      <c r="L134" s="6">
        <v>0</v>
      </c>
      <c r="M134" s="6">
        <v>0</v>
      </c>
      <c r="N134" s="6"/>
      <c r="O134" s="6">
        <v>0</v>
      </c>
      <c r="P134" s="6">
        <v>198480509.3</v>
      </c>
      <c r="Q134" s="6">
        <v>535972383.54</v>
      </c>
      <c r="R134" s="6"/>
      <c r="S134" s="6">
        <v>1981083266.97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370458941.34</v>
      </c>
      <c r="AA134" s="6">
        <v>472544059.64</v>
      </c>
      <c r="AB134" s="10">
        <f t="shared" si="10"/>
        <v>4376716636.56</v>
      </c>
      <c r="AC134" s="10">
        <f t="shared" si="9"/>
        <v>3022566777.25</v>
      </c>
      <c r="AD134" s="10">
        <f t="shared" si="11"/>
        <v>1354149859.31</v>
      </c>
      <c r="AE134" s="12">
        <f>C134/(1+0.13)/VLOOKUP(A134,[1]选股结果!$A$2:$AX$3002,3,FALSE)</f>
        <v>1.44216847960215</v>
      </c>
      <c r="AF134" s="12">
        <f>(S134/(1+0.1)+Z134)/(VLOOKUP(A134,[1]选股结果!$A$2:$AY$3002,51,FALSE))</f>
        <v>0.95385680777161</v>
      </c>
      <c r="AG134" s="16"/>
      <c r="AH134" s="12">
        <f>AD134/VLOOKUP(A134,[1]选股结果!$A$2:$AX$3002,35,FALSE)</f>
        <v>-48.4879274076926</v>
      </c>
      <c r="AI134" s="10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S134/(1+0.13)+Z134)</f>
        <v>152858186.223186</v>
      </c>
      <c r="AJ134" s="10">
        <f t="shared" si="12"/>
        <v>1201291673.08681</v>
      </c>
      <c r="AK134" s="18">
        <f>AD134-VLOOKUP(A134,[2]选股结果!$A$2:$G$4900,7,FALSE)</f>
        <v>1357066350.3</v>
      </c>
    </row>
    <row r="135" spans="1:37">
      <c r="A135" s="5" t="s">
        <v>303</v>
      </c>
      <c r="B135" s="5" t="s">
        <v>304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/>
      <c r="L135" s="6">
        <v>0</v>
      </c>
      <c r="M135" s="6">
        <v>0</v>
      </c>
      <c r="N135" s="6"/>
      <c r="O135" s="6">
        <v>0</v>
      </c>
      <c r="P135" s="6">
        <v>509147715.63</v>
      </c>
      <c r="Q135" s="6">
        <v>89851559.31</v>
      </c>
      <c r="R135" s="6"/>
      <c r="S135" s="6">
        <v>10279209407.48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511987723.14</v>
      </c>
      <c r="AA135" s="6">
        <v>448032242.81</v>
      </c>
      <c r="AB135" s="10">
        <f t="shared" si="10"/>
        <v>14891773032.87</v>
      </c>
      <c r="AC135" s="10">
        <f t="shared" si="9"/>
        <v>11748377089.06</v>
      </c>
      <c r="AD135" s="10">
        <f t="shared" si="11"/>
        <v>3143395943.81</v>
      </c>
      <c r="AE135" s="12">
        <f>C135/(1+0.13)/VLOOKUP(A135,[1]选股结果!$A$2:$AX$3002,3,FALSE)</f>
        <v>0.846491255651593</v>
      </c>
      <c r="AF135" s="12">
        <f>(S135/(1+0.1)+Z135)/(VLOOKUP(A135,[1]选股结果!$A$2:$AY$3002,51,FALSE))</f>
        <v>0.758764154613222</v>
      </c>
      <c r="AG135" s="16"/>
      <c r="AH135" s="12">
        <f>AD135/VLOOKUP(A135,[1]选股结果!$A$2:$AX$3002,35,FALSE)</f>
        <v>1.64559637957777</v>
      </c>
      <c r="AI135" s="10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S135/(1+0.13)+Z135)</f>
        <v>3381863880.92487</v>
      </c>
      <c r="AJ135" s="10">
        <f t="shared" si="12"/>
        <v>-238467937.114864</v>
      </c>
      <c r="AK135" s="18">
        <f>AD135-VLOOKUP(A135,[2]选股结果!$A$2:$G$4900,7,FALSE)</f>
        <v>3132001979.42</v>
      </c>
    </row>
    <row r="136" spans="1:37">
      <c r="A136" s="5" t="s">
        <v>305</v>
      </c>
      <c r="B136" s="5" t="s">
        <v>306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/>
      <c r="L136" s="6">
        <v>0</v>
      </c>
      <c r="M136" s="6">
        <v>0</v>
      </c>
      <c r="N136" s="6"/>
      <c r="O136" s="6">
        <v>0</v>
      </c>
      <c r="P136" s="6">
        <v>290063296.2</v>
      </c>
      <c r="Q136" s="6">
        <v>105219405.89</v>
      </c>
      <c r="R136" s="6"/>
      <c r="S136" s="6">
        <v>355799532.11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415156466.32</v>
      </c>
      <c r="AA136" s="6">
        <v>473620640.35</v>
      </c>
      <c r="AB136" s="10">
        <f t="shared" si="10"/>
        <v>3918380137.61</v>
      </c>
      <c r="AC136" s="10">
        <f t="shared" si="9"/>
        <v>1534639934.98</v>
      </c>
      <c r="AD136" s="10">
        <f t="shared" si="11"/>
        <v>2383740202.63</v>
      </c>
      <c r="AE136" s="12">
        <f>C136/(1+0.13)/VLOOKUP(A136,[1]选股结果!$A$2:$AX$3002,3,FALSE)</f>
        <v>1.19412954880126</v>
      </c>
      <c r="AF136" s="12">
        <f>(S136/(1+0.1)+Z136)/(VLOOKUP(A136,[1]选股结果!$A$2:$AY$3002,51,FALSE))</f>
        <v>0.309073017248705</v>
      </c>
      <c r="AG136" s="16"/>
      <c r="AH136" s="12">
        <f>AD136/VLOOKUP(A136,[1]选股结果!$A$2:$AX$3002,35,FALSE)</f>
        <v>8.3804310029177</v>
      </c>
      <c r="AI136" s="10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S136/(1+0.13)+Z136)</f>
        <v>1659737508.77478</v>
      </c>
      <c r="AJ136" s="10">
        <f t="shared" si="12"/>
        <v>724002693.85522</v>
      </c>
      <c r="AK136" s="18">
        <f>AD136-VLOOKUP(A136,[2]选股结果!$A$2:$G$4900,7,FALSE)</f>
        <v>2385614619.28</v>
      </c>
    </row>
    <row r="137" spans="1:37">
      <c r="A137" s="5" t="s">
        <v>307</v>
      </c>
      <c r="B137" s="5" t="s">
        <v>308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/>
      <c r="L137" s="6">
        <v>0</v>
      </c>
      <c r="M137" s="6">
        <v>0</v>
      </c>
      <c r="N137" s="6"/>
      <c r="O137" s="6">
        <v>0</v>
      </c>
      <c r="P137" s="6">
        <v>2854653840.35</v>
      </c>
      <c r="Q137" s="6">
        <v>2161151669.21</v>
      </c>
      <c r="R137" s="6"/>
      <c r="S137" s="6">
        <v>61596647588.41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2950117500.4</v>
      </c>
      <c r="AA137" s="6">
        <v>3776093342.9</v>
      </c>
      <c r="AB137" s="10">
        <f t="shared" si="10"/>
        <v>74332688427.02</v>
      </c>
      <c r="AC137" s="10">
        <f t="shared" si="9"/>
        <v>71177512272.06</v>
      </c>
      <c r="AD137" s="10">
        <f t="shared" si="11"/>
        <v>3155176154.95999</v>
      </c>
      <c r="AE137" s="12">
        <f>C137/(1+0.13)/VLOOKUP(A137,[1]选股结果!$A$2:$AX$3002,3,FALSE)</f>
        <v>0.915077492493886</v>
      </c>
      <c r="AF137" s="12">
        <f>(S137/(1+0.1)+Z137)/(VLOOKUP(A137,[1]选股结果!$A$2:$AY$3002,51,FALSE))</f>
        <v>0.909048952467707</v>
      </c>
      <c r="AG137" s="16"/>
      <c r="AH137" s="12">
        <f>AD137/VLOOKUP(A137,[1]选股结果!$A$2:$AX$3002,35,FALSE)</f>
        <v>0.715156820371772</v>
      </c>
      <c r="AI137" s="10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S137/(1+0.13)+Z137)</f>
        <v>7384344472.40717</v>
      </c>
      <c r="AJ137" s="10">
        <f t="shared" si="12"/>
        <v>-4229168317.44717</v>
      </c>
      <c r="AK137" s="18">
        <f>AD137-VLOOKUP(A137,[2]选股结果!$A$2:$G$4900,7,FALSE)</f>
        <v>3100424006.02999</v>
      </c>
    </row>
    <row r="138" spans="1:37">
      <c r="A138" s="5" t="s">
        <v>309</v>
      </c>
      <c r="B138" s="5" t="s">
        <v>310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/>
      <c r="L138" s="6">
        <v>0</v>
      </c>
      <c r="M138" s="6">
        <v>0</v>
      </c>
      <c r="N138" s="6"/>
      <c r="O138" s="6">
        <v>0</v>
      </c>
      <c r="P138" s="6">
        <v>521671038.62</v>
      </c>
      <c r="Q138" s="6">
        <v>53844065.68</v>
      </c>
      <c r="R138" s="6"/>
      <c r="S138" s="6">
        <v>636468441.31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70720946.76</v>
      </c>
      <c r="AA138" s="6">
        <v>120787860.25</v>
      </c>
      <c r="AB138" s="10">
        <f t="shared" si="10"/>
        <v>1814037705.68</v>
      </c>
      <c r="AC138" s="10">
        <f t="shared" si="9"/>
        <v>1349648286.94</v>
      </c>
      <c r="AD138" s="10">
        <f t="shared" si="11"/>
        <v>464389418.74</v>
      </c>
      <c r="AE138" s="12">
        <f>C138/(1+0.13)/VLOOKUP(A138,[1]选股结果!$A$2:$AX$3002,3,FALSE)</f>
        <v>0.973791494037416</v>
      </c>
      <c r="AF138" s="12">
        <f>(S138/(1+0.1)+Z138)/(VLOOKUP(A138,[1]选股结果!$A$2:$AY$3002,51,FALSE))</f>
        <v>0.57779159519691</v>
      </c>
      <c r="AG138" s="16"/>
      <c r="AH138" s="12">
        <f>AD138/VLOOKUP(A138,[1]选股结果!$A$2:$AX$3002,35,FALSE)</f>
        <v>1.75125502527273</v>
      </c>
      <c r="AI138" s="10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S138/(1+0.13)+Z138)</f>
        <v>489843766.651062</v>
      </c>
      <c r="AJ138" s="10">
        <f t="shared" si="12"/>
        <v>-25454347.911062</v>
      </c>
      <c r="AK138" s="18">
        <f>AD138-VLOOKUP(A138,[2]选股结果!$A$2:$G$4900,7,FALSE)</f>
        <v>464418547.78</v>
      </c>
    </row>
    <row r="139" spans="1:37">
      <c r="A139" s="5" t="s">
        <v>311</v>
      </c>
      <c r="B139" s="5" t="s">
        <v>312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/>
      <c r="L139" s="6">
        <v>0</v>
      </c>
      <c r="M139" s="6">
        <v>0</v>
      </c>
      <c r="N139" s="6"/>
      <c r="O139" s="6">
        <v>0</v>
      </c>
      <c r="P139" s="6">
        <v>39296626.9</v>
      </c>
      <c r="Q139" s="6">
        <v>20569724.43</v>
      </c>
      <c r="R139" s="6"/>
      <c r="S139" s="6">
        <v>168271700.78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155867902.16</v>
      </c>
      <c r="AA139" s="6">
        <v>116167620.2</v>
      </c>
      <c r="AB139" s="10">
        <f t="shared" si="10"/>
        <v>474035175.72</v>
      </c>
      <c r="AC139" s="10">
        <f t="shared" si="9"/>
        <v>479603850.04</v>
      </c>
      <c r="AD139" s="10">
        <f t="shared" si="11"/>
        <v>-5568674.31999993</v>
      </c>
      <c r="AE139" s="12">
        <f>C139/(1+0.13)/VLOOKUP(A139,[1]选股结果!$A$2:$AX$3002,3,FALSE)</f>
        <v>0.861873389346903</v>
      </c>
      <c r="AF139" s="12">
        <f>(S139/(1+0.1)+Z139)/(VLOOKUP(A139,[1]选股结果!$A$2:$AY$3002,51,FALSE))</f>
        <v>0.502723849089883</v>
      </c>
      <c r="AG139" s="16"/>
      <c r="AH139" s="12">
        <f>AD139/VLOOKUP(A139,[1]选股结果!$A$2:$AX$3002,35,FALSE)</f>
        <v>0.018521145732051</v>
      </c>
      <c r="AI139" s="10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S139/(1+0.13)+Z139)</f>
        <v>309556713.530177</v>
      </c>
      <c r="AJ139" s="10">
        <f t="shared" si="12"/>
        <v>-315125387.850177</v>
      </c>
      <c r="AK139" s="18">
        <f>AD139-VLOOKUP(A139,[2]选股结果!$A$2:$G$4900,7,FALSE)</f>
        <v>-5437241.11999993</v>
      </c>
    </row>
    <row r="140" spans="1:37">
      <c r="A140" s="5" t="s">
        <v>313</v>
      </c>
      <c r="B140" s="5" t="s">
        <v>314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/>
      <c r="L140" s="6">
        <v>0</v>
      </c>
      <c r="M140" s="6">
        <v>0</v>
      </c>
      <c r="N140" s="6"/>
      <c r="O140" s="6">
        <v>0</v>
      </c>
      <c r="P140" s="6">
        <v>655992629.21</v>
      </c>
      <c r="Q140" s="6">
        <v>104864310.5</v>
      </c>
      <c r="R140" s="6"/>
      <c r="S140" s="6">
        <v>230336670.24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296777357.22</v>
      </c>
      <c r="AA140" s="6">
        <v>56597435.47</v>
      </c>
      <c r="AB140" s="10">
        <f t="shared" si="10"/>
        <v>4127585148.21</v>
      </c>
      <c r="AC140" s="10">
        <f t="shared" si="9"/>
        <v>1239704092.14</v>
      </c>
      <c r="AD140" s="10">
        <f t="shared" si="11"/>
        <v>2887881056.07</v>
      </c>
      <c r="AE140" s="12">
        <f>C140/(1+0.13)/VLOOKUP(A140,[1]选股结果!$A$2:$AX$3002,3,FALSE)</f>
        <v>0.895843053509256</v>
      </c>
      <c r="AF140" s="12">
        <f>(S140/(1+0.1)+Z140)/(VLOOKUP(A140,[1]选股结果!$A$2:$AY$3002,51,FALSE))</f>
        <v>0.334710035606893</v>
      </c>
      <c r="AG140" s="16"/>
      <c r="AH140" s="12">
        <f>AD140/VLOOKUP(A140,[1]选股结果!$A$2:$AX$3002,35,FALSE)</f>
        <v>1.48510106148026</v>
      </c>
      <c r="AI140" s="10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S140/(1+0.13)+Z140)</f>
        <v>1011662005.93566</v>
      </c>
      <c r="AJ140" s="10">
        <f t="shared" si="12"/>
        <v>1876219050.13434</v>
      </c>
      <c r="AK140" s="18">
        <f>AD140-VLOOKUP(A140,[2]选股结果!$A$2:$G$4900,7,FALSE)</f>
        <v>2887881056.07</v>
      </c>
    </row>
    <row r="141" spans="1:37">
      <c r="A141" s="5" t="s">
        <v>315</v>
      </c>
      <c r="B141" s="5" t="s">
        <v>316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/>
      <c r="L141" s="6">
        <v>0</v>
      </c>
      <c r="M141" s="6">
        <v>0</v>
      </c>
      <c r="N141" s="6"/>
      <c r="O141" s="6">
        <v>0</v>
      </c>
      <c r="P141" s="6">
        <v>26218870.88</v>
      </c>
      <c r="Q141" s="6">
        <v>1368953.22</v>
      </c>
      <c r="R141" s="6"/>
      <c r="S141" s="6">
        <v>50593109.88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79885194.2</v>
      </c>
      <c r="AA141" s="6">
        <v>29835327.77</v>
      </c>
      <c r="AB141" s="10">
        <f t="shared" si="10"/>
        <v>175348954.42</v>
      </c>
      <c r="AC141" s="10">
        <f t="shared" si="9"/>
        <v>186532502.73</v>
      </c>
      <c r="AD141" s="10">
        <f t="shared" si="11"/>
        <v>-11183548.31</v>
      </c>
      <c r="AE141" s="12">
        <f>C141/(1+0.13)/VLOOKUP(A141,[1]选股结果!$A$2:$AX$3002,3,FALSE)</f>
        <v>0.908658808887832</v>
      </c>
      <c r="AF141" s="12">
        <f>(S141/(1+0.1)+Z141)/(VLOOKUP(A141,[1]选股结果!$A$2:$AY$3002,51,FALSE))</f>
        <v>0.53448922935187</v>
      </c>
      <c r="AG141" s="16"/>
      <c r="AH141" s="12">
        <f>AD141/VLOOKUP(A141,[1]选股结果!$A$2:$AX$3002,35,FALSE)</f>
        <v>0.167483271119135</v>
      </c>
      <c r="AI141" s="10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S141/(1+0.13)+Z141)</f>
        <v>110854709.219381</v>
      </c>
      <c r="AJ141" s="10">
        <f t="shared" si="12"/>
        <v>-122038257.529381</v>
      </c>
      <c r="AK141" s="18">
        <f>AD141-VLOOKUP(A141,[2]选股结果!$A$2:$G$4900,7,FALSE)</f>
        <v>-11410592.38</v>
      </c>
    </row>
    <row r="142" spans="1:37">
      <c r="A142" s="5" t="s">
        <v>317</v>
      </c>
      <c r="B142" s="5" t="s">
        <v>318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/>
      <c r="L142" s="6">
        <v>0</v>
      </c>
      <c r="M142" s="6">
        <v>0</v>
      </c>
      <c r="N142" s="6"/>
      <c r="O142" s="6">
        <v>0</v>
      </c>
      <c r="P142" s="6">
        <v>1385504517.96</v>
      </c>
      <c r="Q142" s="6">
        <v>1322671592.03</v>
      </c>
      <c r="R142" s="6"/>
      <c r="S142" s="6">
        <v>19150958256.57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944064403.84</v>
      </c>
      <c r="AA142" s="6">
        <v>1576297643.14</v>
      </c>
      <c r="AB142" s="10">
        <f t="shared" si="10"/>
        <v>30280159579.1</v>
      </c>
      <c r="AC142" s="10">
        <f t="shared" si="9"/>
        <v>23056824821.51</v>
      </c>
      <c r="AD142" s="10">
        <f t="shared" si="11"/>
        <v>7223334757.59</v>
      </c>
      <c r="AE142" s="12">
        <f>C142/(1+0.13)/VLOOKUP(A142,[1]选股结果!$A$2:$AX$3002,3,FALSE)</f>
        <v>0.994739395472451</v>
      </c>
      <c r="AF142" s="12">
        <f>(S142/(1+0.1)+Z142)/(VLOOKUP(A142,[1]选股结果!$A$2:$AY$3002,51,FALSE))</f>
        <v>0.856301261548127</v>
      </c>
      <c r="AG142" s="16"/>
      <c r="AH142" s="12">
        <f>AD142/VLOOKUP(A142,[1]选股结果!$A$2:$AX$3002,35,FALSE)</f>
        <v>3.65902172616727</v>
      </c>
      <c r="AI142" s="10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S142/(1+0.13)+Z142)</f>
        <v>3542261085.85902</v>
      </c>
      <c r="AJ142" s="10">
        <f t="shared" si="12"/>
        <v>3681073671.73098</v>
      </c>
      <c r="AK142" s="18">
        <f>AD142-VLOOKUP(A142,[2]选股结果!$A$2:$G$4900,7,FALSE)</f>
        <v>7274331801.56</v>
      </c>
    </row>
    <row r="143" spans="1:37">
      <c r="A143" s="5" t="s">
        <v>319</v>
      </c>
      <c r="B143" s="5" t="s">
        <v>320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/>
      <c r="L143" s="6">
        <v>0</v>
      </c>
      <c r="M143" s="6">
        <v>0</v>
      </c>
      <c r="N143" s="6"/>
      <c r="O143" s="6">
        <v>0</v>
      </c>
      <c r="P143" s="6">
        <v>860303090.48</v>
      </c>
      <c r="Q143" s="6">
        <v>2007241774.7</v>
      </c>
      <c r="R143" s="6"/>
      <c r="S143" s="6">
        <v>24881466991.67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1946694718.38</v>
      </c>
      <c r="AA143" s="6">
        <v>1883718924.53</v>
      </c>
      <c r="AB143" s="10">
        <f t="shared" si="10"/>
        <v>26202342396.9</v>
      </c>
      <c r="AC143" s="10">
        <f t="shared" si="9"/>
        <v>29572183725.06</v>
      </c>
      <c r="AD143" s="10">
        <f t="shared" si="11"/>
        <v>-3369841328.16</v>
      </c>
      <c r="AE143" s="12">
        <f>C143/(1+0.13)/VLOOKUP(A143,[1]选股结果!$A$2:$AX$3002,3,FALSE)</f>
        <v>0.547638376045253</v>
      </c>
      <c r="AF143" s="12">
        <f>(S143/(1+0.1)+Z143)/(VLOOKUP(A143,[1]选股结果!$A$2:$AY$3002,51,FALSE))</f>
        <v>0.672304896237343</v>
      </c>
      <c r="AG143" s="16"/>
      <c r="AH143" s="12">
        <f>AD143/VLOOKUP(A143,[1]选股结果!$A$2:$AX$3002,35,FALSE)</f>
        <v>-2.07766752189073</v>
      </c>
      <c r="AI143" s="10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S143/(1+0.13)+Z143)</f>
        <v>12574589448.3389</v>
      </c>
      <c r="AJ143" s="10">
        <f t="shared" si="12"/>
        <v>-15944430776.4989</v>
      </c>
      <c r="AK143" s="18">
        <f>AD143-VLOOKUP(A143,[2]选股结果!$A$2:$G$4900,7,FALSE)</f>
        <v>-3369013204.33</v>
      </c>
    </row>
    <row r="144" spans="1:37">
      <c r="A144" s="5" t="s">
        <v>321</v>
      </c>
      <c r="B144" s="5" t="s">
        <v>322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/>
      <c r="L144" s="6">
        <v>0</v>
      </c>
      <c r="M144" s="6">
        <v>0</v>
      </c>
      <c r="N144" s="6"/>
      <c r="O144" s="6">
        <v>0</v>
      </c>
      <c r="P144" s="6">
        <v>689849619.37</v>
      </c>
      <c r="Q144" s="6">
        <v>206146073.81</v>
      </c>
      <c r="R144" s="6"/>
      <c r="S144" s="6">
        <v>11014191508.23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690680717.19</v>
      </c>
      <c r="AA144" s="6">
        <v>465460102.09</v>
      </c>
      <c r="AB144" s="10">
        <f t="shared" si="10"/>
        <v>14698233310.07</v>
      </c>
      <c r="AC144" s="10">
        <f t="shared" si="9"/>
        <v>12860181946.88</v>
      </c>
      <c r="AD144" s="10">
        <f t="shared" si="11"/>
        <v>1838051363.19</v>
      </c>
      <c r="AE144" s="12">
        <f>C144/(1+0.13)/VLOOKUP(A144,[1]选股结果!$A$2:$AX$3002,3,FALSE)</f>
        <v>2.42644494870243</v>
      </c>
      <c r="AF144" s="12">
        <f>(S144/(1+0.1)+Z144)/(VLOOKUP(A144,[1]选股结果!$A$2:$AY$3002,51,FALSE))</f>
        <v>2.37156315861002</v>
      </c>
      <c r="AG144" s="16"/>
      <c r="AH144" s="12">
        <f>AD144/VLOOKUP(A144,[1]选股结果!$A$2:$AX$3002,35,FALSE)</f>
        <v>3.46760266166412</v>
      </c>
      <c r="AI144" s="10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S144/(1+0.13)+Z144)</f>
        <v>-5924450282.73699</v>
      </c>
      <c r="AJ144" s="10">
        <f t="shared" si="12"/>
        <v>7762501645.92699</v>
      </c>
      <c r="AK144" s="18">
        <f>AD144-VLOOKUP(A144,[2]选股结果!$A$2:$G$4900,7,FALSE)</f>
        <v>1838075501.52</v>
      </c>
    </row>
    <row r="145" spans="1:37">
      <c r="A145" s="5" t="s">
        <v>323</v>
      </c>
      <c r="B145" s="5" t="s">
        <v>324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/>
      <c r="L145" s="6">
        <v>0</v>
      </c>
      <c r="M145" s="6">
        <v>0</v>
      </c>
      <c r="N145" s="6"/>
      <c r="O145" s="6">
        <v>0</v>
      </c>
      <c r="P145" s="6">
        <v>8395120.74</v>
      </c>
      <c r="Q145" s="6">
        <v>10919890.86</v>
      </c>
      <c r="R145" s="6"/>
      <c r="S145" s="6">
        <v>21569148.99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203479382.81</v>
      </c>
      <c r="AA145" s="6">
        <v>33525655.26</v>
      </c>
      <c r="AB145" s="10">
        <f t="shared" si="10"/>
        <v>118748824.87</v>
      </c>
      <c r="AC145" s="10">
        <f t="shared" si="9"/>
        <v>266969307.8</v>
      </c>
      <c r="AD145" s="10">
        <f t="shared" si="11"/>
        <v>-148220482.93</v>
      </c>
      <c r="AE145" s="12">
        <f>C145/(1+0.13)/VLOOKUP(A145,[1]选股结果!$A$2:$AX$3002,3,FALSE)</f>
        <v>0.937461398084226</v>
      </c>
      <c r="AF145" s="12">
        <f>(S145/(1+0.1)+Z145)/(VLOOKUP(A145,[1]选股结果!$A$2:$AY$3002,51,FALSE))</f>
        <v>0.958695526086372</v>
      </c>
      <c r="AG145" s="16"/>
      <c r="AH145" s="12">
        <f>AD145/VLOOKUP(A145,[1]选股结果!$A$2:$AX$3002,35,FALSE)</f>
        <v>1.15995820786087</v>
      </c>
      <c r="AI145" s="10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S145/(1+0.13)+Z145)</f>
        <v>10132093.6109734</v>
      </c>
      <c r="AJ145" s="10">
        <f t="shared" si="12"/>
        <v>-158352576.540973</v>
      </c>
      <c r="AK145" s="18">
        <f>AD145-VLOOKUP(A145,[2]选股结果!$A$2:$G$4900,7,FALSE)</f>
        <v>-148149298.02</v>
      </c>
    </row>
    <row r="146" spans="1:37">
      <c r="A146" s="5" t="s">
        <v>325</v>
      </c>
      <c r="B146" s="5" t="s">
        <v>326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/>
      <c r="L146" s="6">
        <v>0</v>
      </c>
      <c r="M146" s="6">
        <v>0</v>
      </c>
      <c r="N146" s="6"/>
      <c r="O146" s="6">
        <v>0</v>
      </c>
      <c r="P146" s="6">
        <v>14886523.79</v>
      </c>
      <c r="Q146" s="6">
        <v>8323622.33</v>
      </c>
      <c r="R146" s="6"/>
      <c r="S146" s="6">
        <v>14656675.19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51495673.71</v>
      </c>
      <c r="AA146" s="6">
        <v>34683745.49</v>
      </c>
      <c r="AB146" s="10">
        <f t="shared" si="10"/>
        <v>143778790.82</v>
      </c>
      <c r="AC146" s="10">
        <f t="shared" ref="AC146:AC209" si="13">S146+T146+U146+V146+W146+X146+Y146+Z146+AA146+P146</f>
        <v>115722618.18</v>
      </c>
      <c r="AD146" s="10">
        <f t="shared" si="11"/>
        <v>28056172.64</v>
      </c>
      <c r="AE146" s="12">
        <f>C146/(1+0.13)/VLOOKUP(A146,[1]选股结果!$A$2:$AX$3002,3,FALSE)</f>
        <v>1.16799008824823</v>
      </c>
      <c r="AF146" s="12">
        <f>(S146/(1+0.1)+Z146)/(VLOOKUP(A146,[1]选股结果!$A$2:$AY$3002,51,FALSE))</f>
        <v>0.659129295051429</v>
      </c>
      <c r="AG146" s="16"/>
      <c r="AH146" s="12">
        <f>AD146/VLOOKUP(A146,[1]选股结果!$A$2:$AX$3002,35,FALSE)</f>
        <v>-4.53689403671332</v>
      </c>
      <c r="AI146" s="10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S146/(1+0.13)+Z146)</f>
        <v>33875560.4923009</v>
      </c>
      <c r="AJ146" s="10">
        <f t="shared" si="12"/>
        <v>-5819387.85230087</v>
      </c>
      <c r="AK146" s="18">
        <f>AD146-VLOOKUP(A146,[2]选股结果!$A$2:$G$4900,7,FALSE)</f>
        <v>28050835.17</v>
      </c>
    </row>
    <row r="147" spans="1:37">
      <c r="A147" s="5" t="s">
        <v>327</v>
      </c>
      <c r="B147" s="5" t="s">
        <v>328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/>
      <c r="L147" s="6">
        <v>0</v>
      </c>
      <c r="M147" s="6">
        <v>0</v>
      </c>
      <c r="N147" s="6"/>
      <c r="O147" s="6">
        <v>0</v>
      </c>
      <c r="P147" s="6">
        <v>158094365.29</v>
      </c>
      <c r="Q147" s="6">
        <v>1601513939.75</v>
      </c>
      <c r="R147" s="6"/>
      <c r="S147" s="6">
        <v>8086227547.27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242680670.19</v>
      </c>
      <c r="AA147" s="6">
        <v>1805568550.21</v>
      </c>
      <c r="AB147" s="10">
        <f t="shared" si="10"/>
        <v>11086628346.74</v>
      </c>
      <c r="AC147" s="10">
        <f t="shared" si="13"/>
        <v>10292571132.96</v>
      </c>
      <c r="AD147" s="10">
        <f t="shared" si="11"/>
        <v>794057213.779999</v>
      </c>
      <c r="AE147" s="12">
        <f>C147/(1+0.13)/VLOOKUP(A147,[1]选股结果!$A$2:$AX$3002,3,FALSE)</f>
        <v>1.00939947705449</v>
      </c>
      <c r="AF147" s="12">
        <f>(S147/(1+0.1)+Z147)/(VLOOKUP(A147,[1]选股结果!$A$2:$AY$3002,51,FALSE))</f>
        <v>0.942697314758116</v>
      </c>
      <c r="AG147" s="16"/>
      <c r="AH147" s="12">
        <f>AD147/VLOOKUP(A147,[1]选股结果!$A$2:$AX$3002,35,FALSE)</f>
        <v>5.96680935703166</v>
      </c>
      <c r="AI147" s="10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S147/(1+0.13)+Z147)</f>
        <v>656757975.725131</v>
      </c>
      <c r="AJ147" s="10">
        <f t="shared" si="12"/>
        <v>137299238.054868</v>
      </c>
      <c r="AK147" s="18">
        <f>AD147-VLOOKUP(A147,[2]选股结果!$A$2:$G$4900,7,FALSE)</f>
        <v>794036457.039999</v>
      </c>
    </row>
    <row r="148" spans="1:37">
      <c r="A148" s="5" t="s">
        <v>329</v>
      </c>
      <c r="B148" s="5" t="s">
        <v>330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/>
      <c r="L148" s="6">
        <v>0</v>
      </c>
      <c r="M148" s="6">
        <v>0</v>
      </c>
      <c r="N148" s="6"/>
      <c r="O148" s="6">
        <v>0</v>
      </c>
      <c r="P148" s="6">
        <v>27233361.14</v>
      </c>
      <c r="Q148" s="6">
        <v>56357909.97</v>
      </c>
      <c r="R148" s="6"/>
      <c r="S148" s="6">
        <v>240526313.29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85156225.22</v>
      </c>
      <c r="AA148" s="6">
        <v>81921491.56</v>
      </c>
      <c r="AB148" s="10">
        <f t="shared" si="10"/>
        <v>409585917.71</v>
      </c>
      <c r="AC148" s="10">
        <f t="shared" si="13"/>
        <v>434837391.21</v>
      </c>
      <c r="AD148" s="10">
        <f t="shared" si="11"/>
        <v>-25251473.4999999</v>
      </c>
      <c r="AE148" s="12">
        <f>C148/(1+0.13)/VLOOKUP(A148,[1]选股结果!$A$2:$AX$3002,3,FALSE)</f>
        <v>0.395117543560002</v>
      </c>
      <c r="AF148" s="12">
        <f>(S148/(1+0.1)+Z148)/(VLOOKUP(A148,[1]选股结果!$A$2:$AY$3002,51,FALSE))</f>
        <v>0.400668083214889</v>
      </c>
      <c r="AG148" s="16"/>
      <c r="AH148" s="12">
        <f>AD148/VLOOKUP(A148,[1]选股结果!$A$2:$AX$3002,35,FALSE)</f>
        <v>0.653550005699942</v>
      </c>
      <c r="AI148" s="10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S148/(1+0.13)+Z148)</f>
        <v>460263428.685575</v>
      </c>
      <c r="AJ148" s="10">
        <f t="shared" si="12"/>
        <v>-485514902.185575</v>
      </c>
      <c r="AK148" s="18">
        <f>AD148-VLOOKUP(A148,[2]选股结果!$A$2:$G$4900,7,FALSE)</f>
        <v>-25217548.5699999</v>
      </c>
    </row>
    <row r="149" spans="1:37">
      <c r="A149" s="5" t="s">
        <v>331</v>
      </c>
      <c r="B149" s="5" t="s">
        <v>332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/>
      <c r="L149" s="6">
        <v>0</v>
      </c>
      <c r="M149" s="6">
        <v>0</v>
      </c>
      <c r="N149" s="6"/>
      <c r="O149" s="6">
        <v>0</v>
      </c>
      <c r="P149" s="6">
        <v>177207320.44</v>
      </c>
      <c r="Q149" s="6">
        <v>335160137.77</v>
      </c>
      <c r="R149" s="6"/>
      <c r="S149" s="6">
        <v>2967692758.81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445226089.54</v>
      </c>
      <c r="AA149" s="6">
        <v>469185416.21</v>
      </c>
      <c r="AB149" s="10">
        <f t="shared" si="10"/>
        <v>4586262495.4</v>
      </c>
      <c r="AC149" s="10">
        <f t="shared" si="13"/>
        <v>4059311585</v>
      </c>
      <c r="AD149" s="10">
        <f t="shared" si="11"/>
        <v>526950910.4</v>
      </c>
      <c r="AE149" s="12">
        <f>C149/(1+0.13)/VLOOKUP(A149,[1]选股结果!$A$2:$AX$3002,3,FALSE)</f>
        <v>0.803634144832916</v>
      </c>
      <c r="AF149" s="12">
        <f>(S149/(1+0.1)+Z149)/(VLOOKUP(A149,[1]选股结果!$A$2:$AY$3002,51,FALSE))</f>
        <v>0.738996731291191</v>
      </c>
      <c r="AG149" s="16"/>
      <c r="AH149" s="12">
        <f>AD149/VLOOKUP(A149,[1]选股结果!$A$2:$AX$3002,35,FALSE)</f>
        <v>1.64828928004975</v>
      </c>
      <c r="AI149" s="10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S149/(1+0.13)+Z149)</f>
        <v>1181734616.03204</v>
      </c>
      <c r="AJ149" s="10">
        <f t="shared" si="12"/>
        <v>-654783705.632036</v>
      </c>
      <c r="AK149" s="18">
        <f>AD149-VLOOKUP(A149,[2]选股结果!$A$2:$G$4900,7,FALSE)</f>
        <v>525861447.13</v>
      </c>
    </row>
    <row r="150" spans="1:37">
      <c r="A150" s="5" t="s">
        <v>333</v>
      </c>
      <c r="B150" s="5" t="s">
        <v>334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/>
      <c r="L150" s="6">
        <v>0</v>
      </c>
      <c r="M150" s="6">
        <v>0</v>
      </c>
      <c r="N150" s="6"/>
      <c r="O150" s="6">
        <v>0</v>
      </c>
      <c r="P150" s="6">
        <v>147490809.89</v>
      </c>
      <c r="Q150" s="6">
        <v>25919179.39</v>
      </c>
      <c r="R150" s="6"/>
      <c r="S150" s="6">
        <v>1851094282.25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243729788.2</v>
      </c>
      <c r="AA150" s="6">
        <v>99165747.88</v>
      </c>
      <c r="AB150" s="10">
        <f t="shared" si="10"/>
        <v>2578933833.08</v>
      </c>
      <c r="AC150" s="10">
        <f t="shared" si="13"/>
        <v>2341480628.22</v>
      </c>
      <c r="AD150" s="10">
        <f t="shared" si="11"/>
        <v>237453204.86</v>
      </c>
      <c r="AE150" s="12">
        <f>C150/(1+0.13)/VLOOKUP(A150,[1]选股结果!$A$2:$AX$3002,3,FALSE)</f>
        <v>1.00131462763071</v>
      </c>
      <c r="AF150" s="12">
        <f>(S150/(1+0.1)+Z150)/(VLOOKUP(A150,[1]选股结果!$A$2:$AY$3002,51,FALSE))</f>
        <v>0.994365854016842</v>
      </c>
      <c r="AG150" s="16"/>
      <c r="AH150" s="12">
        <f>AD150/VLOOKUP(A150,[1]选股结果!$A$2:$AX$3002,35,FALSE)</f>
        <v>1.14465786171347</v>
      </c>
      <c r="AI150" s="10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S150/(1+0.13)+Z150)</f>
        <v>55592376.0353978</v>
      </c>
      <c r="AJ150" s="10">
        <f t="shared" si="12"/>
        <v>181860828.824602</v>
      </c>
      <c r="AK150" s="18">
        <f>AD150-VLOOKUP(A150,[2]选股结果!$A$2:$G$4900,7,FALSE)</f>
        <v>237490783.55</v>
      </c>
    </row>
    <row r="151" spans="1:37">
      <c r="A151" s="5" t="s">
        <v>335</v>
      </c>
      <c r="B151" s="5" t="s">
        <v>336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/>
      <c r="L151" s="6">
        <v>0</v>
      </c>
      <c r="M151" s="6">
        <v>0</v>
      </c>
      <c r="N151" s="6"/>
      <c r="O151" s="6">
        <v>0</v>
      </c>
      <c r="P151" s="6">
        <v>1039881148.06</v>
      </c>
      <c r="Q151" s="6">
        <v>290345766.83</v>
      </c>
      <c r="R151" s="6"/>
      <c r="S151" s="6">
        <v>2251683361.97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1107398260.19</v>
      </c>
      <c r="AA151" s="6">
        <v>4079699307.83</v>
      </c>
      <c r="AB151" s="10">
        <f t="shared" si="10"/>
        <v>9684371434.15</v>
      </c>
      <c r="AC151" s="10">
        <f t="shared" si="13"/>
        <v>8478662078.05</v>
      </c>
      <c r="AD151" s="10">
        <f t="shared" si="11"/>
        <v>1205709356.1</v>
      </c>
      <c r="AE151" s="12">
        <f>C151/(1+0.13)/VLOOKUP(A151,[1]选股结果!$A$2:$AX$3002,3,FALSE)</f>
        <v>0.887294493135948</v>
      </c>
      <c r="AF151" s="12">
        <f>(S151/(1+0.1)+Z151)/(VLOOKUP(A151,[1]选股结果!$A$2:$AY$3002,51,FALSE))</f>
        <v>0.411185528582383</v>
      </c>
      <c r="AG151" s="16"/>
      <c r="AH151" s="12">
        <f>AD151/VLOOKUP(A151,[1]选股结果!$A$2:$AX$3002,35,FALSE)</f>
        <v>0.82123148677483</v>
      </c>
      <c r="AI151" s="10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S151/(1+0.13)+Z151)</f>
        <v>4571396789.20372</v>
      </c>
      <c r="AJ151" s="10">
        <f t="shared" si="12"/>
        <v>-3365687433.10372</v>
      </c>
      <c r="AK151" s="18">
        <f>AD151-VLOOKUP(A151,[2]选股结果!$A$2:$G$4900,7,FALSE)</f>
        <v>1206653267.41</v>
      </c>
    </row>
    <row r="152" spans="1:37">
      <c r="A152" s="5" t="s">
        <v>337</v>
      </c>
      <c r="B152" s="5" t="s">
        <v>338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/>
      <c r="L152" s="6">
        <v>0</v>
      </c>
      <c r="M152" s="6">
        <v>0</v>
      </c>
      <c r="N152" s="6"/>
      <c r="O152" s="6">
        <v>0</v>
      </c>
      <c r="P152" s="6">
        <v>109731604.1</v>
      </c>
      <c r="Q152" s="6">
        <v>233214775.72</v>
      </c>
      <c r="R152" s="6"/>
      <c r="S152" s="6">
        <v>583059978.21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82107416.64</v>
      </c>
      <c r="AA152" s="6">
        <v>278868550.22</v>
      </c>
      <c r="AB152" s="10">
        <f t="shared" si="10"/>
        <v>1441084547.04</v>
      </c>
      <c r="AC152" s="10">
        <f t="shared" si="13"/>
        <v>1053767549.17</v>
      </c>
      <c r="AD152" s="10">
        <f t="shared" si="11"/>
        <v>387316997.87</v>
      </c>
      <c r="AE152" s="12">
        <f>C152/(1+0.13)/VLOOKUP(A152,[1]选股结果!$A$2:$AX$3002,3,FALSE)</f>
        <v>5.4595481138409</v>
      </c>
      <c r="AF152" s="12">
        <f>(S152/(1+0.1)+Z152)/(VLOOKUP(A152,[1]选股结果!$A$2:$AY$3002,51,FALSE))</f>
        <v>3.0667645897624</v>
      </c>
      <c r="AG152" s="16"/>
      <c r="AH152" s="12">
        <f>AD152/VLOOKUP(A152,[1]选股结果!$A$2:$AX$3002,35,FALSE)</f>
        <v>-15.5585759356123</v>
      </c>
      <c r="AI152" s="10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S152/(1+0.13)+Z152)</f>
        <v>-398478047.47177</v>
      </c>
      <c r="AJ152" s="10">
        <f t="shared" si="12"/>
        <v>785795045.34177</v>
      </c>
      <c r="AK152" s="18">
        <f>AD152-VLOOKUP(A152,[2]选股结果!$A$2:$G$4900,7,FALSE)</f>
        <v>387295747.87</v>
      </c>
    </row>
    <row r="153" spans="1:37">
      <c r="A153" s="5" t="s">
        <v>339</v>
      </c>
      <c r="B153" s="5" t="s">
        <v>340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/>
      <c r="L153" s="6">
        <v>0</v>
      </c>
      <c r="M153" s="6">
        <v>0</v>
      </c>
      <c r="N153" s="6"/>
      <c r="O153" s="6">
        <v>0</v>
      </c>
      <c r="P153" s="6">
        <v>1707894069.13</v>
      </c>
      <c r="Q153" s="6">
        <v>32721280143.64</v>
      </c>
      <c r="R153" s="6"/>
      <c r="S153" s="6">
        <v>26053049364.39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213232072.55</v>
      </c>
      <c r="AA153" s="6">
        <v>33187298085.81</v>
      </c>
      <c r="AB153" s="10">
        <f t="shared" si="10"/>
        <v>54649802327.26</v>
      </c>
      <c r="AC153" s="10">
        <f t="shared" si="13"/>
        <v>61161473591.88</v>
      </c>
      <c r="AD153" s="10">
        <f t="shared" si="11"/>
        <v>-6511671264.62</v>
      </c>
      <c r="AE153" s="12">
        <f>C153/(1+0.13)/VLOOKUP(A153,[1]选股结果!$A$2:$AX$3002,3,FALSE)</f>
        <v>1.67644275335065</v>
      </c>
      <c r="AF153" s="12">
        <f>(S153/(1+0.1)+Z153)/(VLOOKUP(A153,[1]选股结果!$A$2:$AY$3002,51,FALSE))</f>
        <v>2.2555425978914</v>
      </c>
      <c r="AG153" s="16"/>
      <c r="AH153" s="12">
        <f>AD153/VLOOKUP(A153,[1]选股结果!$A$2:$AX$3002,35,FALSE)</f>
        <v>-7.64497687970676</v>
      </c>
      <c r="AI153" s="10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S153/(1+0.13)+Z153)</f>
        <v>-12673873426.8703</v>
      </c>
      <c r="AJ153" s="10">
        <f t="shared" si="12"/>
        <v>6162202162.25026</v>
      </c>
      <c r="AK153" s="18">
        <f>AD153-VLOOKUP(A153,[2]选股结果!$A$2:$G$4900,7,FALSE)</f>
        <v>-6511671264.62</v>
      </c>
    </row>
    <row r="154" spans="1:37">
      <c r="A154" s="5" t="s">
        <v>341</v>
      </c>
      <c r="B154" s="5" t="s">
        <v>342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/>
      <c r="L154" s="6">
        <v>0</v>
      </c>
      <c r="M154" s="6">
        <v>0</v>
      </c>
      <c r="N154" s="6"/>
      <c r="O154" s="6">
        <v>0</v>
      </c>
      <c r="P154" s="6">
        <v>14693856.09</v>
      </c>
      <c r="Q154" s="6">
        <v>12572314.49</v>
      </c>
      <c r="R154" s="6"/>
      <c r="S154" s="6">
        <v>57255060.87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33352641.77</v>
      </c>
      <c r="AA154" s="6">
        <v>172125572.45</v>
      </c>
      <c r="AB154" s="10">
        <f t="shared" si="10"/>
        <v>262383522.04</v>
      </c>
      <c r="AC154" s="10">
        <f t="shared" si="13"/>
        <v>277427131.18</v>
      </c>
      <c r="AD154" s="10">
        <f t="shared" si="11"/>
        <v>-15043609.1399999</v>
      </c>
      <c r="AE154" s="12">
        <f>C154/(1+0.13)/VLOOKUP(A154,[1]选股结果!$A$2:$AX$3002,3,FALSE)</f>
        <v>0.935922059181949</v>
      </c>
      <c r="AF154" s="12">
        <f>(S154/(1+0.1)+Z154)/(VLOOKUP(A154,[1]选股结果!$A$2:$AY$3002,51,FALSE))</f>
        <v>0.327209635851313</v>
      </c>
      <c r="AG154" s="16"/>
      <c r="AH154" s="12">
        <f>AD154/VLOOKUP(A154,[1]选股结果!$A$2:$AX$3002,35,FALSE)</f>
        <v>0.52495209248889</v>
      </c>
      <c r="AI154" s="10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S154/(1+0.13)+Z154)</f>
        <v>176982164.359823</v>
      </c>
      <c r="AJ154" s="10">
        <f t="shared" si="12"/>
        <v>-192025773.499823</v>
      </c>
      <c r="AK154" s="18">
        <f>AD154-VLOOKUP(A154,[2]选股结果!$A$2:$G$4900,7,FALSE)</f>
        <v>-15043609.1399999</v>
      </c>
    </row>
    <row r="155" spans="1:37">
      <c r="A155" s="5" t="s">
        <v>343</v>
      </c>
      <c r="B155" s="5" t="s">
        <v>344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/>
      <c r="L155" s="6">
        <v>0</v>
      </c>
      <c r="M155" s="6">
        <v>0</v>
      </c>
      <c r="N155" s="6"/>
      <c r="O155" s="6">
        <v>0</v>
      </c>
      <c r="P155" s="6">
        <v>219247699.94</v>
      </c>
      <c r="Q155" s="6">
        <v>172135828.63</v>
      </c>
      <c r="R155" s="6"/>
      <c r="S155" s="6">
        <v>2460763670.65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767088115.86</v>
      </c>
      <c r="AA155" s="6">
        <v>187030273.91</v>
      </c>
      <c r="AB155" s="10">
        <f t="shared" si="10"/>
        <v>3990427457.02</v>
      </c>
      <c r="AC155" s="10">
        <f t="shared" si="13"/>
        <v>3634129760.36</v>
      </c>
      <c r="AD155" s="10">
        <f t="shared" si="11"/>
        <v>356297696.66</v>
      </c>
      <c r="AE155" s="12">
        <f>C155/(1+0.13)/VLOOKUP(A155,[1]选股结果!$A$2:$AX$3002,3,FALSE)</f>
        <v>0.696960062049718</v>
      </c>
      <c r="AF155" s="12">
        <f>(S155/(1+0.1)+Z155)/(VLOOKUP(A155,[1]选股结果!$A$2:$AY$3002,51,FALSE))</f>
        <v>0.71093519583171</v>
      </c>
      <c r="AG155" s="16"/>
      <c r="AH155" s="12">
        <f>AD155/VLOOKUP(A155,[1]选股结果!$A$2:$AX$3002,35,FALSE)</f>
        <v>0.617605809750651</v>
      </c>
      <c r="AI155" s="10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S155/(1+0.13)+Z155)</f>
        <v>1280870567.94301</v>
      </c>
      <c r="AJ155" s="10">
        <f t="shared" si="12"/>
        <v>-924572871.283008</v>
      </c>
      <c r="AK155" s="18">
        <f>AD155-VLOOKUP(A155,[2]选股结果!$A$2:$G$4900,7,FALSE)</f>
        <v>354960522.2</v>
      </c>
    </row>
    <row r="156" spans="1:37">
      <c r="A156" s="5" t="s">
        <v>345</v>
      </c>
      <c r="B156" s="5" t="s">
        <v>346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/>
      <c r="L156" s="6">
        <v>0</v>
      </c>
      <c r="M156" s="6">
        <v>0</v>
      </c>
      <c r="N156" s="6"/>
      <c r="O156" s="6">
        <v>0</v>
      </c>
      <c r="P156" s="6">
        <v>24544984.7</v>
      </c>
      <c r="Q156" s="6">
        <v>8469163.63</v>
      </c>
      <c r="R156" s="6"/>
      <c r="S156" s="6">
        <v>481818357.94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57877421.73</v>
      </c>
      <c r="AA156" s="6">
        <v>27408476.07</v>
      </c>
      <c r="AB156" s="10">
        <f t="shared" si="10"/>
        <v>657893020.29</v>
      </c>
      <c r="AC156" s="10">
        <f t="shared" si="13"/>
        <v>591649240.44</v>
      </c>
      <c r="AD156" s="10">
        <f t="shared" si="11"/>
        <v>66243779.8499999</v>
      </c>
      <c r="AE156" s="12">
        <f>C156/(1+0.13)/VLOOKUP(A156,[1]选股结果!$A$2:$AX$3002,3,FALSE)</f>
        <v>0.876717450375952</v>
      </c>
      <c r="AF156" s="12">
        <f>(S156/(1+0.1)+Z156)/(VLOOKUP(A156,[1]选股结果!$A$2:$AY$3002,51,FALSE))</f>
        <v>0.858275000821347</v>
      </c>
      <c r="AG156" s="16"/>
      <c r="AH156" s="12">
        <f>AD156/VLOOKUP(A156,[1]选股结果!$A$2:$AX$3002,35,FALSE)</f>
        <v>1.11992540705984</v>
      </c>
      <c r="AI156" s="10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S156/(1+0.13)+Z156)</f>
        <v>93514628.509469</v>
      </c>
      <c r="AJ156" s="10">
        <f t="shared" si="12"/>
        <v>-27270848.6594691</v>
      </c>
      <c r="AK156" s="18">
        <f>AD156-VLOOKUP(A156,[2]选股结果!$A$2:$G$4900,7,FALSE)</f>
        <v>66318810.6699999</v>
      </c>
    </row>
    <row r="157" spans="1:37">
      <c r="A157" s="5" t="s">
        <v>347</v>
      </c>
      <c r="B157" s="5" t="s">
        <v>348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/>
      <c r="L157" s="6">
        <v>0</v>
      </c>
      <c r="M157" s="6">
        <v>0</v>
      </c>
      <c r="N157" s="6"/>
      <c r="O157" s="6">
        <v>0</v>
      </c>
      <c r="P157" s="6">
        <v>297701677.67</v>
      </c>
      <c r="Q157" s="6">
        <v>117355922.31</v>
      </c>
      <c r="R157" s="6"/>
      <c r="S157" s="6">
        <v>12095383651.27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1248072379.51</v>
      </c>
      <c r="AA157" s="6">
        <v>626943831.6</v>
      </c>
      <c r="AB157" s="10">
        <f t="shared" si="10"/>
        <v>13521408596.69</v>
      </c>
      <c r="AC157" s="10">
        <f t="shared" si="13"/>
        <v>14268101540.05</v>
      </c>
      <c r="AD157" s="10">
        <f t="shared" si="11"/>
        <v>-746692943.360003</v>
      </c>
      <c r="AE157" s="12">
        <f>C157/(1+0.13)/VLOOKUP(A157,[1]选股结果!$A$2:$AX$3002,3,FALSE)</f>
        <v>0.852460262375591</v>
      </c>
      <c r="AF157" s="12">
        <f>(S157/(1+0.1)+Z157)/(VLOOKUP(A157,[1]选股结果!$A$2:$AY$3002,51,FALSE))</f>
        <v>0.880345696021719</v>
      </c>
      <c r="AG157" s="16"/>
      <c r="AH157" s="12">
        <f>AD157/VLOOKUP(A157,[1]选股结果!$A$2:$AX$3002,35,FALSE)</f>
        <v>-205.291546529195</v>
      </c>
      <c r="AI157" s="10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S157/(1+0.13)+Z157)</f>
        <v>1956079814.53292</v>
      </c>
      <c r="AJ157" s="10">
        <f t="shared" si="12"/>
        <v>-2702772757.89292</v>
      </c>
      <c r="AK157" s="18">
        <f>AD157-VLOOKUP(A157,[2]选股结果!$A$2:$G$4900,7,FALSE)</f>
        <v>-746941947.620003</v>
      </c>
    </row>
    <row r="158" spans="1:37">
      <c r="A158" s="5" t="s">
        <v>349</v>
      </c>
      <c r="B158" s="5" t="s">
        <v>350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/>
      <c r="L158" s="6">
        <v>0</v>
      </c>
      <c r="M158" s="6">
        <v>0</v>
      </c>
      <c r="N158" s="6"/>
      <c r="O158" s="6">
        <v>0</v>
      </c>
      <c r="P158" s="6">
        <v>27869738.68</v>
      </c>
      <c r="Q158" s="6">
        <v>95239733.13</v>
      </c>
      <c r="R158" s="6"/>
      <c r="S158" s="6">
        <v>1056345708.83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445721918.4</v>
      </c>
      <c r="AA158" s="6">
        <v>128435055.14</v>
      </c>
      <c r="AB158" s="10">
        <f t="shared" si="10"/>
        <v>1585517595.97</v>
      </c>
      <c r="AC158" s="10">
        <f t="shared" si="13"/>
        <v>1658372421.05</v>
      </c>
      <c r="AD158" s="10">
        <f t="shared" si="11"/>
        <v>-72854825.0800004</v>
      </c>
      <c r="AE158" s="12">
        <f>C158/(1+0.13)/VLOOKUP(A158,[1]选股结果!$A$2:$AX$3002,3,FALSE)</f>
        <v>1.10662200891488</v>
      </c>
      <c r="AF158" s="12">
        <f>(S158/(1+0.1)+Z158)/(VLOOKUP(A158,[1]选股结果!$A$2:$AY$3002,51,FALSE))</f>
        <v>1.04825059012139</v>
      </c>
      <c r="AG158" s="16"/>
      <c r="AH158" s="12">
        <f>AD158/VLOOKUP(A158,[1]选股结果!$A$2:$AX$3002,35,FALSE)</f>
        <v>0.58237253046631</v>
      </c>
      <c r="AI158" s="10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S158/(1+0.13)+Z158)</f>
        <v>-39224261.0539825</v>
      </c>
      <c r="AJ158" s="10">
        <f t="shared" si="12"/>
        <v>-33630564.0260179</v>
      </c>
      <c r="AK158" s="18">
        <f>AD158-VLOOKUP(A158,[2]选股结果!$A$2:$G$4900,7,FALSE)</f>
        <v>-72091693.0000004</v>
      </c>
    </row>
    <row r="159" spans="1:37">
      <c r="A159" s="5" t="s">
        <v>351</v>
      </c>
      <c r="B159" s="5" t="s">
        <v>352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/>
      <c r="L159" s="6">
        <v>0</v>
      </c>
      <c r="M159" s="6">
        <v>0</v>
      </c>
      <c r="N159" s="6"/>
      <c r="O159" s="6">
        <v>0</v>
      </c>
      <c r="P159" s="6">
        <v>80575240.26</v>
      </c>
      <c r="Q159" s="6">
        <v>25264985.19</v>
      </c>
      <c r="R159" s="6"/>
      <c r="S159" s="6">
        <v>59699594.17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1374315485.02</v>
      </c>
      <c r="AA159" s="6">
        <v>340006609.6</v>
      </c>
      <c r="AB159" s="10">
        <f t="shared" ref="AB159:AB219" si="14">C159+D159+E159+F159+G159+H159+I159+J159+L159+M159+O159+Q159</f>
        <v>2019320013.63</v>
      </c>
      <c r="AC159" s="10">
        <f t="shared" si="13"/>
        <v>1854596929.05</v>
      </c>
      <c r="AD159" s="10">
        <f t="shared" si="11"/>
        <v>164723084.58</v>
      </c>
      <c r="AE159" s="12">
        <f>C159/(1+0.13)/VLOOKUP(A159,[1]选股结果!$A$2:$AX$3002,3,FALSE)</f>
        <v>0.81994517943897</v>
      </c>
      <c r="AF159" s="12">
        <f>(S159/(1+0.1)+Z159)/(VLOOKUP(A159,[1]选股结果!$A$2:$AY$3002,51,FALSE))</f>
        <v>0.707528629773878</v>
      </c>
      <c r="AG159" s="16"/>
      <c r="AH159" s="12">
        <f>AD159/VLOOKUP(A159,[1]选股结果!$A$2:$AX$3002,35,FALSE)</f>
        <v>12.5106862956613</v>
      </c>
      <c r="AI159" s="10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S159/(1+0.13)+Z159)</f>
        <v>591976741.934514</v>
      </c>
      <c r="AJ159" s="10">
        <f t="shared" si="12"/>
        <v>-427253657.354513</v>
      </c>
      <c r="AK159" s="18">
        <f>AD159-VLOOKUP(A159,[2]选股结果!$A$2:$G$4900,7,FALSE)</f>
        <v>164194090.06</v>
      </c>
    </row>
    <row r="160" spans="1:37">
      <c r="A160" s="5" t="s">
        <v>353</v>
      </c>
      <c r="B160" s="5" t="s">
        <v>354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/>
      <c r="L160" s="6">
        <v>0</v>
      </c>
      <c r="M160" s="6">
        <v>0</v>
      </c>
      <c r="N160" s="6"/>
      <c r="O160" s="6">
        <v>0</v>
      </c>
      <c r="P160" s="6">
        <v>707730616.76</v>
      </c>
      <c r="Q160" s="6">
        <v>585313819.29</v>
      </c>
      <c r="R160" s="6"/>
      <c r="S160" s="6">
        <v>21779232195.57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1572519261.63</v>
      </c>
      <c r="AA160" s="6">
        <v>1411247443.71</v>
      </c>
      <c r="AB160" s="10">
        <f t="shared" si="14"/>
        <v>25595682835.42</v>
      </c>
      <c r="AC160" s="10">
        <f t="shared" si="13"/>
        <v>25470729517.67</v>
      </c>
      <c r="AD160" s="10">
        <f t="shared" si="11"/>
        <v>124953317.750004</v>
      </c>
      <c r="AE160" s="12">
        <f>C160/(1+0.13)/VLOOKUP(A160,[1]选股结果!$A$2:$AX$3002,3,FALSE)</f>
        <v>1.11992305665244</v>
      </c>
      <c r="AF160" s="12">
        <f>(S160/(1+0.1)+Z160)/(VLOOKUP(A160,[1]选股结果!$A$2:$AY$3002,51,FALSE))</f>
        <v>1.14105956994103</v>
      </c>
      <c r="AG160" s="16"/>
      <c r="AH160" s="12">
        <f>AD160/VLOOKUP(A160,[1]选股结果!$A$2:$AX$3002,35,FALSE)</f>
        <v>0.174805015170375</v>
      </c>
      <c r="AI160" s="10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S160/(1+0.13)+Z160)</f>
        <v>-2116372807.77894</v>
      </c>
      <c r="AJ160" s="10">
        <f t="shared" si="12"/>
        <v>2241326125.52895</v>
      </c>
      <c r="AK160" s="18">
        <f>AD160-VLOOKUP(A160,[2]选股结果!$A$2:$G$4900,7,FALSE)</f>
        <v>130704266.320004</v>
      </c>
    </row>
    <row r="161" spans="1:37">
      <c r="A161" s="5" t="s">
        <v>355</v>
      </c>
      <c r="B161" s="5" t="s">
        <v>356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/>
      <c r="L161" s="6">
        <v>0</v>
      </c>
      <c r="M161" s="6">
        <v>0</v>
      </c>
      <c r="N161" s="6"/>
      <c r="O161" s="6">
        <v>0</v>
      </c>
      <c r="P161" s="6">
        <v>79942260.89</v>
      </c>
      <c r="Q161" s="6">
        <v>183238869.4</v>
      </c>
      <c r="R161" s="6"/>
      <c r="S161" s="6">
        <v>2264291770.5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249578357.32</v>
      </c>
      <c r="AA161" s="6">
        <v>151103581.29</v>
      </c>
      <c r="AB161" s="10">
        <f t="shared" si="14"/>
        <v>2649844080.63</v>
      </c>
      <c r="AC161" s="10">
        <f t="shared" si="13"/>
        <v>2744915970</v>
      </c>
      <c r="AD161" s="10">
        <f t="shared" si="11"/>
        <v>-95071889.3699999</v>
      </c>
      <c r="AE161" s="12">
        <f>C161/(1+0.13)/VLOOKUP(A161,[1]选股结果!$A$2:$AX$3002,3,FALSE)</f>
        <v>0.941390442996742</v>
      </c>
      <c r="AF161" s="12">
        <f>(S161/(1+0.1)+Z161)/(VLOOKUP(A161,[1]选股结果!$A$2:$AY$3002,51,FALSE))</f>
        <v>1.10451105445895</v>
      </c>
      <c r="AG161" s="16"/>
      <c r="AH161" s="12">
        <f>AD161/VLOOKUP(A161,[1]选股结果!$A$2:$AX$3002,35,FALSE)</f>
        <v>-0.400066233400193</v>
      </c>
      <c r="AI161" s="10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S161/(1+0.13)+Z161)</f>
        <v>-163740964.101151</v>
      </c>
      <c r="AJ161" s="10">
        <f t="shared" si="12"/>
        <v>68669074.7311506</v>
      </c>
      <c r="AK161" s="18">
        <f>AD161-VLOOKUP(A161,[2]选股结果!$A$2:$G$4900,7,FALSE)</f>
        <v>-94881461.7599999</v>
      </c>
    </row>
    <row r="162" spans="1:37">
      <c r="A162" s="5" t="s">
        <v>357</v>
      </c>
      <c r="B162" s="5" t="s">
        <v>358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/>
      <c r="L162" s="6">
        <v>0</v>
      </c>
      <c r="M162" s="6">
        <v>0</v>
      </c>
      <c r="N162" s="6"/>
      <c r="O162" s="6">
        <v>0</v>
      </c>
      <c r="P162" s="6">
        <v>61236522.09</v>
      </c>
      <c r="Q162" s="6">
        <v>76419830.88</v>
      </c>
      <c r="R162" s="6"/>
      <c r="S162" s="6">
        <v>991847218.79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258665354.27</v>
      </c>
      <c r="AA162" s="6">
        <v>142063255.46</v>
      </c>
      <c r="AB162" s="10">
        <f t="shared" si="14"/>
        <v>1442910606.37</v>
      </c>
      <c r="AC162" s="10">
        <f t="shared" si="13"/>
        <v>1453812350.61</v>
      </c>
      <c r="AD162" s="10">
        <f t="shared" si="11"/>
        <v>-10901744.24</v>
      </c>
      <c r="AE162" s="12">
        <f>C162/(1+0.13)/VLOOKUP(A162,[1]选股结果!$A$2:$AX$3002,3,FALSE)</f>
        <v>0.690264481019337</v>
      </c>
      <c r="AF162" s="12">
        <f>(S162/(1+0.1)+Z162)/(VLOOKUP(A162,[1]选股结果!$A$2:$AY$3002,51,FALSE))</f>
        <v>0.64214727357352</v>
      </c>
      <c r="AG162" s="16"/>
      <c r="AH162" s="12">
        <f>AD162/VLOOKUP(A162,[1]选股结果!$A$2:$AX$3002,35,FALSE)</f>
        <v>0.220724619697345</v>
      </c>
      <c r="AI162" s="10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S162/(1+0.13)+Z162)</f>
        <v>670569638.665929</v>
      </c>
      <c r="AJ162" s="10">
        <f t="shared" si="12"/>
        <v>-681471382.905929</v>
      </c>
      <c r="AK162" s="18">
        <f>AD162-VLOOKUP(A162,[2]选股结果!$A$2:$G$4900,7,FALSE)</f>
        <v>-10874572.64</v>
      </c>
    </row>
    <row r="163" spans="1:37">
      <c r="A163" s="5" t="s">
        <v>359</v>
      </c>
      <c r="B163" s="5" t="s">
        <v>360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/>
      <c r="L163" s="6">
        <v>0</v>
      </c>
      <c r="M163" s="6">
        <v>0</v>
      </c>
      <c r="N163" s="6"/>
      <c r="O163" s="6">
        <v>0</v>
      </c>
      <c r="P163" s="6">
        <v>275989897.19</v>
      </c>
      <c r="Q163" s="6">
        <v>129704150.71</v>
      </c>
      <c r="R163" s="6"/>
      <c r="S163" s="6">
        <v>2603982168.75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236596537.73</v>
      </c>
      <c r="AA163" s="6">
        <v>98708500.48</v>
      </c>
      <c r="AB163" s="10">
        <f t="shared" si="14"/>
        <v>3111273376.44</v>
      </c>
      <c r="AC163" s="10">
        <f t="shared" si="13"/>
        <v>3215277104.15</v>
      </c>
      <c r="AD163" s="10">
        <f t="shared" si="11"/>
        <v>-104003727.71</v>
      </c>
      <c r="AE163" s="12">
        <f>C163/(1+0.13)/VLOOKUP(A163,[1]选股结果!$A$2:$AX$3002,3,FALSE)</f>
        <v>0.936028127823643</v>
      </c>
      <c r="AF163" s="12">
        <f>(S163/(1+0.1)+Z163)/(VLOOKUP(A163,[1]选股结果!$A$2:$AY$3002,51,FALSE))</f>
        <v>0.961391285911536</v>
      </c>
      <c r="AG163" s="16"/>
      <c r="AH163" s="12">
        <f>AD163/VLOOKUP(A163,[1]选股结果!$A$2:$AX$3002,35,FALSE)</f>
        <v>-0.477801680762268</v>
      </c>
      <c r="AI163" s="10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S163/(1+0.13)+Z163)</f>
        <v>167416198.556194</v>
      </c>
      <c r="AJ163" s="10">
        <f t="shared" si="12"/>
        <v>-271419926.266194</v>
      </c>
      <c r="AK163" s="18">
        <f>AD163-VLOOKUP(A163,[2]选股结果!$A$2:$G$4900,7,FALSE)</f>
        <v>-104003727.71</v>
      </c>
    </row>
    <row r="164" spans="1:37">
      <c r="A164" s="5" t="s">
        <v>361</v>
      </c>
      <c r="B164" s="5" t="s">
        <v>362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/>
      <c r="L164" s="6">
        <v>0</v>
      </c>
      <c r="M164" s="6">
        <v>0</v>
      </c>
      <c r="N164" s="6"/>
      <c r="O164" s="6">
        <v>0</v>
      </c>
      <c r="P164" s="6">
        <v>36786432.23</v>
      </c>
      <c r="Q164" s="6">
        <v>18977178</v>
      </c>
      <c r="R164" s="6"/>
      <c r="S164" s="6">
        <v>139678233.67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149628741.81</v>
      </c>
      <c r="AA164" s="6">
        <v>37299588.51</v>
      </c>
      <c r="AB164" s="10">
        <f t="shared" si="14"/>
        <v>468685268.91</v>
      </c>
      <c r="AC164" s="10">
        <f t="shared" si="13"/>
        <v>363392996.22</v>
      </c>
      <c r="AD164" s="10">
        <f t="shared" si="11"/>
        <v>105292272.69</v>
      </c>
      <c r="AE164" s="12">
        <f>C164/(1+0.13)/VLOOKUP(A164,[1]选股结果!$A$2:$AX$3002,3,FALSE)</f>
        <v>1.07287831664098</v>
      </c>
      <c r="AF164" s="12">
        <f>(S164/(1+0.1)+Z164)/(VLOOKUP(A164,[1]选股结果!$A$2:$AY$3002,51,FALSE))</f>
        <v>0.882092859067635</v>
      </c>
      <c r="AG164" s="16"/>
      <c r="AH164" s="12">
        <f>AD164/VLOOKUP(A164,[1]选股结果!$A$2:$AX$3002,35,FALSE)</f>
        <v>1.17508834601773</v>
      </c>
      <c r="AI164" s="10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S164/(1+0.13)+Z164)</f>
        <v>40344781.4948672</v>
      </c>
      <c r="AJ164" s="10">
        <f t="shared" si="12"/>
        <v>64947491.1951328</v>
      </c>
      <c r="AK164" s="18">
        <f>AD164-VLOOKUP(A164,[2]选股结果!$A$2:$G$4900,7,FALSE)</f>
        <v>105292272.69</v>
      </c>
    </row>
    <row r="165" spans="1:37">
      <c r="A165" s="5" t="s">
        <v>363</v>
      </c>
      <c r="B165" s="5" t="s">
        <v>364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/>
      <c r="L165" s="6">
        <v>0</v>
      </c>
      <c r="M165" s="6">
        <v>0</v>
      </c>
      <c r="N165" s="6"/>
      <c r="O165" s="6">
        <v>0</v>
      </c>
      <c r="P165" s="6">
        <v>63170911.27</v>
      </c>
      <c r="Q165" s="6">
        <v>101020141.63</v>
      </c>
      <c r="R165" s="6"/>
      <c r="S165" s="6">
        <v>582945298.18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145946867.38</v>
      </c>
      <c r="AA165" s="6">
        <v>167832565.2</v>
      </c>
      <c r="AB165" s="10">
        <f t="shared" si="14"/>
        <v>954747146.65</v>
      </c>
      <c r="AC165" s="10">
        <f t="shared" si="13"/>
        <v>959895642.03</v>
      </c>
      <c r="AD165" s="10">
        <f t="shared" si="11"/>
        <v>-5148495.38</v>
      </c>
      <c r="AE165" s="12">
        <f>C165/(1+0.13)/VLOOKUP(A165,[1]选股结果!$A$2:$AX$3002,3,FALSE)</f>
        <v>0.729344119082104</v>
      </c>
      <c r="AF165" s="12">
        <f>(S165/(1+0.1)+Z165)/(VLOOKUP(A165,[1]选股结果!$A$2:$AY$3002,51,FALSE))</f>
        <v>0.676521352933607</v>
      </c>
      <c r="AG165" s="16"/>
      <c r="AH165" s="12">
        <f>AD165/VLOOKUP(A165,[1]选股结果!$A$2:$AX$3002,35,FALSE)</f>
        <v>0.327605104736187</v>
      </c>
      <c r="AI165" s="10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S165/(1+0.13)+Z165)</f>
        <v>337249655.170442</v>
      </c>
      <c r="AJ165" s="10">
        <f t="shared" si="12"/>
        <v>-342398150.550442</v>
      </c>
      <c r="AK165" s="18">
        <f>AD165-VLOOKUP(A165,[2]选股结果!$A$2:$G$4900,7,FALSE)</f>
        <v>-5140452.16</v>
      </c>
    </row>
    <row r="166" spans="1:37">
      <c r="A166" s="5" t="s">
        <v>365</v>
      </c>
      <c r="B166" s="5" t="s">
        <v>366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/>
      <c r="L166" s="6">
        <v>0</v>
      </c>
      <c r="M166" s="6">
        <v>0</v>
      </c>
      <c r="N166" s="6"/>
      <c r="O166" s="6">
        <v>0</v>
      </c>
      <c r="P166" s="6">
        <v>39725058.97</v>
      </c>
      <c r="Q166" s="6">
        <v>44056728.33</v>
      </c>
      <c r="R166" s="6"/>
      <c r="S166" s="6">
        <v>89914778.48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81106701.53</v>
      </c>
      <c r="AA166" s="6">
        <v>255791555.47</v>
      </c>
      <c r="AB166" s="10">
        <f t="shared" si="14"/>
        <v>527117005.96</v>
      </c>
      <c r="AC166" s="10">
        <f t="shared" si="13"/>
        <v>466538094.45</v>
      </c>
      <c r="AD166" s="10">
        <f t="shared" si="11"/>
        <v>60578911.5099999</v>
      </c>
      <c r="AE166" s="12">
        <f>C166/(1+0.13)/VLOOKUP(A166,[1]选股结果!$A$2:$AX$3002,3,FALSE)</f>
        <v>0.91086899767369</v>
      </c>
      <c r="AF166" s="12">
        <f>(S166/(1+0.1)+Z166)/(VLOOKUP(A166,[1]选股结果!$A$2:$AY$3002,51,FALSE))</f>
        <v>0.38417753640795</v>
      </c>
      <c r="AG166" s="16"/>
      <c r="AH166" s="12">
        <f>AD166/VLOOKUP(A166,[1]选股结果!$A$2:$AX$3002,35,FALSE)</f>
        <v>1.15351205869451</v>
      </c>
      <c r="AI166" s="10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S166/(1+0.13)+Z166)</f>
        <v>263208515.945221</v>
      </c>
      <c r="AJ166" s="10">
        <f t="shared" si="12"/>
        <v>-202629604.435221</v>
      </c>
      <c r="AK166" s="18">
        <f>AD166-VLOOKUP(A166,[2]选股结果!$A$2:$G$4900,7,FALSE)</f>
        <v>60628581.9799999</v>
      </c>
    </row>
    <row r="167" spans="1:37">
      <c r="A167" s="5" t="s">
        <v>367</v>
      </c>
      <c r="B167" s="5" t="s">
        <v>368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/>
      <c r="L167" s="6">
        <v>0</v>
      </c>
      <c r="M167" s="6">
        <v>0</v>
      </c>
      <c r="N167" s="6"/>
      <c r="O167" s="6">
        <v>0</v>
      </c>
      <c r="P167" s="6">
        <v>59894209.39</v>
      </c>
      <c r="Q167" s="6">
        <v>304082473.86</v>
      </c>
      <c r="R167" s="6"/>
      <c r="S167" s="6">
        <v>1828522603.15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422068556.81</v>
      </c>
      <c r="AA167" s="6">
        <v>341074446.62</v>
      </c>
      <c r="AB167" s="10">
        <f t="shared" si="14"/>
        <v>3019168656.28</v>
      </c>
      <c r="AC167" s="10">
        <f t="shared" si="13"/>
        <v>2651559815.97</v>
      </c>
      <c r="AD167" s="10">
        <f t="shared" si="11"/>
        <v>367608840.31</v>
      </c>
      <c r="AE167" s="12">
        <f>C167/(1+0.13)/VLOOKUP(A167,[1]选股结果!$A$2:$AX$3002,3,FALSE)</f>
        <v>1.0347288945125</v>
      </c>
      <c r="AF167" s="12">
        <f>(S167/(1+0.1)+Z167)/(VLOOKUP(A167,[1]选股结果!$A$2:$AY$3002,51,FALSE))</f>
        <v>0.873298825999222</v>
      </c>
      <c r="AG167" s="16"/>
      <c r="AH167" s="12">
        <f>AD167/VLOOKUP(A167,[1]选股结果!$A$2:$AX$3002,35,FALSE)</f>
        <v>-3.1200510703378</v>
      </c>
      <c r="AI167" s="10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S167/(1+0.13)+Z167)</f>
        <v>346538007.872036</v>
      </c>
      <c r="AJ167" s="10">
        <f t="shared" si="12"/>
        <v>21070832.4379649</v>
      </c>
      <c r="AK167" s="18">
        <f>AD167-VLOOKUP(A167,[2]选股结果!$A$2:$G$4900,7,FALSE)</f>
        <v>367668160</v>
      </c>
    </row>
    <row r="168" spans="1:37">
      <c r="A168" s="5" t="s">
        <v>369</v>
      </c>
      <c r="B168" s="5" t="s">
        <v>370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/>
      <c r="L168" s="6">
        <v>0</v>
      </c>
      <c r="M168" s="6">
        <v>0</v>
      </c>
      <c r="N168" s="6"/>
      <c r="O168" s="6">
        <v>0</v>
      </c>
      <c r="P168" s="6">
        <v>2105080818.58</v>
      </c>
      <c r="Q168" s="6">
        <v>655707135.17</v>
      </c>
      <c r="R168" s="6"/>
      <c r="S168" s="6">
        <v>13039679704.98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420801864.46</v>
      </c>
      <c r="AA168" s="6">
        <v>943555311.96</v>
      </c>
      <c r="AB168" s="10">
        <f t="shared" si="14"/>
        <v>17059732886.91</v>
      </c>
      <c r="AC168" s="10">
        <f t="shared" si="13"/>
        <v>16509117699.98</v>
      </c>
      <c r="AD168" s="10">
        <f t="shared" si="11"/>
        <v>550615186.930002</v>
      </c>
      <c r="AE168" s="12">
        <f>C168/(1+0.13)/VLOOKUP(A168,[1]选股结果!$A$2:$AX$3002,3,FALSE)</f>
        <v>1.12444552383672</v>
      </c>
      <c r="AF168" s="12">
        <f>(S168/(1+0.1)+Z168)/(VLOOKUP(A168,[1]选股结果!$A$2:$AY$3002,51,FALSE))</f>
        <v>1.13972544887567</v>
      </c>
      <c r="AG168" s="16"/>
      <c r="AH168" s="12">
        <f>AD168/VLOOKUP(A168,[1]选股结果!$A$2:$AX$3002,35,FALSE)</f>
        <v>-0.584159497012309</v>
      </c>
      <c r="AI168" s="10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S168/(1+0.13)+Z168)</f>
        <v>-1190154488.9792</v>
      </c>
      <c r="AJ168" s="10">
        <f t="shared" si="12"/>
        <v>1740769675.9092</v>
      </c>
      <c r="AK168" s="18">
        <f>AD168-VLOOKUP(A168,[2]选股结果!$A$2:$G$4900,7,FALSE)</f>
        <v>550605897.260002</v>
      </c>
    </row>
    <row r="169" spans="1:37">
      <c r="A169" s="5" t="s">
        <v>371</v>
      </c>
      <c r="B169" s="5" t="s">
        <v>372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/>
      <c r="L169" s="6">
        <v>0</v>
      </c>
      <c r="M169" s="6">
        <v>0</v>
      </c>
      <c r="N169" s="6"/>
      <c r="O169" s="6">
        <v>0</v>
      </c>
      <c r="P169" s="6">
        <v>2002729584.29</v>
      </c>
      <c r="Q169" s="6">
        <v>776534568.66</v>
      </c>
      <c r="R169" s="6"/>
      <c r="S169" s="6">
        <v>19850042515.75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1473273943.31</v>
      </c>
      <c r="AA169" s="6">
        <v>2268305195.63</v>
      </c>
      <c r="AB169" s="10">
        <f t="shared" si="14"/>
        <v>32118952065.38</v>
      </c>
      <c r="AC169" s="10">
        <f t="shared" si="13"/>
        <v>25594351238.98</v>
      </c>
      <c r="AD169" s="10">
        <f t="shared" si="11"/>
        <v>6524600826.4</v>
      </c>
      <c r="AE169" s="12">
        <f>C169/(1+0.13)/VLOOKUP(A169,[1]选股结果!$A$2:$AX$3002,3,FALSE)</f>
        <v>0.977933209634085</v>
      </c>
      <c r="AF169" s="12">
        <f>(S169/(1+0.1)+Z169)/(VLOOKUP(A169,[1]选股结果!$A$2:$AY$3002,51,FALSE))</f>
        <v>0.792458388545855</v>
      </c>
      <c r="AG169" s="16"/>
      <c r="AH169" s="12">
        <f>AD169/VLOOKUP(A169,[1]选股结果!$A$2:$AX$3002,35,FALSE)</f>
        <v>2.75751174632711</v>
      </c>
      <c r="AI169" s="10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S169/(1+0.13)+Z169)</f>
        <v>5590969188.20655</v>
      </c>
      <c r="AJ169" s="10">
        <f t="shared" si="12"/>
        <v>933631638.193451</v>
      </c>
      <c r="AK169" s="18">
        <f>AD169-VLOOKUP(A169,[2]选股结果!$A$2:$G$4900,7,FALSE)</f>
        <v>6524600826.4</v>
      </c>
    </row>
    <row r="170" spans="1:37">
      <c r="A170" s="5" t="s">
        <v>373</v>
      </c>
      <c r="B170" s="5" t="s">
        <v>374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/>
      <c r="L170" s="6">
        <v>0</v>
      </c>
      <c r="M170" s="6">
        <v>0</v>
      </c>
      <c r="N170" s="6"/>
      <c r="O170" s="6">
        <v>0</v>
      </c>
      <c r="P170" s="6">
        <v>1240187507</v>
      </c>
      <c r="Q170" s="6">
        <v>236531878</v>
      </c>
      <c r="R170" s="6"/>
      <c r="S170" s="6">
        <v>24904870176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1277348572</v>
      </c>
      <c r="AA170" s="6">
        <v>530826324</v>
      </c>
      <c r="AB170" s="10">
        <f t="shared" si="14"/>
        <v>32032764280</v>
      </c>
      <c r="AC170" s="10">
        <f t="shared" si="13"/>
        <v>27953232579</v>
      </c>
      <c r="AD170" s="10">
        <f t="shared" si="11"/>
        <v>4079531701</v>
      </c>
      <c r="AE170" s="12">
        <f>C170/(1+0.13)/VLOOKUP(A170,[1]选股结果!$A$2:$AX$3002,3,FALSE)</f>
        <v>0.974826026052156</v>
      </c>
      <c r="AF170" s="12">
        <f>(S170/(1+0.1)+Z170)/(VLOOKUP(A170,[1]选股结果!$A$2:$AY$3002,51,FALSE))</f>
        <v>0.822616750064187</v>
      </c>
      <c r="AG170" s="16"/>
      <c r="AH170" s="12">
        <f>AD170/VLOOKUP(A170,[1]选股结果!$A$2:$AX$3002,35,FALSE)</f>
        <v>-11.8491130507496</v>
      </c>
      <c r="AI170" s="10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S170/(1+0.13)+Z170)</f>
        <v>5758621184.64602</v>
      </c>
      <c r="AJ170" s="10">
        <f t="shared" si="12"/>
        <v>-1679089483.64602</v>
      </c>
      <c r="AK170" s="18">
        <f>AD170-VLOOKUP(A170,[2]选股结果!$A$2:$G$4900,7,FALSE)</f>
        <v>4193218989</v>
      </c>
    </row>
    <row r="171" spans="1:37">
      <c r="A171" s="5" t="s">
        <v>375</v>
      </c>
      <c r="B171" s="5" t="s">
        <v>376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/>
      <c r="L171" s="6">
        <v>0</v>
      </c>
      <c r="M171" s="6">
        <v>0</v>
      </c>
      <c r="N171" s="6"/>
      <c r="O171" s="6">
        <v>0</v>
      </c>
      <c r="P171" s="6">
        <v>598039329.85</v>
      </c>
      <c r="Q171" s="6">
        <v>2435732643.7</v>
      </c>
      <c r="R171" s="6"/>
      <c r="S171" s="6">
        <v>1766893722.63</v>
      </c>
      <c r="T171" s="6">
        <v>0</v>
      </c>
      <c r="U171" s="6">
        <v>0</v>
      </c>
      <c r="V171" s="6">
        <v>104530801.03</v>
      </c>
      <c r="W171" s="6">
        <v>0</v>
      </c>
      <c r="X171" s="6">
        <v>976333075.7</v>
      </c>
      <c r="Y171" s="6">
        <v>28785003.24</v>
      </c>
      <c r="Z171" s="6">
        <v>1519861005.51</v>
      </c>
      <c r="AA171" s="6">
        <v>2840921920.6</v>
      </c>
      <c r="AB171" s="10">
        <f t="shared" si="14"/>
        <v>23290078653.26</v>
      </c>
      <c r="AC171" s="10">
        <f t="shared" si="13"/>
        <v>7835364858.56</v>
      </c>
      <c r="AD171" s="10">
        <f t="shared" si="11"/>
        <v>15454713794.7</v>
      </c>
      <c r="AE171" s="12">
        <f>C171/(1+0.13)/VLOOKUP(A171,[1]选股结果!$A$2:$AX$3002,3,FALSE)</f>
        <v>0.582187645661891</v>
      </c>
      <c r="AF171" s="12">
        <f>(S171/(1+0.1)+Z171)/(VLOOKUP(A171,[1]选股结果!$A$2:$AY$3002,51,FALSE))</f>
        <v>0.550966505221456</v>
      </c>
      <c r="AG171" s="16"/>
      <c r="AH171" s="12">
        <f>AD171/VLOOKUP(A171,[1]选股结果!$A$2:$AX$3002,35,FALSE)</f>
        <v>-11.9503524315567</v>
      </c>
      <c r="AI171" s="10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S171/(1+0.13)+Z171)</f>
        <v>2590414728.48062</v>
      </c>
      <c r="AJ171" s="10">
        <f t="shared" si="12"/>
        <v>12864299066.2194</v>
      </c>
      <c r="AK171" s="18">
        <f>AD171-VLOOKUP(A171,[2]选股结果!$A$2:$G$4900,7,FALSE)</f>
        <v>15454339957.13</v>
      </c>
    </row>
    <row r="172" spans="1:37">
      <c r="A172" s="5" t="s">
        <v>377</v>
      </c>
      <c r="B172" s="5" t="s">
        <v>378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/>
      <c r="L172" s="6">
        <v>0</v>
      </c>
      <c r="M172" s="6">
        <v>0</v>
      </c>
      <c r="N172" s="6"/>
      <c r="O172" s="6">
        <v>0</v>
      </c>
      <c r="P172" s="6">
        <v>151873804.01</v>
      </c>
      <c r="Q172" s="6">
        <v>183149876.57</v>
      </c>
      <c r="R172" s="6"/>
      <c r="S172" s="6">
        <v>2349116131.34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610789268.92</v>
      </c>
      <c r="AA172" s="6">
        <v>278292673.48</v>
      </c>
      <c r="AB172" s="10">
        <f t="shared" si="14"/>
        <v>3268661741.06</v>
      </c>
      <c r="AC172" s="10">
        <f t="shared" si="13"/>
        <v>3390071877.75</v>
      </c>
      <c r="AD172" s="10">
        <f t="shared" si="11"/>
        <v>-121410136.69</v>
      </c>
      <c r="AE172" s="12">
        <f>C172/(1+0.13)/VLOOKUP(A172,[1]选股结果!$A$2:$AX$3002,3,FALSE)</f>
        <v>0.840906620642273</v>
      </c>
      <c r="AF172" s="12">
        <f>(S172/(1+0.1)+Z172)/(VLOOKUP(A172,[1]选股结果!$A$2:$AY$3002,51,FALSE))</f>
        <v>0.889740162761598</v>
      </c>
      <c r="AG172" s="16"/>
      <c r="AH172" s="12">
        <f>AD172/VLOOKUP(A172,[1]选股结果!$A$2:$AX$3002,35,FALSE)</f>
        <v>-0.638805486276241</v>
      </c>
      <c r="AI172" s="10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S172/(1+0.13)+Z172)</f>
        <v>397033891.905752</v>
      </c>
      <c r="AJ172" s="10">
        <f t="shared" si="12"/>
        <v>-518444028.595752</v>
      </c>
      <c r="AK172" s="18">
        <f>AD172-VLOOKUP(A172,[2]选股结果!$A$2:$G$4900,7,FALSE)</f>
        <v>-85405943.6300001</v>
      </c>
    </row>
    <row r="173" spans="1:37">
      <c r="A173" s="5" t="s">
        <v>379</v>
      </c>
      <c r="B173" s="5" t="s">
        <v>380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/>
      <c r="L173" s="6">
        <v>0</v>
      </c>
      <c r="M173" s="6">
        <v>0</v>
      </c>
      <c r="N173" s="6"/>
      <c r="O173" s="6">
        <v>0</v>
      </c>
      <c r="P173" s="6">
        <v>534505733.72</v>
      </c>
      <c r="Q173" s="6">
        <v>219893714.71</v>
      </c>
      <c r="R173" s="6"/>
      <c r="S173" s="6">
        <v>15788216686.87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578730385.93</v>
      </c>
      <c r="AA173" s="6">
        <v>292645832.79</v>
      </c>
      <c r="AB173" s="10">
        <f t="shared" si="14"/>
        <v>18310329937.8</v>
      </c>
      <c r="AC173" s="10">
        <f t="shared" si="13"/>
        <v>17194098639.31</v>
      </c>
      <c r="AD173" s="10">
        <f t="shared" si="11"/>
        <v>1116231298.49</v>
      </c>
      <c r="AE173" s="12">
        <f>C173/(1+0.13)/VLOOKUP(A173,[1]选股结果!$A$2:$AX$3002,3,FALSE)</f>
        <v>1.07599743265908</v>
      </c>
      <c r="AF173" s="12">
        <f>(S173/(1+0.1)+Z173)/(VLOOKUP(A173,[1]选股结果!$A$2:$AY$3002,51,FALSE))</f>
        <v>0.967813676011012</v>
      </c>
      <c r="AG173" s="16"/>
      <c r="AH173" s="12">
        <f>AD173/VLOOKUP(A173,[1]选股结果!$A$2:$AX$3002,35,FALSE)</f>
        <v>-1.21270548608732</v>
      </c>
      <c r="AI173" s="10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S173/(1+0.13)+Z173)</f>
        <v>877629184.258759</v>
      </c>
      <c r="AJ173" s="10">
        <f t="shared" si="12"/>
        <v>238602114.231239</v>
      </c>
      <c r="AK173" s="18">
        <f>AD173-VLOOKUP(A173,[2]选股结果!$A$2:$G$4900,7,FALSE)</f>
        <v>1120546859.28</v>
      </c>
    </row>
    <row r="174" spans="1:37">
      <c r="A174" s="5" t="s">
        <v>381</v>
      </c>
      <c r="B174" s="5" t="s">
        <v>382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/>
      <c r="L174" s="6">
        <v>0</v>
      </c>
      <c r="M174" s="6">
        <v>0</v>
      </c>
      <c r="N174" s="6"/>
      <c r="O174" s="6">
        <v>0</v>
      </c>
      <c r="P174" s="6">
        <v>160471602.82</v>
      </c>
      <c r="Q174" s="6">
        <v>119984730.43</v>
      </c>
      <c r="R174" s="6"/>
      <c r="S174" s="6">
        <v>2248137747.11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301230601.28</v>
      </c>
      <c r="AA174" s="6">
        <v>114214388.63</v>
      </c>
      <c r="AB174" s="10">
        <f t="shared" si="14"/>
        <v>1254667418.52</v>
      </c>
      <c r="AC174" s="10">
        <f t="shared" si="13"/>
        <v>2824054339.84</v>
      </c>
      <c r="AD174" s="10">
        <f t="shared" si="11"/>
        <v>-1569386921.32</v>
      </c>
      <c r="AE174" s="12">
        <f>C174/(1+0.13)/VLOOKUP(A174,[1]选股结果!$A$2:$AX$3002,3,FALSE)</f>
        <v>0.270906285652056</v>
      </c>
      <c r="AF174" s="12">
        <f>(S174/(1+0.1)+Z174)/(VLOOKUP(A174,[1]选股结果!$A$2:$AY$3002,51,FALSE))</f>
        <v>0.81258587346817</v>
      </c>
      <c r="AG174" s="16"/>
      <c r="AH174" s="12">
        <f>AD174/VLOOKUP(A174,[1]选股结果!$A$2:$AX$3002,35,FALSE)</f>
        <v>-3.42670362012724</v>
      </c>
      <c r="AI174" s="10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S174/(1+0.13)+Z174)</f>
        <v>595106195.389203</v>
      </c>
      <c r="AJ174" s="10">
        <f t="shared" si="12"/>
        <v>-2164493116.7092</v>
      </c>
      <c r="AK174" s="18">
        <f>AD174-VLOOKUP(A174,[2]选股结果!$A$2:$G$4900,7,FALSE)</f>
        <v>-1569403220.84</v>
      </c>
    </row>
    <row r="175" spans="1:37">
      <c r="A175" s="5" t="s">
        <v>383</v>
      </c>
      <c r="B175" s="5" t="s">
        <v>384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/>
      <c r="L175" s="6">
        <v>0</v>
      </c>
      <c r="M175" s="6">
        <v>0</v>
      </c>
      <c r="N175" s="6"/>
      <c r="O175" s="6">
        <v>0</v>
      </c>
      <c r="P175" s="6">
        <v>68700574.72</v>
      </c>
      <c r="Q175" s="6">
        <v>6407502.2</v>
      </c>
      <c r="R175" s="6"/>
      <c r="S175" s="6">
        <v>1283294762.62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124757461.56</v>
      </c>
      <c r="AA175" s="6">
        <v>132815311.91</v>
      </c>
      <c r="AB175" s="10">
        <f t="shared" si="14"/>
        <v>1522168812.8</v>
      </c>
      <c r="AC175" s="10">
        <f t="shared" si="13"/>
        <v>1609568110.81</v>
      </c>
      <c r="AD175" s="10">
        <f t="shared" si="11"/>
        <v>-87399298.01</v>
      </c>
      <c r="AE175" s="12">
        <f>C175/(1+0.13)/VLOOKUP(A175,[1]选股结果!$A$2:$AX$3002,3,FALSE)</f>
        <v>0.71344721199034</v>
      </c>
      <c r="AF175" s="12">
        <f>(S175/(1+0.1)+Z175)/(VLOOKUP(A175,[1]选股结果!$A$2:$AY$3002,51,FALSE))</f>
        <v>0.771113471633237</v>
      </c>
      <c r="AG175" s="16"/>
      <c r="AH175" s="12">
        <f>AD175/VLOOKUP(A175,[1]选股结果!$A$2:$AX$3002,35,FALSE)</f>
        <v>-0.60761723417088</v>
      </c>
      <c r="AI175" s="10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S175/(1+0.13)+Z175)</f>
        <v>414290372.445398</v>
      </c>
      <c r="AJ175" s="10">
        <f t="shared" si="12"/>
        <v>-501689670.455398</v>
      </c>
      <c r="AK175" s="18">
        <f>AD175-VLOOKUP(A175,[2]选股结果!$A$2:$G$4900,7,FALSE)</f>
        <v>-87399298.01</v>
      </c>
    </row>
    <row r="176" spans="1:37">
      <c r="A176" s="5" t="s">
        <v>385</v>
      </c>
      <c r="B176" s="5" t="s">
        <v>386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/>
      <c r="L176" s="6">
        <v>0</v>
      </c>
      <c r="M176" s="6">
        <v>0</v>
      </c>
      <c r="N176" s="6"/>
      <c r="O176" s="6">
        <v>0</v>
      </c>
      <c r="P176" s="6">
        <v>709536607.03</v>
      </c>
      <c r="Q176" s="6">
        <v>203259049.52</v>
      </c>
      <c r="R176" s="6"/>
      <c r="S176" s="6">
        <v>6399944919.97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225482288.1</v>
      </c>
      <c r="AA176" s="6">
        <v>113196106.09</v>
      </c>
      <c r="AB176" s="10">
        <f t="shared" si="14"/>
        <v>7574423905.05</v>
      </c>
      <c r="AC176" s="10">
        <f t="shared" si="13"/>
        <v>7448159921.19</v>
      </c>
      <c r="AD176" s="10">
        <f t="shared" si="11"/>
        <v>126263983.86</v>
      </c>
      <c r="AE176" s="12">
        <f>C176/(1+0.13)/VLOOKUP(A176,[1]选股结果!$A$2:$AX$3002,3,FALSE)</f>
        <v>0.906918117571194</v>
      </c>
      <c r="AF176" s="12">
        <f>(S176/(1+0.1)+Z176)/(VLOOKUP(A176,[1]选股结果!$A$2:$AY$3002,51,FALSE))</f>
        <v>0.86442961084201</v>
      </c>
      <c r="AG176" s="16"/>
      <c r="AH176" s="12">
        <f>AD176/VLOOKUP(A176,[1]选股结果!$A$2:$AX$3002,35,FALSE)</f>
        <v>0.558874622819968</v>
      </c>
      <c r="AI176" s="10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S176/(1+0.13)+Z176)</f>
        <v>1102296900.37009</v>
      </c>
      <c r="AJ176" s="10">
        <f t="shared" si="12"/>
        <v>-976032916.510087</v>
      </c>
      <c r="AK176" s="18">
        <f>AD176-VLOOKUP(A176,[2]选股结果!$A$2:$G$4900,7,FALSE)</f>
        <v>126904002.5</v>
      </c>
    </row>
    <row r="177" spans="1:37">
      <c r="A177" s="5" t="s">
        <v>387</v>
      </c>
      <c r="B177" s="5" t="s">
        <v>388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/>
      <c r="L177" s="6">
        <v>0</v>
      </c>
      <c r="M177" s="6">
        <v>0</v>
      </c>
      <c r="N177" s="6"/>
      <c r="O177" s="6">
        <v>0</v>
      </c>
      <c r="P177" s="6">
        <v>149000649.49</v>
      </c>
      <c r="Q177" s="6">
        <v>186839454.14</v>
      </c>
      <c r="R177" s="6"/>
      <c r="S177" s="6">
        <v>2036301471.36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469932962.8</v>
      </c>
      <c r="AA177" s="6">
        <v>393952036.35</v>
      </c>
      <c r="AB177" s="10">
        <f t="shared" si="14"/>
        <v>2340916312.21</v>
      </c>
      <c r="AC177" s="10">
        <f t="shared" si="13"/>
        <v>3049187120</v>
      </c>
      <c r="AD177" s="10">
        <f t="shared" si="11"/>
        <v>-708270807.79</v>
      </c>
      <c r="AE177" s="12">
        <f>C177/(1+0.13)/VLOOKUP(A177,[1]选股结果!$A$2:$AX$3002,3,FALSE)</f>
        <v>0.594433871635722</v>
      </c>
      <c r="AF177" s="12">
        <f>(S177/(1+0.1)+Z177)/(VLOOKUP(A177,[1]选股结果!$A$2:$AY$3002,51,FALSE))</f>
        <v>0.85502764723783</v>
      </c>
      <c r="AG177" s="16"/>
      <c r="AH177" s="12">
        <f>AD177/VLOOKUP(A177,[1]选股结果!$A$2:$AX$3002,35,FALSE)</f>
        <v>-1.63087114994269</v>
      </c>
      <c r="AI177" s="10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S177/(1+0.13)+Z177)</f>
        <v>442698249.761416</v>
      </c>
      <c r="AJ177" s="10">
        <f t="shared" si="12"/>
        <v>-1150969057.55142</v>
      </c>
      <c r="AK177" s="18">
        <f>AD177-VLOOKUP(A177,[2]选股结果!$A$2:$G$4900,7,FALSE)</f>
        <v>-708260720.41</v>
      </c>
    </row>
    <row r="178" spans="1:37">
      <c r="A178" s="5" t="s">
        <v>389</v>
      </c>
      <c r="B178" s="5" t="s">
        <v>390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/>
      <c r="L178" s="6">
        <v>0</v>
      </c>
      <c r="M178" s="6">
        <v>0</v>
      </c>
      <c r="N178" s="6"/>
      <c r="O178" s="6">
        <v>0</v>
      </c>
      <c r="P178" s="6">
        <v>44066882.53</v>
      </c>
      <c r="Q178" s="6">
        <v>19409690.5</v>
      </c>
      <c r="R178" s="6"/>
      <c r="S178" s="6">
        <v>589154734.09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57314385.18</v>
      </c>
      <c r="AA178" s="6">
        <v>23689344.28</v>
      </c>
      <c r="AB178" s="10">
        <f t="shared" si="14"/>
        <v>321736928.27</v>
      </c>
      <c r="AC178" s="10">
        <f t="shared" si="13"/>
        <v>714225346.08</v>
      </c>
      <c r="AD178" s="10">
        <f t="shared" si="11"/>
        <v>-392488417.81</v>
      </c>
      <c r="AE178" s="12">
        <f>C178/(1+0.13)/VLOOKUP(A178,[1]选股结果!$A$2:$AX$3002,3,FALSE)</f>
        <v>0.983967204989843</v>
      </c>
      <c r="AF178" s="12">
        <f>(S178/(1+0.1)+Z178)/(VLOOKUP(A178,[1]选股结果!$A$2:$AY$3002,51,FALSE))</f>
        <v>2.81887547653797</v>
      </c>
      <c r="AG178" s="16"/>
      <c r="AH178" s="12">
        <f>AD178/VLOOKUP(A178,[1]选股结果!$A$2:$AX$3002,35,FALSE)</f>
        <v>-10.5964660904742</v>
      </c>
      <c r="AI178" s="10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S178/(1+0.13)+Z178)</f>
        <v>-368354750.666106</v>
      </c>
      <c r="AJ178" s="10">
        <f t="shared" si="12"/>
        <v>-24133667.1438937</v>
      </c>
      <c r="AK178" s="18">
        <f>AD178-VLOOKUP(A178,[2]选股结果!$A$2:$G$4900,7,FALSE)</f>
        <v>-391685651.84</v>
      </c>
    </row>
    <row r="179" spans="1:37">
      <c r="A179" s="5" t="s">
        <v>391</v>
      </c>
      <c r="B179" s="5" t="s">
        <v>392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/>
      <c r="L179" s="6">
        <v>0</v>
      </c>
      <c r="M179" s="6">
        <v>0</v>
      </c>
      <c r="N179" s="6"/>
      <c r="O179" s="6">
        <v>0</v>
      </c>
      <c r="P179" s="6">
        <v>1794875837</v>
      </c>
      <c r="Q179" s="6">
        <v>489683564</v>
      </c>
      <c r="R179" s="6"/>
      <c r="S179" s="6">
        <v>23278603650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2110011010</v>
      </c>
      <c r="AA179" s="6">
        <v>2088182545</v>
      </c>
      <c r="AB179" s="10">
        <f t="shared" si="14"/>
        <v>28817851920</v>
      </c>
      <c r="AC179" s="10">
        <f t="shared" si="13"/>
        <v>29271673042</v>
      </c>
      <c r="AD179" s="10">
        <f t="shared" si="11"/>
        <v>-453821122</v>
      </c>
      <c r="AE179" s="12">
        <f>C179/(1+0.13)/VLOOKUP(A179,[1]选股结果!$A$2:$AX$3002,3,FALSE)</f>
        <v>0.983449930609788</v>
      </c>
      <c r="AF179" s="12">
        <f>(S179/(1+0.1)+Z179)/(VLOOKUP(A179,[1]选股结果!$A$2:$AY$3002,51,FALSE))</f>
        <v>0.911153211621684</v>
      </c>
      <c r="AG179" s="16"/>
      <c r="AH179" s="12">
        <f>AD179/VLOOKUP(A179,[1]选股结果!$A$2:$AX$3002,35,FALSE)</f>
        <v>-3.392557787809</v>
      </c>
      <c r="AI179" s="10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S179/(1+0.13)+Z179)</f>
        <v>2831128423.46017</v>
      </c>
      <c r="AJ179" s="10">
        <f t="shared" si="12"/>
        <v>-3284949545.46017</v>
      </c>
      <c r="AK179" s="18">
        <f>AD179-VLOOKUP(A179,[2]选股结果!$A$2:$G$4900,7,FALSE)</f>
        <v>-428518516</v>
      </c>
    </row>
    <row r="180" spans="1:37">
      <c r="A180" s="5" t="s">
        <v>393</v>
      </c>
      <c r="B180" s="5" t="s">
        <v>394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/>
      <c r="L180" s="6">
        <v>0</v>
      </c>
      <c r="M180" s="6">
        <v>0</v>
      </c>
      <c r="N180" s="6"/>
      <c r="O180" s="6">
        <v>0</v>
      </c>
      <c r="P180" s="6">
        <v>126665468.8</v>
      </c>
      <c r="Q180" s="6">
        <v>39229472.95</v>
      </c>
      <c r="R180" s="6"/>
      <c r="S180" s="6">
        <v>2263397829.29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317135436.7</v>
      </c>
      <c r="AA180" s="6">
        <v>139392988.59</v>
      </c>
      <c r="AB180" s="10">
        <f t="shared" si="14"/>
        <v>2821970448.52</v>
      </c>
      <c r="AC180" s="10">
        <f t="shared" si="13"/>
        <v>2846591723.38</v>
      </c>
      <c r="AD180" s="10">
        <f t="shared" si="11"/>
        <v>-24621274.8600001</v>
      </c>
      <c r="AE180" s="12">
        <f>C180/(1+0.13)/VLOOKUP(A180,[1]选股结果!$A$2:$AX$3002,3,FALSE)</f>
        <v>0.916326315357809</v>
      </c>
      <c r="AF180" s="12">
        <f>(S180/(1+0.1)+Z180)/(VLOOKUP(A180,[1]选股结果!$A$2:$AY$3002,51,FALSE))</f>
        <v>0.943230954716499</v>
      </c>
      <c r="AG180" s="16"/>
      <c r="AH180" s="12">
        <f>AD180/VLOOKUP(A180,[1]选股结果!$A$2:$AX$3002,35,FALSE)</f>
        <v>-0.187429419891564</v>
      </c>
      <c r="AI180" s="10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S180/(1+0.13)+Z180)</f>
        <v>197554721.624779</v>
      </c>
      <c r="AJ180" s="10">
        <f t="shared" si="12"/>
        <v>-222175996.484779</v>
      </c>
      <c r="AK180" s="18">
        <f>AD180-VLOOKUP(A180,[2]选股结果!$A$2:$G$4900,7,FALSE)</f>
        <v>-24532242.4400001</v>
      </c>
    </row>
    <row r="181" spans="1:37">
      <c r="A181" s="5" t="s">
        <v>395</v>
      </c>
      <c r="B181" s="5" t="s">
        <v>396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/>
      <c r="L181" s="6">
        <v>0</v>
      </c>
      <c r="M181" s="6">
        <v>0</v>
      </c>
      <c r="N181" s="6"/>
      <c r="O181" s="6">
        <v>0</v>
      </c>
      <c r="P181" s="6">
        <v>526438279.3</v>
      </c>
      <c r="Q181" s="6">
        <v>55310430.64</v>
      </c>
      <c r="R181" s="6"/>
      <c r="S181" s="6">
        <v>391790113.94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1341500156.08</v>
      </c>
      <c r="AA181" s="6">
        <v>58657095</v>
      </c>
      <c r="AB181" s="10">
        <f t="shared" si="14"/>
        <v>3873198128.05</v>
      </c>
      <c r="AC181" s="10">
        <f t="shared" si="13"/>
        <v>2318385644.32</v>
      </c>
      <c r="AD181" s="10">
        <f t="shared" si="11"/>
        <v>1554812483.73</v>
      </c>
      <c r="AE181" s="12">
        <f>C181/(1+0.13)/VLOOKUP(A181,[1]选股结果!$A$2:$AX$3002,3,FALSE)</f>
        <v>0.960548016826461</v>
      </c>
      <c r="AF181" s="12">
        <f>(S181/(1+0.1)+Z181)/(VLOOKUP(A181,[1]选股结果!$A$2:$AY$3002,51,FALSE))</f>
        <v>0.585790311071745</v>
      </c>
      <c r="AG181" s="16"/>
      <c r="AH181" s="12">
        <f>AD181/VLOOKUP(A181,[1]选股结果!$A$2:$AX$3002,35,FALSE)</f>
        <v>3.42244308446065</v>
      </c>
      <c r="AI181" s="10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S181/(1+0.13)+Z181)</f>
        <v>1209872833.87885</v>
      </c>
      <c r="AJ181" s="10">
        <f t="shared" si="12"/>
        <v>344939649.851151</v>
      </c>
      <c r="AK181" s="18">
        <f>AD181-VLOOKUP(A181,[2]选股结果!$A$2:$G$4900,7,FALSE)</f>
        <v>1554812483.73</v>
      </c>
    </row>
    <row r="182" spans="1:37">
      <c r="A182" s="5" t="s">
        <v>397</v>
      </c>
      <c r="B182" s="5" t="s">
        <v>398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/>
      <c r="L182" s="6">
        <v>0</v>
      </c>
      <c r="M182" s="6">
        <v>0</v>
      </c>
      <c r="N182" s="6"/>
      <c r="O182" s="6">
        <v>0</v>
      </c>
      <c r="P182" s="6">
        <v>344129000</v>
      </c>
      <c r="Q182" s="6">
        <v>563811000</v>
      </c>
      <c r="R182" s="6"/>
      <c r="S182" s="6">
        <v>14368965000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2789320000</v>
      </c>
      <c r="AA182" s="6">
        <v>2467812000</v>
      </c>
      <c r="AB182" s="10">
        <f t="shared" si="14"/>
        <v>22018399000</v>
      </c>
      <c r="AC182" s="10">
        <f t="shared" si="13"/>
        <v>19970226000</v>
      </c>
      <c r="AD182" s="10">
        <f t="shared" si="11"/>
        <v>2048173000</v>
      </c>
      <c r="AE182" s="12">
        <f>C182/(1+0.13)/VLOOKUP(A182,[1]选股结果!$A$2:$AX$3002,3,FALSE)</f>
        <v>0.844274890870092</v>
      </c>
      <c r="AF182" s="12">
        <f>(S182/(1+0.1)+Z182)/(VLOOKUP(A182,[1]选股结果!$A$2:$AY$3002,51,FALSE))</f>
        <v>0.743754788552318</v>
      </c>
      <c r="AG182" s="16"/>
      <c r="AH182" s="12">
        <f>AD182/VLOOKUP(A182,[1]选股结果!$A$2:$AX$3002,35,FALSE)</f>
        <v>-1191.49098312973</v>
      </c>
      <c r="AI182" s="10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S182/(1+0.13)+Z182)</f>
        <v>5808278769.9115</v>
      </c>
      <c r="AJ182" s="10">
        <f t="shared" si="12"/>
        <v>-3760105769.9115</v>
      </c>
      <c r="AK182" s="18">
        <f>AD182-VLOOKUP(A182,[2]选股结果!$A$2:$G$4900,7,FALSE)</f>
        <v>2057419000</v>
      </c>
    </row>
    <row r="183" spans="1:37">
      <c r="A183" s="5" t="s">
        <v>399</v>
      </c>
      <c r="B183" s="5" t="s">
        <v>400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/>
      <c r="L183" s="6">
        <v>0</v>
      </c>
      <c r="M183" s="6">
        <v>0</v>
      </c>
      <c r="N183" s="6"/>
      <c r="O183" s="6">
        <v>0</v>
      </c>
      <c r="P183" s="6">
        <v>43957607.78</v>
      </c>
      <c r="Q183" s="6">
        <v>3251444.57</v>
      </c>
      <c r="R183" s="6"/>
      <c r="S183" s="6">
        <v>2258604490.14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42338878.2</v>
      </c>
      <c r="AA183" s="6">
        <v>94045910.62</v>
      </c>
      <c r="AB183" s="10">
        <f t="shared" si="14"/>
        <v>2299677373.53</v>
      </c>
      <c r="AC183" s="10">
        <f t="shared" si="13"/>
        <v>2438946886.74</v>
      </c>
      <c r="AD183" s="10">
        <f t="shared" si="11"/>
        <v>-139269513.21</v>
      </c>
      <c r="AE183" s="12">
        <f>C183/(1+0.13)/VLOOKUP(A183,[1]选股结果!$A$2:$AX$3002,3,FALSE)</f>
        <v>1.01343511330241</v>
      </c>
      <c r="AF183" s="12">
        <f>(S183/(1+0.1)+Z183)/(VLOOKUP(A183,[1]选股结果!$A$2:$AY$3002,51,FALSE))</f>
        <v>1.05797034512429</v>
      </c>
      <c r="AG183" s="16"/>
      <c r="AH183" s="12">
        <f>AD183/VLOOKUP(A183,[1]选股结果!$A$2:$AX$3002,35,FALSE)</f>
        <v>-34.7867020841025</v>
      </c>
      <c r="AI183" s="10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S183/(1+0.13)+Z183)</f>
        <v>-60315229.9221239</v>
      </c>
      <c r="AJ183" s="10">
        <f t="shared" si="12"/>
        <v>-78954283.2878757</v>
      </c>
      <c r="AK183" s="18">
        <f>AD183-VLOOKUP(A183,[2]选股结果!$A$2:$G$4900,7,FALSE)</f>
        <v>-139304124.28</v>
      </c>
    </row>
    <row r="184" spans="1:37">
      <c r="A184" s="5" t="s">
        <v>401</v>
      </c>
      <c r="B184" s="5" t="s">
        <v>402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/>
      <c r="L184" s="6">
        <v>0</v>
      </c>
      <c r="M184" s="6">
        <v>0</v>
      </c>
      <c r="N184" s="6"/>
      <c r="O184" s="6">
        <v>0</v>
      </c>
      <c r="P184" s="6">
        <v>270678963.52</v>
      </c>
      <c r="Q184" s="6">
        <v>259531365.26</v>
      </c>
      <c r="R184" s="6"/>
      <c r="S184" s="6">
        <v>5104623470.09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1816402365.56</v>
      </c>
      <c r="AA184" s="6">
        <v>308897606.37</v>
      </c>
      <c r="AB184" s="10">
        <f t="shared" si="14"/>
        <v>7015855369.67</v>
      </c>
      <c r="AC184" s="10">
        <f t="shared" si="13"/>
        <v>7500602405.54</v>
      </c>
      <c r="AD184" s="10">
        <f t="shared" si="11"/>
        <v>-484747035.869999</v>
      </c>
      <c r="AE184" s="12">
        <f>C184/(1+0.13)/VLOOKUP(A184,[1]选股结果!$A$2:$AX$3002,3,FALSE)</f>
        <v>0.843115456979532</v>
      </c>
      <c r="AF184" s="12">
        <f>(S184/(1+0.1)+Z184)/(VLOOKUP(A184,[1]选股结果!$A$2:$AY$3002,51,FALSE))</f>
        <v>0.970378547162495</v>
      </c>
      <c r="AG184" s="16"/>
      <c r="AH184" s="12">
        <f>AD184/VLOOKUP(A184,[1]选股结果!$A$2:$AX$3002,35,FALSE)</f>
        <v>-3.36875026234365</v>
      </c>
      <c r="AI184" s="10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S184/(1+0.13)+Z184)</f>
        <v>320304181.505486</v>
      </c>
      <c r="AJ184" s="10">
        <f t="shared" si="12"/>
        <v>-805051217.375484</v>
      </c>
      <c r="AK184" s="18">
        <f>AD184-VLOOKUP(A184,[2]选股结果!$A$2:$G$4900,7,FALSE)</f>
        <v>-484744706.319999</v>
      </c>
    </row>
    <row r="185" spans="1:37">
      <c r="A185" s="5" t="s">
        <v>403</v>
      </c>
      <c r="B185" s="5" t="s">
        <v>404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/>
      <c r="L185" s="6">
        <v>0</v>
      </c>
      <c r="M185" s="6">
        <v>0</v>
      </c>
      <c r="N185" s="6"/>
      <c r="O185" s="6">
        <v>0</v>
      </c>
      <c r="P185" s="6">
        <v>92307033.54</v>
      </c>
      <c r="Q185" s="6">
        <v>43764340.87</v>
      </c>
      <c r="R185" s="6"/>
      <c r="S185" s="6">
        <v>253962900.21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172577349.19</v>
      </c>
      <c r="AA185" s="6">
        <v>6619266.87</v>
      </c>
      <c r="AB185" s="10">
        <f t="shared" si="14"/>
        <v>763988765.8</v>
      </c>
      <c r="AC185" s="10">
        <f t="shared" si="13"/>
        <v>525466549.81</v>
      </c>
      <c r="AD185" s="10">
        <f t="shared" si="11"/>
        <v>238522215.99</v>
      </c>
      <c r="AE185" s="12">
        <f>C185/(1+0.13)/VLOOKUP(A185,[1]选股结果!$A$2:$AX$3002,3,FALSE)</f>
        <v>0.792953804350545</v>
      </c>
      <c r="AF185" s="12">
        <f>(S185/(1+0.1)+Z185)/(VLOOKUP(A185,[1]选股结果!$A$2:$AY$3002,51,FALSE))</f>
        <v>0.678740048654101</v>
      </c>
      <c r="AG185" s="16"/>
      <c r="AH185" s="12">
        <f>AD185/VLOOKUP(A185,[1]选股结果!$A$2:$AX$3002,35,FALSE)</f>
        <v>1.21951366524695</v>
      </c>
      <c r="AI185" s="10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S185/(1+0.13)+Z185)</f>
        <v>197090906.670619</v>
      </c>
      <c r="AJ185" s="10">
        <f t="shared" si="12"/>
        <v>41431309.3193805</v>
      </c>
      <c r="AK185" s="18">
        <f>AD185-VLOOKUP(A185,[2]选股结果!$A$2:$G$4900,7,FALSE)</f>
        <v>238522215.99</v>
      </c>
    </row>
    <row r="186" spans="1:37">
      <c r="A186" s="5" t="s">
        <v>405</v>
      </c>
      <c r="B186" s="5" t="s">
        <v>406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/>
      <c r="L186" s="6">
        <v>0</v>
      </c>
      <c r="M186" s="6">
        <v>0</v>
      </c>
      <c r="N186" s="6"/>
      <c r="O186" s="6">
        <v>0</v>
      </c>
      <c r="P186" s="6">
        <v>14218987.96</v>
      </c>
      <c r="Q186" s="6">
        <v>33726139.03</v>
      </c>
      <c r="R186" s="6"/>
      <c r="S186" s="6">
        <v>25739577.49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28698157.41</v>
      </c>
      <c r="AA186" s="6">
        <v>41835222.54</v>
      </c>
      <c r="AB186" s="10">
        <f t="shared" si="14"/>
        <v>111217351.04</v>
      </c>
      <c r="AC186" s="10">
        <f t="shared" si="13"/>
        <v>110491945.4</v>
      </c>
      <c r="AD186" s="10">
        <f t="shared" si="11"/>
        <v>725405.640000001</v>
      </c>
      <c r="AE186" s="12">
        <f>C186/(1+0.13)/VLOOKUP(A186,[1]选股结果!$A$2:$AX$3002,3,FALSE)</f>
        <v>0.638534557994281</v>
      </c>
      <c r="AF186" s="12">
        <f>(S186/(1+0.1)+Z186)/(VLOOKUP(A186,[1]选股结果!$A$2:$AY$3002,51,FALSE))</f>
        <v>0.367200393188767</v>
      </c>
      <c r="AG186" s="16"/>
      <c r="AH186" s="12">
        <f>AD186/VLOOKUP(A186,[1]选股结果!$A$2:$AX$3002,35,FALSE)</f>
        <v>-0.00980460331047992</v>
      </c>
      <c r="AI186" s="10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S186/(1+0.13)+Z186)</f>
        <v>90401771.130708</v>
      </c>
      <c r="AJ186" s="10">
        <f t="shared" si="12"/>
        <v>-89676365.490708</v>
      </c>
      <c r="AK186" s="18">
        <f>AD186-VLOOKUP(A186,[2]选股结果!$A$2:$G$4900,7,FALSE)</f>
        <v>739743.210000001</v>
      </c>
    </row>
    <row r="187" spans="1:37">
      <c r="A187" s="5" t="s">
        <v>407</v>
      </c>
      <c r="B187" s="5" t="s">
        <v>408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/>
      <c r="L187" s="6">
        <v>0</v>
      </c>
      <c r="M187" s="6">
        <v>0</v>
      </c>
      <c r="N187" s="6"/>
      <c r="O187" s="6">
        <v>0</v>
      </c>
      <c r="P187" s="6">
        <v>315088646.33</v>
      </c>
      <c r="Q187" s="6">
        <v>700756680.61</v>
      </c>
      <c r="R187" s="6"/>
      <c r="S187" s="6">
        <v>9933133076.48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722580570.05</v>
      </c>
      <c r="AA187" s="6">
        <v>1041516930.43</v>
      </c>
      <c r="AB187" s="10">
        <f t="shared" si="14"/>
        <v>12453923449.39</v>
      </c>
      <c r="AC187" s="10">
        <f t="shared" si="13"/>
        <v>12012319223.29</v>
      </c>
      <c r="AD187" s="10">
        <f t="shared" si="11"/>
        <v>441604226.100002</v>
      </c>
      <c r="AE187" s="12">
        <f>C187/(1+0.13)/VLOOKUP(A187,[1]选股结果!$A$2:$AX$3002,3,FALSE)</f>
        <v>0.989224664168941</v>
      </c>
      <c r="AF187" s="12">
        <f>(S187/(1+0.1)+Z187)/(VLOOKUP(A187,[1]选股结果!$A$2:$AY$3002,51,FALSE))</f>
        <v>0.967502891651955</v>
      </c>
      <c r="AG187" s="16"/>
      <c r="AH187" s="12">
        <f>AD187/VLOOKUP(A187,[1]选股结果!$A$2:$AX$3002,35,FALSE)</f>
        <v>1.14742074899485</v>
      </c>
      <c r="AI187" s="10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S187/(1+0.13)+Z187)</f>
        <v>567317726.817875</v>
      </c>
      <c r="AJ187" s="10">
        <f t="shared" si="12"/>
        <v>-125713500.717873</v>
      </c>
      <c r="AK187" s="18">
        <f>AD187-VLOOKUP(A187,[2]选股结果!$A$2:$G$4900,7,FALSE)</f>
        <v>410576813.680002</v>
      </c>
    </row>
    <row r="188" spans="1:37">
      <c r="A188" s="5" t="s">
        <v>409</v>
      </c>
      <c r="B188" s="5" t="s">
        <v>410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/>
      <c r="L188" s="6">
        <v>0</v>
      </c>
      <c r="M188" s="6">
        <v>0</v>
      </c>
      <c r="N188" s="6"/>
      <c r="O188" s="6">
        <v>0</v>
      </c>
      <c r="P188" s="6">
        <v>565179873.68</v>
      </c>
      <c r="Q188" s="6">
        <v>15509111161.63</v>
      </c>
      <c r="R188" s="6"/>
      <c r="S188" s="6">
        <v>2655301522.91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5276614681.06</v>
      </c>
      <c r="AA188" s="6">
        <v>15155914275.32</v>
      </c>
      <c r="AB188" s="10">
        <f t="shared" si="14"/>
        <v>25122310770</v>
      </c>
      <c r="AC188" s="10">
        <f t="shared" si="13"/>
        <v>23653010352.97</v>
      </c>
      <c r="AD188" s="10">
        <f t="shared" si="11"/>
        <v>1469300417.03</v>
      </c>
      <c r="AE188" s="12">
        <f>C188/(1+0.13)/VLOOKUP(A188,[1]选股结果!$A$2:$AX$3002,3,FALSE)</f>
        <v>0.950912734793824</v>
      </c>
      <c r="AF188" s="12">
        <f>(S188/(1+0.1)+Z188)/(VLOOKUP(A188,[1]选股结果!$A$2:$AY$3002,51,FALSE))</f>
        <v>0.945159897359846</v>
      </c>
      <c r="AG188" s="16"/>
      <c r="AH188" s="12">
        <f>AD188/VLOOKUP(A188,[1]选股结果!$A$2:$AX$3002,35,FALSE)</f>
        <v>4.00067358970593</v>
      </c>
      <c r="AI188" s="10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S188/(1+0.13)+Z188)</f>
        <v>510306054.842478</v>
      </c>
      <c r="AJ188" s="10">
        <f t="shared" si="12"/>
        <v>958994362.187521</v>
      </c>
      <c r="AK188" s="18">
        <f>AD188-VLOOKUP(A188,[2]选股结果!$A$2:$G$4900,7,FALSE)</f>
        <v>1471953364.13</v>
      </c>
    </row>
    <row r="189" spans="1:37">
      <c r="A189" s="5" t="s">
        <v>411</v>
      </c>
      <c r="B189" s="5" t="s">
        <v>412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/>
      <c r="L189" s="6">
        <v>0</v>
      </c>
      <c r="M189" s="6">
        <v>0</v>
      </c>
      <c r="N189" s="6"/>
      <c r="O189" s="6">
        <v>0</v>
      </c>
      <c r="P189" s="6">
        <v>36631337.29</v>
      </c>
      <c r="Q189" s="6">
        <v>50082784.55</v>
      </c>
      <c r="R189" s="6"/>
      <c r="S189" s="6">
        <v>623951564.38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348342072.95</v>
      </c>
      <c r="AA189" s="6">
        <v>97071938.66</v>
      </c>
      <c r="AB189" s="10">
        <f t="shared" si="14"/>
        <v>784393740.84</v>
      </c>
      <c r="AC189" s="10">
        <f t="shared" si="13"/>
        <v>1105996913.28</v>
      </c>
      <c r="AD189" s="10">
        <f t="shared" si="11"/>
        <v>-321603172.44</v>
      </c>
      <c r="AE189" s="12">
        <f>C189/(1+0.13)/VLOOKUP(A189,[1]选股结果!$A$2:$AX$3002,3,FALSE)</f>
        <v>0.781894808731469</v>
      </c>
      <c r="AF189" s="12">
        <f>(S189/(1+0.1)+Z189)/(VLOOKUP(A189,[1]选股结果!$A$2:$AY$3002,51,FALSE))</f>
        <v>1.09957831941201</v>
      </c>
      <c r="AG189" s="16"/>
      <c r="AH189" s="12">
        <f>AD189/VLOOKUP(A189,[1]选股结果!$A$2:$AX$3002,35,FALSE)</f>
        <v>50.6414488659041</v>
      </c>
      <c r="AI189" s="10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S189/(1+0.13)+Z189)</f>
        <v>-67855341.84</v>
      </c>
      <c r="AJ189" s="10">
        <f t="shared" si="12"/>
        <v>-253747830.6</v>
      </c>
      <c r="AK189" s="18">
        <f>AD189-VLOOKUP(A189,[2]选股结果!$A$2:$G$4900,7,FALSE)</f>
        <v>-315564860.95</v>
      </c>
    </row>
    <row r="190" spans="1:37">
      <c r="A190" s="5" t="s">
        <v>413</v>
      </c>
      <c r="B190" s="5" t="s">
        <v>414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/>
      <c r="L190" s="6">
        <v>0</v>
      </c>
      <c r="M190" s="6">
        <v>0</v>
      </c>
      <c r="N190" s="6"/>
      <c r="O190" s="6">
        <v>0</v>
      </c>
      <c r="P190" s="6">
        <v>29738940.79</v>
      </c>
      <c r="Q190" s="6">
        <v>13755191.09</v>
      </c>
      <c r="R190" s="6"/>
      <c r="S190" s="6">
        <v>197885054.41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80384649.71</v>
      </c>
      <c r="AA190" s="6">
        <v>25528642.68</v>
      </c>
      <c r="AB190" s="10">
        <f t="shared" si="14"/>
        <v>287703977.59</v>
      </c>
      <c r="AC190" s="10">
        <f t="shared" si="13"/>
        <v>333537287.59</v>
      </c>
      <c r="AD190" s="10">
        <f t="shared" si="11"/>
        <v>-45833310.0000001</v>
      </c>
      <c r="AE190" s="12">
        <f>C190/(1+0.13)/VLOOKUP(A190,[1]选股结果!$A$2:$AX$3002,3,FALSE)</f>
        <v>0.674348877801906</v>
      </c>
      <c r="AF190" s="12">
        <f>(S190/(1+0.1)+Z190)/(VLOOKUP(A190,[1]选股结果!$A$2:$AY$3002,51,FALSE))</f>
        <v>0.768365142986166</v>
      </c>
      <c r="AG190" s="16"/>
      <c r="AH190" s="12">
        <f>AD190/VLOOKUP(A190,[1]选股结果!$A$2:$AX$3002,35,FALSE)</f>
        <v>-0.62773253799217</v>
      </c>
      <c r="AI190" s="10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S190/(1+0.13)+Z190)</f>
        <v>83241227.9230089</v>
      </c>
      <c r="AJ190" s="10">
        <f t="shared" si="12"/>
        <v>-129074537.923009</v>
      </c>
      <c r="AK190" s="18">
        <f>AD190-VLOOKUP(A190,[2]选股结果!$A$2:$G$4900,7,FALSE)</f>
        <v>-45877500.5200001</v>
      </c>
    </row>
    <row r="191" spans="1:37">
      <c r="A191" s="5" t="s">
        <v>415</v>
      </c>
      <c r="B191" s="5" t="s">
        <v>416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/>
      <c r="L191" s="6">
        <v>0</v>
      </c>
      <c r="M191" s="6">
        <v>0</v>
      </c>
      <c r="N191" s="6"/>
      <c r="O191" s="6">
        <v>0</v>
      </c>
      <c r="P191" s="6">
        <v>81180048.36</v>
      </c>
      <c r="Q191" s="6">
        <v>104952201.63</v>
      </c>
      <c r="R191" s="6"/>
      <c r="S191" s="6">
        <v>778897910.68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238504067.48</v>
      </c>
      <c r="AA191" s="6">
        <v>485975534.43</v>
      </c>
      <c r="AB191" s="10">
        <f t="shared" si="14"/>
        <v>1615294744.62</v>
      </c>
      <c r="AC191" s="10">
        <f t="shared" si="13"/>
        <v>1584557560.95</v>
      </c>
      <c r="AD191" s="10">
        <f t="shared" si="11"/>
        <v>30737183.6700001</v>
      </c>
      <c r="AE191" s="12">
        <f>C191/(1+0.13)/VLOOKUP(A191,[1]选股结果!$A$2:$AX$3002,3,FALSE)</f>
        <v>0.891324588999112</v>
      </c>
      <c r="AF191" s="12">
        <f>(S191/(1+0.1)+Z191)/(VLOOKUP(A191,[1]选股结果!$A$2:$AY$3002,51,FALSE))</f>
        <v>0.581446744069296</v>
      </c>
      <c r="AG191" s="16"/>
      <c r="AH191" s="12">
        <f>AD191/VLOOKUP(A191,[1]选股结果!$A$2:$AX$3002,35,FALSE)</f>
        <v>-0.055082915944245</v>
      </c>
      <c r="AI191" s="10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S191/(1+0.13)+Z191)</f>
        <v>700201924.307522</v>
      </c>
      <c r="AJ191" s="10">
        <f t="shared" si="12"/>
        <v>-669464740.637522</v>
      </c>
      <c r="AK191" s="18">
        <f>AD191-VLOOKUP(A191,[2]选股结果!$A$2:$G$4900,7,FALSE)</f>
        <v>38139777.3700001</v>
      </c>
    </row>
    <row r="192" spans="1:37">
      <c r="A192" s="5" t="s">
        <v>417</v>
      </c>
      <c r="B192" s="5" t="s">
        <v>418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/>
      <c r="L192" s="6">
        <v>0</v>
      </c>
      <c r="M192" s="6">
        <v>0</v>
      </c>
      <c r="N192" s="6"/>
      <c r="O192" s="6">
        <v>0</v>
      </c>
      <c r="P192" s="6">
        <v>34017088.43</v>
      </c>
      <c r="Q192" s="6">
        <v>53391213.19</v>
      </c>
      <c r="R192" s="6"/>
      <c r="S192" s="6">
        <v>2140000000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51654168.91</v>
      </c>
      <c r="AA192" s="6">
        <v>50743294.72</v>
      </c>
      <c r="AB192" s="10">
        <f t="shared" si="14"/>
        <v>1492569264.4</v>
      </c>
      <c r="AC192" s="10">
        <f t="shared" si="13"/>
        <v>2276414552.06</v>
      </c>
      <c r="AD192" s="10">
        <f t="shared" si="11"/>
        <v>-783845287.659999</v>
      </c>
      <c r="AE192" s="12">
        <f>C192/(1+0.13)/VLOOKUP(A192,[1]选股结果!$A$2:$AX$3002,3,FALSE)</f>
        <v>2.57780176953325</v>
      </c>
      <c r="AF192" s="12">
        <f>(S192/(1+0.1)+Z192)/(VLOOKUP(A192,[1]选股结果!$A$2:$AY$3002,51,FALSE))</f>
        <v>21.3876225922117</v>
      </c>
      <c r="AG192" s="16"/>
      <c r="AH192" s="12">
        <f>AD192/VLOOKUP(A192,[1]选股结果!$A$2:$AX$3002,35,FALSE)</f>
        <v>-3.39359571124388</v>
      </c>
      <c r="AI192" s="10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S192/(1+0.13)+Z192)</f>
        <v>-1852082633.89451</v>
      </c>
      <c r="AJ192" s="10">
        <f t="shared" si="12"/>
        <v>1068237346.23451</v>
      </c>
      <c r="AK192" s="18">
        <f>AD192-VLOOKUP(A192,[2]选股结果!$A$2:$G$4900,7,FALSE)</f>
        <v>-783845287.659999</v>
      </c>
    </row>
    <row r="193" spans="1:37">
      <c r="A193" s="5" t="s">
        <v>419</v>
      </c>
      <c r="B193" s="5" t="s">
        <v>420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/>
      <c r="L193" s="6">
        <v>0</v>
      </c>
      <c r="M193" s="6">
        <v>0</v>
      </c>
      <c r="N193" s="6"/>
      <c r="O193" s="6">
        <v>0</v>
      </c>
      <c r="P193" s="6">
        <v>5858390145.04</v>
      </c>
      <c r="Q193" s="6">
        <v>532118779.8</v>
      </c>
      <c r="R193" s="6"/>
      <c r="S193" s="6">
        <v>3321392121.89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783309706.4</v>
      </c>
      <c r="AA193" s="6">
        <v>1891569182.5</v>
      </c>
      <c r="AB193" s="10">
        <f t="shared" si="14"/>
        <v>15783081703.21</v>
      </c>
      <c r="AC193" s="10">
        <f t="shared" si="13"/>
        <v>11854661155.83</v>
      </c>
      <c r="AD193" s="10">
        <f t="shared" si="11"/>
        <v>3928420547.38</v>
      </c>
      <c r="AE193" s="12">
        <f>C193/(1+0.13)/VLOOKUP(A193,[1]选股结果!$A$2:$AX$3002,3,FALSE)</f>
        <v>0.956526940250826</v>
      </c>
      <c r="AF193" s="12">
        <f>(S193/(1+0.1)+Z193)/(VLOOKUP(A193,[1]选股结果!$A$2:$AY$3002,51,FALSE))</f>
        <v>0.616720811807458</v>
      </c>
      <c r="AG193" s="16"/>
      <c r="AH193" s="12">
        <f>AD193/VLOOKUP(A193,[1]选股结果!$A$2:$AX$3002,35,FALSE)</f>
        <v>0.627242765636616</v>
      </c>
      <c r="AI193" s="10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S193/(1+0.13)+Z193)</f>
        <v>2443496947.87053</v>
      </c>
      <c r="AJ193" s="10">
        <f t="shared" si="12"/>
        <v>1484923599.50947</v>
      </c>
      <c r="AK193" s="18">
        <f>AD193-VLOOKUP(A193,[2]选股结果!$A$2:$G$4900,7,FALSE)</f>
        <v>3928967094.04</v>
      </c>
    </row>
    <row r="194" spans="1:37">
      <c r="A194" s="5" t="s">
        <v>421</v>
      </c>
      <c r="B194" s="5" t="s">
        <v>422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/>
      <c r="L194" s="6">
        <v>0</v>
      </c>
      <c r="M194" s="6">
        <v>0</v>
      </c>
      <c r="N194" s="6"/>
      <c r="O194" s="6">
        <v>0</v>
      </c>
      <c r="P194" s="6">
        <v>31954409.88</v>
      </c>
      <c r="Q194" s="6">
        <v>10218300.82</v>
      </c>
      <c r="R194" s="6"/>
      <c r="S194" s="6">
        <v>1610525132.37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253758615.93</v>
      </c>
      <c r="AA194" s="6">
        <v>94769972.55</v>
      </c>
      <c r="AB194" s="10">
        <f t="shared" si="14"/>
        <v>1641808030.91</v>
      </c>
      <c r="AC194" s="10">
        <f t="shared" si="13"/>
        <v>1991008130.73</v>
      </c>
      <c r="AD194" s="10">
        <f t="shared" si="11"/>
        <v>-349200099.82</v>
      </c>
      <c r="AE194" s="12">
        <f>C194/(1+0.13)/VLOOKUP(A194,[1]选股结果!$A$2:$AX$3002,3,FALSE)</f>
        <v>0.728736321119855</v>
      </c>
      <c r="AF194" s="12">
        <f>(S194/(1+0.1)+Z194)/(VLOOKUP(A194,[1]选股结果!$A$2:$AY$3002,51,FALSE))</f>
        <v>0.884719801687466</v>
      </c>
      <c r="AG194" s="16"/>
      <c r="AH194" s="12">
        <f>AD194/VLOOKUP(A194,[1]选股结果!$A$2:$AX$3002,35,FALSE)</f>
        <v>-3.32515325951223</v>
      </c>
      <c r="AI194" s="10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S194/(1+0.13)+Z194)</f>
        <v>262711392.766549</v>
      </c>
      <c r="AJ194" s="10">
        <f t="shared" si="12"/>
        <v>-611911492.586549</v>
      </c>
      <c r="AK194" s="18">
        <f>AD194-VLOOKUP(A194,[2]选股结果!$A$2:$G$4900,7,FALSE)</f>
        <v>-349193640.66</v>
      </c>
    </row>
    <row r="195" spans="1:37">
      <c r="A195" s="5" t="s">
        <v>423</v>
      </c>
      <c r="B195" s="5" t="s">
        <v>424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/>
      <c r="L195" s="6">
        <v>0</v>
      </c>
      <c r="M195" s="6">
        <v>0</v>
      </c>
      <c r="N195" s="6"/>
      <c r="O195" s="6">
        <v>0</v>
      </c>
      <c r="P195" s="6">
        <v>143829074.31</v>
      </c>
      <c r="Q195" s="6">
        <v>15883151.87</v>
      </c>
      <c r="R195" s="6"/>
      <c r="S195" s="6">
        <v>544925793.68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41598665.59</v>
      </c>
      <c r="AA195" s="6">
        <v>51085374.41</v>
      </c>
      <c r="AB195" s="10">
        <f t="shared" si="14"/>
        <v>927923641.12</v>
      </c>
      <c r="AC195" s="10">
        <f t="shared" si="13"/>
        <v>781438907.99</v>
      </c>
      <c r="AD195" s="10">
        <f t="shared" ref="AD195:AD258" si="15">AB195-AC195</f>
        <v>146484733.13</v>
      </c>
      <c r="AE195" s="12">
        <f>C195/(1+0.13)/VLOOKUP(A195,[1]选股结果!$A$2:$AX$3002,3,FALSE)</f>
        <v>0.841270672910417</v>
      </c>
      <c r="AF195" s="12">
        <f>(S195/(1+0.1)+Z195)/(VLOOKUP(A195,[1]选股结果!$A$2:$AY$3002,51,FALSE))</f>
        <v>0.690805768011017</v>
      </c>
      <c r="AG195" s="16"/>
      <c r="AH195" s="12">
        <f>AD195/VLOOKUP(A195,[1]选股结果!$A$2:$AX$3002,35,FALSE)</f>
        <v>1.12769121450483</v>
      </c>
      <c r="AI195" s="10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S195/(1+0.13)+Z195)</f>
        <v>253498584.153982</v>
      </c>
      <c r="AJ195" s="10">
        <f t="shared" ref="AJ195:AJ258" si="16">AD195-AI195</f>
        <v>-107013851.023982</v>
      </c>
      <c r="AK195" s="18">
        <f>AD195-VLOOKUP(A195,[2]选股结果!$A$2:$G$4900,7,FALSE)</f>
        <v>146500789.67</v>
      </c>
    </row>
    <row r="196" spans="1:37">
      <c r="A196" s="5" t="s">
        <v>425</v>
      </c>
      <c r="B196" s="5" t="s">
        <v>426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/>
      <c r="L196" s="6">
        <v>0</v>
      </c>
      <c r="M196" s="6">
        <v>0</v>
      </c>
      <c r="N196" s="6"/>
      <c r="O196" s="6">
        <v>0</v>
      </c>
      <c r="P196" s="6">
        <v>25320188.71</v>
      </c>
      <c r="Q196" s="6">
        <v>9481060.6</v>
      </c>
      <c r="R196" s="6"/>
      <c r="S196" s="6">
        <v>342302428.27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58360093.97</v>
      </c>
      <c r="AA196" s="6">
        <v>30059554.9</v>
      </c>
      <c r="AB196" s="10">
        <f t="shared" si="14"/>
        <v>449667148.93</v>
      </c>
      <c r="AC196" s="10">
        <f t="shared" si="13"/>
        <v>456042265.85</v>
      </c>
      <c r="AD196" s="10">
        <f t="shared" si="15"/>
        <v>-6375116.91999996</v>
      </c>
      <c r="AE196" s="12">
        <f>C196/(1+0.13)/VLOOKUP(A196,[1]选股结果!$A$2:$AX$3002,3,FALSE)</f>
        <v>0.838365729312086</v>
      </c>
      <c r="AF196" s="12">
        <f>(S196/(1+0.1)+Z196)/(VLOOKUP(A196,[1]选股结果!$A$2:$AY$3002,51,FALSE))</f>
        <v>0.97972593190906</v>
      </c>
      <c r="AG196" s="16"/>
      <c r="AH196" s="12">
        <f>AD196/VLOOKUP(A196,[1]选股结果!$A$2:$AX$3002,35,FALSE)</f>
        <v>-0.065223655638556</v>
      </c>
      <c r="AI196" s="10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S196/(1+0.13)+Z196)</f>
        <v>15908725.3561947</v>
      </c>
      <c r="AJ196" s="10">
        <f t="shared" si="16"/>
        <v>-22283842.2761947</v>
      </c>
      <c r="AK196" s="18">
        <f>AD196-VLOOKUP(A196,[2]选股结果!$A$2:$G$4900,7,FALSE)</f>
        <v>-6405764.86999996</v>
      </c>
    </row>
    <row r="197" spans="1:37">
      <c r="A197" s="5" t="s">
        <v>427</v>
      </c>
      <c r="B197" s="5" t="s">
        <v>428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/>
      <c r="L197" s="6">
        <v>0</v>
      </c>
      <c r="M197" s="6">
        <v>0</v>
      </c>
      <c r="N197" s="6"/>
      <c r="O197" s="6">
        <v>0</v>
      </c>
      <c r="P197" s="6">
        <v>407724984.41</v>
      </c>
      <c r="Q197" s="6">
        <v>42137163.73</v>
      </c>
      <c r="R197" s="6"/>
      <c r="S197" s="6">
        <v>10960963959.43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1110481978.07</v>
      </c>
      <c r="AA197" s="6">
        <v>379157877.92</v>
      </c>
      <c r="AB197" s="10">
        <f t="shared" si="14"/>
        <v>13332288279.89</v>
      </c>
      <c r="AC197" s="10">
        <f t="shared" si="13"/>
        <v>12858328799.83</v>
      </c>
      <c r="AD197" s="10">
        <f t="shared" si="15"/>
        <v>473959480.059999</v>
      </c>
      <c r="AE197" s="12">
        <f>C197/(1+0.13)/VLOOKUP(A197,[1]选股结果!$A$2:$AX$3002,3,FALSE)</f>
        <v>0.950471483192314</v>
      </c>
      <c r="AF197" s="12">
        <f>(S197/(1+0.1)+Z197)/(VLOOKUP(A197,[1]选股结果!$A$2:$AY$3002,51,FALSE))</f>
        <v>0.965915702476822</v>
      </c>
      <c r="AG197" s="16"/>
      <c r="AH197" s="12">
        <f>AD197/VLOOKUP(A197,[1]选股结果!$A$2:$AX$3002,35,FALSE)</f>
        <v>0.220865657442482</v>
      </c>
      <c r="AI197" s="10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S197/(1+0.13)+Z197)</f>
        <v>655348267.029732</v>
      </c>
      <c r="AJ197" s="10">
        <f t="shared" si="16"/>
        <v>-181388786.969732</v>
      </c>
      <c r="AK197" s="18">
        <f>AD197-VLOOKUP(A197,[2]选股结果!$A$2:$G$4900,7,FALSE)</f>
        <v>476584593.759999</v>
      </c>
    </row>
    <row r="198" spans="1:37">
      <c r="A198" s="5" t="s">
        <v>429</v>
      </c>
      <c r="B198" s="5" t="s">
        <v>430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/>
      <c r="L198" s="6">
        <v>0</v>
      </c>
      <c r="M198" s="6">
        <v>0</v>
      </c>
      <c r="N198" s="6"/>
      <c r="O198" s="6">
        <v>0</v>
      </c>
      <c r="P198" s="6">
        <v>228433711.56</v>
      </c>
      <c r="Q198" s="6">
        <v>195378316.56</v>
      </c>
      <c r="R198" s="6"/>
      <c r="S198" s="6">
        <v>1458066472.2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870602546.33</v>
      </c>
      <c r="AA198" s="6">
        <v>321025353.94</v>
      </c>
      <c r="AB198" s="10">
        <f t="shared" si="14"/>
        <v>3660551331.26</v>
      </c>
      <c r="AC198" s="10">
        <f t="shared" si="13"/>
        <v>2878128084.03</v>
      </c>
      <c r="AD198" s="10">
        <f t="shared" si="15"/>
        <v>782423247.23</v>
      </c>
      <c r="AE198" s="12">
        <f>C198/(1+0.13)/VLOOKUP(A198,[1]选股结果!$A$2:$AX$3002,3,FALSE)</f>
        <v>0.744039021502235</v>
      </c>
      <c r="AF198" s="12">
        <f>(S198/(1+0.1)+Z198)/(VLOOKUP(A198,[1]选股结果!$A$2:$AY$3002,51,FALSE))</f>
        <v>0.73758507368135</v>
      </c>
      <c r="AG198" s="16"/>
      <c r="AH198" s="12">
        <f>AD198/VLOOKUP(A198,[1]选股结果!$A$2:$AX$3002,35,FALSE)</f>
        <v>0.958374267518056</v>
      </c>
      <c r="AI198" s="10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S198/(1+0.13)+Z198)</f>
        <v>816516150.828584</v>
      </c>
      <c r="AJ198" s="10">
        <f t="shared" si="16"/>
        <v>-34092903.5985847</v>
      </c>
      <c r="AK198" s="18">
        <f>AD198-VLOOKUP(A198,[2]选股结果!$A$2:$G$4900,7,FALSE)</f>
        <v>782387510.539999</v>
      </c>
    </row>
    <row r="199" spans="1:37">
      <c r="A199" s="5" t="s">
        <v>431</v>
      </c>
      <c r="B199" s="5" t="s">
        <v>432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/>
      <c r="L199" s="6">
        <v>0</v>
      </c>
      <c r="M199" s="6">
        <v>0</v>
      </c>
      <c r="N199" s="6"/>
      <c r="O199" s="6">
        <v>0</v>
      </c>
      <c r="P199" s="6">
        <v>33893120.47</v>
      </c>
      <c r="Q199" s="6">
        <v>56410537.7</v>
      </c>
      <c r="R199" s="6"/>
      <c r="S199" s="6">
        <v>821940967.55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155876238.06</v>
      </c>
      <c r="AA199" s="6">
        <v>84401794.1</v>
      </c>
      <c r="AB199" s="10">
        <f t="shared" si="14"/>
        <v>930145301.55</v>
      </c>
      <c r="AC199" s="10">
        <f t="shared" si="13"/>
        <v>1096112120.18</v>
      </c>
      <c r="AD199" s="10">
        <f t="shared" si="15"/>
        <v>-165966818.63</v>
      </c>
      <c r="AE199" s="12">
        <f>C199/(1+0.13)/VLOOKUP(A199,[1]选股结果!$A$2:$AX$3002,3,FALSE)</f>
        <v>0.655402162577837</v>
      </c>
      <c r="AF199" s="12">
        <f>(S199/(1+0.1)+Z199)/(VLOOKUP(A199,[1]选股结果!$A$2:$AY$3002,51,FALSE))</f>
        <v>0.712751241155625</v>
      </c>
      <c r="AG199" s="16"/>
      <c r="AH199" s="12">
        <f>AD199/VLOOKUP(A199,[1]选股结果!$A$2:$AX$3002,35,FALSE)</f>
        <v>1.63289559957366</v>
      </c>
      <c r="AI199" s="10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S199/(1+0.13)+Z199)</f>
        <v>383797761.40761</v>
      </c>
      <c r="AJ199" s="10">
        <f t="shared" si="16"/>
        <v>-549764580.03761</v>
      </c>
      <c r="AK199" s="18">
        <f>AD199-VLOOKUP(A199,[2]选股结果!$A$2:$G$4900,7,FALSE)</f>
        <v>-166186656.88</v>
      </c>
    </row>
    <row r="200" spans="1:37">
      <c r="A200" s="5" t="s">
        <v>433</v>
      </c>
      <c r="B200" s="5" t="s">
        <v>434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/>
      <c r="L200" s="6">
        <v>0</v>
      </c>
      <c r="M200" s="6">
        <v>0</v>
      </c>
      <c r="N200" s="6"/>
      <c r="O200" s="6">
        <v>0</v>
      </c>
      <c r="P200" s="6">
        <v>21033792.98</v>
      </c>
      <c r="Q200" s="6">
        <v>18156710.09</v>
      </c>
      <c r="R200" s="6"/>
      <c r="S200" s="6">
        <v>183346772.27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37631213.56</v>
      </c>
      <c r="AA200" s="6">
        <v>92528749.16</v>
      </c>
      <c r="AB200" s="10">
        <f t="shared" si="14"/>
        <v>308861054.49</v>
      </c>
      <c r="AC200" s="10">
        <f t="shared" si="13"/>
        <v>334540527.97</v>
      </c>
      <c r="AD200" s="10">
        <f t="shared" si="15"/>
        <v>-25679473.4800001</v>
      </c>
      <c r="AE200" s="12">
        <f>C200/(1+0.13)/VLOOKUP(A200,[1]选股结果!$A$2:$AX$3002,3,FALSE)</f>
        <v>0.784478729781107</v>
      </c>
      <c r="AF200" s="12">
        <f>(S200/(1+0.1)+Z200)/(VLOOKUP(A200,[1]选股结果!$A$2:$AY$3002,51,FALSE))</f>
        <v>0.686920177369183</v>
      </c>
      <c r="AG200" s="16"/>
      <c r="AH200" s="12">
        <f>AD200/VLOOKUP(A200,[1]选股结果!$A$2:$AX$3002,35,FALSE)</f>
        <v>-1.20250858511333</v>
      </c>
      <c r="AI200" s="10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S200/(1+0.13)+Z200)</f>
        <v>97544174.5500885</v>
      </c>
      <c r="AJ200" s="10">
        <f t="shared" si="16"/>
        <v>-123223648.030089</v>
      </c>
      <c r="AK200" s="18">
        <f>AD200-VLOOKUP(A200,[2]选股结果!$A$2:$G$4900,7,FALSE)</f>
        <v>-25664039.1200001</v>
      </c>
    </row>
    <row r="201" spans="1:37">
      <c r="A201" s="5" t="s">
        <v>435</v>
      </c>
      <c r="B201" s="5" t="s">
        <v>436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/>
      <c r="L201" s="6">
        <v>0</v>
      </c>
      <c r="M201" s="6">
        <v>0</v>
      </c>
      <c r="N201" s="6"/>
      <c r="O201" s="6">
        <v>0</v>
      </c>
      <c r="P201" s="6">
        <v>141329433.03</v>
      </c>
      <c r="Q201" s="6">
        <v>81333900.76</v>
      </c>
      <c r="R201" s="6"/>
      <c r="S201" s="6">
        <v>3987846484.02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590292966.15</v>
      </c>
      <c r="AA201" s="6">
        <v>249817308.35</v>
      </c>
      <c r="AB201" s="10">
        <f t="shared" si="14"/>
        <v>5382396219.23</v>
      </c>
      <c r="AC201" s="10">
        <f t="shared" si="13"/>
        <v>4969286191.55</v>
      </c>
      <c r="AD201" s="10">
        <f t="shared" si="15"/>
        <v>413110027.68</v>
      </c>
      <c r="AE201" s="12">
        <f>C201/(1+0.13)/VLOOKUP(A201,[1]选股结果!$A$2:$AX$3002,3,FALSE)</f>
        <v>0.869731198320737</v>
      </c>
      <c r="AF201" s="12">
        <f>(S201/(1+0.1)+Z201)/(VLOOKUP(A201,[1]选股结果!$A$2:$AY$3002,51,FALSE))</f>
        <v>0.820172427216238</v>
      </c>
      <c r="AG201" s="16"/>
      <c r="AH201" s="12">
        <f>AD201/VLOOKUP(A201,[1]选股结果!$A$2:$AX$3002,35,FALSE)</f>
        <v>1.81964622823263</v>
      </c>
      <c r="AI201" s="10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S201/(1+0.13)+Z201)</f>
        <v>1020543851.55655</v>
      </c>
      <c r="AJ201" s="10">
        <f t="shared" si="16"/>
        <v>-607433823.876548</v>
      </c>
      <c r="AK201" s="18">
        <f>AD201-VLOOKUP(A201,[2]选股结果!$A$2:$G$4900,7,FALSE)</f>
        <v>413110027.68</v>
      </c>
    </row>
    <row r="202" spans="1:37">
      <c r="A202" s="5" t="s">
        <v>437</v>
      </c>
      <c r="B202" s="5" t="s">
        <v>438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/>
      <c r="L202" s="6">
        <v>0</v>
      </c>
      <c r="M202" s="6">
        <v>0</v>
      </c>
      <c r="N202" s="6"/>
      <c r="O202" s="6">
        <v>0</v>
      </c>
      <c r="P202" s="6">
        <v>26351389.1</v>
      </c>
      <c r="Q202" s="6">
        <v>13511598.17</v>
      </c>
      <c r="R202" s="6"/>
      <c r="S202" s="6">
        <v>97706237.97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86779931.79</v>
      </c>
      <c r="AA202" s="6">
        <v>34968674.95</v>
      </c>
      <c r="AB202" s="10">
        <f t="shared" si="14"/>
        <v>275661348.04</v>
      </c>
      <c r="AC202" s="10">
        <f t="shared" si="13"/>
        <v>245806233.81</v>
      </c>
      <c r="AD202" s="10">
        <f t="shared" si="15"/>
        <v>29855114.23</v>
      </c>
      <c r="AE202" s="12">
        <f>C202/(1+0.13)/VLOOKUP(A202,[1]选股结果!$A$2:$AX$3002,3,FALSE)</f>
        <v>1.07199686730313</v>
      </c>
      <c r="AF202" s="12">
        <f>(S202/(1+0.1)+Z202)/(VLOOKUP(A202,[1]选股结果!$A$2:$AY$3002,51,FALSE))</f>
        <v>0.945076851944598</v>
      </c>
      <c r="AG202" s="16"/>
      <c r="AH202" s="12">
        <f>AD202/VLOOKUP(A202,[1]选股结果!$A$2:$AX$3002,35,FALSE)</f>
        <v>0.913550258045047</v>
      </c>
      <c r="AI202" s="10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S202/(1+0.13)+Z202)</f>
        <v>12563370.5814159</v>
      </c>
      <c r="AJ202" s="10">
        <f t="shared" si="16"/>
        <v>17291743.6485842</v>
      </c>
      <c r="AK202" s="18">
        <f>AD202-VLOOKUP(A202,[2]选股结果!$A$2:$G$4900,7,FALSE)</f>
        <v>30384565.71</v>
      </c>
    </row>
    <row r="203" spans="1:37">
      <c r="A203" s="5" t="s">
        <v>439</v>
      </c>
      <c r="B203" s="5" t="s">
        <v>440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/>
      <c r="L203" s="6">
        <v>0</v>
      </c>
      <c r="M203" s="6">
        <v>0</v>
      </c>
      <c r="N203" s="6"/>
      <c r="O203" s="6">
        <v>0</v>
      </c>
      <c r="P203" s="6">
        <v>336518623.35</v>
      </c>
      <c r="Q203" s="6">
        <v>151140152</v>
      </c>
      <c r="R203" s="6"/>
      <c r="S203" s="6">
        <v>793379368.76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209676462.34</v>
      </c>
      <c r="AA203" s="6">
        <v>188649702.91</v>
      </c>
      <c r="AB203" s="10">
        <f t="shared" si="14"/>
        <v>2961579315.5</v>
      </c>
      <c r="AC203" s="10">
        <f t="shared" si="13"/>
        <v>1528224157.36</v>
      </c>
      <c r="AD203" s="10">
        <f t="shared" si="15"/>
        <v>1433355158.14</v>
      </c>
      <c r="AE203" s="12">
        <f>C203/(1+0.13)/VLOOKUP(A203,[1]选股结果!$A$2:$AX$3002,3,FALSE)</f>
        <v>0.47782821847604</v>
      </c>
      <c r="AF203" s="12">
        <f>(S203/(1+0.1)+Z203)/(VLOOKUP(A203,[1]选股结果!$A$2:$AY$3002,51,FALSE))</f>
        <v>0.293050835653552</v>
      </c>
      <c r="AG203" s="16"/>
      <c r="AH203" s="12">
        <f>AD203/VLOOKUP(A203,[1]选股结果!$A$2:$AX$3002,35,FALSE)</f>
        <v>1.24771793569007</v>
      </c>
      <c r="AI203" s="10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S203/(1+0.13)+Z203)</f>
        <v>2264903720.8392</v>
      </c>
      <c r="AJ203" s="10">
        <f t="shared" si="16"/>
        <v>-831548562.699204</v>
      </c>
      <c r="AK203" s="18">
        <f>AD203-VLOOKUP(A203,[2]选股结果!$A$2:$G$4900,7,FALSE)</f>
        <v>1433355158.14</v>
      </c>
    </row>
    <row r="204" spans="1:37">
      <c r="A204" s="5" t="s">
        <v>441</v>
      </c>
      <c r="B204" s="5" t="s">
        <v>442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/>
      <c r="L204" s="6">
        <v>0</v>
      </c>
      <c r="M204" s="6">
        <v>0</v>
      </c>
      <c r="N204" s="6"/>
      <c r="O204" s="6">
        <v>0</v>
      </c>
      <c r="P204" s="6">
        <v>79080752.09</v>
      </c>
      <c r="Q204" s="6">
        <v>355758050.37</v>
      </c>
      <c r="R204" s="6"/>
      <c r="S204" s="6">
        <v>1163507602.49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81410919.99</v>
      </c>
      <c r="AA204" s="6">
        <v>336939197.32</v>
      </c>
      <c r="AB204" s="10">
        <f t="shared" si="14"/>
        <v>1678806810.9</v>
      </c>
      <c r="AC204" s="10">
        <f t="shared" si="13"/>
        <v>1660938471.89</v>
      </c>
      <c r="AD204" s="10">
        <f t="shared" si="15"/>
        <v>17868339.0100002</v>
      </c>
      <c r="AE204" s="12">
        <f>C204/(1+0.13)/VLOOKUP(A204,[1]选股结果!$A$2:$AX$3002,3,FALSE)</f>
        <v>1.01471303182592</v>
      </c>
      <c r="AF204" s="12">
        <f>(S204/(1+0.1)+Z204)/(VLOOKUP(A204,[1]选股结果!$A$2:$AY$3002,51,FALSE))</f>
        <v>1.02339238916736</v>
      </c>
      <c r="AG204" s="16"/>
      <c r="AH204" s="12">
        <f>AD204/VLOOKUP(A204,[1]选股结果!$A$2:$AX$3002,35,FALSE)</f>
        <v>0.588992762548572</v>
      </c>
      <c r="AI204" s="10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S204/(1+0.13)+Z204)</f>
        <v>2043209.31362844</v>
      </c>
      <c r="AJ204" s="10">
        <f t="shared" si="16"/>
        <v>15825129.6963718</v>
      </c>
      <c r="AK204" s="18">
        <f>AD204-VLOOKUP(A204,[2]选股结果!$A$2:$G$4900,7,FALSE)</f>
        <v>20049385.5700002</v>
      </c>
    </row>
    <row r="205" spans="1:37">
      <c r="A205" s="5" t="s">
        <v>443</v>
      </c>
      <c r="B205" s="5" t="s">
        <v>444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/>
      <c r="L205" s="6">
        <v>0</v>
      </c>
      <c r="M205" s="6">
        <v>0</v>
      </c>
      <c r="N205" s="6"/>
      <c r="O205" s="6">
        <v>0</v>
      </c>
      <c r="P205" s="6">
        <v>44010185.91</v>
      </c>
      <c r="Q205" s="6">
        <v>10882979.16</v>
      </c>
      <c r="R205" s="6"/>
      <c r="S205" s="6">
        <v>1175784372.91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100146288.09</v>
      </c>
      <c r="AA205" s="6">
        <v>51044279.29</v>
      </c>
      <c r="AB205" s="10">
        <f t="shared" si="14"/>
        <v>1469831897.95</v>
      </c>
      <c r="AC205" s="10">
        <f t="shared" si="13"/>
        <v>1370985126.2</v>
      </c>
      <c r="AD205" s="10">
        <f t="shared" si="15"/>
        <v>98846771.75</v>
      </c>
      <c r="AE205" s="12">
        <f>C205/(1+0.13)/VLOOKUP(A205,[1]选股结果!$A$2:$AX$3002,3,FALSE)</f>
        <v>1.19823918083264</v>
      </c>
      <c r="AF205" s="12">
        <f>(S205/(1+0.1)+Z205)/(VLOOKUP(A205,[1]选股结果!$A$2:$AY$3002,51,FALSE))</f>
        <v>1.1745098574063</v>
      </c>
      <c r="AG205" s="16"/>
      <c r="AH205" s="12">
        <f>AD205/VLOOKUP(A205,[1]选股结果!$A$2:$AX$3002,35,FALSE)</f>
        <v>2.32607786108685</v>
      </c>
      <c r="AI205" s="10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S205/(1+0.13)+Z205)</f>
        <v>-145319574.408142</v>
      </c>
      <c r="AJ205" s="10">
        <f t="shared" si="16"/>
        <v>244166346.158142</v>
      </c>
      <c r="AK205" s="18">
        <f>AD205-VLOOKUP(A205,[2]选股结果!$A$2:$G$4900,7,FALSE)</f>
        <v>98846424.22</v>
      </c>
    </row>
    <row r="206" spans="1:37">
      <c r="A206" s="5" t="s">
        <v>445</v>
      </c>
      <c r="B206" s="5" t="s">
        <v>446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/>
      <c r="L206" s="6">
        <v>0</v>
      </c>
      <c r="M206" s="6">
        <v>0</v>
      </c>
      <c r="N206" s="6"/>
      <c r="O206" s="6">
        <v>0</v>
      </c>
      <c r="P206" s="6">
        <v>3033696.67</v>
      </c>
      <c r="Q206" s="6">
        <v>7634312.92</v>
      </c>
      <c r="R206" s="6"/>
      <c r="S206" s="6">
        <v>86395284.94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91358918.38</v>
      </c>
      <c r="AA206" s="6">
        <v>9806603.65</v>
      </c>
      <c r="AB206" s="10">
        <f t="shared" si="14"/>
        <v>152432886.51</v>
      </c>
      <c r="AC206" s="10">
        <f t="shared" si="13"/>
        <v>190594503.64</v>
      </c>
      <c r="AD206" s="10">
        <f t="shared" si="15"/>
        <v>-38161617.13</v>
      </c>
      <c r="AE206" s="12">
        <f>C206/(1+0.13)/VLOOKUP(A206,[1]选股结果!$A$2:$AX$3002,3,FALSE)</f>
        <v>0.954234990866533</v>
      </c>
      <c r="AF206" s="12">
        <f>(S206/(1+0.1)+Z206)/(VLOOKUP(A206,[1]选股结果!$A$2:$AY$3002,51,FALSE))</f>
        <v>0.879042591349861</v>
      </c>
      <c r="AG206" s="16"/>
      <c r="AH206" s="12">
        <f>AD206/VLOOKUP(A206,[1]选股结果!$A$2:$AX$3002,35,FALSE)</f>
        <v>0.679668007290324</v>
      </c>
      <c r="AI206" s="10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S206/(1+0.13)+Z206)</f>
        <v>25463637.5583186</v>
      </c>
      <c r="AJ206" s="10">
        <f t="shared" si="16"/>
        <v>-63625254.6883186</v>
      </c>
      <c r="AK206" s="18">
        <f>AD206-VLOOKUP(A206,[2]选股结果!$A$2:$G$4900,7,FALSE)</f>
        <v>-38133003.2</v>
      </c>
    </row>
    <row r="207" spans="1:37">
      <c r="A207" s="5" t="s">
        <v>447</v>
      </c>
      <c r="B207" s="5" t="s">
        <v>448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/>
      <c r="L207" s="6">
        <v>0</v>
      </c>
      <c r="M207" s="6">
        <v>0</v>
      </c>
      <c r="N207" s="6"/>
      <c r="O207" s="6">
        <v>0</v>
      </c>
      <c r="P207" s="6">
        <v>2893034927.3</v>
      </c>
      <c r="Q207" s="6">
        <v>3610815913.86</v>
      </c>
      <c r="R207" s="6"/>
      <c r="S207" s="6">
        <v>1816278619.78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2033419180.7</v>
      </c>
      <c r="AA207" s="6">
        <v>4827359690.59</v>
      </c>
      <c r="AB207" s="10">
        <f t="shared" si="14"/>
        <v>15518713555.53</v>
      </c>
      <c r="AC207" s="10">
        <f t="shared" si="13"/>
        <v>11570092418.37</v>
      </c>
      <c r="AD207" s="10">
        <f t="shared" si="15"/>
        <v>3948621137.16</v>
      </c>
      <c r="AE207" s="12">
        <f>C207/(1+0.13)/VLOOKUP(A207,[1]选股结果!$A$2:$AX$3002,3,FALSE)</f>
        <v>1.04312793356921</v>
      </c>
      <c r="AF207" s="12">
        <f>(S207/(1+0.1)+Z207)/(VLOOKUP(A207,[1]选股结果!$A$2:$AY$3002,51,FALSE))</f>
        <v>0.483166341232691</v>
      </c>
      <c r="AG207" s="16"/>
      <c r="AH207" s="12">
        <f>AD207/VLOOKUP(A207,[1]选股结果!$A$2:$AX$3002,35,FALSE)</f>
        <v>1.98584320291073</v>
      </c>
      <c r="AI207" s="10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S207/(1+0.13)+Z207)</f>
        <v>3985161562.70531</v>
      </c>
      <c r="AJ207" s="10">
        <f t="shared" si="16"/>
        <v>-36540425.5453072</v>
      </c>
      <c r="AK207" s="18">
        <f>AD207-VLOOKUP(A207,[2]选股结果!$A$2:$G$4900,7,FALSE)</f>
        <v>3949634672.62</v>
      </c>
    </row>
    <row r="208" spans="1:37">
      <c r="A208" s="5" t="s">
        <v>449</v>
      </c>
      <c r="B208" s="5" t="s">
        <v>450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/>
      <c r="L208" s="6">
        <v>0</v>
      </c>
      <c r="M208" s="6">
        <v>0</v>
      </c>
      <c r="N208" s="6"/>
      <c r="O208" s="6">
        <v>0</v>
      </c>
      <c r="P208" s="6">
        <v>362820252.27</v>
      </c>
      <c r="Q208" s="6">
        <v>142543340.37</v>
      </c>
      <c r="R208" s="6"/>
      <c r="S208" s="6">
        <v>3188327681.35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852971762.27</v>
      </c>
      <c r="AA208" s="6">
        <v>1348757991.85</v>
      </c>
      <c r="AB208" s="10">
        <f t="shared" si="14"/>
        <v>6165470184.51</v>
      </c>
      <c r="AC208" s="10">
        <f t="shared" si="13"/>
        <v>5752877687.74</v>
      </c>
      <c r="AD208" s="10">
        <f t="shared" si="15"/>
        <v>412592496.77</v>
      </c>
      <c r="AE208" s="12">
        <f>C208/(1+0.13)/VLOOKUP(A208,[1]选股结果!$A$2:$AX$3002,3,FALSE)</f>
        <v>0.873027877984979</v>
      </c>
      <c r="AF208" s="12">
        <f>(S208/(1+0.1)+Z208)/(VLOOKUP(A208,[1]选股结果!$A$2:$AY$3002,51,FALSE))</f>
        <v>0.631837368964214</v>
      </c>
      <c r="AG208" s="16"/>
      <c r="AH208" s="12">
        <f>AD208/VLOOKUP(A208,[1]选股结果!$A$2:$AX$3002,35,FALSE)</f>
        <v>-39.8672024237826</v>
      </c>
      <c r="AI208" s="10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S208/(1+0.13)+Z208)</f>
        <v>2262868102.61133</v>
      </c>
      <c r="AJ208" s="10">
        <f t="shared" si="16"/>
        <v>-1850275605.84133</v>
      </c>
      <c r="AK208" s="18">
        <f>AD208-VLOOKUP(A208,[2]选股结果!$A$2:$G$4900,7,FALSE)</f>
        <v>414789570.39</v>
      </c>
    </row>
    <row r="209" spans="1:37">
      <c r="A209" s="5" t="s">
        <v>451</v>
      </c>
      <c r="B209" s="5" t="s">
        <v>452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/>
      <c r="L209" s="6">
        <v>0</v>
      </c>
      <c r="M209" s="6">
        <v>0</v>
      </c>
      <c r="N209" s="6"/>
      <c r="O209" s="6">
        <v>0</v>
      </c>
      <c r="P209" s="6">
        <v>374381710.46</v>
      </c>
      <c r="Q209" s="6">
        <v>950315350.37</v>
      </c>
      <c r="R209" s="6"/>
      <c r="S209" s="6">
        <v>1412370403.91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722034530.7</v>
      </c>
      <c r="AA209" s="6">
        <v>862532759.98</v>
      </c>
      <c r="AB209" s="10">
        <f t="shared" si="14"/>
        <v>4812450232.51</v>
      </c>
      <c r="AC209" s="10">
        <f t="shared" si="13"/>
        <v>3371319405.05</v>
      </c>
      <c r="AD209" s="10">
        <f t="shared" si="15"/>
        <v>1441130827.46</v>
      </c>
      <c r="AE209" s="12">
        <f>C209/(1+0.13)/VLOOKUP(A209,[1]选股结果!$A$2:$AX$3002,3,FALSE)</f>
        <v>0.756342735944143</v>
      </c>
      <c r="AF209" s="12">
        <f>(S209/(1+0.1)+Z209)/(VLOOKUP(A209,[1]选股结果!$A$2:$AY$3002,51,FALSE))</f>
        <v>0.700749671958414</v>
      </c>
      <c r="AG209" s="16"/>
      <c r="AH209" s="12">
        <f>AD209/VLOOKUP(A209,[1]选股结果!$A$2:$AX$3002,35,FALSE)</f>
        <v>1.17325584494974</v>
      </c>
      <c r="AI209" s="10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S209/(1+0.13)+Z209)</f>
        <v>890739541.38531</v>
      </c>
      <c r="AJ209" s="10">
        <f t="shared" si="16"/>
        <v>550391286.07469</v>
      </c>
      <c r="AK209" s="18">
        <f>AD209-VLOOKUP(A209,[2]选股结果!$A$2:$G$4900,7,FALSE)</f>
        <v>1441130270.07</v>
      </c>
    </row>
    <row r="210" spans="1:37">
      <c r="A210" s="5" t="s">
        <v>453</v>
      </c>
      <c r="B210" s="5" t="s">
        <v>454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/>
      <c r="L210" s="6">
        <v>0</v>
      </c>
      <c r="M210" s="6">
        <v>0</v>
      </c>
      <c r="N210" s="6"/>
      <c r="O210" s="6">
        <v>0</v>
      </c>
      <c r="P210" s="6">
        <v>44112107.22</v>
      </c>
      <c r="Q210" s="6">
        <v>269276865.54</v>
      </c>
      <c r="R210" s="6"/>
      <c r="S210" s="6">
        <v>2121768224.18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479387254.5</v>
      </c>
      <c r="AA210" s="6">
        <v>283267224.38</v>
      </c>
      <c r="AB210" s="10">
        <f t="shared" si="14"/>
        <v>2786976347.9</v>
      </c>
      <c r="AC210" s="10">
        <f t="shared" ref="AC210:AC273" si="17">S210+T210+U210+V210+W210+X210+Y210+Z210+AA210+P210</f>
        <v>2928534810.28</v>
      </c>
      <c r="AD210" s="10">
        <f t="shared" si="15"/>
        <v>-141558462.38</v>
      </c>
      <c r="AE210" s="12">
        <f>C210/(1+0.13)/VLOOKUP(A210,[1]选股结果!$A$2:$AX$3002,3,FALSE)</f>
        <v>0.717289675846472</v>
      </c>
      <c r="AF210" s="12">
        <f>(S210/(1+0.1)+Z210)/(VLOOKUP(A210,[1]选股结果!$A$2:$AY$3002,51,FALSE))</f>
        <v>0.706315149244661</v>
      </c>
      <c r="AG210" s="16"/>
      <c r="AH210" s="12">
        <f>AD210/VLOOKUP(A210,[1]选股结果!$A$2:$AX$3002,35,FALSE)</f>
        <v>0.47375412201106</v>
      </c>
      <c r="AI210" s="10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S210/(1+0.13)+Z210)</f>
        <v>1052563448.38044</v>
      </c>
      <c r="AJ210" s="10">
        <f t="shared" si="16"/>
        <v>-1194121910.76044</v>
      </c>
      <c r="AK210" s="18">
        <f>AD210-VLOOKUP(A210,[2]选股结果!$A$2:$G$4900,7,FALSE)</f>
        <v>-140510610.7</v>
      </c>
    </row>
    <row r="211" spans="1:37">
      <c r="A211" s="5" t="s">
        <v>455</v>
      </c>
      <c r="B211" s="5" t="s">
        <v>456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/>
      <c r="L211" s="6">
        <v>0</v>
      </c>
      <c r="M211" s="6">
        <v>0</v>
      </c>
      <c r="N211" s="6"/>
      <c r="O211" s="6">
        <v>0</v>
      </c>
      <c r="P211" s="6">
        <v>461245582.68</v>
      </c>
      <c r="Q211" s="6">
        <v>157071943.11</v>
      </c>
      <c r="R211" s="6"/>
      <c r="S211" s="6">
        <v>10540073911.36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927796953.35</v>
      </c>
      <c r="AA211" s="6">
        <v>381535460.88</v>
      </c>
      <c r="AB211" s="10">
        <f t="shared" si="14"/>
        <v>13164049446.16</v>
      </c>
      <c r="AC211" s="10">
        <f t="shared" si="17"/>
        <v>12310651908.27</v>
      </c>
      <c r="AD211" s="10">
        <f t="shared" si="15"/>
        <v>853397537.889999</v>
      </c>
      <c r="AE211" s="12">
        <f>C211/(1+0.13)/VLOOKUP(A211,[1]选股结果!$A$2:$AX$3002,3,FALSE)</f>
        <v>1.07302072518355</v>
      </c>
      <c r="AF211" s="12">
        <f>(S211/(1+0.1)+Z211)/(VLOOKUP(A211,[1]选股结果!$A$2:$AY$3002,51,FALSE))</f>
        <v>0.938267008905789</v>
      </c>
      <c r="AG211" s="16"/>
      <c r="AH211" s="12">
        <f>AD211/VLOOKUP(A211,[1]选股结果!$A$2:$AX$3002,35,FALSE)</f>
        <v>-0.841568767311607</v>
      </c>
      <c r="AI211" s="10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S211/(1+0.13)+Z211)</f>
        <v>945867674.078228</v>
      </c>
      <c r="AJ211" s="10">
        <f t="shared" si="16"/>
        <v>-92470136.1882286</v>
      </c>
      <c r="AK211" s="18">
        <f>AD211-VLOOKUP(A211,[2]选股结果!$A$2:$G$4900,7,FALSE)</f>
        <v>853396722.949999</v>
      </c>
    </row>
    <row r="212" spans="1:37">
      <c r="A212" s="5" t="s">
        <v>457</v>
      </c>
      <c r="B212" s="5" t="s">
        <v>458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/>
      <c r="L212" s="6">
        <v>0</v>
      </c>
      <c r="M212" s="6">
        <v>0</v>
      </c>
      <c r="N212" s="6"/>
      <c r="O212" s="6">
        <v>0</v>
      </c>
      <c r="P212" s="6">
        <v>191116967.26</v>
      </c>
      <c r="Q212" s="6">
        <v>98360656.5</v>
      </c>
      <c r="R212" s="6"/>
      <c r="S212" s="6">
        <v>1775976532.45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338983896</v>
      </c>
      <c r="AA212" s="6">
        <v>84819429.48</v>
      </c>
      <c r="AB212" s="10">
        <f t="shared" si="14"/>
        <v>2734514091.42</v>
      </c>
      <c r="AC212" s="10">
        <f t="shared" si="17"/>
        <v>2390896825.19</v>
      </c>
      <c r="AD212" s="10">
        <f t="shared" si="15"/>
        <v>343617266.23</v>
      </c>
      <c r="AE212" s="12">
        <f>C212/(1+0.13)/VLOOKUP(A212,[1]选股结果!$A$2:$AX$3002,3,FALSE)</f>
        <v>0.737595696295182</v>
      </c>
      <c r="AF212" s="12">
        <f>(S212/(1+0.1)+Z212)/(VLOOKUP(A212,[1]选股结果!$A$2:$AY$3002,51,FALSE))</f>
        <v>0.705234021972604</v>
      </c>
      <c r="AG212" s="16"/>
      <c r="AH212" s="12">
        <f>AD212/VLOOKUP(A212,[1]选股结果!$A$2:$AX$3002,35,FALSE)</f>
        <v>2.91245121926422</v>
      </c>
      <c r="AI212" s="10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S212/(1+0.13)+Z212)</f>
        <v>859369317.23416</v>
      </c>
      <c r="AJ212" s="10">
        <f t="shared" si="16"/>
        <v>-515752051.004159</v>
      </c>
      <c r="AK212" s="18">
        <f>AD212-VLOOKUP(A212,[2]选股结果!$A$2:$G$4900,7,FALSE)</f>
        <v>344258298.43</v>
      </c>
    </row>
    <row r="213" spans="1:37">
      <c r="A213" s="5" t="s">
        <v>459</v>
      </c>
      <c r="B213" s="5" t="s">
        <v>460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/>
      <c r="L213" s="6">
        <v>0</v>
      </c>
      <c r="M213" s="6">
        <v>0</v>
      </c>
      <c r="N213" s="6"/>
      <c r="O213" s="6">
        <v>0</v>
      </c>
      <c r="P213" s="6">
        <v>272240540.2</v>
      </c>
      <c r="Q213" s="6">
        <v>56599105.68</v>
      </c>
      <c r="R213" s="6"/>
      <c r="S213" s="6">
        <v>394464212.94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109722496.86</v>
      </c>
      <c r="AA213" s="6">
        <v>44733711.05</v>
      </c>
      <c r="AB213" s="10">
        <f t="shared" si="14"/>
        <v>1195288720.87</v>
      </c>
      <c r="AC213" s="10">
        <f t="shared" si="17"/>
        <v>821160961.05</v>
      </c>
      <c r="AD213" s="10">
        <f t="shared" si="15"/>
        <v>374127759.82</v>
      </c>
      <c r="AE213" s="12">
        <f>C213/(1+0.13)/VLOOKUP(A213,[1]选股结果!$A$2:$AX$3002,3,FALSE)</f>
        <v>1.04391800156358</v>
      </c>
      <c r="AF213" s="12">
        <f>(S213/(1+0.1)+Z213)/(VLOOKUP(A213,[1]选股结果!$A$2:$AY$3002,51,FALSE))</f>
        <v>0.876460516314463</v>
      </c>
      <c r="AG213" s="16"/>
      <c r="AH213" s="12">
        <f>AD213/VLOOKUP(A213,[1]选股结果!$A$2:$AX$3002,35,FALSE)</f>
        <v>1.19455174071426</v>
      </c>
      <c r="AI213" s="10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S213/(1+0.13)+Z213)</f>
        <v>75532319.8968141</v>
      </c>
      <c r="AJ213" s="10">
        <f t="shared" si="16"/>
        <v>298595439.923186</v>
      </c>
      <c r="AK213" s="18">
        <f>AD213-VLOOKUP(A213,[2]选股结果!$A$2:$G$4900,7,FALSE)</f>
        <v>374163152.76</v>
      </c>
    </row>
    <row r="214" spans="1:37">
      <c r="A214" s="5" t="s">
        <v>461</v>
      </c>
      <c r="B214" s="5" t="s">
        <v>462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/>
      <c r="L214" s="6">
        <v>0</v>
      </c>
      <c r="M214" s="6">
        <v>0</v>
      </c>
      <c r="N214" s="6"/>
      <c r="O214" s="6">
        <v>0</v>
      </c>
      <c r="P214" s="6">
        <v>119207446.79</v>
      </c>
      <c r="Q214" s="6">
        <v>366180465.88</v>
      </c>
      <c r="R214" s="6"/>
      <c r="S214" s="6">
        <v>787870731.3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152454525.03</v>
      </c>
      <c r="AA214" s="6">
        <v>150067674.92</v>
      </c>
      <c r="AB214" s="10">
        <f t="shared" si="14"/>
        <v>1283246421.98</v>
      </c>
      <c r="AC214" s="10">
        <f t="shared" si="17"/>
        <v>1209600378.04</v>
      </c>
      <c r="AD214" s="10">
        <f t="shared" si="15"/>
        <v>73646043.9400001</v>
      </c>
      <c r="AE214" s="12">
        <f>C214/(1+0.13)/VLOOKUP(A214,[1]选股结果!$A$2:$AX$3002,3,FALSE)</f>
        <v>0.67917292444784</v>
      </c>
      <c r="AF214" s="12">
        <f>(S214/(1+0.1)+Z214)/(VLOOKUP(A214,[1]选股结果!$A$2:$AY$3002,51,FALSE))</f>
        <v>0.788203600436746</v>
      </c>
      <c r="AG214" s="16"/>
      <c r="AH214" s="12">
        <f>AD214/VLOOKUP(A214,[1]选股结果!$A$2:$AX$3002,35,FALSE)</f>
        <v>-2.03562520880324</v>
      </c>
      <c r="AI214" s="10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S214/(1+0.13)+Z214)</f>
        <v>252441961.146283</v>
      </c>
      <c r="AJ214" s="10">
        <f t="shared" si="16"/>
        <v>-178795917.206283</v>
      </c>
      <c r="AK214" s="18">
        <f>AD214-VLOOKUP(A214,[2]选股结果!$A$2:$G$4900,7,FALSE)</f>
        <v>73381831.1500001</v>
      </c>
    </row>
    <row r="215" spans="1:37">
      <c r="A215" s="5" t="s">
        <v>463</v>
      </c>
      <c r="B215" s="5" t="s">
        <v>464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/>
      <c r="L215" s="6">
        <v>0</v>
      </c>
      <c r="M215" s="6">
        <v>0</v>
      </c>
      <c r="N215" s="6"/>
      <c r="O215" s="6">
        <v>0</v>
      </c>
      <c r="P215" s="6">
        <v>43271439.16</v>
      </c>
      <c r="Q215" s="6">
        <v>212818774.83</v>
      </c>
      <c r="R215" s="6"/>
      <c r="S215" s="6">
        <v>606522995.92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344759366.53</v>
      </c>
      <c r="AA215" s="6">
        <v>528918173.45</v>
      </c>
      <c r="AB215" s="10">
        <f t="shared" si="14"/>
        <v>1452296183.66</v>
      </c>
      <c r="AC215" s="10">
        <f t="shared" si="17"/>
        <v>1523471975.06</v>
      </c>
      <c r="AD215" s="10">
        <f t="shared" si="15"/>
        <v>-71175791.4000001</v>
      </c>
      <c r="AE215" s="12">
        <f>C215/(1+0.13)/VLOOKUP(A215,[1]选股结果!$A$2:$AX$3002,3,FALSE)</f>
        <v>0.806876491726385</v>
      </c>
      <c r="AF215" s="12">
        <f>(S215/(1+0.1)+Z215)/(VLOOKUP(A215,[1]选股结果!$A$2:$AY$3002,51,FALSE))</f>
        <v>0.686142285159016</v>
      </c>
      <c r="AG215" s="16"/>
      <c r="AH215" s="12">
        <f>AD215/VLOOKUP(A215,[1]选股结果!$A$2:$AX$3002,35,FALSE)</f>
        <v>-1.22753657788777</v>
      </c>
      <c r="AI215" s="10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S215/(1+0.13)+Z215)</f>
        <v>424555953.391504</v>
      </c>
      <c r="AJ215" s="10">
        <f t="shared" si="16"/>
        <v>-495731744.791505</v>
      </c>
      <c r="AK215" s="18">
        <f>AD215-VLOOKUP(A215,[2]选股结果!$A$2:$G$4900,7,FALSE)</f>
        <v>-71996203.4200001</v>
      </c>
    </row>
    <row r="216" spans="1:37">
      <c r="A216" s="5" t="s">
        <v>465</v>
      </c>
      <c r="B216" s="5" t="s">
        <v>466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/>
      <c r="L216" s="6">
        <v>0</v>
      </c>
      <c r="M216" s="6">
        <v>0</v>
      </c>
      <c r="N216" s="6"/>
      <c r="O216" s="6">
        <v>0</v>
      </c>
      <c r="P216" s="6">
        <v>189066424.63</v>
      </c>
      <c r="Q216" s="6">
        <v>11444301.26</v>
      </c>
      <c r="R216" s="6"/>
      <c r="S216" s="6">
        <v>22278997.78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43887814.15</v>
      </c>
      <c r="AA216" s="6">
        <v>121558657.82</v>
      </c>
      <c r="AB216" s="10">
        <f t="shared" si="14"/>
        <v>426705367.01</v>
      </c>
      <c r="AC216" s="10">
        <f t="shared" si="17"/>
        <v>376791894.38</v>
      </c>
      <c r="AD216" s="10">
        <f t="shared" si="15"/>
        <v>49913472.63</v>
      </c>
      <c r="AE216" s="12">
        <f>C216/(1+0.13)/VLOOKUP(A216,[1]选股结果!$A$2:$AX$3002,3,FALSE)</f>
        <v>1.09481648963588</v>
      </c>
      <c r="AF216" s="12">
        <f>(S216/(1+0.1)+Z216)/(VLOOKUP(A216,[1]选股结果!$A$2:$AY$3002,51,FALSE))</f>
        <v>0.320047529081662</v>
      </c>
      <c r="AG216" s="16"/>
      <c r="AH216" s="12">
        <f>AD216/VLOOKUP(A216,[1]选股结果!$A$2:$AX$3002,35,FALSE)</f>
        <v>1.67438066850529</v>
      </c>
      <c r="AI216" s="10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S216/(1+0.13)+Z216)</f>
        <v>136808518.251062</v>
      </c>
      <c r="AJ216" s="10">
        <f t="shared" si="16"/>
        <v>-86895045.621062</v>
      </c>
      <c r="AK216" s="18">
        <f>AD216-VLOOKUP(A216,[2]选股结果!$A$2:$G$4900,7,FALSE)</f>
        <v>50032919.23</v>
      </c>
    </row>
    <row r="217" spans="1:37">
      <c r="A217" s="5" t="s">
        <v>467</v>
      </c>
      <c r="B217" s="5" t="s">
        <v>468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/>
      <c r="L217" s="6">
        <v>0</v>
      </c>
      <c r="M217" s="6">
        <v>0</v>
      </c>
      <c r="N217" s="6"/>
      <c r="O217" s="6">
        <v>0</v>
      </c>
      <c r="P217" s="6">
        <v>16600296.48</v>
      </c>
      <c r="Q217" s="6">
        <v>9114707.3</v>
      </c>
      <c r="R217" s="6"/>
      <c r="S217" s="6">
        <v>350224766.52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43030070.27</v>
      </c>
      <c r="AA217" s="6">
        <v>74297651.51</v>
      </c>
      <c r="AB217" s="10">
        <f t="shared" si="14"/>
        <v>332717674.57</v>
      </c>
      <c r="AC217" s="10">
        <f t="shared" si="17"/>
        <v>484152784.78</v>
      </c>
      <c r="AD217" s="10">
        <f t="shared" si="15"/>
        <v>-151435110.21</v>
      </c>
      <c r="AE217" s="12">
        <f>C217/(1+0.13)/VLOOKUP(A217,[1]选股结果!$A$2:$AX$3002,3,FALSE)</f>
        <v>0.678333302648119</v>
      </c>
      <c r="AF217" s="12">
        <f>(S217/(1+0.1)+Z217)/(VLOOKUP(A217,[1]选股结果!$A$2:$AY$3002,51,FALSE))</f>
        <v>0.785796719772473</v>
      </c>
      <c r="AG217" s="16"/>
      <c r="AH217" s="12">
        <f>AD217/VLOOKUP(A217,[1]选股结果!$A$2:$AX$3002,35,FALSE)</f>
        <v>3.71016239722898</v>
      </c>
      <c r="AI217" s="10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S217/(1+0.13)+Z217)</f>
        <v>106972535.450885</v>
      </c>
      <c r="AJ217" s="10">
        <f t="shared" si="16"/>
        <v>-258407645.660885</v>
      </c>
      <c r="AK217" s="18">
        <f>AD217-VLOOKUP(A217,[2]选股结果!$A$2:$G$4900,7,FALSE)</f>
        <v>-151109208.29</v>
      </c>
    </row>
    <row r="218" spans="1:37">
      <c r="A218" s="5" t="s">
        <v>469</v>
      </c>
      <c r="B218" s="5" t="s">
        <v>470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/>
      <c r="L218" s="6">
        <v>0</v>
      </c>
      <c r="M218" s="6">
        <v>0</v>
      </c>
      <c r="N218" s="6"/>
      <c r="O218" s="6">
        <v>0</v>
      </c>
      <c r="P218" s="6">
        <v>329888704.72</v>
      </c>
      <c r="Q218" s="6">
        <v>47224799.85</v>
      </c>
      <c r="R218" s="6"/>
      <c r="S218" s="6">
        <v>3292884746.51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177534540.79</v>
      </c>
      <c r="AA218" s="6">
        <v>73607814.8</v>
      </c>
      <c r="AB218" s="10">
        <f t="shared" si="14"/>
        <v>4322574098.28</v>
      </c>
      <c r="AC218" s="10">
        <f t="shared" si="17"/>
        <v>3873915806.82</v>
      </c>
      <c r="AD218" s="10">
        <f t="shared" si="15"/>
        <v>448658291.459999</v>
      </c>
      <c r="AE218" s="12">
        <f>C218/(1+0.13)/VLOOKUP(A218,[1]选股结果!$A$2:$AX$3002,3,FALSE)</f>
        <v>0.978788790030223</v>
      </c>
      <c r="AF218" s="12">
        <f>(S218/(1+0.1)+Z218)/(VLOOKUP(A218,[1]选股结果!$A$2:$AY$3002,51,FALSE))</f>
        <v>1.01725205268061</v>
      </c>
      <c r="AG218" s="16"/>
      <c r="AH218" s="12">
        <f>AD218/VLOOKUP(A218,[1]选股结果!$A$2:$AX$3002,35,FALSE)</f>
        <v>0.852782130502157</v>
      </c>
      <c r="AI218" s="10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S218/(1+0.13)+Z218)</f>
        <v>25694698.3835397</v>
      </c>
      <c r="AJ218" s="10">
        <f t="shared" si="16"/>
        <v>422963593.076459</v>
      </c>
      <c r="AK218" s="18">
        <f>AD218-VLOOKUP(A218,[2]选股结果!$A$2:$G$4900,7,FALSE)</f>
        <v>448944358.219999</v>
      </c>
    </row>
    <row r="219" spans="1:37">
      <c r="A219" s="5" t="s">
        <v>471</v>
      </c>
      <c r="B219" s="5" t="s">
        <v>472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/>
      <c r="L219" s="6">
        <v>0</v>
      </c>
      <c r="M219" s="6">
        <v>0</v>
      </c>
      <c r="N219" s="6"/>
      <c r="O219" s="6">
        <v>0</v>
      </c>
      <c r="P219" s="6">
        <v>66733087.89</v>
      </c>
      <c r="Q219" s="6">
        <v>691807615.97</v>
      </c>
      <c r="R219" s="6"/>
      <c r="S219" s="6">
        <v>742740575.4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332211474.25</v>
      </c>
      <c r="AA219" s="6">
        <v>604159657.8</v>
      </c>
      <c r="AB219" s="10">
        <f t="shared" si="14"/>
        <v>1707939154.07</v>
      </c>
      <c r="AC219" s="10">
        <f t="shared" si="17"/>
        <v>1745844795.34</v>
      </c>
      <c r="AD219" s="10">
        <f t="shared" si="15"/>
        <v>-37905641.27</v>
      </c>
      <c r="AE219" s="12">
        <f>C219/(1+0.13)/VLOOKUP(A219,[1]选股结果!$A$2:$AX$3002,3,FALSE)</f>
        <v>0.623531774992716</v>
      </c>
      <c r="AF219" s="12">
        <f>(S219/(1+0.1)+Z219)/(VLOOKUP(A219,[1]选股结果!$A$2:$AY$3002,51,FALSE))</f>
        <v>0.693816854839803</v>
      </c>
      <c r="AG219" s="16"/>
      <c r="AH219" s="12">
        <f>AD219/VLOOKUP(A219,[1]选股结果!$A$2:$AX$3002,35,FALSE)</f>
        <v>-0.185013000113511</v>
      </c>
      <c r="AI219" s="10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S219/(1+0.13)+Z219)</f>
        <v>462507664.24823</v>
      </c>
      <c r="AJ219" s="10">
        <f t="shared" si="16"/>
        <v>-500413305.51823</v>
      </c>
      <c r="AK219" s="18">
        <f>AD219-VLOOKUP(A219,[2]选股结果!$A$2:$G$4900,7,FALSE)</f>
        <v>-37085489.34</v>
      </c>
    </row>
    <row r="220" spans="1:37">
      <c r="A220" s="5" t="s">
        <v>473</v>
      </c>
      <c r="B220" s="5" t="s">
        <v>474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/>
      <c r="L220" s="6">
        <v>0</v>
      </c>
      <c r="M220" s="6">
        <v>0</v>
      </c>
      <c r="N220" s="6"/>
      <c r="O220" s="6">
        <v>0</v>
      </c>
      <c r="P220" s="6">
        <v>125100588.14</v>
      </c>
      <c r="Q220" s="6">
        <v>52023499</v>
      </c>
      <c r="R220" s="6"/>
      <c r="S220" s="6">
        <v>3319066067.18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314427051.54</v>
      </c>
      <c r="AA220" s="6">
        <v>152130367.81</v>
      </c>
      <c r="AB220" s="10">
        <f t="shared" ref="AB220:AB259" si="18">C220+D220+E220+F220+G220+H220+I220+J220+L220+M220+O220+Q220</f>
        <v>3813685401.86</v>
      </c>
      <c r="AC220" s="10">
        <f t="shared" si="17"/>
        <v>3910724074.67</v>
      </c>
      <c r="AD220" s="10">
        <f t="shared" si="15"/>
        <v>-97038672.8099995</v>
      </c>
      <c r="AE220" s="12">
        <f>C220/(1+0.13)/VLOOKUP(A220,[1]选股结果!$A$2:$AX$3002,3,FALSE)</f>
        <v>0.849982168653628</v>
      </c>
      <c r="AF220" s="12">
        <f>(S220/(1+0.1)+Z220)/(VLOOKUP(A220,[1]选股结果!$A$2:$AY$3002,51,FALSE))</f>
        <v>0.841313487462281</v>
      </c>
      <c r="AG220" s="16"/>
      <c r="AH220" s="12">
        <f>AD220/VLOOKUP(A220,[1]选股结果!$A$2:$AX$3002,35,FALSE)</f>
        <v>1.58570027741264</v>
      </c>
      <c r="AI220" s="10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S220/(1+0.13)+Z220)</f>
        <v>708534652.466106</v>
      </c>
      <c r="AJ220" s="10">
        <f t="shared" si="16"/>
        <v>-805573325.276106</v>
      </c>
      <c r="AK220" s="18">
        <f>AD220-VLOOKUP(A220,[2]选股结果!$A$2:$G$4900,7,FALSE)</f>
        <v>-97038672.8099995</v>
      </c>
    </row>
    <row r="221" spans="1:37">
      <c r="A221" s="5" t="s">
        <v>475</v>
      </c>
      <c r="B221" s="5" t="s">
        <v>476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/>
      <c r="L221" s="6">
        <v>0</v>
      </c>
      <c r="M221" s="6">
        <v>0</v>
      </c>
      <c r="N221" s="6"/>
      <c r="O221" s="6">
        <v>0</v>
      </c>
      <c r="P221" s="6">
        <v>573540475.59</v>
      </c>
      <c r="Q221" s="6">
        <v>440703477.42</v>
      </c>
      <c r="R221" s="6"/>
      <c r="S221" s="6">
        <v>2147556888.79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717081684.78</v>
      </c>
      <c r="AA221" s="6">
        <v>699719237.65</v>
      </c>
      <c r="AB221" s="10">
        <f t="shared" si="18"/>
        <v>4911303559.16</v>
      </c>
      <c r="AC221" s="10">
        <f t="shared" si="17"/>
        <v>4137898286.81</v>
      </c>
      <c r="AD221" s="10">
        <f t="shared" si="15"/>
        <v>773405272.35</v>
      </c>
      <c r="AE221" s="12">
        <f>C221/(1+0.13)/VLOOKUP(A221,[1]选股结果!$A$2:$AX$3002,3,FALSE)</f>
        <v>1.03279291808161</v>
      </c>
      <c r="AF221" s="12">
        <f>(S221/(1+0.1)+Z221)/(VLOOKUP(A221,[1]选股结果!$A$2:$AY$3002,51,FALSE))</f>
        <v>0.629178685206288</v>
      </c>
      <c r="AG221" s="16"/>
      <c r="AH221" s="12">
        <f>AD221/VLOOKUP(A221,[1]选股结果!$A$2:$AX$3002,35,FALSE)</f>
        <v>-0.430085043821825</v>
      </c>
      <c r="AI221" s="10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S221/(1+0.13)+Z221)</f>
        <v>1625109156.76195</v>
      </c>
      <c r="AJ221" s="10">
        <f t="shared" si="16"/>
        <v>-851703884.411947</v>
      </c>
      <c r="AK221" s="18">
        <f>AD221-VLOOKUP(A221,[2]选股结果!$A$2:$G$4900,7,FALSE)</f>
        <v>775079685.9</v>
      </c>
    </row>
    <row r="222" spans="1:37">
      <c r="A222" s="5" t="s">
        <v>477</v>
      </c>
      <c r="B222" s="5" t="s">
        <v>478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/>
      <c r="L222" s="6">
        <v>0</v>
      </c>
      <c r="M222" s="6">
        <v>0</v>
      </c>
      <c r="N222" s="6"/>
      <c r="O222" s="6">
        <v>0</v>
      </c>
      <c r="P222" s="6">
        <v>2968969.2</v>
      </c>
      <c r="Q222" s="6">
        <v>2991269.67</v>
      </c>
      <c r="R222" s="6"/>
      <c r="S222" s="6">
        <v>241372230.87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11000809.03</v>
      </c>
      <c r="AA222" s="6">
        <v>79361879.56</v>
      </c>
      <c r="AB222" s="10">
        <f t="shared" si="18"/>
        <v>254985142.11</v>
      </c>
      <c r="AC222" s="10">
        <f t="shared" si="17"/>
        <v>334703888.66</v>
      </c>
      <c r="AD222" s="10">
        <f t="shared" si="15"/>
        <v>-79718746.55</v>
      </c>
      <c r="AE222" s="12">
        <f>C222/(1+0.13)/VLOOKUP(A222,[1]选股结果!$A$2:$AX$3002,3,FALSE)</f>
        <v>0.708157571914228</v>
      </c>
      <c r="AF222" s="12">
        <f>(S222/(1+0.1)+Z222)/(VLOOKUP(A222,[1]选股结果!$A$2:$AY$3002,51,FALSE))</f>
        <v>0.725004824624815</v>
      </c>
      <c r="AG222" s="16"/>
      <c r="AH222" s="12">
        <f>AD222/VLOOKUP(A222,[1]选股结果!$A$2:$AX$3002,35,FALSE)</f>
        <v>10.6430873365213</v>
      </c>
      <c r="AI222" s="10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S222/(1+0.13)+Z222)</f>
        <v>93227966.0072566</v>
      </c>
      <c r="AJ222" s="10">
        <f t="shared" si="16"/>
        <v>-172946712.557257</v>
      </c>
      <c r="AK222" s="18">
        <f>AD222-VLOOKUP(A222,[2]选股结果!$A$2:$G$4900,7,FALSE)</f>
        <v>-79718746.55</v>
      </c>
    </row>
    <row r="223" spans="1:37">
      <c r="A223" s="5" t="s">
        <v>479</v>
      </c>
      <c r="B223" s="5" t="s">
        <v>480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/>
      <c r="L223" s="6">
        <v>0</v>
      </c>
      <c r="M223" s="6">
        <v>0</v>
      </c>
      <c r="N223" s="6"/>
      <c r="O223" s="6">
        <v>0</v>
      </c>
      <c r="P223" s="6">
        <v>141456795.4</v>
      </c>
      <c r="Q223" s="6">
        <v>116903157.41</v>
      </c>
      <c r="R223" s="6"/>
      <c r="S223" s="6">
        <v>562004943.69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260578872.5</v>
      </c>
      <c r="AA223" s="6">
        <v>565536018.2</v>
      </c>
      <c r="AB223" s="10">
        <f t="shared" si="18"/>
        <v>1721253624.23</v>
      </c>
      <c r="AC223" s="10">
        <f t="shared" si="17"/>
        <v>1529576629.79</v>
      </c>
      <c r="AD223" s="10">
        <f t="shared" si="15"/>
        <v>191676994.44</v>
      </c>
      <c r="AE223" s="12">
        <f>C223/(1+0.13)/VLOOKUP(A223,[1]选股结果!$A$2:$AX$3002,3,FALSE)</f>
        <v>0.888268114652889</v>
      </c>
      <c r="AF223" s="12">
        <f>(S223/(1+0.1)+Z223)/(VLOOKUP(A223,[1]选股结果!$A$2:$AY$3002,51,FALSE))</f>
        <v>0.501391769749878</v>
      </c>
      <c r="AG223" s="16"/>
      <c r="AH223" s="12">
        <f>AD223/VLOOKUP(A223,[1]选股结果!$A$2:$AX$3002,35,FALSE)</f>
        <v>0.116901930907109</v>
      </c>
      <c r="AI223" s="10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S223/(1+0.13)+Z223)</f>
        <v>780773497.699734</v>
      </c>
      <c r="AJ223" s="10">
        <f t="shared" si="16"/>
        <v>-589096503.259734</v>
      </c>
      <c r="AK223" s="18">
        <f>AD223-VLOOKUP(A223,[2]选股结果!$A$2:$G$4900,7,FALSE)</f>
        <v>191045803.15</v>
      </c>
    </row>
    <row r="224" spans="1:37">
      <c r="A224" s="5" t="s">
        <v>481</v>
      </c>
      <c r="B224" s="5" t="s">
        <v>482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/>
      <c r="L224" s="6">
        <v>0</v>
      </c>
      <c r="M224" s="6">
        <v>0</v>
      </c>
      <c r="N224" s="6"/>
      <c r="O224" s="6">
        <v>0</v>
      </c>
      <c r="P224" s="6">
        <v>5745451706.91</v>
      </c>
      <c r="Q224" s="6">
        <v>2287634450.77</v>
      </c>
      <c r="R224" s="6"/>
      <c r="S224" s="6">
        <v>60622361084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4758524254.57</v>
      </c>
      <c r="AA224" s="6">
        <v>6168934435.17</v>
      </c>
      <c r="AB224" s="10">
        <f t="shared" si="18"/>
        <v>99236877737.31</v>
      </c>
      <c r="AC224" s="10">
        <f t="shared" si="17"/>
        <v>77295271480.65</v>
      </c>
      <c r="AD224" s="10">
        <f t="shared" si="15"/>
        <v>21941606256.66</v>
      </c>
      <c r="AE224" s="12">
        <f>C224/(1+0.13)/VLOOKUP(A224,[1]选股结果!$A$2:$AX$3002,3,FALSE)</f>
        <v>1.08328693929014</v>
      </c>
      <c r="AF224" s="12">
        <f>(S224/(1+0.1)+Z224)/(VLOOKUP(A224,[1]选股结果!$A$2:$AY$3002,51,FALSE))</f>
        <v>0.770788418626959</v>
      </c>
      <c r="AG224" s="16"/>
      <c r="AH224" s="12">
        <f>AD224/VLOOKUP(A224,[1]选股结果!$A$2:$AX$3002,35,FALSE)</f>
        <v>7.48888152459641</v>
      </c>
      <c r="AI224" s="10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S224/(1+0.13)+Z224)</f>
        <v>19266774362.5277</v>
      </c>
      <c r="AJ224" s="10">
        <f t="shared" si="16"/>
        <v>2674831894.13231</v>
      </c>
      <c r="AK224" s="18">
        <f>AD224-VLOOKUP(A224,[2]选股结果!$A$2:$G$4900,7,FALSE)</f>
        <v>22547743755.93</v>
      </c>
    </row>
    <row r="225" spans="1:37">
      <c r="A225" s="5" t="s">
        <v>483</v>
      </c>
      <c r="B225" s="5" t="s">
        <v>484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/>
      <c r="L225" s="6">
        <v>0</v>
      </c>
      <c r="M225" s="6">
        <v>0</v>
      </c>
      <c r="N225" s="6"/>
      <c r="O225" s="6">
        <v>0</v>
      </c>
      <c r="P225" s="6">
        <v>176062124.93</v>
      </c>
      <c r="Q225" s="6">
        <v>32487554.37</v>
      </c>
      <c r="R225" s="6"/>
      <c r="S225" s="6">
        <v>65542049821.3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256432619.85</v>
      </c>
      <c r="AA225" s="6">
        <v>398131398.2</v>
      </c>
      <c r="AB225" s="10">
        <f t="shared" si="18"/>
        <v>66141095468.4</v>
      </c>
      <c r="AC225" s="10">
        <f t="shared" si="17"/>
        <v>66372675964.28</v>
      </c>
      <c r="AD225" s="10">
        <f t="shared" si="15"/>
        <v>-231580495.879997</v>
      </c>
      <c r="AE225" s="12">
        <f>C225/(1+0.13)/VLOOKUP(A225,[1]选股结果!$A$2:$AX$3002,3,FALSE)</f>
        <v>0.973778117031929</v>
      </c>
      <c r="AF225" s="12">
        <f>(S225/(1+0.1)+Z225)/(VLOOKUP(A225,[1]选股结果!$A$2:$AY$3002,51,FALSE))</f>
        <v>1.00064099777159</v>
      </c>
      <c r="AG225" s="16"/>
      <c r="AH225" s="12">
        <f>AD225/VLOOKUP(A225,[1]选股结果!$A$2:$AX$3002,35,FALSE)</f>
        <v>-1.08338590314791</v>
      </c>
      <c r="AI225" s="10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S225/(1+0.13)+Z225)</f>
        <v>1543534845.91956</v>
      </c>
      <c r="AJ225" s="10">
        <f t="shared" si="16"/>
        <v>-1775115341.79955</v>
      </c>
      <c r="AK225" s="18">
        <f>AD225-VLOOKUP(A225,[2]选股结果!$A$2:$G$4900,7,FALSE)</f>
        <v>-231335602.509997</v>
      </c>
    </row>
    <row r="226" spans="1:37">
      <c r="A226" s="5" t="s">
        <v>485</v>
      </c>
      <c r="B226" s="5" t="s">
        <v>486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/>
      <c r="L226" s="6">
        <v>0</v>
      </c>
      <c r="M226" s="6">
        <v>0</v>
      </c>
      <c r="N226" s="6"/>
      <c r="O226" s="6">
        <v>0</v>
      </c>
      <c r="P226" s="6">
        <v>144299539.79</v>
      </c>
      <c r="Q226" s="6">
        <v>514565561.74</v>
      </c>
      <c r="R226" s="6"/>
      <c r="S226" s="6">
        <v>3371720280.45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341187296.52</v>
      </c>
      <c r="AA226" s="6">
        <v>215977337.88</v>
      </c>
      <c r="AB226" s="10">
        <f t="shared" si="18"/>
        <v>4318504681.47</v>
      </c>
      <c r="AC226" s="10">
        <f t="shared" si="17"/>
        <v>4073184454.64</v>
      </c>
      <c r="AD226" s="10">
        <f t="shared" si="15"/>
        <v>245320226.83</v>
      </c>
      <c r="AE226" s="12">
        <f>C226/(1+0.13)/VLOOKUP(A226,[1]选股结果!$A$2:$AX$3002,3,FALSE)</f>
        <v>0.758888035123504</v>
      </c>
      <c r="AF226" s="12">
        <f>(S226/(1+0.1)+Z226)/(VLOOKUP(A226,[1]选股结果!$A$2:$AY$3002,51,FALSE))</f>
        <v>0.808842523823545</v>
      </c>
      <c r="AG226" s="16"/>
      <c r="AH226" s="12">
        <f>AD226/VLOOKUP(A226,[1]选股结果!$A$2:$AX$3002,35,FALSE)</f>
        <v>2.0549831847144</v>
      </c>
      <c r="AI226" s="10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S226/(1+0.13)+Z226)</f>
        <v>886424245.114602</v>
      </c>
      <c r="AJ226" s="10">
        <f t="shared" si="16"/>
        <v>-641104018.284601</v>
      </c>
      <c r="AK226" s="18">
        <f>AD226-VLOOKUP(A226,[2]选股结果!$A$2:$G$4900,7,FALSE)</f>
        <v>245320226.83</v>
      </c>
    </row>
    <row r="227" spans="1:37">
      <c r="A227" s="5" t="s">
        <v>487</v>
      </c>
      <c r="B227" s="5" t="s">
        <v>488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/>
      <c r="L227" s="6">
        <v>0</v>
      </c>
      <c r="M227" s="6">
        <v>0</v>
      </c>
      <c r="N227" s="6"/>
      <c r="O227" s="6">
        <v>0</v>
      </c>
      <c r="P227" s="6">
        <v>317409775.54</v>
      </c>
      <c r="Q227" s="6">
        <v>93120770.36</v>
      </c>
      <c r="R227" s="6"/>
      <c r="S227" s="6">
        <v>6239304864.83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318435110.37</v>
      </c>
      <c r="AA227" s="6">
        <v>142333535.93</v>
      </c>
      <c r="AB227" s="10">
        <f t="shared" si="18"/>
        <v>7375674524.94</v>
      </c>
      <c r="AC227" s="10">
        <f t="shared" si="17"/>
        <v>7017483286.67</v>
      </c>
      <c r="AD227" s="10">
        <f t="shared" si="15"/>
        <v>358191238.27</v>
      </c>
      <c r="AE227" s="12">
        <f>C227/(1+0.13)/VLOOKUP(A227,[1]选股结果!$A$2:$AX$3002,3,FALSE)</f>
        <v>0.588588918086249</v>
      </c>
      <c r="AF227" s="12">
        <f>(S227/(1+0.1)+Z227)/(VLOOKUP(A227,[1]选股结果!$A$2:$AY$3002,51,FALSE))</f>
        <v>0.602153466686107</v>
      </c>
      <c r="AG227" s="16"/>
      <c r="AH227" s="12">
        <f>AD227/VLOOKUP(A227,[1]选股结果!$A$2:$AX$3002,35,FALSE)</f>
        <v>0.400153835710749</v>
      </c>
      <c r="AI227" s="10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S227/(1+0.13)+Z227)</f>
        <v>4108567251.06195</v>
      </c>
      <c r="AJ227" s="10">
        <f t="shared" si="16"/>
        <v>-3750376012.79195</v>
      </c>
      <c r="AK227" s="18">
        <f>AD227-VLOOKUP(A227,[2]选股结果!$A$2:$G$4900,7,FALSE)</f>
        <v>358191238.27</v>
      </c>
    </row>
    <row r="228" spans="1:37">
      <c r="A228" s="5" t="s">
        <v>489</v>
      </c>
      <c r="B228" s="5" t="s">
        <v>490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/>
      <c r="L228" s="6">
        <v>0</v>
      </c>
      <c r="M228" s="6">
        <v>0</v>
      </c>
      <c r="N228" s="6"/>
      <c r="O228" s="6">
        <v>0</v>
      </c>
      <c r="P228" s="6">
        <v>1599174679.76</v>
      </c>
      <c r="Q228" s="6">
        <v>406894768.56</v>
      </c>
      <c r="R228" s="6"/>
      <c r="S228" s="6">
        <v>107874013835.55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1303426441.74</v>
      </c>
      <c r="AA228" s="6">
        <v>699345625.72</v>
      </c>
      <c r="AB228" s="10">
        <f t="shared" si="18"/>
        <v>113158636857.89</v>
      </c>
      <c r="AC228" s="10">
        <f t="shared" si="17"/>
        <v>111475960582.77</v>
      </c>
      <c r="AD228" s="10">
        <f t="shared" si="15"/>
        <v>1682676275.12</v>
      </c>
      <c r="AE228" s="12">
        <f>C228/(1+0.13)/VLOOKUP(A228,[1]选股结果!$A$2:$AX$3002,3,FALSE)</f>
        <v>0.990645851339867</v>
      </c>
      <c r="AF228" s="12">
        <f>(S228/(1+0.1)+Z228)/(VLOOKUP(A228,[1]选股结果!$A$2:$AY$3002,51,FALSE))</f>
        <v>1.02972785006217</v>
      </c>
      <c r="AG228" s="16"/>
      <c r="AH228" s="12">
        <f>AD228/VLOOKUP(A228,[1]选股结果!$A$2:$AX$3002,35,FALSE)</f>
        <v>0.643516133517372</v>
      </c>
      <c r="AI228" s="10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S228/(1+0.13)+Z228)</f>
        <v>-265238278.818878</v>
      </c>
      <c r="AJ228" s="10">
        <f t="shared" si="16"/>
        <v>1947914553.93887</v>
      </c>
      <c r="AK228" s="18">
        <f>AD228-VLOOKUP(A228,[2]选股结果!$A$2:$G$4900,7,FALSE)</f>
        <v>1706223491.49</v>
      </c>
    </row>
    <row r="229" spans="1:37">
      <c r="A229" s="5" t="s">
        <v>491</v>
      </c>
      <c r="B229" s="5" t="s">
        <v>492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/>
      <c r="L229" s="6">
        <v>0</v>
      </c>
      <c r="M229" s="6">
        <v>0</v>
      </c>
      <c r="N229" s="6"/>
      <c r="O229" s="6">
        <v>0</v>
      </c>
      <c r="P229" s="6">
        <v>156122646.8</v>
      </c>
      <c r="Q229" s="6">
        <v>175275358.07</v>
      </c>
      <c r="R229" s="6"/>
      <c r="S229" s="6">
        <v>229946760.03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55407043.48</v>
      </c>
      <c r="AA229" s="6">
        <v>63610794.84</v>
      </c>
      <c r="AB229" s="10">
        <f t="shared" si="18"/>
        <v>1711178583.46</v>
      </c>
      <c r="AC229" s="10">
        <f t="shared" si="17"/>
        <v>505087245.15</v>
      </c>
      <c r="AD229" s="10">
        <f t="shared" si="15"/>
        <v>1206091338.31</v>
      </c>
      <c r="AE229" s="12">
        <f>C229/(1+0.13)/VLOOKUP(A229,[1]选股结果!$A$2:$AX$3002,3,FALSE)</f>
        <v>6.31198311570015</v>
      </c>
      <c r="AF229" s="12">
        <f>(S229/(1+0.1)+Z229)/(VLOOKUP(A229,[1]选股结果!$A$2:$AY$3002,51,FALSE))</f>
        <v>1.52768288901376</v>
      </c>
      <c r="AG229" s="16"/>
      <c r="AH229" s="12">
        <f>AD229/VLOOKUP(A229,[1]选股结果!$A$2:$AX$3002,35,FALSE)</f>
        <v>14.3720979767924</v>
      </c>
      <c r="AI229" s="10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S229/(1+0.13)+Z229)</f>
        <v>-85794747.4811504</v>
      </c>
      <c r="AJ229" s="10">
        <f t="shared" si="16"/>
        <v>1291886085.79115</v>
      </c>
      <c r="AK229" s="18">
        <f>AD229-VLOOKUP(A229,[2]选股结果!$A$2:$G$4900,7,FALSE)</f>
        <v>1206096850.56</v>
      </c>
    </row>
    <row r="230" spans="1:37">
      <c r="A230" s="5" t="s">
        <v>493</v>
      </c>
      <c r="B230" s="5" t="s">
        <v>494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/>
      <c r="L230" s="6">
        <v>0</v>
      </c>
      <c r="M230" s="6">
        <v>0</v>
      </c>
      <c r="N230" s="6"/>
      <c r="O230" s="6">
        <v>0</v>
      </c>
      <c r="P230" s="6">
        <v>145938532.26</v>
      </c>
      <c r="Q230" s="6">
        <v>441570289.23</v>
      </c>
      <c r="R230" s="6"/>
      <c r="S230" s="6">
        <v>7637946388.21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107389354.83</v>
      </c>
      <c r="AA230" s="6">
        <v>253049063.4</v>
      </c>
      <c r="AB230" s="10">
        <f t="shared" si="18"/>
        <v>7974836686.12</v>
      </c>
      <c r="AC230" s="10">
        <f t="shared" si="17"/>
        <v>8144323338.7</v>
      </c>
      <c r="AD230" s="10">
        <f t="shared" si="15"/>
        <v>-169486652.579999</v>
      </c>
      <c r="AE230" s="12">
        <f>C230/(1+0.13)/VLOOKUP(A230,[1]选股结果!$A$2:$AX$3002,3,FALSE)</f>
        <v>1.0771051702157</v>
      </c>
      <c r="AF230" s="12">
        <f>(S230/(1+0.1)+Z230)/(VLOOKUP(A230,[1]选股结果!$A$2:$AY$3002,51,FALSE))</f>
        <v>1.14522666965318</v>
      </c>
      <c r="AG230" s="16"/>
      <c r="AH230" s="12">
        <f>AD230/VLOOKUP(A230,[1]选股结果!$A$2:$AX$3002,35,FALSE)</f>
        <v>-20.0224937981341</v>
      </c>
      <c r="AI230" s="10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S230/(1+0.13)+Z230)</f>
        <v>-709794285.236283</v>
      </c>
      <c r="AJ230" s="10">
        <f t="shared" si="16"/>
        <v>540307632.656284</v>
      </c>
      <c r="AK230" s="18">
        <f>AD230-VLOOKUP(A230,[2]选股结果!$A$2:$G$4900,7,FALSE)</f>
        <v>-169345396.979999</v>
      </c>
    </row>
    <row r="231" spans="1:37">
      <c r="A231" s="5" t="s">
        <v>495</v>
      </c>
      <c r="B231" s="5" t="s">
        <v>496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/>
      <c r="L231" s="6">
        <v>0</v>
      </c>
      <c r="M231" s="6">
        <v>0</v>
      </c>
      <c r="N231" s="6"/>
      <c r="O231" s="6">
        <v>0</v>
      </c>
      <c r="P231" s="6">
        <v>3792863.64</v>
      </c>
      <c r="Q231" s="6">
        <v>1527003.22</v>
      </c>
      <c r="R231" s="6"/>
      <c r="S231" s="6">
        <v>68123263.3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18299413.57</v>
      </c>
      <c r="AA231" s="6">
        <v>4310179.65</v>
      </c>
      <c r="AB231" s="10">
        <f t="shared" si="18"/>
        <v>91639748.93</v>
      </c>
      <c r="AC231" s="10">
        <f t="shared" si="17"/>
        <v>94525720.16</v>
      </c>
      <c r="AD231" s="10">
        <f t="shared" si="15"/>
        <v>-2885971.23000002</v>
      </c>
      <c r="AE231" s="12">
        <f>C231/(1+0.13)/VLOOKUP(A231,[1]选股结果!$A$2:$AX$3002,3,FALSE)</f>
        <v>0.711734253784072</v>
      </c>
      <c r="AF231" s="12">
        <f>(S231/(1+0.1)+Z231)/(VLOOKUP(A231,[1]选股结果!$A$2:$AY$3002,51,FALSE))</f>
        <v>0.722022992913812</v>
      </c>
      <c r="AG231" s="16"/>
      <c r="AH231" s="12">
        <f>AD231/VLOOKUP(A231,[1]选股结果!$A$2:$AX$3002,35,FALSE)</f>
        <v>-1.93251457245022</v>
      </c>
      <c r="AI231" s="10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S231/(1+0.13)+Z231)</f>
        <v>32532376.9931858</v>
      </c>
      <c r="AJ231" s="10">
        <f t="shared" si="16"/>
        <v>-35418348.2231859</v>
      </c>
      <c r="AK231" s="18">
        <f>AD231-VLOOKUP(A231,[2]选股结果!$A$2:$G$4900,7,FALSE)</f>
        <v>-2929521.33000002</v>
      </c>
    </row>
    <row r="232" spans="1:37">
      <c r="A232" s="5" t="s">
        <v>497</v>
      </c>
      <c r="B232" s="5" t="s">
        <v>498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/>
      <c r="L232" s="6">
        <v>0</v>
      </c>
      <c r="M232" s="6">
        <v>0</v>
      </c>
      <c r="N232" s="6"/>
      <c r="O232" s="6">
        <v>0</v>
      </c>
      <c r="P232" s="6">
        <v>127641711.11</v>
      </c>
      <c r="Q232" s="6">
        <v>26413644.89</v>
      </c>
      <c r="R232" s="6"/>
      <c r="S232" s="6">
        <v>482453549.56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215001281.41</v>
      </c>
      <c r="AA232" s="6">
        <v>21633162.14</v>
      </c>
      <c r="AB232" s="10">
        <f t="shared" si="18"/>
        <v>1046822974.94</v>
      </c>
      <c r="AC232" s="10">
        <f t="shared" si="17"/>
        <v>846729704.22</v>
      </c>
      <c r="AD232" s="10">
        <f t="shared" si="15"/>
        <v>200093270.72</v>
      </c>
      <c r="AE232" s="12">
        <f>C232/(1+0.13)/VLOOKUP(A232,[1]选股结果!$A$2:$AX$3002,3,FALSE)</f>
        <v>0.486743530653915</v>
      </c>
      <c r="AF232" s="12">
        <f>(S232/(1+0.1)+Z232)/(VLOOKUP(A232,[1]选股结果!$A$2:$AY$3002,51,FALSE))</f>
        <v>0.394380925968586</v>
      </c>
      <c r="AG232" s="16"/>
      <c r="AH232" s="12">
        <f>AD232/VLOOKUP(A232,[1]选股结果!$A$2:$AX$3002,35,FALSE)</f>
        <v>1.36467830419311</v>
      </c>
      <c r="AI232" s="10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S232/(1+0.13)+Z232)</f>
        <v>1015318015.96159</v>
      </c>
      <c r="AJ232" s="10">
        <f t="shared" si="16"/>
        <v>-815224745.241593</v>
      </c>
      <c r="AK232" s="18">
        <f>AD232-VLOOKUP(A232,[2]选股结果!$A$2:$G$4900,7,FALSE)</f>
        <v>200093270.72</v>
      </c>
    </row>
    <row r="233" spans="1:37">
      <c r="A233" s="5" t="s">
        <v>499</v>
      </c>
      <c r="B233" s="5" t="s">
        <v>500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/>
      <c r="L233" s="6">
        <v>0</v>
      </c>
      <c r="M233" s="6">
        <v>0</v>
      </c>
      <c r="N233" s="6"/>
      <c r="O233" s="6">
        <v>0</v>
      </c>
      <c r="P233" s="6">
        <v>229805466.16</v>
      </c>
      <c r="Q233" s="6">
        <v>244557316.07</v>
      </c>
      <c r="R233" s="6"/>
      <c r="S233" s="6">
        <v>1334771130.51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794629515.1</v>
      </c>
      <c r="AA233" s="6">
        <v>284014442.04</v>
      </c>
      <c r="AB233" s="10">
        <f t="shared" si="18"/>
        <v>3334587902.32</v>
      </c>
      <c r="AC233" s="10">
        <f t="shared" si="17"/>
        <v>2643220553.81</v>
      </c>
      <c r="AD233" s="10">
        <f t="shared" si="15"/>
        <v>691367348.51</v>
      </c>
      <c r="AE233" s="12">
        <f>C233/(1+0.13)/VLOOKUP(A233,[1]选股结果!$A$2:$AX$3002,3,FALSE)</f>
        <v>0.691380388053651</v>
      </c>
      <c r="AF233" s="12">
        <f>(S233/(1+0.1)+Z233)/(VLOOKUP(A233,[1]选股结果!$A$2:$AY$3002,51,FALSE))</f>
        <v>0.635573946603829</v>
      </c>
      <c r="AG233" s="16"/>
      <c r="AH233" s="12">
        <f>AD233/VLOOKUP(A233,[1]选股结果!$A$2:$AX$3002,35,FALSE)</f>
        <v>0.821515066954552</v>
      </c>
      <c r="AI233" s="10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S233/(1+0.13)+Z233)</f>
        <v>1183597198.44814</v>
      </c>
      <c r="AJ233" s="10">
        <f t="shared" si="16"/>
        <v>-492229849.938141</v>
      </c>
      <c r="AK233" s="18">
        <f>AD233-VLOOKUP(A233,[2]选股结果!$A$2:$G$4900,7,FALSE)</f>
        <v>745763496.74</v>
      </c>
    </row>
    <row r="234" spans="1:37">
      <c r="A234" s="5" t="s">
        <v>501</v>
      </c>
      <c r="B234" s="5" t="s">
        <v>502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/>
      <c r="L234" s="6">
        <v>0</v>
      </c>
      <c r="M234" s="6">
        <v>0</v>
      </c>
      <c r="N234" s="6"/>
      <c r="O234" s="6">
        <v>0</v>
      </c>
      <c r="P234" s="6">
        <v>34614573.41</v>
      </c>
      <c r="Q234" s="6">
        <v>11243186.53</v>
      </c>
      <c r="R234" s="6"/>
      <c r="S234" s="6">
        <v>3990228651.5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116857481.83</v>
      </c>
      <c r="AA234" s="6">
        <v>38805586.23</v>
      </c>
      <c r="AB234" s="10">
        <f t="shared" si="18"/>
        <v>4073486335.82</v>
      </c>
      <c r="AC234" s="10">
        <f t="shared" si="17"/>
        <v>4180506292.97</v>
      </c>
      <c r="AD234" s="10">
        <f t="shared" si="15"/>
        <v>-107019957.15</v>
      </c>
      <c r="AE234" s="12">
        <f>C234/(1+0.13)/VLOOKUP(A234,[1]选股结果!$A$2:$AX$3002,3,FALSE)</f>
        <v>0.971592130403488</v>
      </c>
      <c r="AF234" s="12">
        <f>(S234/(1+0.1)+Z234)/(VLOOKUP(A234,[1]选股结果!$A$2:$AY$3002,51,FALSE))</f>
        <v>1.02951947221602</v>
      </c>
      <c r="AG234" s="16"/>
      <c r="AH234" s="12">
        <f>AD234/VLOOKUP(A234,[1]选股结果!$A$2:$AX$3002,35,FALSE)</f>
        <v>-2.69771463779264</v>
      </c>
      <c r="AI234" s="10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S234/(1+0.13)+Z234)</f>
        <v>-11056830.747611</v>
      </c>
      <c r="AJ234" s="10">
        <f t="shared" si="16"/>
        <v>-95963126.4023886</v>
      </c>
      <c r="AK234" s="18">
        <f>AD234-VLOOKUP(A234,[2]选股结果!$A$2:$G$4900,7,FALSE)</f>
        <v>-107126572.31</v>
      </c>
    </row>
    <row r="235" spans="1:37">
      <c r="A235" s="5" t="s">
        <v>503</v>
      </c>
      <c r="B235" s="5" t="s">
        <v>504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/>
      <c r="L235" s="6">
        <v>0</v>
      </c>
      <c r="M235" s="6">
        <v>0</v>
      </c>
      <c r="N235" s="6"/>
      <c r="O235" s="6">
        <v>0</v>
      </c>
      <c r="P235" s="6">
        <v>95165070.45</v>
      </c>
      <c r="Q235" s="6">
        <v>26030227.71</v>
      </c>
      <c r="R235" s="6"/>
      <c r="S235" s="6">
        <v>4841539496.02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247459345.45</v>
      </c>
      <c r="AA235" s="6">
        <v>447466078.65</v>
      </c>
      <c r="AB235" s="10">
        <f t="shared" si="18"/>
        <v>5424251885.83</v>
      </c>
      <c r="AC235" s="10">
        <f t="shared" si="17"/>
        <v>5631629990.57</v>
      </c>
      <c r="AD235" s="10">
        <f t="shared" si="15"/>
        <v>-207378104.74</v>
      </c>
      <c r="AE235" s="12">
        <f>C235/(1+0.13)/VLOOKUP(A235,[1]选股结果!$A$2:$AX$3002,3,FALSE)</f>
        <v>0.979079526115443</v>
      </c>
      <c r="AF235" s="12">
        <f>(S235/(1+0.1)+Z235)/(VLOOKUP(A235,[1]选股结果!$A$2:$AY$3002,51,FALSE))</f>
        <v>1.02067156873604</v>
      </c>
      <c r="AG235" s="16"/>
      <c r="AH235" s="12">
        <f>AD235/VLOOKUP(A235,[1]选股结果!$A$2:$AX$3002,35,FALSE)</f>
        <v>-1.00631569585166</v>
      </c>
      <c r="AI235" s="10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S235/(1+0.13)+Z235)</f>
        <v>22698397.7436266</v>
      </c>
      <c r="AJ235" s="10">
        <f t="shared" si="16"/>
        <v>-230076502.483626</v>
      </c>
      <c r="AK235" s="18">
        <f>AD235-VLOOKUP(A235,[2]选股结果!$A$2:$G$4900,7,FALSE)</f>
        <v>-207573977.19</v>
      </c>
    </row>
    <row r="236" spans="1:37">
      <c r="A236" s="5" t="s">
        <v>505</v>
      </c>
      <c r="B236" s="5" t="s">
        <v>506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/>
      <c r="L236" s="6">
        <v>0</v>
      </c>
      <c r="M236" s="6">
        <v>0</v>
      </c>
      <c r="N236" s="6"/>
      <c r="O236" s="6">
        <v>0</v>
      </c>
      <c r="P236" s="6">
        <v>278869483.06</v>
      </c>
      <c r="Q236" s="6">
        <v>227743445.49</v>
      </c>
      <c r="R236" s="6"/>
      <c r="S236" s="6">
        <v>2206223397.61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417907902.11</v>
      </c>
      <c r="AA236" s="6">
        <v>469886154.69</v>
      </c>
      <c r="AB236" s="10">
        <f t="shared" si="18"/>
        <v>3652401554.69</v>
      </c>
      <c r="AC236" s="10">
        <f t="shared" si="17"/>
        <v>3372886937.47</v>
      </c>
      <c r="AD236" s="10">
        <f t="shared" si="15"/>
        <v>279514617.219999</v>
      </c>
      <c r="AE236" s="12">
        <f>C236/(1+0.13)/VLOOKUP(A236,[1]选股结果!$A$2:$AX$3002,3,FALSE)</f>
        <v>0.82816855199019</v>
      </c>
      <c r="AF236" s="12">
        <f>(S236/(1+0.1)+Z236)/(VLOOKUP(A236,[1]选股结果!$A$2:$AY$3002,51,FALSE))</f>
        <v>0.823961661076759</v>
      </c>
      <c r="AG236" s="16"/>
      <c r="AH236" s="12">
        <f>AD236/VLOOKUP(A236,[1]选股结果!$A$2:$AX$3002,35,FALSE)</f>
        <v>0.452987756930845</v>
      </c>
      <c r="AI236" s="10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S236/(1+0.13)+Z236)</f>
        <v>571039177.489469</v>
      </c>
      <c r="AJ236" s="10">
        <f t="shared" si="16"/>
        <v>-291524560.26947</v>
      </c>
      <c r="AK236" s="18">
        <f>AD236-VLOOKUP(A236,[2]选股结果!$A$2:$G$4900,7,FALSE)</f>
        <v>278712296.079999</v>
      </c>
    </row>
    <row r="237" spans="1:37">
      <c r="A237" s="5" t="s">
        <v>507</v>
      </c>
      <c r="B237" s="5" t="s">
        <v>508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/>
      <c r="L237" s="6">
        <v>0</v>
      </c>
      <c r="M237" s="6">
        <v>253500000</v>
      </c>
      <c r="N237" s="6"/>
      <c r="O237" s="6">
        <v>0</v>
      </c>
      <c r="P237" s="6">
        <v>6296130046.48</v>
      </c>
      <c r="Q237" s="6">
        <v>2880514480.59</v>
      </c>
      <c r="R237" s="6">
        <v>1841544469.61</v>
      </c>
      <c r="S237" s="6">
        <v>104835330817.97</v>
      </c>
      <c r="T237" s="6">
        <v>-184763349.46</v>
      </c>
      <c r="U237" s="6">
        <v>-473992486.28</v>
      </c>
      <c r="V237" s="6">
        <v>0</v>
      </c>
      <c r="W237" s="6">
        <v>0</v>
      </c>
      <c r="X237" s="6">
        <v>521656929.19</v>
      </c>
      <c r="Y237" s="6">
        <v>0</v>
      </c>
      <c r="Z237" s="6">
        <v>7326186002.81</v>
      </c>
      <c r="AA237" s="6">
        <v>13138182828.88</v>
      </c>
      <c r="AB237" s="10">
        <f>C237+D237+E237+F237+G237+H237+I237+J237+L237+M237+O237+Q237+R237</f>
        <v>137920562031.15</v>
      </c>
      <c r="AC237" s="10">
        <f t="shared" si="17"/>
        <v>131458730789.59</v>
      </c>
      <c r="AD237" s="10">
        <f t="shared" si="15"/>
        <v>6461831241.56</v>
      </c>
      <c r="AE237" s="12">
        <f>C237/(1+0.13)/VLOOKUP(A237,[1]选股结果!$A$2:$AX$3002,3,FALSE)</f>
        <v>0.842661921690373</v>
      </c>
      <c r="AF237" s="12">
        <f>(S237/(1+0.1)+Z237)/(VLOOKUP(A237,[1]选股结果!$A$2:$AY$3002,51,FALSE))</f>
        <v>0.833902236800165</v>
      </c>
      <c r="AG237" s="16"/>
      <c r="AH237" s="12">
        <f>AD237/VLOOKUP(A237,[1]选股结果!$A$2:$AX$3002,35,FALSE)</f>
        <v>0.453856838599977</v>
      </c>
      <c r="AI237" s="10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S237/(1+0.13)+Z237)</f>
        <v>22972403459.0787</v>
      </c>
      <c r="AJ237" s="10">
        <f t="shared" si="16"/>
        <v>-16510572217.5187</v>
      </c>
      <c r="AK237" s="18">
        <f>AD237-VLOOKUP(A237,[2]选股结果!$A$2:$G$4900,7,FALSE)</f>
        <v>6463539070.22</v>
      </c>
    </row>
    <row r="238" spans="1:37">
      <c r="A238" s="5" t="s">
        <v>509</v>
      </c>
      <c r="B238" s="5" t="s">
        <v>510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/>
      <c r="L238" s="6">
        <v>0</v>
      </c>
      <c r="M238" s="6">
        <v>0</v>
      </c>
      <c r="N238" s="6"/>
      <c r="O238" s="6">
        <v>0</v>
      </c>
      <c r="P238" s="6">
        <v>144477944.87</v>
      </c>
      <c r="Q238" s="6">
        <v>976346747.3</v>
      </c>
      <c r="R238" s="6"/>
      <c r="S238" s="6">
        <v>12791746050.68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182102469.37</v>
      </c>
      <c r="AA238" s="6">
        <v>860342238.07</v>
      </c>
      <c r="AB238" s="10">
        <f t="shared" si="18"/>
        <v>14293684258.4</v>
      </c>
      <c r="AC238" s="10">
        <f t="shared" si="17"/>
        <v>13978668702.99</v>
      </c>
      <c r="AD238" s="10">
        <f t="shared" si="15"/>
        <v>315015555.409998</v>
      </c>
      <c r="AE238" s="12">
        <f>C238/(1+0.13)/VLOOKUP(A238,[1]选股结果!$A$2:$AX$3002,3,FALSE)</f>
        <v>0.858181816248868</v>
      </c>
      <c r="AF238" s="12">
        <f>(S238/(1+0.1)+Z238)/(VLOOKUP(A238,[1]选股结果!$A$2:$AY$3002,51,FALSE))</f>
        <v>0.877390376804075</v>
      </c>
      <c r="AG238" s="16"/>
      <c r="AH238" s="12">
        <f>AD238/VLOOKUP(A238,[1]选股结果!$A$2:$AX$3002,35,FALSE)</f>
        <v>-30.7418154109551</v>
      </c>
      <c r="AI238" s="10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S238/(1+0.13)+Z238)</f>
        <v>1959236321.66062</v>
      </c>
      <c r="AJ238" s="10">
        <f t="shared" si="16"/>
        <v>-1644220766.25062</v>
      </c>
      <c r="AK238" s="18">
        <f>AD238-VLOOKUP(A238,[2]选股结果!$A$2:$G$4900,7,FALSE)</f>
        <v>314971942.099998</v>
      </c>
    </row>
    <row r="239" spans="1:37">
      <c r="A239" s="5" t="s">
        <v>511</v>
      </c>
      <c r="B239" s="5" t="s">
        <v>512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/>
      <c r="L239" s="6">
        <v>0</v>
      </c>
      <c r="M239" s="6">
        <v>0</v>
      </c>
      <c r="N239" s="6"/>
      <c r="O239" s="6">
        <v>0</v>
      </c>
      <c r="P239" s="6">
        <v>176920655.35</v>
      </c>
      <c r="Q239" s="6">
        <v>18988445.38</v>
      </c>
      <c r="R239" s="6"/>
      <c r="S239" s="6">
        <v>802526639.58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327446774.42</v>
      </c>
      <c r="AA239" s="6">
        <v>63634903.72</v>
      </c>
      <c r="AB239" s="10">
        <f t="shared" si="18"/>
        <v>1764234254.53</v>
      </c>
      <c r="AC239" s="10">
        <f t="shared" si="17"/>
        <v>1370528973.07</v>
      </c>
      <c r="AD239" s="10">
        <f t="shared" si="15"/>
        <v>393705281.46</v>
      </c>
      <c r="AE239" s="12">
        <f>C239/(1+0.13)/VLOOKUP(A239,[1]选股结果!$A$2:$AX$3002,3,FALSE)</f>
        <v>1.02848936348013</v>
      </c>
      <c r="AF239" s="12">
        <f>(S239/(1+0.1)+Z239)/(VLOOKUP(A239,[1]选股结果!$A$2:$AY$3002,51,FALSE))</f>
        <v>0.925443997151431</v>
      </c>
      <c r="AG239" s="16"/>
      <c r="AH239" s="12">
        <f>AD239/VLOOKUP(A239,[1]选股结果!$A$2:$AX$3002,35,FALSE)</f>
        <v>1.02449226481925</v>
      </c>
      <c r="AI239" s="10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S239/(1+0.13)+Z239)</f>
        <v>104524903.41</v>
      </c>
      <c r="AJ239" s="10">
        <f t="shared" si="16"/>
        <v>289180378.05</v>
      </c>
      <c r="AK239" s="18">
        <f>AD239-VLOOKUP(A239,[2]选股结果!$A$2:$G$4900,7,FALSE)</f>
        <v>393705281.46</v>
      </c>
    </row>
    <row r="240" spans="1:37">
      <c r="A240" s="5" t="s">
        <v>513</v>
      </c>
      <c r="B240" s="5" t="s">
        <v>514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/>
      <c r="L240" s="6">
        <v>0</v>
      </c>
      <c r="M240" s="6">
        <v>0</v>
      </c>
      <c r="N240" s="6"/>
      <c r="O240" s="6">
        <v>0</v>
      </c>
      <c r="P240" s="6">
        <v>4889663195.4</v>
      </c>
      <c r="Q240" s="6">
        <v>30251420131.79</v>
      </c>
      <c r="R240" s="6"/>
      <c r="S240" s="6">
        <v>53244552937.9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5205052808.87</v>
      </c>
      <c r="AA240" s="6">
        <v>37338452243.88</v>
      </c>
      <c r="AB240" s="10">
        <f t="shared" si="18"/>
        <v>108092907536.58</v>
      </c>
      <c r="AC240" s="10">
        <f t="shared" si="17"/>
        <v>100677721186.05</v>
      </c>
      <c r="AD240" s="10">
        <f t="shared" si="15"/>
        <v>7415186350.53</v>
      </c>
      <c r="AE240" s="12">
        <f>C240/(1+0.13)/VLOOKUP(A240,[1]选股结果!$A$2:$AX$3002,3,FALSE)</f>
        <v>1.08169965388789</v>
      </c>
      <c r="AF240" s="12">
        <f>(S240/(1+0.1)+Z240)/(VLOOKUP(A240,[1]选股结果!$A$2:$AY$3002,51,FALSE))</f>
        <v>0.937662829617299</v>
      </c>
      <c r="AG240" s="16"/>
      <c r="AH240" s="12">
        <f>AD240/VLOOKUP(A240,[1]选股结果!$A$2:$AX$3002,35,FALSE)</f>
        <v>1.26446353456073</v>
      </c>
      <c r="AI240" s="10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S240/(1+0.13)+Z240)</f>
        <v>4849081636.64831</v>
      </c>
      <c r="AJ240" s="10">
        <f t="shared" si="16"/>
        <v>2566104713.88169</v>
      </c>
      <c r="AK240" s="18">
        <f>AD240-VLOOKUP(A240,[2]选股结果!$A$2:$G$4900,7,FALSE)</f>
        <v>7414579477.87</v>
      </c>
    </row>
    <row r="241" spans="1:37">
      <c r="A241" s="5" t="s">
        <v>515</v>
      </c>
      <c r="B241" s="5" t="s">
        <v>516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/>
      <c r="L241" s="6">
        <v>0</v>
      </c>
      <c r="M241" s="6">
        <v>0</v>
      </c>
      <c r="N241" s="6"/>
      <c r="O241" s="6">
        <v>0</v>
      </c>
      <c r="P241" s="6">
        <v>261192442.88</v>
      </c>
      <c r="Q241" s="6">
        <v>213796713.42</v>
      </c>
      <c r="R241" s="6"/>
      <c r="S241" s="6">
        <v>4253934253.86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1093382589.1</v>
      </c>
      <c r="AA241" s="6">
        <v>448593322.52</v>
      </c>
      <c r="AB241" s="10">
        <f t="shared" si="18"/>
        <v>6322893977.26</v>
      </c>
      <c r="AC241" s="10">
        <f t="shared" si="17"/>
        <v>6057102608.36</v>
      </c>
      <c r="AD241" s="10">
        <f t="shared" si="15"/>
        <v>265791368.900001</v>
      </c>
      <c r="AE241" s="12">
        <f>C241/(1+0.13)/VLOOKUP(A241,[1]选股结果!$A$2:$AX$3002,3,FALSE)</f>
        <v>0.557950012773892</v>
      </c>
      <c r="AF241" s="12">
        <f>(S241/(1+0.1)+Z241)/(VLOOKUP(A241,[1]选股结果!$A$2:$AY$3002,51,FALSE))</f>
        <v>0.550440655601868</v>
      </c>
      <c r="AG241" s="16"/>
      <c r="AH241" s="12">
        <f>AD241/VLOOKUP(A241,[1]选股结果!$A$2:$AX$3002,35,FALSE)</f>
        <v>0.592691795785938</v>
      </c>
      <c r="AI241" s="10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S241/(1+0.13)+Z241)</f>
        <v>4154118076.81328</v>
      </c>
      <c r="AJ241" s="10">
        <f t="shared" si="16"/>
        <v>-3888326707.91327</v>
      </c>
      <c r="AK241" s="18">
        <f>AD241-VLOOKUP(A241,[2]选股结果!$A$2:$G$4900,7,FALSE)</f>
        <v>264467193.080001</v>
      </c>
    </row>
    <row r="242" spans="1:37">
      <c r="A242" s="5" t="s">
        <v>517</v>
      </c>
      <c r="B242" s="5" t="s">
        <v>518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/>
      <c r="L242" s="6">
        <v>0</v>
      </c>
      <c r="M242" s="6">
        <v>0</v>
      </c>
      <c r="N242" s="6"/>
      <c r="O242" s="6">
        <v>0</v>
      </c>
      <c r="P242" s="6">
        <v>81191194.8</v>
      </c>
      <c r="Q242" s="6">
        <v>47055443.52</v>
      </c>
      <c r="R242" s="6"/>
      <c r="S242" s="6">
        <v>800743228.54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158944369.77</v>
      </c>
      <c r="AA242" s="6">
        <v>47104249.59</v>
      </c>
      <c r="AB242" s="10">
        <f t="shared" si="18"/>
        <v>1269562999.18</v>
      </c>
      <c r="AC242" s="10">
        <f t="shared" si="17"/>
        <v>1087983042.7</v>
      </c>
      <c r="AD242" s="10">
        <f t="shared" si="15"/>
        <v>181579956.48</v>
      </c>
      <c r="AE242" s="12">
        <f>C242/(1+0.13)/VLOOKUP(A242,[1]选股结果!$A$2:$AX$3002,3,FALSE)</f>
        <v>0.91709366845077</v>
      </c>
      <c r="AF242" s="12">
        <f>(S242/(1+0.1)+Z242)/(VLOOKUP(A242,[1]选股结果!$A$2:$AY$3002,51,FALSE))</f>
        <v>0.860559531829027</v>
      </c>
      <c r="AG242" s="16"/>
      <c r="AH242" s="12">
        <f>AD242/VLOOKUP(A242,[1]选股结果!$A$2:$AX$3002,35,FALSE)</f>
        <v>1.76940991922086</v>
      </c>
      <c r="AI242" s="10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S242/(1+0.13)+Z242)</f>
        <v>163033427.088407</v>
      </c>
      <c r="AJ242" s="10">
        <f t="shared" si="16"/>
        <v>18546529.391593</v>
      </c>
      <c r="AK242" s="18">
        <f>AD242-VLOOKUP(A242,[2]选股结果!$A$2:$G$4900,7,FALSE)</f>
        <v>262705457.29</v>
      </c>
    </row>
    <row r="243" spans="1:37">
      <c r="A243" s="5" t="s">
        <v>519</v>
      </c>
      <c r="B243" s="5" t="s">
        <v>520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/>
      <c r="L243" s="6">
        <v>0</v>
      </c>
      <c r="M243" s="6">
        <v>0</v>
      </c>
      <c r="N243" s="6"/>
      <c r="O243" s="6">
        <v>0</v>
      </c>
      <c r="P243" s="6">
        <v>891483038.36</v>
      </c>
      <c r="Q243" s="6">
        <v>223876073.35</v>
      </c>
      <c r="R243" s="6"/>
      <c r="S243" s="6">
        <v>1635393412.62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1522659948.68</v>
      </c>
      <c r="AA243" s="6">
        <v>2377531813.45</v>
      </c>
      <c r="AB243" s="10">
        <f t="shared" si="18"/>
        <v>8158754336.66</v>
      </c>
      <c r="AC243" s="10">
        <f t="shared" si="17"/>
        <v>6427068213.11</v>
      </c>
      <c r="AD243" s="10">
        <f t="shared" si="15"/>
        <v>1731686123.55</v>
      </c>
      <c r="AE243" s="12">
        <f>C243/(1+0.13)/VLOOKUP(A243,[1]选股结果!$A$2:$AX$3002,3,FALSE)</f>
        <v>0.852338976032508</v>
      </c>
      <c r="AF243" s="12">
        <f>(S243/(1+0.1)+Z243)/(VLOOKUP(A243,[1]选股结果!$A$2:$AY$3002,51,FALSE))</f>
        <v>0.693772944585055</v>
      </c>
      <c r="AG243" s="16"/>
      <c r="AH243" s="12">
        <f>AD243/VLOOKUP(A243,[1]选股结果!$A$2:$AX$3002,35,FALSE)</f>
        <v>0.529389405945191</v>
      </c>
      <c r="AI243" s="10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S243/(1+0.13)+Z243)</f>
        <v>1367792603.80168</v>
      </c>
      <c r="AJ243" s="10">
        <f t="shared" si="16"/>
        <v>363893519.74832</v>
      </c>
      <c r="AK243" s="18">
        <f>AD243-VLOOKUP(A243,[2]选股结果!$A$2:$G$4900,7,FALSE)</f>
        <v>1732089747.22</v>
      </c>
    </row>
    <row r="244" spans="1:37">
      <c r="A244" s="5" t="s">
        <v>521</v>
      </c>
      <c r="B244" s="5" t="s">
        <v>522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/>
      <c r="L244" s="6">
        <v>0</v>
      </c>
      <c r="M244" s="6">
        <v>0</v>
      </c>
      <c r="N244" s="6"/>
      <c r="O244" s="6">
        <v>0</v>
      </c>
      <c r="P244" s="6">
        <v>10196910.11</v>
      </c>
      <c r="Q244" s="6">
        <v>20940478.82</v>
      </c>
      <c r="R244" s="6"/>
      <c r="S244" s="6">
        <v>134374945.56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38285466.48</v>
      </c>
      <c r="AA244" s="6">
        <v>33011924.15</v>
      </c>
      <c r="AB244" s="10">
        <f t="shared" si="18"/>
        <v>405473262.49</v>
      </c>
      <c r="AC244" s="10">
        <f t="shared" si="17"/>
        <v>215869246.3</v>
      </c>
      <c r="AD244" s="10">
        <f t="shared" si="15"/>
        <v>189604016.19</v>
      </c>
      <c r="AE244" s="12">
        <f>C244/(1+0.13)/VLOOKUP(A244,[1]选股结果!$A$2:$AX$3002,3,FALSE)</f>
        <v>0.86515109689219</v>
      </c>
      <c r="AF244" s="12">
        <f>(S244/(1+0.1)+Z244)/(VLOOKUP(A244,[1]选股结果!$A$2:$AY$3002,51,FALSE))</f>
        <v>0.535557878398459</v>
      </c>
      <c r="AG244" s="16"/>
      <c r="AH244" s="12">
        <f>AD244/VLOOKUP(A244,[1]选股结果!$A$2:$AX$3002,35,FALSE)</f>
        <v>2.17659570643149</v>
      </c>
      <c r="AI244" s="10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S244/(1+0.13)+Z244)</f>
        <v>142382533.843451</v>
      </c>
      <c r="AJ244" s="10">
        <f t="shared" si="16"/>
        <v>47221482.3465487</v>
      </c>
      <c r="AK244" s="18">
        <f>AD244-VLOOKUP(A244,[2]选股结果!$A$2:$G$4900,7,FALSE)</f>
        <v>197177467.3</v>
      </c>
    </row>
    <row r="245" spans="1:37">
      <c r="A245" s="5" t="s">
        <v>523</v>
      </c>
      <c r="B245" s="5" t="s">
        <v>524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/>
      <c r="L245" s="6">
        <v>0</v>
      </c>
      <c r="M245" s="6">
        <v>0</v>
      </c>
      <c r="N245" s="6"/>
      <c r="O245" s="6">
        <v>0</v>
      </c>
      <c r="P245" s="6">
        <v>4654689.43</v>
      </c>
      <c r="Q245" s="6">
        <v>152672655.84</v>
      </c>
      <c r="R245" s="6"/>
      <c r="S245" s="6">
        <v>585326230.91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582756637.91</v>
      </c>
      <c r="AA245" s="6">
        <v>308412137.51</v>
      </c>
      <c r="AB245" s="10">
        <f t="shared" si="18"/>
        <v>1462996850.57</v>
      </c>
      <c r="AC245" s="10">
        <f t="shared" si="17"/>
        <v>1481149695.76</v>
      </c>
      <c r="AD245" s="10">
        <f t="shared" si="15"/>
        <v>-18152845.1900001</v>
      </c>
      <c r="AE245" s="12">
        <f>C245/(1+0.13)/VLOOKUP(A245,[1]选股结果!$A$2:$AX$3002,3,FALSE)</f>
        <v>0.772620851549171</v>
      </c>
      <c r="AF245" s="12">
        <f>(S245/(1+0.1)+Z245)/(VLOOKUP(A245,[1]选股结果!$A$2:$AY$3002,51,FALSE))</f>
        <v>0.664360376018072</v>
      </c>
      <c r="AG245" s="16"/>
      <c r="AH245" s="12">
        <f>AD245/VLOOKUP(A245,[1]选股结果!$A$2:$AX$3002,35,FALSE)</f>
        <v>0.0919387781617627</v>
      </c>
      <c r="AI245" s="10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S245/(1+0.13)+Z245)</f>
        <v>577367959.495398</v>
      </c>
      <c r="AJ245" s="10">
        <f t="shared" si="16"/>
        <v>-595520804.685398</v>
      </c>
      <c r="AK245" s="18">
        <f>AD245-VLOOKUP(A245,[2]选股结果!$A$2:$G$4900,7,FALSE)</f>
        <v>-3416268.71000006</v>
      </c>
    </row>
    <row r="246" spans="1:37">
      <c r="A246" s="5" t="s">
        <v>525</v>
      </c>
      <c r="B246" s="5" t="s">
        <v>526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/>
      <c r="L246" s="6">
        <v>600000000</v>
      </c>
      <c r="M246" s="6">
        <v>9595214.69</v>
      </c>
      <c r="N246" s="6"/>
      <c r="O246" s="6">
        <v>0</v>
      </c>
      <c r="P246" s="6">
        <v>1921092448.67</v>
      </c>
      <c r="Q246" s="6">
        <v>1834157549.02</v>
      </c>
      <c r="R246" s="6"/>
      <c r="S246" s="6">
        <v>3829423030.78</v>
      </c>
      <c r="T246" s="6">
        <v>0</v>
      </c>
      <c r="U246" s="6">
        <v>0</v>
      </c>
      <c r="V246" s="6">
        <v>0</v>
      </c>
      <c r="W246" s="6">
        <v>0</v>
      </c>
      <c r="X246" s="6">
        <v>5870724.34</v>
      </c>
      <c r="Y246" s="6">
        <v>0</v>
      </c>
      <c r="Z246" s="6">
        <v>3089162263.52</v>
      </c>
      <c r="AA246" s="6">
        <v>1067438631.78</v>
      </c>
      <c r="AB246" s="10">
        <f t="shared" si="18"/>
        <v>10626289002.19</v>
      </c>
      <c r="AC246" s="10">
        <f t="shared" si="17"/>
        <v>9912987099.09</v>
      </c>
      <c r="AD246" s="10">
        <f t="shared" si="15"/>
        <v>713301903.1</v>
      </c>
      <c r="AE246" s="12">
        <f>C246/(1+0.13)/VLOOKUP(A246,[1]选股结果!$A$2:$AX$3002,3,FALSE)</f>
        <v>0.728290559496124</v>
      </c>
      <c r="AF246" s="12">
        <f>(S246/(1+0.1)+Z246)/(VLOOKUP(A246,[1]选股结果!$A$2:$AY$3002,51,FALSE))</f>
        <v>0.865866244645814</v>
      </c>
      <c r="AG246" s="16"/>
      <c r="AH246" s="12">
        <f>AD246/VLOOKUP(A246,[1]选股结果!$A$2:$AX$3002,35,FALSE)</f>
        <v>-0.278715143421348</v>
      </c>
      <c r="AI246" s="10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S246/(1+0.13)+Z246)</f>
        <v>1110271382.14664</v>
      </c>
      <c r="AJ246" s="10">
        <f t="shared" si="16"/>
        <v>-396969479.046637</v>
      </c>
      <c r="AK246" s="18">
        <f>AD246-VLOOKUP(A246,[2]选股结果!$A$2:$G$4900,7,FALSE)</f>
        <v>711936745.15</v>
      </c>
    </row>
    <row r="247" spans="1:37">
      <c r="A247" s="5" t="s">
        <v>527</v>
      </c>
      <c r="B247" s="5" t="s">
        <v>528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/>
      <c r="L247" s="6">
        <v>0</v>
      </c>
      <c r="M247" s="6">
        <v>0</v>
      </c>
      <c r="N247" s="6"/>
      <c r="O247" s="6">
        <v>0</v>
      </c>
      <c r="P247" s="6">
        <v>391089834.39</v>
      </c>
      <c r="Q247" s="6">
        <v>1005118067.12</v>
      </c>
      <c r="R247" s="6"/>
      <c r="S247" s="6">
        <v>2286703605.98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366698928.47</v>
      </c>
      <c r="AA247" s="6">
        <v>1083446898.81</v>
      </c>
      <c r="AB247" s="10">
        <f t="shared" si="18"/>
        <v>5353895243.22</v>
      </c>
      <c r="AC247" s="10">
        <f t="shared" si="17"/>
        <v>4127939267.65</v>
      </c>
      <c r="AD247" s="10">
        <f t="shared" si="15"/>
        <v>1225955975.57</v>
      </c>
      <c r="AE247" s="12">
        <f>C247/(1+0.13)/VLOOKUP(A247,[1]选股结果!$A$2:$AX$3002,3,FALSE)</f>
        <v>1.99413964688265</v>
      </c>
      <c r="AF247" s="12">
        <f>(S247/(1+0.1)+Z247)/(VLOOKUP(A247,[1]选股结果!$A$2:$AY$3002,51,FALSE))</f>
        <v>0.95830022869041</v>
      </c>
      <c r="AG247" s="16"/>
      <c r="AH247" s="12">
        <f>AD247/VLOOKUP(A247,[1]选股结果!$A$2:$AX$3002,35,FALSE)</f>
        <v>-1.63650115752197</v>
      </c>
      <c r="AI247" s="10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S247/(1+0.13)+Z247)</f>
        <v>161605077.673186</v>
      </c>
      <c r="AJ247" s="10">
        <f t="shared" si="16"/>
        <v>1064350897.89681</v>
      </c>
      <c r="AK247" s="18">
        <f>AD247-VLOOKUP(A247,[2]选股结果!$A$2:$G$4900,7,FALSE)</f>
        <v>1225893075.74</v>
      </c>
    </row>
    <row r="248" spans="1:37">
      <c r="A248" s="5" t="s">
        <v>529</v>
      </c>
      <c r="B248" s="5" t="s">
        <v>530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/>
      <c r="L248" s="6">
        <v>0</v>
      </c>
      <c r="M248" s="6">
        <v>0</v>
      </c>
      <c r="N248" s="6"/>
      <c r="O248" s="6">
        <v>0</v>
      </c>
      <c r="P248" s="6">
        <v>68268010.45</v>
      </c>
      <c r="Q248" s="6">
        <v>678591593.01</v>
      </c>
      <c r="R248" s="6"/>
      <c r="S248" s="6">
        <v>136781817.14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22094586.31</v>
      </c>
      <c r="AA248" s="6">
        <v>29127847.39</v>
      </c>
      <c r="AB248" s="10">
        <f t="shared" si="18"/>
        <v>748643510.5</v>
      </c>
      <c r="AC248" s="10">
        <f t="shared" si="17"/>
        <v>256272261.29</v>
      </c>
      <c r="AD248" s="10">
        <f t="shared" si="15"/>
        <v>492371249.21</v>
      </c>
      <c r="AE248" s="12">
        <f>C248/(1+0.13)/VLOOKUP(A248,[1]选股结果!$A$2:$AX$3002,3,FALSE)</f>
        <v>1.20623657894392</v>
      </c>
      <c r="AF248" s="12">
        <f>(S248/(1+0.1)+Z248)/(VLOOKUP(A248,[1]选股结果!$A$2:$AY$3002,51,FALSE))</f>
        <v>1.59085871152708</v>
      </c>
      <c r="AG248" s="16"/>
      <c r="AH248" s="12">
        <f>AD248/VLOOKUP(A248,[1]选股结果!$A$2:$AX$3002,35,FALSE)</f>
        <v>-9.2293200629265</v>
      </c>
      <c r="AI248" s="10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S248/(1+0.13)+Z248)</f>
        <v>-51088463.1261062</v>
      </c>
      <c r="AJ248" s="10">
        <f t="shared" si="16"/>
        <v>543459712.336106</v>
      </c>
      <c r="AK248" s="18">
        <f>AD248-VLOOKUP(A248,[2]选股结果!$A$2:$G$4900,7,FALSE)</f>
        <v>492371249.21</v>
      </c>
    </row>
    <row r="249" spans="1:37">
      <c r="A249" s="5" t="s">
        <v>531</v>
      </c>
      <c r="B249" s="5" t="s">
        <v>532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/>
      <c r="L249" s="6">
        <v>0</v>
      </c>
      <c r="M249" s="6">
        <v>0</v>
      </c>
      <c r="N249" s="6"/>
      <c r="O249" s="6">
        <v>0</v>
      </c>
      <c r="P249" s="6">
        <v>6836340958.82</v>
      </c>
      <c r="Q249" s="6">
        <v>35867770049.71</v>
      </c>
      <c r="R249" s="6"/>
      <c r="S249" s="6">
        <v>37428017857.14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3872409955.05</v>
      </c>
      <c r="AA249" s="6">
        <v>31559681406.19</v>
      </c>
      <c r="AB249" s="10">
        <f t="shared" si="18"/>
        <v>100485278216.54</v>
      </c>
      <c r="AC249" s="10">
        <f t="shared" si="17"/>
        <v>79696450177.2</v>
      </c>
      <c r="AD249" s="10">
        <f t="shared" si="15"/>
        <v>20788828039.34</v>
      </c>
      <c r="AE249" s="12">
        <f>C249/(1+0.13)/VLOOKUP(A249,[1]选股结果!$A$2:$AX$3002,3,FALSE)</f>
        <v>1.38349261712469</v>
      </c>
      <c r="AF249" s="12">
        <f>(S249/(1+0.1)+Z249)/(VLOOKUP(A249,[1]选股结果!$A$2:$AY$3002,51,FALSE))</f>
        <v>0.977809472650077</v>
      </c>
      <c r="AG249" s="16"/>
      <c r="AH249" s="12">
        <f>AD249/VLOOKUP(A249,[1]选股结果!$A$2:$AX$3002,35,FALSE)</f>
        <v>6.78311287088746</v>
      </c>
      <c r="AI249" s="10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S249/(1+0.13)+Z249)</f>
        <v>1763390207.09593</v>
      </c>
      <c r="AJ249" s="10">
        <f t="shared" si="16"/>
        <v>19025437832.2441</v>
      </c>
      <c r="AK249" s="18">
        <f>AD249-VLOOKUP(A249,[2]选股结果!$A$2:$G$4900,7,FALSE)</f>
        <v>20789004946.03</v>
      </c>
    </row>
    <row r="250" spans="1:37">
      <c r="A250" s="5" t="s">
        <v>533</v>
      </c>
      <c r="B250" s="5" t="s">
        <v>534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/>
      <c r="L250" s="6">
        <v>0</v>
      </c>
      <c r="M250" s="6">
        <v>0</v>
      </c>
      <c r="N250" s="6"/>
      <c r="O250" s="6">
        <v>0</v>
      </c>
      <c r="P250" s="6">
        <v>1159781442.16</v>
      </c>
      <c r="Q250" s="6">
        <v>173631928.45</v>
      </c>
      <c r="R250" s="6"/>
      <c r="S250" s="6">
        <v>3110308115.58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196841395.16</v>
      </c>
      <c r="AA250" s="6">
        <v>171644037.91</v>
      </c>
      <c r="AB250" s="10">
        <f t="shared" si="18"/>
        <v>6103776986.98</v>
      </c>
      <c r="AC250" s="10">
        <f t="shared" si="17"/>
        <v>4638574990.81</v>
      </c>
      <c r="AD250" s="10">
        <f t="shared" si="15"/>
        <v>1465201996.17</v>
      </c>
      <c r="AE250" s="12">
        <f>C250/(1+0.13)/VLOOKUP(A250,[1]选股结果!$A$2:$AX$3002,3,FALSE)</f>
        <v>0.922074848161149</v>
      </c>
      <c r="AF250" s="12">
        <f>(S250/(1+0.1)+Z250)/(VLOOKUP(A250,[1]选股结果!$A$2:$AY$3002,51,FALSE))</f>
        <v>0.825667424549363</v>
      </c>
      <c r="AG250" s="16"/>
      <c r="AH250" s="12">
        <f>AD250/VLOOKUP(A250,[1]选股结果!$A$2:$AX$3002,35,FALSE)</f>
        <v>0.947159380529756</v>
      </c>
      <c r="AI250" s="10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S250/(1+0.13)+Z250)</f>
        <v>713642603.814601</v>
      </c>
      <c r="AJ250" s="10">
        <f t="shared" si="16"/>
        <v>751559392.355399</v>
      </c>
      <c r="AK250" s="18">
        <f>AD250-VLOOKUP(A250,[2]选股结果!$A$2:$G$4900,7,FALSE)</f>
        <v>1478437400.63</v>
      </c>
    </row>
    <row r="251" spans="1:37">
      <c r="A251" s="5" t="s">
        <v>535</v>
      </c>
      <c r="B251" s="5" t="s">
        <v>536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/>
      <c r="L251" s="6">
        <v>0</v>
      </c>
      <c r="M251" s="6">
        <v>0</v>
      </c>
      <c r="N251" s="6"/>
      <c r="O251" s="6">
        <v>0</v>
      </c>
      <c r="P251" s="6">
        <v>24421629.45</v>
      </c>
      <c r="Q251" s="6">
        <v>391952403.77</v>
      </c>
      <c r="R251" s="6"/>
      <c r="S251" s="6">
        <v>4662244775.87</v>
      </c>
      <c r="T251" s="6">
        <v>152227558.39</v>
      </c>
      <c r="U251" s="6">
        <v>0</v>
      </c>
      <c r="V251" s="6">
        <v>0</v>
      </c>
      <c r="W251" s="6">
        <v>0</v>
      </c>
      <c r="X251" s="6">
        <v>45259500.82</v>
      </c>
      <c r="Y251" s="6">
        <v>0</v>
      </c>
      <c r="Z251" s="6">
        <v>257769031.51</v>
      </c>
      <c r="AA251" s="6">
        <v>565986513.61</v>
      </c>
      <c r="AB251" s="10">
        <f t="shared" si="18"/>
        <v>5679132889.22</v>
      </c>
      <c r="AC251" s="10">
        <f t="shared" si="17"/>
        <v>5707909009.65</v>
      </c>
      <c r="AD251" s="10">
        <f t="shared" si="15"/>
        <v>-28776120.4299984</v>
      </c>
      <c r="AE251" s="12">
        <f>C251/(1+0.13)/VLOOKUP(A251,[1]选股结果!$A$2:$AX$3002,3,FALSE)</f>
        <v>0.957465234074293</v>
      </c>
      <c r="AF251" s="12">
        <f>(S251/(1+0.1)+Z251)/(VLOOKUP(A251,[1]选股结果!$A$2:$AY$3002,51,FALSE))</f>
        <v>0.954493395286725</v>
      </c>
      <c r="AG251" s="16"/>
      <c r="AH251" s="12">
        <f>AD251/VLOOKUP(A251,[1]选股结果!$A$2:$AX$3002,35,FALSE)</f>
        <v>-0.289404070085901</v>
      </c>
      <c r="AI251" s="10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S251/(1+0.13)+Z251)</f>
        <v>326884407.401682</v>
      </c>
      <c r="AJ251" s="10">
        <f t="shared" si="16"/>
        <v>-355660527.83168</v>
      </c>
      <c r="AK251" s="18">
        <f>AD251-VLOOKUP(A251,[2]选股结果!$A$2:$G$4900,7,FALSE)</f>
        <v>-27356076.9599984</v>
      </c>
    </row>
    <row r="252" spans="1:37">
      <c r="A252" s="5" t="s">
        <v>537</v>
      </c>
      <c r="B252" s="5" t="s">
        <v>538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/>
      <c r="L252" s="6">
        <v>0</v>
      </c>
      <c r="M252" s="6">
        <v>0</v>
      </c>
      <c r="N252" s="6"/>
      <c r="O252" s="6">
        <v>0</v>
      </c>
      <c r="P252" s="6">
        <v>35479421.33</v>
      </c>
      <c r="Q252" s="6">
        <v>3728975.97</v>
      </c>
      <c r="R252" s="6"/>
      <c r="S252" s="6">
        <v>318042248.9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95149338.34</v>
      </c>
      <c r="AA252" s="6">
        <v>33034673.02</v>
      </c>
      <c r="AB252" s="10">
        <f t="shared" si="18"/>
        <v>526229815.44</v>
      </c>
      <c r="AC252" s="10">
        <f t="shared" si="17"/>
        <v>481705681.59</v>
      </c>
      <c r="AD252" s="10">
        <f t="shared" si="15"/>
        <v>44524133.8500001</v>
      </c>
      <c r="AE252" s="12">
        <f>C252/(1+0.13)/VLOOKUP(A252,[1]选股结果!$A$2:$AX$3002,3,FALSE)</f>
        <v>0.612638520643703</v>
      </c>
      <c r="AF252" s="12">
        <f>(S252/(1+0.1)+Z252)/(VLOOKUP(A252,[1]选股结果!$A$2:$AY$3002,51,FALSE))</f>
        <v>0.649369256056773</v>
      </c>
      <c r="AG252" s="16"/>
      <c r="AH252" s="12">
        <f>AD252/VLOOKUP(A252,[1]选股结果!$A$2:$AX$3002,35,FALSE)</f>
        <v>0.396408136851381</v>
      </c>
      <c r="AI252" s="10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S252/(1+0.13)+Z252)</f>
        <v>215169516.71938</v>
      </c>
      <c r="AJ252" s="10">
        <f t="shared" si="16"/>
        <v>-170645382.86938</v>
      </c>
      <c r="AK252" s="18">
        <f>AD252-VLOOKUP(A252,[2]选股结果!$A$2:$G$4900,7,FALSE)</f>
        <v>44551619.4900001</v>
      </c>
    </row>
    <row r="253" spans="1:37">
      <c r="A253" s="5" t="s">
        <v>539</v>
      </c>
      <c r="B253" s="5" t="s">
        <v>540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/>
      <c r="L253" s="6">
        <v>0</v>
      </c>
      <c r="M253" s="6">
        <v>0</v>
      </c>
      <c r="N253" s="6"/>
      <c r="O253" s="6">
        <v>0</v>
      </c>
      <c r="P253" s="6">
        <v>68719374.46</v>
      </c>
      <c r="Q253" s="6">
        <v>46057548.27</v>
      </c>
      <c r="R253" s="6"/>
      <c r="S253" s="6">
        <v>406106670.87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227480476.65</v>
      </c>
      <c r="AA253" s="6">
        <v>38981222.64</v>
      </c>
      <c r="AB253" s="10">
        <f t="shared" si="18"/>
        <v>763330561.54</v>
      </c>
      <c r="AC253" s="10">
        <f t="shared" si="17"/>
        <v>741287744.62</v>
      </c>
      <c r="AD253" s="10">
        <f t="shared" si="15"/>
        <v>22042816.92</v>
      </c>
      <c r="AE253" s="12">
        <f>C253/(1+0.13)/VLOOKUP(A253,[1]选股结果!$A$2:$AX$3002,3,FALSE)</f>
        <v>0.575974011869345</v>
      </c>
      <c r="AF253" s="12">
        <f>(S253/(1+0.1)+Z253)/(VLOOKUP(A253,[1]选股结果!$A$2:$AY$3002,51,FALSE))</f>
        <v>0.549791307861462</v>
      </c>
      <c r="AG253" s="16"/>
      <c r="AH253" s="12">
        <f>AD253/VLOOKUP(A253,[1]选股结果!$A$2:$AX$3002,35,FALSE)</f>
        <v>-2.77279034598933</v>
      </c>
      <c r="AI253" s="10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S253/(1+0.13)+Z253)</f>
        <v>498396443.84177</v>
      </c>
      <c r="AJ253" s="10">
        <f t="shared" si="16"/>
        <v>-476353626.92177</v>
      </c>
      <c r="AK253" s="18">
        <f>AD253-VLOOKUP(A253,[2]选股结果!$A$2:$G$4900,7,FALSE)</f>
        <v>23347206.29</v>
      </c>
    </row>
    <row r="254" spans="1:37">
      <c r="A254" s="5" t="s">
        <v>541</v>
      </c>
      <c r="B254" s="5" t="s">
        <v>542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/>
      <c r="L254" s="6">
        <v>0</v>
      </c>
      <c r="M254" s="6">
        <v>0</v>
      </c>
      <c r="N254" s="6"/>
      <c r="O254" s="6">
        <v>0</v>
      </c>
      <c r="P254" s="6">
        <v>13066295.52</v>
      </c>
      <c r="Q254" s="6">
        <v>47739901.34</v>
      </c>
      <c r="R254" s="6"/>
      <c r="S254" s="6">
        <v>436707228.62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34947629.28</v>
      </c>
      <c r="AA254" s="6">
        <v>80539067.68</v>
      </c>
      <c r="AB254" s="10">
        <f t="shared" si="18"/>
        <v>536170454.29</v>
      </c>
      <c r="AC254" s="10">
        <f t="shared" si="17"/>
        <v>565260221.1</v>
      </c>
      <c r="AD254" s="10">
        <f t="shared" si="15"/>
        <v>-29089766.8099999</v>
      </c>
      <c r="AE254" s="12">
        <f>C254/(1+0.13)/VLOOKUP(A254,[1]选股结果!$A$2:$AX$3002,3,FALSE)</f>
        <v>3.22820083409191</v>
      </c>
      <c r="AF254" s="12">
        <f>(S254/(1+0.1)+Z254)/(VLOOKUP(A254,[1]选股结果!$A$2:$AY$3002,51,FALSE))</f>
        <v>2.70300153102004</v>
      </c>
      <c r="AG254" s="16"/>
      <c r="AH254" s="12">
        <f>AD254/VLOOKUP(A254,[1]选股结果!$A$2:$AX$3002,35,FALSE)</f>
        <v>0.606996985585194</v>
      </c>
      <c r="AI254" s="10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S254/(1+0.13)+Z254)</f>
        <v>-261608818.12</v>
      </c>
      <c r="AJ254" s="10">
        <f t="shared" si="16"/>
        <v>232519051.31</v>
      </c>
      <c r="AK254" s="18">
        <f>AD254-VLOOKUP(A254,[2]选股结果!$A$2:$G$4900,7,FALSE)</f>
        <v>-29089766.8099999</v>
      </c>
    </row>
    <row r="255" spans="1:37">
      <c r="A255" s="5" t="s">
        <v>543</v>
      </c>
      <c r="B255" s="5" t="s">
        <v>544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/>
      <c r="L255" s="6">
        <v>0</v>
      </c>
      <c r="M255" s="6">
        <v>0</v>
      </c>
      <c r="N255" s="6"/>
      <c r="O255" s="6">
        <v>0</v>
      </c>
      <c r="P255" s="6">
        <v>162552329.84</v>
      </c>
      <c r="Q255" s="6">
        <v>154917087.87</v>
      </c>
      <c r="R255" s="6"/>
      <c r="S255" s="6">
        <v>3955813175.89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596017128.77</v>
      </c>
      <c r="AA255" s="6">
        <v>318690480.04</v>
      </c>
      <c r="AB255" s="10">
        <f t="shared" si="18"/>
        <v>5490872639.17</v>
      </c>
      <c r="AC255" s="10">
        <f t="shared" si="17"/>
        <v>5033073114.54</v>
      </c>
      <c r="AD255" s="10">
        <f t="shared" si="15"/>
        <v>457799524.63</v>
      </c>
      <c r="AE255" s="12">
        <f>C255/(1+0.13)/VLOOKUP(A255,[1]选股结果!$A$2:$AX$3002,3,FALSE)</f>
        <v>0.651613222997538</v>
      </c>
      <c r="AF255" s="12">
        <f>(S255/(1+0.1)+Z255)/(VLOOKUP(A255,[1]选股结果!$A$2:$AY$3002,51,FALSE))</f>
        <v>0.5916523528583</v>
      </c>
      <c r="AG255" s="16"/>
      <c r="AH255" s="12">
        <f>AD255/VLOOKUP(A255,[1]选股结果!$A$2:$AX$3002,35,FALSE)</f>
        <v>3.53067277779015</v>
      </c>
      <c r="AI255" s="10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S255/(1+0.13)+Z255)</f>
        <v>2988861579.38858</v>
      </c>
      <c r="AJ255" s="10">
        <f t="shared" si="16"/>
        <v>-2531062054.75858</v>
      </c>
      <c r="AK255" s="18">
        <f>AD255-VLOOKUP(A255,[2]选股结果!$A$2:$G$4900,7,FALSE)</f>
        <v>428939404.02</v>
      </c>
    </row>
    <row r="256" spans="1:37">
      <c r="A256" s="5" t="s">
        <v>545</v>
      </c>
      <c r="B256" s="5" t="s">
        <v>546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/>
      <c r="L256" s="6">
        <v>0</v>
      </c>
      <c r="M256" s="6">
        <v>0</v>
      </c>
      <c r="N256" s="6"/>
      <c r="O256" s="6">
        <v>0</v>
      </c>
      <c r="P256" s="6">
        <v>39050028.1</v>
      </c>
      <c r="Q256" s="6">
        <v>9160534.25</v>
      </c>
      <c r="R256" s="6"/>
      <c r="S256" s="6">
        <v>211577598.06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115003510.42</v>
      </c>
      <c r="AA256" s="6">
        <v>57261340.4</v>
      </c>
      <c r="AB256" s="10">
        <f t="shared" si="18"/>
        <v>457749865.06</v>
      </c>
      <c r="AC256" s="10">
        <f t="shared" si="17"/>
        <v>422892476.98</v>
      </c>
      <c r="AD256" s="10">
        <f t="shared" si="15"/>
        <v>34857388.08</v>
      </c>
      <c r="AE256" s="12">
        <f>C256/(1+0.13)/VLOOKUP(A256,[1]选股结果!$A$2:$AX$3002,3,FALSE)</f>
        <v>0.757278466415122</v>
      </c>
      <c r="AF256" s="12">
        <f>(S256/(1+0.1)+Z256)/(VLOOKUP(A256,[1]选股结果!$A$2:$AY$3002,51,FALSE))</f>
        <v>0.747473351571243</v>
      </c>
      <c r="AG256" s="16"/>
      <c r="AH256" s="12">
        <f>AD256/VLOOKUP(A256,[1]选股结果!$A$2:$AX$3002,35,FALSE)</f>
        <v>0.241858814471819</v>
      </c>
      <c r="AI256" s="10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S256/(1+0.13)+Z256)</f>
        <v>108940598.487522</v>
      </c>
      <c r="AJ256" s="10">
        <f t="shared" si="16"/>
        <v>-74083210.4075221</v>
      </c>
      <c r="AK256" s="18">
        <f>AD256-VLOOKUP(A256,[2]选股结果!$A$2:$G$4900,7,FALSE)</f>
        <v>34859056.88</v>
      </c>
    </row>
    <row r="257" spans="1:37">
      <c r="A257" s="5" t="s">
        <v>547</v>
      </c>
      <c r="B257" s="5" t="s">
        <v>548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/>
      <c r="L257" s="6">
        <v>0</v>
      </c>
      <c r="M257" s="6">
        <v>0</v>
      </c>
      <c r="N257" s="6"/>
      <c r="O257" s="6">
        <v>0</v>
      </c>
      <c r="P257" s="6">
        <v>183758725.39</v>
      </c>
      <c r="Q257" s="6">
        <v>102645908.3</v>
      </c>
      <c r="R257" s="6"/>
      <c r="S257" s="6">
        <v>1996019217.23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682851309.62</v>
      </c>
      <c r="AA257" s="6">
        <v>576658402.48</v>
      </c>
      <c r="AB257" s="10">
        <f t="shared" si="18"/>
        <v>2969888981.37</v>
      </c>
      <c r="AC257" s="10">
        <f t="shared" si="17"/>
        <v>3439287654.72</v>
      </c>
      <c r="AD257" s="10">
        <f t="shared" si="15"/>
        <v>-469398673.349999</v>
      </c>
      <c r="AE257" s="12">
        <f>C257/(1+0.13)/VLOOKUP(A257,[1]选股结果!$A$2:$AX$3002,3,FALSE)</f>
        <v>0.882867911780229</v>
      </c>
      <c r="AF257" s="12">
        <f>(S257/(1+0.1)+Z257)/(VLOOKUP(A257,[1]选股结果!$A$2:$AY$3002,51,FALSE))</f>
        <v>0.919265895839221</v>
      </c>
      <c r="AG257" s="16"/>
      <c r="AH257" s="12">
        <f>AD257/VLOOKUP(A257,[1]选股结果!$A$2:$AX$3002,35,FALSE)</f>
        <v>-2.85097103754584</v>
      </c>
      <c r="AI257" s="10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S257/(1+0.13)+Z257)</f>
        <v>267508492.505841</v>
      </c>
      <c r="AJ257" s="10">
        <f t="shared" si="16"/>
        <v>-736907165.85584</v>
      </c>
      <c r="AK257" s="18">
        <f>AD257-VLOOKUP(A257,[2]选股结果!$A$2:$G$4900,7,FALSE)</f>
        <v>-469391277.289999</v>
      </c>
    </row>
    <row r="258" spans="1:37">
      <c r="A258" s="5" t="s">
        <v>549</v>
      </c>
      <c r="B258" s="5" t="s">
        <v>550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/>
      <c r="L258" s="6">
        <v>0</v>
      </c>
      <c r="M258" s="6">
        <v>0</v>
      </c>
      <c r="N258" s="6"/>
      <c r="O258" s="6">
        <v>0</v>
      </c>
      <c r="P258" s="6">
        <v>1061721405.76</v>
      </c>
      <c r="Q258" s="6">
        <v>73896726.68</v>
      </c>
      <c r="R258" s="6"/>
      <c r="S258" s="6">
        <v>4070768059.49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459727744.69</v>
      </c>
      <c r="AA258" s="6">
        <v>353766732.23</v>
      </c>
      <c r="AB258" s="10">
        <f t="shared" si="18"/>
        <v>9191050660.97</v>
      </c>
      <c r="AC258" s="10">
        <f t="shared" si="17"/>
        <v>5945983942.17</v>
      </c>
      <c r="AD258" s="10">
        <f t="shared" si="15"/>
        <v>3245066718.8</v>
      </c>
      <c r="AE258" s="12">
        <f>C258/(1+0.13)/VLOOKUP(A258,[1]选股结果!$A$2:$AX$3002,3,FALSE)</f>
        <v>0.859984162300461</v>
      </c>
      <c r="AF258" s="12">
        <f>(S258/(1+0.1)+Z258)/(VLOOKUP(A258,[1]选股结果!$A$2:$AY$3002,51,FALSE))</f>
        <v>0.632997871154262</v>
      </c>
      <c r="AG258" s="16"/>
      <c r="AH258" s="12">
        <f>AD258/VLOOKUP(A258,[1]选股结果!$A$2:$AX$3002,35,FALSE)</f>
        <v>1.22229339913845</v>
      </c>
      <c r="AI258" s="10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S258/(1+0.13)+Z258)</f>
        <v>2510397641.33186</v>
      </c>
      <c r="AJ258" s="10">
        <f t="shared" si="16"/>
        <v>734669077.468143</v>
      </c>
      <c r="AK258" s="18">
        <f>AD258-VLOOKUP(A258,[2]选股结果!$A$2:$G$4900,7,FALSE)</f>
        <v>3244501330.78</v>
      </c>
    </row>
    <row r="259" spans="1:37">
      <c r="A259" s="5" t="s">
        <v>551</v>
      </c>
      <c r="B259" s="5" t="s">
        <v>552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/>
      <c r="L259" s="6">
        <v>0</v>
      </c>
      <c r="M259" s="6">
        <v>0</v>
      </c>
      <c r="N259" s="6"/>
      <c r="O259" s="6">
        <v>0</v>
      </c>
      <c r="P259" s="6">
        <v>121085986.75</v>
      </c>
      <c r="Q259" s="6">
        <v>390044314.01</v>
      </c>
      <c r="R259" s="6"/>
      <c r="S259" s="6">
        <v>812170760.31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366550768.3</v>
      </c>
      <c r="AA259" s="6">
        <v>407368001.25</v>
      </c>
      <c r="AB259" s="10">
        <f t="shared" si="18"/>
        <v>2167888437.86</v>
      </c>
      <c r="AC259" s="10">
        <f t="shared" si="17"/>
        <v>1707175516.61</v>
      </c>
      <c r="AD259" s="10">
        <f t="shared" ref="AD259:AD322" si="19">AB259-AC259</f>
        <v>460712921.25</v>
      </c>
      <c r="AE259" s="12">
        <f>C259/(1+0.13)/VLOOKUP(A259,[1]选股结果!$A$2:$AX$3002,3,FALSE)</f>
        <v>0.912318752836242</v>
      </c>
      <c r="AF259" s="12">
        <f>(S259/(1+0.1)+Z259)/(VLOOKUP(A259,[1]选股结果!$A$2:$AY$3002,51,FALSE))</f>
        <v>0.799157178121386</v>
      </c>
      <c r="AG259" s="16"/>
      <c r="AH259" s="12">
        <f>AD259/VLOOKUP(A259,[1]选股结果!$A$2:$AX$3002,35,FALSE)</f>
        <v>0.39954350371204</v>
      </c>
      <c r="AI259" s="10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S259/(1+0.13)+Z259)</f>
        <v>297280395.954956</v>
      </c>
      <c r="AJ259" s="10">
        <f t="shared" ref="AJ259:AJ322" si="20">AD259-AI259</f>
        <v>163432525.295044</v>
      </c>
      <c r="AK259" s="18">
        <f>AD259-VLOOKUP(A259,[2]选股结果!$A$2:$G$4900,7,FALSE)</f>
        <v>460712921.25</v>
      </c>
    </row>
    <row r="260" spans="1:37">
      <c r="A260" s="5" t="s">
        <v>553</v>
      </c>
      <c r="B260" s="5" t="s">
        <v>554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/>
      <c r="L260" s="6">
        <v>0</v>
      </c>
      <c r="M260" s="6">
        <v>0</v>
      </c>
      <c r="N260" s="6"/>
      <c r="O260" s="6">
        <v>0</v>
      </c>
      <c r="P260" s="6">
        <v>174551699.33</v>
      </c>
      <c r="Q260" s="6">
        <v>24617309.01</v>
      </c>
      <c r="R260" s="6"/>
      <c r="S260" s="6">
        <v>293158343.03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108823998.73</v>
      </c>
      <c r="AA260" s="6">
        <v>84206770.23</v>
      </c>
      <c r="AB260" s="10">
        <f t="shared" ref="AB260:AB299" si="21">C260+D260+E260+F260+G260+H260+I260+J260+L260+M260+O260+Q260</f>
        <v>941679556.55</v>
      </c>
      <c r="AC260" s="10">
        <f t="shared" si="17"/>
        <v>660740811.32</v>
      </c>
      <c r="AD260" s="10">
        <f t="shared" si="19"/>
        <v>280938745.23</v>
      </c>
      <c r="AE260" s="12">
        <f>C260/(1+0.13)/VLOOKUP(A260,[1]选股结果!$A$2:$AX$3002,3,FALSE)</f>
        <v>1.05088675305052</v>
      </c>
      <c r="AF260" s="12">
        <f>(S260/(1+0.1)+Z260)/(VLOOKUP(A260,[1]选股结果!$A$2:$AY$3002,51,FALSE))</f>
        <v>0.660879214977582</v>
      </c>
      <c r="AG260" s="16"/>
      <c r="AH260" s="12">
        <f>AD260/VLOOKUP(A260,[1]选股结果!$A$2:$AX$3002,35,FALSE)</f>
        <v>1.8995050994031</v>
      </c>
      <c r="AI260" s="10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S260/(1+0.13)+Z260)</f>
        <v>199671495.056549</v>
      </c>
      <c r="AJ260" s="10">
        <f t="shared" si="20"/>
        <v>81267250.1734512</v>
      </c>
      <c r="AK260" s="18">
        <f>AD260-VLOOKUP(A260,[2]选股结果!$A$2:$G$4900,7,FALSE)</f>
        <v>281215287.7</v>
      </c>
    </row>
    <row r="261" spans="1:37">
      <c r="A261" s="5" t="s">
        <v>555</v>
      </c>
      <c r="B261" s="5" t="s">
        <v>556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/>
      <c r="L261" s="6">
        <v>0</v>
      </c>
      <c r="M261" s="6">
        <v>0</v>
      </c>
      <c r="N261" s="6"/>
      <c r="O261" s="6">
        <v>0</v>
      </c>
      <c r="P261" s="6">
        <v>698880698.94</v>
      </c>
      <c r="Q261" s="6">
        <v>137936054.1</v>
      </c>
      <c r="R261" s="6"/>
      <c r="S261" s="6">
        <v>4970044348.5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425128704.85</v>
      </c>
      <c r="AA261" s="6">
        <v>123897199</v>
      </c>
      <c r="AB261" s="10">
        <f t="shared" si="21"/>
        <v>7797030882.06</v>
      </c>
      <c r="AC261" s="10">
        <f t="shared" si="17"/>
        <v>6217950951.29</v>
      </c>
      <c r="AD261" s="10">
        <f t="shared" si="19"/>
        <v>1579079930.77</v>
      </c>
      <c r="AE261" s="12">
        <f>C261/(1+0.13)/VLOOKUP(A261,[1]选股结果!$A$2:$AX$3002,3,FALSE)</f>
        <v>0.980931148551776</v>
      </c>
      <c r="AF261" s="12">
        <f>(S261/(1+0.1)+Z261)/(VLOOKUP(A261,[1]选股结果!$A$2:$AY$3002,51,FALSE))</f>
        <v>0.88264996082571</v>
      </c>
      <c r="AG261" s="16"/>
      <c r="AH261" s="12">
        <f>AD261/VLOOKUP(A261,[1]选股结果!$A$2:$AX$3002,35,FALSE)</f>
        <v>1.93119521734747</v>
      </c>
      <c r="AI261" s="10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S261/(1+0.13)+Z261)</f>
        <v>777180965.744247</v>
      </c>
      <c r="AJ261" s="10">
        <f t="shared" si="20"/>
        <v>801898965.025752</v>
      </c>
      <c r="AK261" s="18">
        <f>AD261-VLOOKUP(A261,[2]选股结果!$A$2:$G$4900,7,FALSE)</f>
        <v>1579079930.77</v>
      </c>
    </row>
    <row r="262" spans="1:37">
      <c r="A262" s="5" t="s">
        <v>557</v>
      </c>
      <c r="B262" s="5" t="s">
        <v>558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/>
      <c r="L262" s="6">
        <v>0</v>
      </c>
      <c r="M262" s="6">
        <v>0</v>
      </c>
      <c r="N262" s="6"/>
      <c r="O262" s="6">
        <v>0</v>
      </c>
      <c r="P262" s="6">
        <v>18817935.59</v>
      </c>
      <c r="Q262" s="6">
        <v>4864360.22</v>
      </c>
      <c r="R262" s="6"/>
      <c r="S262" s="6">
        <v>119629714.12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41448200.6</v>
      </c>
      <c r="AA262" s="6">
        <v>7533452.18</v>
      </c>
      <c r="AB262" s="10">
        <f t="shared" si="21"/>
        <v>243009491.93</v>
      </c>
      <c r="AC262" s="10">
        <f t="shared" si="17"/>
        <v>187429302.49</v>
      </c>
      <c r="AD262" s="10">
        <f t="shared" si="19"/>
        <v>55580189.44</v>
      </c>
      <c r="AE262" s="12">
        <f>C262/(1+0.13)/VLOOKUP(A262,[1]选股结果!$A$2:$AX$3002,3,FALSE)</f>
        <v>0.535727138146581</v>
      </c>
      <c r="AF262" s="12">
        <f>(S262/(1+0.1)+Z262)/(VLOOKUP(A262,[1]选股结果!$A$2:$AY$3002,51,FALSE))</f>
        <v>0.449993068352412</v>
      </c>
      <c r="AG262" s="16"/>
      <c r="AH262" s="12">
        <f>AD262/VLOOKUP(A262,[1]选股结果!$A$2:$AX$3002,35,FALSE)</f>
        <v>1.36106841341513</v>
      </c>
      <c r="AI262" s="10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S262/(1+0.13)+Z262)</f>
        <v>186473239.903982</v>
      </c>
      <c r="AJ262" s="10">
        <f t="shared" si="20"/>
        <v>-130893050.463982</v>
      </c>
      <c r="AK262" s="18">
        <f>AD262-VLOOKUP(A262,[2]选股结果!$A$2:$G$4900,7,FALSE)</f>
        <v>55480449.59</v>
      </c>
    </row>
    <row r="263" spans="1:37">
      <c r="A263" s="5" t="s">
        <v>559</v>
      </c>
      <c r="B263" s="5" t="s">
        <v>560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/>
      <c r="L263" s="6">
        <v>0</v>
      </c>
      <c r="M263" s="6">
        <v>0</v>
      </c>
      <c r="N263" s="6"/>
      <c r="O263" s="6">
        <v>0</v>
      </c>
      <c r="P263" s="6">
        <v>17391783.93</v>
      </c>
      <c r="Q263" s="6">
        <v>95112141.45</v>
      </c>
      <c r="R263" s="6"/>
      <c r="S263" s="6">
        <v>970525521.82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205274634.77</v>
      </c>
      <c r="AA263" s="6">
        <v>25280206.21</v>
      </c>
      <c r="AB263" s="10">
        <f t="shared" si="21"/>
        <v>633818024.46</v>
      </c>
      <c r="AC263" s="10">
        <f t="shared" si="17"/>
        <v>1218472146.73</v>
      </c>
      <c r="AD263" s="10">
        <f t="shared" si="19"/>
        <v>-584654122.27</v>
      </c>
      <c r="AE263" s="12">
        <f>C263/(1+0.13)/VLOOKUP(A263,[1]选股结果!$A$2:$AX$3002,3,FALSE)</f>
        <v>0.453108683067208</v>
      </c>
      <c r="AF263" s="12">
        <f>(S263/(1+0.1)+Z263)/(VLOOKUP(A263,[1]选股结果!$A$2:$AY$3002,51,FALSE))</f>
        <v>0.883102598254053</v>
      </c>
      <c r="AG263" s="16"/>
      <c r="AH263" s="12">
        <f>AD263/VLOOKUP(A263,[1]选股结果!$A$2:$AX$3002,35,FALSE)</f>
        <v>2.89563646926619</v>
      </c>
      <c r="AI263" s="10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S263/(1+0.13)+Z263)</f>
        <v>167386869.24646</v>
      </c>
      <c r="AJ263" s="10">
        <f t="shared" si="20"/>
        <v>-752040991.51646</v>
      </c>
      <c r="AK263" s="18">
        <f>AD263-VLOOKUP(A263,[2]选股结果!$A$2:$G$4900,7,FALSE)</f>
        <v>-480417998.86</v>
      </c>
    </row>
    <row r="264" spans="1:37">
      <c r="A264" s="5" t="s">
        <v>561</v>
      </c>
      <c r="B264" s="5" t="s">
        <v>562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/>
      <c r="L264" s="6">
        <v>0</v>
      </c>
      <c r="M264" s="6">
        <v>0</v>
      </c>
      <c r="N264" s="6"/>
      <c r="O264" s="6">
        <v>0</v>
      </c>
      <c r="P264" s="6">
        <v>1991774.84</v>
      </c>
      <c r="Q264" s="6">
        <v>100936738.8</v>
      </c>
      <c r="R264" s="6"/>
      <c r="S264" s="6">
        <v>314428154.2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70472239.76</v>
      </c>
      <c r="AA264" s="6">
        <v>149421667.14</v>
      </c>
      <c r="AB264" s="10">
        <f t="shared" si="21"/>
        <v>507233783.1</v>
      </c>
      <c r="AC264" s="10">
        <f t="shared" si="17"/>
        <v>536313835.94</v>
      </c>
      <c r="AD264" s="10">
        <f t="shared" si="19"/>
        <v>-29080052.8399999</v>
      </c>
      <c r="AE264" s="12">
        <f>C264/(1+0.13)/VLOOKUP(A264,[1]选股结果!$A$2:$AX$3002,3,FALSE)</f>
        <v>0.947684579599103</v>
      </c>
      <c r="AF264" s="12">
        <f>(S264/(1+0.1)+Z264)/(VLOOKUP(A264,[1]选股结果!$A$2:$AY$3002,51,FALSE))</f>
        <v>0.854118652646039</v>
      </c>
      <c r="AG264" s="16"/>
      <c r="AH264" s="12">
        <f>AD264/VLOOKUP(A264,[1]选股结果!$A$2:$AX$3002,35,FALSE)</f>
        <v>0.580961837967997</v>
      </c>
      <c r="AI264" s="10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S264/(1+0.13)+Z264)</f>
        <v>68446664.6231858</v>
      </c>
      <c r="AJ264" s="10">
        <f t="shared" si="20"/>
        <v>-97526717.4631857</v>
      </c>
      <c r="AK264" s="18">
        <f>AD264-VLOOKUP(A264,[2]选股结果!$A$2:$G$4900,7,FALSE)</f>
        <v>-29080052.8399999</v>
      </c>
    </row>
    <row r="265" spans="1:37">
      <c r="A265" s="5" t="s">
        <v>563</v>
      </c>
      <c r="B265" s="5" t="s">
        <v>564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/>
      <c r="L265" s="6">
        <v>0</v>
      </c>
      <c r="M265" s="6">
        <v>0</v>
      </c>
      <c r="N265" s="6"/>
      <c r="O265" s="6">
        <v>0</v>
      </c>
      <c r="P265" s="6">
        <v>124728304.84</v>
      </c>
      <c r="Q265" s="6">
        <v>48016105.19</v>
      </c>
      <c r="R265" s="6"/>
      <c r="S265" s="6">
        <v>496974524.38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205282921.08</v>
      </c>
      <c r="AA265" s="6">
        <v>110342773.37</v>
      </c>
      <c r="AB265" s="10">
        <f t="shared" si="21"/>
        <v>780105585.95</v>
      </c>
      <c r="AC265" s="10">
        <f t="shared" si="17"/>
        <v>937328523.67</v>
      </c>
      <c r="AD265" s="10">
        <f t="shared" si="19"/>
        <v>-157222937.72</v>
      </c>
      <c r="AE265" s="12">
        <f>C265/(1+0.13)/VLOOKUP(A265,[1]选股结果!$A$2:$AX$3002,3,FALSE)</f>
        <v>0.903304631328691</v>
      </c>
      <c r="AF265" s="12">
        <f>(S265/(1+0.1)+Z265)/(VLOOKUP(A265,[1]选股结果!$A$2:$AY$3002,51,FALSE))</f>
        <v>0.802179059705996</v>
      </c>
      <c r="AG265" s="16"/>
      <c r="AH265" s="12">
        <f>AD265/VLOOKUP(A265,[1]选股结果!$A$2:$AX$3002,35,FALSE)</f>
        <v>0.792723507156081</v>
      </c>
      <c r="AI265" s="10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S265/(1+0.13)+Z265)</f>
        <v>174032914.766903</v>
      </c>
      <c r="AJ265" s="10">
        <f t="shared" si="20"/>
        <v>-331255852.486903</v>
      </c>
      <c r="AK265" s="18">
        <f>AD265-VLOOKUP(A265,[2]选股结果!$A$2:$G$4900,7,FALSE)</f>
        <v>-157205382.72</v>
      </c>
    </row>
    <row r="266" spans="1:37">
      <c r="A266" s="5" t="s">
        <v>565</v>
      </c>
      <c r="B266" s="5" t="s">
        <v>566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/>
      <c r="L266" s="6">
        <v>0</v>
      </c>
      <c r="M266" s="6">
        <v>0</v>
      </c>
      <c r="N266" s="6"/>
      <c r="O266" s="6">
        <v>0</v>
      </c>
      <c r="P266" s="6">
        <v>405275191.83</v>
      </c>
      <c r="Q266" s="6">
        <v>77091476.61</v>
      </c>
      <c r="R266" s="6"/>
      <c r="S266" s="6">
        <v>6270796260.01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239744103.04</v>
      </c>
      <c r="AA266" s="6">
        <v>67692941.2</v>
      </c>
      <c r="AB266" s="10">
        <f t="shared" si="21"/>
        <v>8394710155.58</v>
      </c>
      <c r="AC266" s="10">
        <f t="shared" si="17"/>
        <v>6983508496.08</v>
      </c>
      <c r="AD266" s="10">
        <f t="shared" si="19"/>
        <v>1411201659.5</v>
      </c>
      <c r="AE266" s="12">
        <f>C266/(1+0.13)/VLOOKUP(A266,[1]选股结果!$A$2:$AX$3002,3,FALSE)</f>
        <v>0.918275122643216</v>
      </c>
      <c r="AF266" s="12">
        <f>(S266/(1+0.1)+Z266)/(VLOOKUP(A266,[1]选股结果!$A$2:$AY$3002,51,FALSE))</f>
        <v>0.787245065964566</v>
      </c>
      <c r="AG266" s="16"/>
      <c r="AH266" s="12">
        <f>AD266/VLOOKUP(A266,[1]选股结果!$A$2:$AX$3002,35,FALSE)</f>
        <v>4.90711890874031</v>
      </c>
      <c r="AI266" s="10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S266/(1+0.13)+Z266)</f>
        <v>1756772873.85221</v>
      </c>
      <c r="AJ266" s="10">
        <f t="shared" si="20"/>
        <v>-345571214.352212</v>
      </c>
      <c r="AK266" s="18">
        <f>AD266-VLOOKUP(A266,[2]选股结果!$A$2:$G$4900,7,FALSE)</f>
        <v>1411391109.58</v>
      </c>
    </row>
    <row r="267" spans="1:37">
      <c r="A267" s="5" t="s">
        <v>567</v>
      </c>
      <c r="B267" s="5" t="s">
        <v>568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/>
      <c r="L267" s="6">
        <v>0</v>
      </c>
      <c r="M267" s="6">
        <v>0</v>
      </c>
      <c r="N267" s="6"/>
      <c r="O267" s="6">
        <v>0</v>
      </c>
      <c r="P267" s="6">
        <v>251137773.79</v>
      </c>
      <c r="Q267" s="6">
        <v>41792899.24</v>
      </c>
      <c r="R267" s="6"/>
      <c r="S267" s="6">
        <v>4731870122.13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749984097.55</v>
      </c>
      <c r="AA267" s="6">
        <v>228563691.04</v>
      </c>
      <c r="AB267" s="10">
        <f t="shared" si="21"/>
        <v>6250193988.86</v>
      </c>
      <c r="AC267" s="10">
        <f t="shared" si="17"/>
        <v>5961555684.51</v>
      </c>
      <c r="AD267" s="10">
        <f t="shared" si="19"/>
        <v>288638304.349999</v>
      </c>
      <c r="AE267" s="12">
        <f>C267/(1+0.13)/VLOOKUP(A267,[1]选股结果!$A$2:$AX$3002,3,FALSE)</f>
        <v>0.986537967819023</v>
      </c>
      <c r="AF267" s="12">
        <f>(S267/(1+0.1)+Z267)/(VLOOKUP(A267,[1]选股结果!$A$2:$AY$3002,51,FALSE))</f>
        <v>0.938197432949789</v>
      </c>
      <c r="AG267" s="16"/>
      <c r="AH267" s="12">
        <f>AD267/VLOOKUP(A267,[1]选股结果!$A$2:$AX$3002,35,FALSE)</f>
        <v>-1.14648656521354</v>
      </c>
      <c r="AI267" s="10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S267/(1+0.13)+Z267)</f>
        <v>446977723.679114</v>
      </c>
      <c r="AJ267" s="10">
        <f t="shared" si="20"/>
        <v>-158339419.329115</v>
      </c>
      <c r="AK267" s="18">
        <f>AD267-VLOOKUP(A267,[2]选股结果!$A$2:$G$4900,7,FALSE)</f>
        <v>249626470.309999</v>
      </c>
    </row>
    <row r="268" spans="1:37">
      <c r="A268" s="5" t="s">
        <v>569</v>
      </c>
      <c r="B268" s="5" t="s">
        <v>570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/>
      <c r="L268" s="6">
        <v>0</v>
      </c>
      <c r="M268" s="6">
        <v>0</v>
      </c>
      <c r="N268" s="6"/>
      <c r="O268" s="6">
        <v>0</v>
      </c>
      <c r="P268" s="6">
        <v>315086927.74</v>
      </c>
      <c r="Q268" s="6">
        <v>452914623.77</v>
      </c>
      <c r="R268" s="6"/>
      <c r="S268" s="6">
        <v>102392419094.94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526820355.73</v>
      </c>
      <c r="AA268" s="6">
        <v>1253029199.73</v>
      </c>
      <c r="AB268" s="10">
        <f t="shared" si="21"/>
        <v>103751079255.32</v>
      </c>
      <c r="AC268" s="10">
        <f t="shared" si="17"/>
        <v>104487355578.14</v>
      </c>
      <c r="AD268" s="10">
        <f t="shared" si="19"/>
        <v>-736276322.819992</v>
      </c>
      <c r="AE268" s="12">
        <f>C268/(1+0.13)/VLOOKUP(A268,[1]选股结果!$A$2:$AX$3002,3,FALSE)</f>
        <v>1.08912071920693</v>
      </c>
      <c r="AF268" s="12">
        <f>(S268/(1+0.1)+Z268)/(VLOOKUP(A268,[1]选股结果!$A$2:$AY$3002,51,FALSE))</f>
        <v>1.1258935394945</v>
      </c>
      <c r="AG268" s="16"/>
      <c r="AH268" s="12">
        <f>AD268/VLOOKUP(A268,[1]选股结果!$A$2:$AX$3002,35,FALSE)</f>
        <v>-7.63568018168678</v>
      </c>
      <c r="AI268" s="10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S268/(1+0.13)+Z268)</f>
        <v>-7995984503.02885</v>
      </c>
      <c r="AJ268" s="10">
        <f t="shared" si="20"/>
        <v>7259708180.20886</v>
      </c>
      <c r="AK268" s="18">
        <f>AD268-VLOOKUP(A268,[2]选股结果!$A$2:$G$4900,7,FALSE)</f>
        <v>-731129057.329992</v>
      </c>
    </row>
    <row r="269" spans="1:37">
      <c r="A269" s="5" t="s">
        <v>571</v>
      </c>
      <c r="B269" s="5" t="s">
        <v>572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/>
      <c r="L269" s="6">
        <v>0</v>
      </c>
      <c r="M269" s="6">
        <v>0</v>
      </c>
      <c r="N269" s="6"/>
      <c r="O269" s="6">
        <v>0</v>
      </c>
      <c r="P269" s="6">
        <v>16044248.92</v>
      </c>
      <c r="Q269" s="6">
        <v>5945282.64</v>
      </c>
      <c r="R269" s="6"/>
      <c r="S269" s="6">
        <v>1084603827.79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101885716.59</v>
      </c>
      <c r="AA269" s="6">
        <v>40231879.29</v>
      </c>
      <c r="AB269" s="10">
        <f t="shared" si="21"/>
        <v>1035955823.09</v>
      </c>
      <c r="AC269" s="10">
        <f t="shared" si="17"/>
        <v>1242765672.59</v>
      </c>
      <c r="AD269" s="10">
        <f t="shared" si="19"/>
        <v>-206809849.5</v>
      </c>
      <c r="AE269" s="12">
        <f>C269/(1+0.13)/VLOOKUP(A269,[1]选股结果!$A$2:$AX$3002,3,FALSE)</f>
        <v>0.877277032456319</v>
      </c>
      <c r="AF269" s="12">
        <f>(S269/(1+0.1)+Z269)/(VLOOKUP(A269,[1]选股结果!$A$2:$AY$3002,51,FALSE))</f>
        <v>0.966048144599297</v>
      </c>
      <c r="AG269" s="16"/>
      <c r="AH269" s="12">
        <f>AD269/VLOOKUP(A269,[1]选股结果!$A$2:$AX$3002,35,FALSE)</f>
        <v>0.635780300647984</v>
      </c>
      <c r="AI269" s="10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S269/(1+0.13)+Z269)</f>
        <v>64411054.4756638</v>
      </c>
      <c r="AJ269" s="10">
        <f t="shared" si="20"/>
        <v>-271220903.975664</v>
      </c>
      <c r="AK269" s="18">
        <f>AD269-VLOOKUP(A269,[2]选股结果!$A$2:$G$4900,7,FALSE)</f>
        <v>-222942739.27</v>
      </c>
    </row>
    <row r="270" spans="1:37">
      <c r="A270" s="5" t="s">
        <v>573</v>
      </c>
      <c r="B270" s="5" t="s">
        <v>574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/>
      <c r="L270" s="6">
        <v>0</v>
      </c>
      <c r="M270" s="6">
        <v>0</v>
      </c>
      <c r="N270" s="6"/>
      <c r="O270" s="6">
        <v>0</v>
      </c>
      <c r="P270" s="6">
        <v>1280399399.65</v>
      </c>
      <c r="Q270" s="6">
        <v>774303108.93</v>
      </c>
      <c r="R270" s="6"/>
      <c r="S270" s="6">
        <v>99012047277.65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1759546813.6</v>
      </c>
      <c r="AA270" s="6">
        <v>797092150.83</v>
      </c>
      <c r="AB270" s="10">
        <f t="shared" si="21"/>
        <v>104156316014.06</v>
      </c>
      <c r="AC270" s="10">
        <f t="shared" si="17"/>
        <v>102849085641.73</v>
      </c>
      <c r="AD270" s="10">
        <f t="shared" si="19"/>
        <v>1307230372.33</v>
      </c>
      <c r="AE270" s="12">
        <f>C270/(1+0.13)/VLOOKUP(A270,[1]选股结果!$A$2:$AX$3002,3,FALSE)</f>
        <v>0.946192338461079</v>
      </c>
      <c r="AF270" s="12">
        <f>(S270/(1+0.1)+Z270)/(VLOOKUP(A270,[1]选股结果!$A$2:$AY$3002,51,FALSE))</f>
        <v>0.999238625663448</v>
      </c>
      <c r="AG270" s="16"/>
      <c r="AH270" s="12">
        <f>AD270/VLOOKUP(A270,[1]选股结果!$A$2:$AX$3002,35,FALSE)</f>
        <v>0.39409844280324</v>
      </c>
      <c r="AI270" s="10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S270/(1+0.13)+Z270)</f>
        <v>2459596235.66858</v>
      </c>
      <c r="AJ270" s="10">
        <f t="shared" si="20"/>
        <v>-1152365863.33858</v>
      </c>
      <c r="AK270" s="18">
        <f>AD270-VLOOKUP(A270,[2]选股结果!$A$2:$G$4900,7,FALSE)</f>
        <v>1297165800.24</v>
      </c>
    </row>
    <row r="271" spans="1:37">
      <c r="A271" s="5" t="s">
        <v>575</v>
      </c>
      <c r="B271" s="5" t="s">
        <v>576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/>
      <c r="L271" s="6">
        <v>0</v>
      </c>
      <c r="M271" s="6">
        <v>0</v>
      </c>
      <c r="N271" s="6"/>
      <c r="O271" s="6">
        <v>0</v>
      </c>
      <c r="P271" s="6">
        <v>122220032.07</v>
      </c>
      <c r="Q271" s="6">
        <v>65586257.92</v>
      </c>
      <c r="R271" s="6"/>
      <c r="S271" s="6">
        <v>2038789383.46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193152134.31</v>
      </c>
      <c r="AA271" s="6">
        <v>364791187.48</v>
      </c>
      <c r="AB271" s="10">
        <f t="shared" si="21"/>
        <v>2691116361.98</v>
      </c>
      <c r="AC271" s="10">
        <f t="shared" si="17"/>
        <v>2718952737.32</v>
      </c>
      <c r="AD271" s="10">
        <f t="shared" si="19"/>
        <v>-27836375.3400002</v>
      </c>
      <c r="AE271" s="12">
        <f>C271/(1+0.13)/VLOOKUP(A271,[1]选股结果!$A$2:$AX$3002,3,FALSE)</f>
        <v>0.882097511530518</v>
      </c>
      <c r="AF271" s="12">
        <f>(S271/(1+0.1)+Z271)/(VLOOKUP(A271,[1]选股结果!$A$2:$AY$3002,51,FALSE))</f>
        <v>0.794482441449167</v>
      </c>
      <c r="AG271" s="16"/>
      <c r="AH271" s="12">
        <f>AD271/VLOOKUP(A271,[1]选股结果!$A$2:$AX$3002,35,FALSE)</f>
        <v>-0.489236211709199</v>
      </c>
      <c r="AI271" s="10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S271/(1+0.13)+Z271)</f>
        <v>578622386.297522</v>
      </c>
      <c r="AJ271" s="10">
        <f t="shared" si="20"/>
        <v>-606458761.637522</v>
      </c>
      <c r="AK271" s="18">
        <f>AD271-VLOOKUP(A271,[2]选股结果!$A$2:$G$4900,7,FALSE)</f>
        <v>-26300833.2800002</v>
      </c>
    </row>
    <row r="272" spans="1:37">
      <c r="A272" s="5" t="s">
        <v>577</v>
      </c>
      <c r="B272" s="5" t="s">
        <v>578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/>
      <c r="L272" s="6">
        <v>0</v>
      </c>
      <c r="M272" s="6">
        <v>0</v>
      </c>
      <c r="N272" s="6"/>
      <c r="O272" s="6">
        <v>0</v>
      </c>
      <c r="P272" s="6">
        <v>69870438.18</v>
      </c>
      <c r="Q272" s="6">
        <v>3071194.77</v>
      </c>
      <c r="R272" s="6"/>
      <c r="S272" s="6">
        <v>1197426942.23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100129361.98</v>
      </c>
      <c r="AA272" s="6">
        <v>61611199.36</v>
      </c>
      <c r="AB272" s="10">
        <f t="shared" si="21"/>
        <v>1782339412.72</v>
      </c>
      <c r="AC272" s="10">
        <f t="shared" si="17"/>
        <v>1429037941.75</v>
      </c>
      <c r="AD272" s="10">
        <f t="shared" si="19"/>
        <v>353301470.97</v>
      </c>
      <c r="AE272" s="12">
        <f>C272/(1+0.13)/VLOOKUP(A272,[1]选股结果!$A$2:$AX$3002,3,FALSE)</f>
        <v>0.817592834843609</v>
      </c>
      <c r="AF272" s="12">
        <f>(S272/(1+0.1)+Z272)/(VLOOKUP(A272,[1]选股结果!$A$2:$AY$3002,51,FALSE))</f>
        <v>0.683674861454017</v>
      </c>
      <c r="AG272" s="16"/>
      <c r="AH272" s="12">
        <f>AD272/VLOOKUP(A272,[1]选股结果!$A$2:$AX$3002,35,FALSE)</f>
        <v>2.91336470761234</v>
      </c>
      <c r="AI272" s="10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S272/(1+0.13)+Z272)</f>
        <v>578891749.739469</v>
      </c>
      <c r="AJ272" s="10">
        <f t="shared" si="20"/>
        <v>-225590278.769469</v>
      </c>
      <c r="AK272" s="18">
        <f>AD272-VLOOKUP(A272,[2]选股结果!$A$2:$G$4900,7,FALSE)</f>
        <v>351311586.46</v>
      </c>
    </row>
    <row r="273" spans="1:37">
      <c r="A273" s="5" t="s">
        <v>579</v>
      </c>
      <c r="B273" s="5" t="s">
        <v>580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/>
      <c r="L273" s="6">
        <v>0</v>
      </c>
      <c r="M273" s="6">
        <v>0</v>
      </c>
      <c r="N273" s="6"/>
      <c r="O273" s="6">
        <v>0</v>
      </c>
      <c r="P273" s="6">
        <v>3068213727.7</v>
      </c>
      <c r="Q273" s="6">
        <v>319605962.46</v>
      </c>
      <c r="R273" s="6"/>
      <c r="S273" s="6">
        <v>38226752841.14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3350727089.84</v>
      </c>
      <c r="AA273" s="6">
        <v>684164181.03</v>
      </c>
      <c r="AB273" s="10">
        <f t="shared" si="21"/>
        <v>49269649355.17</v>
      </c>
      <c r="AC273" s="10">
        <f t="shared" si="17"/>
        <v>45329857839.71</v>
      </c>
      <c r="AD273" s="10">
        <f t="shared" si="19"/>
        <v>3939791515.46001</v>
      </c>
      <c r="AE273" s="12">
        <f>C273/(1+0.13)/VLOOKUP(A273,[1]选股结果!$A$2:$AX$3002,3,FALSE)</f>
        <v>0.583679893762114</v>
      </c>
      <c r="AF273" s="12">
        <f>(S273/(1+0.1)+Z273)/(VLOOKUP(A273,[1]选股结果!$A$2:$AY$3002,51,FALSE))</f>
        <v>0.573780696748836</v>
      </c>
      <c r="AG273" s="16"/>
      <c r="AH273" s="12">
        <f>AD273/VLOOKUP(A273,[1]选股结果!$A$2:$AX$3002,35,FALSE)</f>
        <v>0.664011778936698</v>
      </c>
      <c r="AI273" s="10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S273/(1+0.13)+Z273)</f>
        <v>29226008604.0318</v>
      </c>
      <c r="AJ273" s="10">
        <f t="shared" si="20"/>
        <v>-25286217088.5718</v>
      </c>
      <c r="AK273" s="18">
        <f>AD273-VLOOKUP(A273,[2]选股结果!$A$2:$G$4900,7,FALSE)</f>
        <v>3984878416.24001</v>
      </c>
    </row>
    <row r="274" spans="1:37">
      <c r="A274" s="5" t="s">
        <v>581</v>
      </c>
      <c r="B274" s="5" t="s">
        <v>582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/>
      <c r="L274" s="6">
        <v>0</v>
      </c>
      <c r="M274" s="6">
        <v>0</v>
      </c>
      <c r="N274" s="6"/>
      <c r="O274" s="6">
        <v>0</v>
      </c>
      <c r="P274" s="6">
        <v>2271341909.39</v>
      </c>
      <c r="Q274" s="6">
        <v>753183098.58</v>
      </c>
      <c r="R274" s="6"/>
      <c r="S274" s="6">
        <v>118749464958.61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3674022474.21</v>
      </c>
      <c r="AA274" s="6">
        <v>917149536.22</v>
      </c>
      <c r="AB274" s="10">
        <f t="shared" si="21"/>
        <v>148033611293.8</v>
      </c>
      <c r="AC274" s="10">
        <f t="shared" ref="AC274:AC337" si="22">S274+T274+U274+V274+W274+X274+Y274+Z274+AA274+P274</f>
        <v>125611978878.43</v>
      </c>
      <c r="AD274" s="10">
        <f t="shared" si="19"/>
        <v>22421632415.37</v>
      </c>
      <c r="AE274" s="12">
        <f>C274/(1+0.13)/VLOOKUP(A274,[1]选股结果!$A$2:$AX$3002,3,FALSE)</f>
        <v>1.07055432377167</v>
      </c>
      <c r="AF274" s="12">
        <f>(S274/(1+0.1)+Z274)/(VLOOKUP(A274,[1]选股结果!$A$2:$AY$3002,51,FALSE))</f>
        <v>0.97802851301159</v>
      </c>
      <c r="AG274" s="16"/>
      <c r="AH274" s="12">
        <f>AD274/VLOOKUP(A274,[1]选股结果!$A$2:$AX$3002,35,FALSE)</f>
        <v>8.6509874890149</v>
      </c>
      <c r="AI274" s="10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S274/(1+0.13)+Z274)</f>
        <v>5373770542.4845</v>
      </c>
      <c r="AJ274" s="10">
        <f t="shared" si="20"/>
        <v>17047861872.8855</v>
      </c>
      <c r="AK274" s="18">
        <f>AD274-VLOOKUP(A274,[2]选股结果!$A$2:$G$4900,7,FALSE)</f>
        <v>22421137222.87</v>
      </c>
    </row>
    <row r="275" spans="1:37">
      <c r="A275" s="5" t="s">
        <v>583</v>
      </c>
      <c r="B275" s="5" t="s">
        <v>584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/>
      <c r="L275" s="6">
        <v>0</v>
      </c>
      <c r="M275" s="6">
        <v>0</v>
      </c>
      <c r="N275" s="6"/>
      <c r="O275" s="6">
        <v>0</v>
      </c>
      <c r="P275" s="6">
        <v>78052283.14</v>
      </c>
      <c r="Q275" s="6">
        <v>28025877.22</v>
      </c>
      <c r="R275" s="6"/>
      <c r="S275" s="6">
        <v>662469426.78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242948619.61</v>
      </c>
      <c r="AA275" s="6">
        <v>159913745.07</v>
      </c>
      <c r="AB275" s="10">
        <f t="shared" si="21"/>
        <v>1046738227.1</v>
      </c>
      <c r="AC275" s="10">
        <f t="shared" si="22"/>
        <v>1143384074.6</v>
      </c>
      <c r="AD275" s="10">
        <f t="shared" si="19"/>
        <v>-96645847.5000001</v>
      </c>
      <c r="AE275" s="12">
        <f>C275/(1+0.13)/VLOOKUP(A275,[1]选股结果!$A$2:$AX$3002,3,FALSE)</f>
        <v>0.810352760351367</v>
      </c>
      <c r="AF275" s="12">
        <f>(S275/(1+0.1)+Z275)/(VLOOKUP(A275,[1]选股结果!$A$2:$AY$3002,51,FALSE))</f>
        <v>0.83849504548988</v>
      </c>
      <c r="AG275" s="16"/>
      <c r="AH275" s="12">
        <f>AD275/VLOOKUP(A275,[1]选股结果!$A$2:$AX$3002,35,FALSE)</f>
        <v>-4.19548047713996</v>
      </c>
      <c r="AI275" s="10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S275/(1+0.13)+Z275)</f>
        <v>178783976.956195</v>
      </c>
      <c r="AJ275" s="10">
        <f t="shared" si="20"/>
        <v>-275429824.456195</v>
      </c>
      <c r="AK275" s="18">
        <f>AD275-VLOOKUP(A275,[2]选股结果!$A$2:$G$4900,7,FALSE)</f>
        <v>-96678678.9900001</v>
      </c>
    </row>
    <row r="276" spans="1:37">
      <c r="A276" s="5" t="s">
        <v>585</v>
      </c>
      <c r="B276" s="5" t="s">
        <v>586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/>
      <c r="L276" s="6">
        <v>0</v>
      </c>
      <c r="M276" s="6">
        <v>0</v>
      </c>
      <c r="N276" s="6"/>
      <c r="O276" s="6">
        <v>0</v>
      </c>
      <c r="P276" s="6">
        <v>46172434.38</v>
      </c>
      <c r="Q276" s="6">
        <v>68584376.66</v>
      </c>
      <c r="R276" s="6"/>
      <c r="S276" s="6">
        <v>471174264.65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103514144.99</v>
      </c>
      <c r="AA276" s="6">
        <v>105792289.17</v>
      </c>
      <c r="AB276" s="10">
        <f t="shared" si="21"/>
        <v>784931273.02</v>
      </c>
      <c r="AC276" s="10">
        <f t="shared" si="22"/>
        <v>726653133.19</v>
      </c>
      <c r="AD276" s="10">
        <f t="shared" si="19"/>
        <v>58278139.83</v>
      </c>
      <c r="AE276" s="12">
        <f>C276/(1+0.13)/VLOOKUP(A276,[1]选股结果!$A$2:$AX$3002,3,FALSE)</f>
        <v>1.04715279988823</v>
      </c>
      <c r="AF276" s="12">
        <f>(S276/(1+0.1)+Z276)/(VLOOKUP(A276,[1]选股结果!$A$2:$AY$3002,51,FALSE))</f>
        <v>0.863401068836786</v>
      </c>
      <c r="AG276" s="16"/>
      <c r="AH276" s="12">
        <f>AD276/VLOOKUP(A276,[1]选股结果!$A$2:$AX$3002,35,FALSE)</f>
        <v>-0.154396279616744</v>
      </c>
      <c r="AI276" s="10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S276/(1+0.13)+Z276)</f>
        <v>95516699.9435398</v>
      </c>
      <c r="AJ276" s="10">
        <f t="shared" si="20"/>
        <v>-37238560.1135398</v>
      </c>
      <c r="AK276" s="18">
        <f>AD276-VLOOKUP(A276,[2]选股结果!$A$2:$G$4900,7,FALSE)</f>
        <v>58423696.47</v>
      </c>
    </row>
    <row r="277" spans="1:37">
      <c r="A277" s="5" t="s">
        <v>587</v>
      </c>
      <c r="B277" s="5" t="s">
        <v>588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/>
      <c r="L277" s="6">
        <v>0</v>
      </c>
      <c r="M277" s="6">
        <v>0</v>
      </c>
      <c r="N277" s="6"/>
      <c r="O277" s="6">
        <v>0</v>
      </c>
      <c r="P277" s="6">
        <v>35501407.9</v>
      </c>
      <c r="Q277" s="6">
        <v>72528620.77</v>
      </c>
      <c r="R277" s="6"/>
      <c r="S277" s="6">
        <v>1363053132.42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115783534.66</v>
      </c>
      <c r="AA277" s="6">
        <v>179514351.49</v>
      </c>
      <c r="AB277" s="10">
        <f t="shared" si="21"/>
        <v>1675791216.6</v>
      </c>
      <c r="AC277" s="10">
        <f t="shared" si="22"/>
        <v>1693852426.47</v>
      </c>
      <c r="AD277" s="10">
        <f t="shared" si="19"/>
        <v>-18061209.8700004</v>
      </c>
      <c r="AE277" s="12">
        <f>C277/(1+0.13)/VLOOKUP(A277,[1]选股结果!$A$2:$AX$3002,3,FALSE)</f>
        <v>0.762736553922822</v>
      </c>
      <c r="AF277" s="12">
        <f>(S277/(1+0.1)+Z277)/(VLOOKUP(A277,[1]选股结果!$A$2:$AY$3002,51,FALSE))</f>
        <v>0.731507809937797</v>
      </c>
      <c r="AG277" s="16"/>
      <c r="AH277" s="12">
        <f>AD277/VLOOKUP(A277,[1]选股结果!$A$2:$AX$3002,35,FALSE)</f>
        <v>2.36215211704638</v>
      </c>
      <c r="AI277" s="10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S277/(1+0.13)+Z277)</f>
        <v>530207537.363805</v>
      </c>
      <c r="AJ277" s="10">
        <f t="shared" si="20"/>
        <v>-548268747.233805</v>
      </c>
      <c r="AK277" s="18">
        <f>AD277-VLOOKUP(A277,[2]选股结果!$A$2:$G$4900,7,FALSE)</f>
        <v>-18154103.6500004</v>
      </c>
    </row>
    <row r="278" spans="1:37">
      <c r="A278" s="5" t="s">
        <v>589</v>
      </c>
      <c r="B278" s="5" t="s">
        <v>590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/>
      <c r="L278" s="6">
        <v>0</v>
      </c>
      <c r="M278" s="6">
        <v>0</v>
      </c>
      <c r="N278" s="6"/>
      <c r="O278" s="6">
        <v>0</v>
      </c>
      <c r="P278" s="6">
        <v>93560390.17</v>
      </c>
      <c r="Q278" s="6">
        <v>19258228.56</v>
      </c>
      <c r="R278" s="6"/>
      <c r="S278" s="6">
        <v>1771592747.81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164924123.92</v>
      </c>
      <c r="AA278" s="6">
        <v>51128447.65</v>
      </c>
      <c r="AB278" s="10">
        <f t="shared" si="21"/>
        <v>2236582221.88</v>
      </c>
      <c r="AC278" s="10">
        <f t="shared" si="22"/>
        <v>2081205709.55</v>
      </c>
      <c r="AD278" s="10">
        <f t="shared" si="19"/>
        <v>155376512.33</v>
      </c>
      <c r="AE278" s="12">
        <f>C278/(1+0.13)/VLOOKUP(A278,[1]选股结果!$A$2:$AX$3002,3,FALSE)</f>
        <v>2.97160222705457</v>
      </c>
      <c r="AF278" s="12">
        <f>(S278/(1+0.1)+Z278)/(VLOOKUP(A278,[1]选股结果!$A$2:$AY$3002,51,FALSE))</f>
        <v>3.11368582154995</v>
      </c>
      <c r="AG278" s="16"/>
      <c r="AH278" s="12">
        <f>AD278/VLOOKUP(A278,[1]选股结果!$A$2:$AX$3002,35,FALSE)</f>
        <v>1.88501260770722</v>
      </c>
      <c r="AI278" s="10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S278/(1+0.13)+Z278)</f>
        <v>-1162492685.30221</v>
      </c>
      <c r="AJ278" s="10">
        <f t="shared" si="20"/>
        <v>1317869197.63221</v>
      </c>
      <c r="AK278" s="18">
        <f>AD278-VLOOKUP(A278,[2]选股结果!$A$2:$G$4900,7,FALSE)</f>
        <v>155462301.75</v>
      </c>
    </row>
    <row r="279" spans="1:37">
      <c r="A279" s="5" t="s">
        <v>591</v>
      </c>
      <c r="B279" s="5" t="s">
        <v>592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/>
      <c r="L279" s="6">
        <v>0</v>
      </c>
      <c r="M279" s="6">
        <v>0</v>
      </c>
      <c r="N279" s="6"/>
      <c r="O279" s="6">
        <v>0</v>
      </c>
      <c r="P279" s="6">
        <v>84376822.54</v>
      </c>
      <c r="Q279" s="6">
        <v>251347214.24</v>
      </c>
      <c r="R279" s="6"/>
      <c r="S279" s="6">
        <v>2137635098.79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181187332.65</v>
      </c>
      <c r="AA279" s="6">
        <v>255702123.33</v>
      </c>
      <c r="AB279" s="10">
        <f t="shared" si="21"/>
        <v>2906769984.92</v>
      </c>
      <c r="AC279" s="10">
        <f t="shared" si="22"/>
        <v>2658901377.31</v>
      </c>
      <c r="AD279" s="10">
        <f t="shared" si="19"/>
        <v>247868607.61</v>
      </c>
      <c r="AE279" s="12">
        <f>C279/(1+0.13)/VLOOKUP(A279,[1]选股结果!$A$2:$AX$3002,3,FALSE)</f>
        <v>0.852480677032808</v>
      </c>
      <c r="AF279" s="12">
        <f>(S279/(1+0.1)+Z279)/(VLOOKUP(A279,[1]选股结果!$A$2:$AY$3002,51,FALSE))</f>
        <v>0.802553835614241</v>
      </c>
      <c r="AG279" s="16"/>
      <c r="AH279" s="12">
        <f>AD279/VLOOKUP(A279,[1]选股结果!$A$2:$AX$3002,35,FALSE)</f>
        <v>61.9038443884478</v>
      </c>
      <c r="AI279" s="10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S279/(1+0.13)+Z279)</f>
        <v>574264621.93469</v>
      </c>
      <c r="AJ279" s="10">
        <f t="shared" si="20"/>
        <v>-326396014.32469</v>
      </c>
      <c r="AK279" s="18">
        <f>AD279-VLOOKUP(A279,[2]选股结果!$A$2:$G$4900,7,FALSE)</f>
        <v>243879680.02</v>
      </c>
    </row>
    <row r="280" spans="1:37">
      <c r="A280" s="5" t="s">
        <v>593</v>
      </c>
      <c r="B280" s="5" t="s">
        <v>594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/>
      <c r="L280" s="6">
        <v>0</v>
      </c>
      <c r="M280" s="6">
        <v>0</v>
      </c>
      <c r="N280" s="6"/>
      <c r="O280" s="6">
        <v>0</v>
      </c>
      <c r="P280" s="6">
        <v>730965412.24</v>
      </c>
      <c r="Q280" s="6">
        <v>117940626.04</v>
      </c>
      <c r="R280" s="6"/>
      <c r="S280" s="6">
        <v>30373538775.49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696867706.34</v>
      </c>
      <c r="AA280" s="6">
        <v>71305109.37</v>
      </c>
      <c r="AB280" s="10">
        <f t="shared" si="21"/>
        <v>35531457744.95</v>
      </c>
      <c r="AC280" s="10">
        <f t="shared" si="22"/>
        <v>31872677003.44</v>
      </c>
      <c r="AD280" s="10">
        <f t="shared" si="19"/>
        <v>3658780741.51</v>
      </c>
      <c r="AE280" s="12">
        <f>C280/(1+0.13)/VLOOKUP(A280,[1]选股结果!$A$2:$AX$3002,3,FALSE)</f>
        <v>0.935296344878809</v>
      </c>
      <c r="AF280" s="12">
        <f>(S280/(1+0.1)+Z280)/(VLOOKUP(A280,[1]选股结果!$A$2:$AY$3002,51,FALSE))</f>
        <v>0.8972571501229</v>
      </c>
      <c r="AG280" s="16"/>
      <c r="AH280" s="12">
        <f>AD280/VLOOKUP(A280,[1]选股结果!$A$2:$AX$3002,35,FALSE)</f>
        <v>2.22252939243541</v>
      </c>
      <c r="AI280" s="10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S280/(1+0.13)+Z280)</f>
        <v>3974688634.84407</v>
      </c>
      <c r="AJ280" s="10">
        <f t="shared" si="20"/>
        <v>-315907893.334068</v>
      </c>
      <c r="AK280" s="18">
        <f>AD280-VLOOKUP(A280,[2]选股结果!$A$2:$G$4900,7,FALSE)</f>
        <v>3658801913.31</v>
      </c>
    </row>
    <row r="281" spans="1:37">
      <c r="A281" s="5" t="s">
        <v>595</v>
      </c>
      <c r="B281" s="5" t="s">
        <v>596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/>
      <c r="L281" s="6">
        <v>0</v>
      </c>
      <c r="M281" s="6">
        <v>0</v>
      </c>
      <c r="N281" s="6"/>
      <c r="O281" s="6">
        <v>0</v>
      </c>
      <c r="P281" s="6">
        <v>599086434.83</v>
      </c>
      <c r="Q281" s="6">
        <v>89054473.2</v>
      </c>
      <c r="R281" s="6"/>
      <c r="S281" s="6">
        <v>1217383787.02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119590151.27</v>
      </c>
      <c r="AA281" s="6">
        <v>246656914.83</v>
      </c>
      <c r="AB281" s="10">
        <f t="shared" si="21"/>
        <v>2617896833.06</v>
      </c>
      <c r="AC281" s="10">
        <f t="shared" si="22"/>
        <v>2182717287.95</v>
      </c>
      <c r="AD281" s="10">
        <f t="shared" si="19"/>
        <v>435179545.11</v>
      </c>
      <c r="AE281" s="12">
        <f>C281/(1+0.13)/VLOOKUP(A281,[1]选股结果!$A$2:$AX$3002,3,FALSE)</f>
        <v>0.91822468236349</v>
      </c>
      <c r="AF281" s="12">
        <f>(S281/(1+0.1)+Z281)/(VLOOKUP(A281,[1]选股结果!$A$2:$AY$3002,51,FALSE))</f>
        <v>0.853521097993894</v>
      </c>
      <c r="AG281" s="16"/>
      <c r="AH281" s="12">
        <f>AD281/VLOOKUP(A281,[1]选股结果!$A$2:$AX$3002,35,FALSE)</f>
        <v>0.593292596334425</v>
      </c>
      <c r="AI281" s="10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S281/(1+0.13)+Z281)</f>
        <v>239836383.296549</v>
      </c>
      <c r="AJ281" s="10">
        <f t="shared" si="20"/>
        <v>195343161.813452</v>
      </c>
      <c r="AK281" s="18">
        <f>AD281-VLOOKUP(A281,[2]选股结果!$A$2:$G$4900,7,FALSE)</f>
        <v>435179545.11</v>
      </c>
    </row>
    <row r="282" spans="1:37">
      <c r="A282" s="5" t="s">
        <v>597</v>
      </c>
      <c r="B282" s="5" t="s">
        <v>598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/>
      <c r="L282" s="6">
        <v>0</v>
      </c>
      <c r="M282" s="6">
        <v>0</v>
      </c>
      <c r="N282" s="6"/>
      <c r="O282" s="6">
        <v>0</v>
      </c>
      <c r="P282" s="6">
        <v>159637489.42</v>
      </c>
      <c r="Q282" s="6">
        <v>766070582.46</v>
      </c>
      <c r="R282" s="6"/>
      <c r="S282" s="6">
        <v>4930173276.83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1181226249.2</v>
      </c>
      <c r="AA282" s="6">
        <v>819747839.49</v>
      </c>
      <c r="AB282" s="10">
        <f t="shared" si="21"/>
        <v>6777157341.33</v>
      </c>
      <c r="AC282" s="10">
        <f t="shared" si="22"/>
        <v>7090784854.94</v>
      </c>
      <c r="AD282" s="10">
        <f t="shared" si="19"/>
        <v>-313627513.61</v>
      </c>
      <c r="AE282" s="12">
        <f>C282/(1+0.13)/VLOOKUP(A282,[1]选股结果!$A$2:$AX$3002,3,FALSE)</f>
        <v>0.773225655435106</v>
      </c>
      <c r="AF282" s="12">
        <f>(S282/(1+0.1)+Z282)/(VLOOKUP(A282,[1]选股结果!$A$2:$AY$3002,51,FALSE))</f>
        <v>0.92085455240799</v>
      </c>
      <c r="AG282" s="16"/>
      <c r="AH282" s="12">
        <f>AD282/VLOOKUP(A282,[1]选股结果!$A$2:$AX$3002,35,FALSE)</f>
        <v>-0.520457849108857</v>
      </c>
      <c r="AI282" s="10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S282/(1+0.13)+Z282)</f>
        <v>605730406.355488</v>
      </c>
      <c r="AJ282" s="10">
        <f t="shared" si="20"/>
        <v>-919357919.965487</v>
      </c>
      <c r="AK282" s="18">
        <f>AD282-VLOOKUP(A282,[2]选股结果!$A$2:$G$4900,7,FALSE)</f>
        <v>-313085241.13</v>
      </c>
    </row>
    <row r="283" spans="1:37">
      <c r="A283" s="5" t="s">
        <v>599</v>
      </c>
      <c r="B283" s="5" t="s">
        <v>600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/>
      <c r="L283" s="6">
        <v>0</v>
      </c>
      <c r="M283" s="6">
        <v>0</v>
      </c>
      <c r="N283" s="6"/>
      <c r="O283" s="6">
        <v>0</v>
      </c>
      <c r="P283" s="6">
        <v>389121886.15</v>
      </c>
      <c r="Q283" s="6">
        <v>63685732.42</v>
      </c>
      <c r="R283" s="6"/>
      <c r="S283" s="6">
        <v>3899613757.92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96554430.98</v>
      </c>
      <c r="AA283" s="6">
        <v>87866737.28</v>
      </c>
      <c r="AB283" s="10">
        <f t="shared" si="21"/>
        <v>3652912587.59</v>
      </c>
      <c r="AC283" s="10">
        <f t="shared" si="22"/>
        <v>4473156812.33</v>
      </c>
      <c r="AD283" s="10">
        <f t="shared" si="19"/>
        <v>-820244224.74</v>
      </c>
      <c r="AE283" s="12">
        <f>C283/(1+0.13)/VLOOKUP(A283,[1]选股结果!$A$2:$AX$3002,3,FALSE)</f>
        <v>1.04913753410322</v>
      </c>
      <c r="AF283" s="12">
        <f>(S283/(1+0.1)+Z283)/(VLOOKUP(A283,[1]选股结果!$A$2:$AY$3002,51,FALSE))</f>
        <v>1.18601242534352</v>
      </c>
      <c r="AG283" s="16"/>
      <c r="AH283" s="12">
        <f>AD283/VLOOKUP(A283,[1]选股结果!$A$2:$AX$3002,35,FALSE)</f>
        <v>12.37752499519</v>
      </c>
      <c r="AI283" s="10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S283/(1+0.13)+Z283)</f>
        <v>-477034412.277877</v>
      </c>
      <c r="AJ283" s="10">
        <f t="shared" si="20"/>
        <v>-343209812.462123</v>
      </c>
      <c r="AK283" s="18">
        <f>AD283-VLOOKUP(A283,[2]选股结果!$A$2:$G$4900,7,FALSE)</f>
        <v>-820244224.74</v>
      </c>
    </row>
    <row r="284" spans="1:37">
      <c r="A284" s="5" t="s">
        <v>601</v>
      </c>
      <c r="B284" s="5" t="s">
        <v>602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/>
      <c r="L284" s="6">
        <v>0</v>
      </c>
      <c r="M284" s="6">
        <v>0</v>
      </c>
      <c r="N284" s="6"/>
      <c r="O284" s="6">
        <v>0</v>
      </c>
      <c r="P284" s="6">
        <v>15445730.48</v>
      </c>
      <c r="Q284" s="6">
        <v>28901321.69</v>
      </c>
      <c r="R284" s="6"/>
      <c r="S284" s="6">
        <v>200074369.19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173315147.09</v>
      </c>
      <c r="AA284" s="6">
        <v>28901321.69</v>
      </c>
      <c r="AB284" s="10">
        <f t="shared" si="21"/>
        <v>394515714.36</v>
      </c>
      <c r="AC284" s="10">
        <f t="shared" si="22"/>
        <v>417736568.45</v>
      </c>
      <c r="AD284" s="10">
        <f t="shared" si="19"/>
        <v>-23220854.09</v>
      </c>
      <c r="AE284" s="12">
        <f>C284/(1+0.13)/VLOOKUP(A284,[1]选股结果!$A$2:$AX$3002,3,FALSE)</f>
        <v>0.843423375183322</v>
      </c>
      <c r="AF284" s="12">
        <f>(S284/(1+0.1)+Z284)/(VLOOKUP(A284,[1]选股结果!$A$2:$AY$3002,51,FALSE))</f>
        <v>0.74525010142611</v>
      </c>
      <c r="AG284" s="16"/>
      <c r="AH284" s="12">
        <f>AD284/VLOOKUP(A284,[1]选股结果!$A$2:$AX$3002,35,FALSE)</f>
        <v>0.215303150800014</v>
      </c>
      <c r="AI284" s="10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S284/(1+0.13)+Z284)</f>
        <v>126247666.175044</v>
      </c>
      <c r="AJ284" s="10">
        <f t="shared" si="20"/>
        <v>-149468520.265044</v>
      </c>
      <c r="AK284" s="18">
        <f>AD284-VLOOKUP(A284,[2]选股结果!$A$2:$G$4900,7,FALSE)</f>
        <v>-23220854.09</v>
      </c>
    </row>
    <row r="285" spans="1:37">
      <c r="A285" s="5" t="s">
        <v>603</v>
      </c>
      <c r="B285" s="5" t="s">
        <v>604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/>
      <c r="L285" s="6">
        <v>0</v>
      </c>
      <c r="M285" s="6">
        <v>0</v>
      </c>
      <c r="N285" s="6"/>
      <c r="O285" s="6">
        <v>0</v>
      </c>
      <c r="P285" s="6">
        <v>40803107.01</v>
      </c>
      <c r="Q285" s="6">
        <v>8572321.15</v>
      </c>
      <c r="R285" s="6"/>
      <c r="S285" s="6">
        <v>199075784.06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42175854.19</v>
      </c>
      <c r="AA285" s="6">
        <v>8540406.95</v>
      </c>
      <c r="AB285" s="10">
        <f t="shared" si="21"/>
        <v>299900346.84</v>
      </c>
      <c r="AC285" s="10">
        <f t="shared" si="22"/>
        <v>290595152.21</v>
      </c>
      <c r="AD285" s="10">
        <f t="shared" si="19"/>
        <v>9305194.63</v>
      </c>
      <c r="AE285" s="12">
        <f>C285/(1+0.13)/VLOOKUP(A285,[1]选股结果!$A$2:$AX$3002,3,FALSE)</f>
        <v>0.792414446118842</v>
      </c>
      <c r="AF285" s="12">
        <f>(S285/(1+0.1)+Z285)/(VLOOKUP(A285,[1]选股结果!$A$2:$AY$3002,51,FALSE))</f>
        <v>0.85700254225674</v>
      </c>
      <c r="AG285" s="16"/>
      <c r="AH285" s="12">
        <f>AD285/VLOOKUP(A285,[1]选股结果!$A$2:$AX$3002,35,FALSE)</f>
        <v>0.0943879569268747</v>
      </c>
      <c r="AI285" s="10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S285/(1+0.13)+Z285)</f>
        <v>42039657.7199115</v>
      </c>
      <c r="AJ285" s="10">
        <f t="shared" si="20"/>
        <v>-32734463.0899115</v>
      </c>
      <c r="AK285" s="18">
        <f>AD285-VLOOKUP(A285,[2]选股结果!$A$2:$G$4900,7,FALSE)</f>
        <v>9340863.31999999</v>
      </c>
    </row>
    <row r="286" spans="1:37">
      <c r="A286" s="5" t="s">
        <v>605</v>
      </c>
      <c r="B286" s="5" t="s">
        <v>606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/>
      <c r="L286" s="6">
        <v>0</v>
      </c>
      <c r="M286" s="6">
        <v>0</v>
      </c>
      <c r="N286" s="6"/>
      <c r="O286" s="6">
        <v>0</v>
      </c>
      <c r="P286" s="6">
        <v>1152145352.55</v>
      </c>
      <c r="Q286" s="6">
        <v>83225800.57</v>
      </c>
      <c r="R286" s="6"/>
      <c r="S286" s="6">
        <v>4504486327.79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263486318.71</v>
      </c>
      <c r="AA286" s="6">
        <v>143432068.35</v>
      </c>
      <c r="AB286" s="10">
        <f t="shared" si="21"/>
        <v>10103810844.88</v>
      </c>
      <c r="AC286" s="10">
        <f t="shared" si="22"/>
        <v>6063550067.4</v>
      </c>
      <c r="AD286" s="10">
        <f t="shared" si="19"/>
        <v>4040260777.48</v>
      </c>
      <c r="AE286" s="12">
        <f>C286/(1+0.13)/VLOOKUP(A286,[1]选股结果!$A$2:$AX$3002,3,FALSE)</f>
        <v>0.562298193082375</v>
      </c>
      <c r="AF286" s="12">
        <f>(S286/(1+0.1)+Z286)/(VLOOKUP(A286,[1]选股结果!$A$2:$AY$3002,51,FALSE))</f>
        <v>0.357721729672072</v>
      </c>
      <c r="AG286" s="16"/>
      <c r="AH286" s="12">
        <f>AD286/VLOOKUP(A286,[1]选股结果!$A$2:$AX$3002,35,FALSE)</f>
        <v>1.63236552000995</v>
      </c>
      <c r="AI286" s="10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S286/(1+0.13)+Z286)</f>
        <v>7934221167.77018</v>
      </c>
      <c r="AJ286" s="10">
        <f t="shared" si="20"/>
        <v>-3893960390.29018</v>
      </c>
      <c r="AK286" s="18">
        <f>AD286-VLOOKUP(A286,[2]选股结果!$A$2:$G$4900,7,FALSE)</f>
        <v>3860729784.13</v>
      </c>
    </row>
    <row r="287" spans="1:37">
      <c r="A287" s="5" t="s">
        <v>607</v>
      </c>
      <c r="B287" s="5" t="s">
        <v>608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/>
      <c r="L287" s="6">
        <v>0</v>
      </c>
      <c r="M287" s="6">
        <v>0</v>
      </c>
      <c r="N287" s="6"/>
      <c r="O287" s="6">
        <v>0</v>
      </c>
      <c r="P287" s="6">
        <v>5980745956</v>
      </c>
      <c r="Q287" s="6">
        <v>4850018898</v>
      </c>
      <c r="R287" s="6"/>
      <c r="S287" s="6">
        <v>107706213622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13584382845</v>
      </c>
      <c r="AA287" s="6">
        <v>4001052386</v>
      </c>
      <c r="AB287" s="10">
        <f t="shared" si="21"/>
        <v>167658961005</v>
      </c>
      <c r="AC287" s="10">
        <f t="shared" si="22"/>
        <v>131272394809</v>
      </c>
      <c r="AD287" s="10">
        <f t="shared" si="19"/>
        <v>36386566196</v>
      </c>
      <c r="AE287" s="12">
        <f>C287/(1+0.13)/VLOOKUP(A287,[1]选股结果!$A$2:$AX$3002,3,FALSE)</f>
        <v>0.882411600007606</v>
      </c>
      <c r="AF287" s="12">
        <f>(S287/(1+0.1)+Z287)/(VLOOKUP(A287,[1]选股结果!$A$2:$AY$3002,51,FALSE))</f>
        <v>0.857710308965876</v>
      </c>
      <c r="AG287" s="16"/>
      <c r="AH287" s="12">
        <f>AD287/VLOOKUP(A287,[1]选股结果!$A$2:$AX$3002,35,FALSE)</f>
        <v>1.51660483043302</v>
      </c>
      <c r="AI287" s="10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S287/(1+0.13)+Z287)</f>
        <v>21096632403.1947</v>
      </c>
      <c r="AJ287" s="10">
        <f t="shared" si="20"/>
        <v>15289933792.8053</v>
      </c>
      <c r="AK287" s="18">
        <f>AD287-VLOOKUP(A287,[2]选股结果!$A$2:$G$4900,7,FALSE)</f>
        <v>36537690492</v>
      </c>
    </row>
    <row r="288" spans="1:37">
      <c r="A288" s="5" t="s">
        <v>609</v>
      </c>
      <c r="B288" s="5" t="s">
        <v>610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/>
      <c r="L288" s="6">
        <v>0</v>
      </c>
      <c r="M288" s="6">
        <v>0</v>
      </c>
      <c r="N288" s="6"/>
      <c r="O288" s="6">
        <v>0</v>
      </c>
      <c r="P288" s="6">
        <v>125523365.24</v>
      </c>
      <c r="Q288" s="6">
        <v>57187354.22</v>
      </c>
      <c r="R288" s="6"/>
      <c r="S288" s="6">
        <v>2044777843.69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1049865869.62</v>
      </c>
      <c r="AA288" s="6">
        <v>101740045</v>
      </c>
      <c r="AB288" s="10">
        <f t="shared" si="21"/>
        <v>3499454990.94</v>
      </c>
      <c r="AC288" s="10">
        <f t="shared" si="22"/>
        <v>3321907123.55</v>
      </c>
      <c r="AD288" s="10">
        <f t="shared" si="19"/>
        <v>177547867.39</v>
      </c>
      <c r="AE288" s="12">
        <f>C288/(1+0.13)/VLOOKUP(A288,[1]选股结果!$A$2:$AX$3002,3,FALSE)</f>
        <v>0.854086603740477</v>
      </c>
      <c r="AF288" s="12">
        <f>(S288/(1+0.1)+Z288)/(VLOOKUP(A288,[1]选股结果!$A$2:$AY$3002,51,FALSE))</f>
        <v>0.852776746421152</v>
      </c>
      <c r="AG288" s="16"/>
      <c r="AH288" s="12">
        <f>AD288/VLOOKUP(A288,[1]选股结果!$A$2:$AX$3002,35,FALSE)</f>
        <v>0.877641981306499</v>
      </c>
      <c r="AI288" s="10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S288/(1+0.13)+Z288)</f>
        <v>551518043.200089</v>
      </c>
      <c r="AJ288" s="10">
        <f t="shared" si="20"/>
        <v>-373970175.810089</v>
      </c>
      <c r="AK288" s="18">
        <f>AD288-VLOOKUP(A288,[2]选股结果!$A$2:$G$4900,7,FALSE)</f>
        <v>235132472.13</v>
      </c>
    </row>
    <row r="289" spans="1:37">
      <c r="A289" s="5" t="s">
        <v>611</v>
      </c>
      <c r="B289" s="5" t="s">
        <v>612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/>
      <c r="L289" s="6">
        <v>0</v>
      </c>
      <c r="M289" s="6">
        <v>0</v>
      </c>
      <c r="N289" s="6"/>
      <c r="O289" s="6">
        <v>0</v>
      </c>
      <c r="P289" s="6">
        <v>2737886006.34</v>
      </c>
      <c r="Q289" s="6">
        <v>417977753.56</v>
      </c>
      <c r="R289" s="6"/>
      <c r="S289" s="6">
        <v>47292817368.8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3719365246.5</v>
      </c>
      <c r="AA289" s="6">
        <v>2327724594.48</v>
      </c>
      <c r="AB289" s="10">
        <f t="shared" si="21"/>
        <v>50080878019.68</v>
      </c>
      <c r="AC289" s="10">
        <f t="shared" si="22"/>
        <v>56077793216.12</v>
      </c>
      <c r="AD289" s="10">
        <f t="shared" si="19"/>
        <v>-5996915196.44001</v>
      </c>
      <c r="AE289" s="12">
        <f>C289/(1+0.13)/VLOOKUP(A289,[1]选股结果!$A$2:$AX$3002,3,FALSE)</f>
        <v>0.864533799152859</v>
      </c>
      <c r="AF289" s="12">
        <f>(S289/(1+0.1)+Z289)/(VLOOKUP(A289,[1]选股结果!$A$2:$AY$3002,51,FALSE))</f>
        <v>0.949836238477157</v>
      </c>
      <c r="AG289" s="16"/>
      <c r="AH289" s="12">
        <f>AD289/VLOOKUP(A289,[1]选股结果!$A$2:$AX$3002,35,FALSE)</f>
        <v>-6.35548467350198</v>
      </c>
      <c r="AI289" s="10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S289/(1+0.13)+Z289)</f>
        <v>3608467515.59043</v>
      </c>
      <c r="AJ289" s="10">
        <f t="shared" si="20"/>
        <v>-9605382712.03044</v>
      </c>
      <c r="AK289" s="18">
        <f>AD289-VLOOKUP(A289,[2]选股结果!$A$2:$G$4900,7,FALSE)</f>
        <v>-5979649905.33001</v>
      </c>
    </row>
    <row r="290" spans="1:37">
      <c r="A290" s="5" t="s">
        <v>613</v>
      </c>
      <c r="B290" s="5" t="s">
        <v>614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/>
      <c r="L290" s="6">
        <v>0</v>
      </c>
      <c r="M290" s="6">
        <v>0</v>
      </c>
      <c r="N290" s="6"/>
      <c r="O290" s="6">
        <v>0</v>
      </c>
      <c r="P290" s="6">
        <v>1710804889.47</v>
      </c>
      <c r="Q290" s="6">
        <v>460512686.82</v>
      </c>
      <c r="R290" s="6"/>
      <c r="S290" s="6">
        <v>6214429099.91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1858928966.09</v>
      </c>
      <c r="AA290" s="6">
        <v>638341990.54</v>
      </c>
      <c r="AB290" s="10">
        <f t="shared" si="21"/>
        <v>13216091652.33</v>
      </c>
      <c r="AC290" s="10">
        <f t="shared" si="22"/>
        <v>10422504946.01</v>
      </c>
      <c r="AD290" s="10">
        <f t="shared" si="19"/>
        <v>2793586706.32</v>
      </c>
      <c r="AE290" s="12">
        <f>C290/(1+0.13)/VLOOKUP(A290,[1]选股结果!$A$2:$AX$3002,3,FALSE)</f>
        <v>1.08687767287047</v>
      </c>
      <c r="AF290" s="12">
        <f>(S290/(1+0.1)+Z290)/(VLOOKUP(A290,[1]选股结果!$A$2:$AY$3002,51,FALSE))</f>
        <v>0.777032575204903</v>
      </c>
      <c r="AG290" s="16"/>
      <c r="AH290" s="12">
        <f>AD290/VLOOKUP(A290,[1]选股结果!$A$2:$AX$3002,35,FALSE)</f>
        <v>4.32295821723241</v>
      </c>
      <c r="AI290" s="10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S290/(1+0.13)+Z290)</f>
        <v>2304504433.01858</v>
      </c>
      <c r="AJ290" s="10">
        <f t="shared" si="20"/>
        <v>489082273.301415</v>
      </c>
      <c r="AK290" s="18">
        <f>AD290-VLOOKUP(A290,[2]选股结果!$A$2:$G$4900,7,FALSE)</f>
        <v>2791337577.03</v>
      </c>
    </row>
    <row r="291" spans="1:37">
      <c r="A291" s="5" t="s">
        <v>615</v>
      </c>
      <c r="B291" s="5" t="s">
        <v>616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/>
      <c r="L291" s="6">
        <v>0</v>
      </c>
      <c r="M291" s="6">
        <v>0</v>
      </c>
      <c r="N291" s="6"/>
      <c r="O291" s="6">
        <v>0</v>
      </c>
      <c r="P291" s="6">
        <v>147652439.37</v>
      </c>
      <c r="Q291" s="6">
        <v>72410705.39</v>
      </c>
      <c r="R291" s="6"/>
      <c r="S291" s="6">
        <v>1798563716.28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306783676.63</v>
      </c>
      <c r="AA291" s="6">
        <v>97066096.57</v>
      </c>
      <c r="AB291" s="10">
        <f t="shared" si="21"/>
        <v>2858618832.22</v>
      </c>
      <c r="AC291" s="10">
        <f t="shared" si="22"/>
        <v>2350065928.85</v>
      </c>
      <c r="AD291" s="10">
        <f t="shared" si="19"/>
        <v>508552903.37</v>
      </c>
      <c r="AE291" s="12">
        <f>C291/(1+0.13)/VLOOKUP(A291,[1]选股结果!$A$2:$AX$3002,3,FALSE)</f>
        <v>0.856937586468306</v>
      </c>
      <c r="AF291" s="12">
        <f>(S291/(1+0.1)+Z291)/(VLOOKUP(A291,[1]选股结果!$A$2:$AY$3002,51,FALSE))</f>
        <v>0.797939511941833</v>
      </c>
      <c r="AG291" s="16"/>
      <c r="AH291" s="12">
        <f>AD291/VLOOKUP(A291,[1]选股结果!$A$2:$AX$3002,35,FALSE)</f>
        <v>1.30155175905558</v>
      </c>
      <c r="AI291" s="10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S291/(1+0.13)+Z291)</f>
        <v>535136944.797522</v>
      </c>
      <c r="AJ291" s="10">
        <f t="shared" si="20"/>
        <v>-26584041.4275222</v>
      </c>
      <c r="AK291" s="18">
        <f>AD291-VLOOKUP(A291,[2]选股结果!$A$2:$G$4900,7,FALSE)</f>
        <v>515387931.86</v>
      </c>
    </row>
    <row r="292" spans="1:37">
      <c r="A292" s="5" t="s">
        <v>617</v>
      </c>
      <c r="B292" s="5" t="s">
        <v>618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/>
      <c r="L292" s="6">
        <v>0</v>
      </c>
      <c r="M292" s="6">
        <v>0</v>
      </c>
      <c r="N292" s="6"/>
      <c r="O292" s="6">
        <v>0</v>
      </c>
      <c r="P292" s="6">
        <v>165575231.26</v>
      </c>
      <c r="Q292" s="6">
        <v>520472255.9</v>
      </c>
      <c r="R292" s="6"/>
      <c r="S292" s="6">
        <v>2435631858.19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913799412.35</v>
      </c>
      <c r="AA292" s="6">
        <v>506816026.32</v>
      </c>
      <c r="AB292" s="10">
        <f t="shared" si="21"/>
        <v>2834867031.38</v>
      </c>
      <c r="AC292" s="10">
        <f t="shared" si="22"/>
        <v>4021822528.12</v>
      </c>
      <c r="AD292" s="10">
        <f t="shared" si="19"/>
        <v>-1186955496.74</v>
      </c>
      <c r="AE292" s="12">
        <f>C292/(1+0.13)/VLOOKUP(A292,[1]选股结果!$A$2:$AX$3002,3,FALSE)</f>
        <v>1.294891099739</v>
      </c>
      <c r="AF292" s="12">
        <f>(S292/(1+0.1)+Z292)/(VLOOKUP(A292,[1]选股结果!$A$2:$AY$3002,51,FALSE))</f>
        <v>1.81199229141681</v>
      </c>
      <c r="AG292" s="16"/>
      <c r="AH292" s="12">
        <f>AD292/VLOOKUP(A292,[1]选股结果!$A$2:$AX$3002,35,FALSE)</f>
        <v>1.5800041274583</v>
      </c>
      <c r="AI292" s="10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S292/(1+0.13)+Z292)</f>
        <v>-1342943550.91699</v>
      </c>
      <c r="AJ292" s="10">
        <f t="shared" si="20"/>
        <v>155988054.176992</v>
      </c>
      <c r="AK292" s="18">
        <f>AD292-VLOOKUP(A292,[2]选股结果!$A$2:$G$4900,7,FALSE)</f>
        <v>-1186967107.46</v>
      </c>
    </row>
    <row r="293" spans="1:37">
      <c r="A293" s="5" t="s">
        <v>619</v>
      </c>
      <c r="B293" s="5" t="s">
        <v>620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/>
      <c r="L293" s="6">
        <v>0</v>
      </c>
      <c r="M293" s="6">
        <v>0</v>
      </c>
      <c r="N293" s="6"/>
      <c r="O293" s="6">
        <v>0</v>
      </c>
      <c r="P293" s="6">
        <v>418477181.26</v>
      </c>
      <c r="Q293" s="6">
        <v>300592102.08</v>
      </c>
      <c r="R293" s="6"/>
      <c r="S293" s="6">
        <v>1264702799.36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1174348791.93</v>
      </c>
      <c r="AA293" s="6">
        <v>186030108.61</v>
      </c>
      <c r="AB293" s="10">
        <f t="shared" si="21"/>
        <v>3704535650.57</v>
      </c>
      <c r="AC293" s="10">
        <f t="shared" si="22"/>
        <v>3043558881.16</v>
      </c>
      <c r="AD293" s="10">
        <f t="shared" si="19"/>
        <v>660976769.41</v>
      </c>
      <c r="AE293" s="12">
        <f>C293/(1+0.13)/VLOOKUP(A293,[1]选股结果!$A$2:$AX$3002,3,FALSE)</f>
        <v>0.709113778688592</v>
      </c>
      <c r="AF293" s="12">
        <f>(S293/(1+0.1)+Z293)/(VLOOKUP(A293,[1]选股结果!$A$2:$AY$3002,51,FALSE))</f>
        <v>0.762029635911878</v>
      </c>
      <c r="AG293" s="16"/>
      <c r="AH293" s="12">
        <f>AD293/VLOOKUP(A293,[1]选股结果!$A$2:$AX$3002,35,FALSE)</f>
        <v>0.720291805598331</v>
      </c>
      <c r="AI293" s="10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S293/(1+0.13)+Z293)</f>
        <v>756298503.727257</v>
      </c>
      <c r="AJ293" s="10">
        <f t="shared" si="20"/>
        <v>-95321734.3172569</v>
      </c>
      <c r="AK293" s="18">
        <f>AD293-VLOOKUP(A293,[2]选股结果!$A$2:$G$4900,7,FALSE)</f>
        <v>661044512.5</v>
      </c>
    </row>
    <row r="294" spans="1:37">
      <c r="A294" s="5" t="s">
        <v>621</v>
      </c>
      <c r="B294" s="5" t="s">
        <v>622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/>
      <c r="L294" s="6">
        <v>0</v>
      </c>
      <c r="M294" s="6">
        <v>0</v>
      </c>
      <c r="N294" s="6"/>
      <c r="O294" s="6">
        <v>0</v>
      </c>
      <c r="P294" s="6">
        <v>171488763.78</v>
      </c>
      <c r="Q294" s="6">
        <v>108719727.63</v>
      </c>
      <c r="R294" s="6"/>
      <c r="S294" s="6">
        <v>1682494735.32</v>
      </c>
      <c r="T294" s="6">
        <v>-29584206.91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315202693.94</v>
      </c>
      <c r="AA294" s="6">
        <v>207667768.17</v>
      </c>
      <c r="AB294" s="10">
        <f t="shared" si="21"/>
        <v>3351277687.04</v>
      </c>
      <c r="AC294" s="10">
        <f t="shared" si="22"/>
        <v>2347269754.3</v>
      </c>
      <c r="AD294" s="10">
        <f t="shared" si="19"/>
        <v>1004007932.74</v>
      </c>
      <c r="AE294" s="12">
        <f>C294/(1+0.13)/VLOOKUP(A294,[1]选股结果!$A$2:$AX$3002,3,FALSE)</f>
        <v>2.11017529527507</v>
      </c>
      <c r="AF294" s="12">
        <f>(S294/(1+0.1)+Z294)/(VLOOKUP(A294,[1]选股结果!$A$2:$AY$3002,51,FALSE))</f>
        <v>1.26359559021993</v>
      </c>
      <c r="AG294" s="16"/>
      <c r="AH294" s="12">
        <f>AD294/VLOOKUP(A294,[1]选股结果!$A$2:$AX$3002,35,FALSE)</f>
        <v>-6.15166790448654</v>
      </c>
      <c r="AI294" s="10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S294/(1+0.13)+Z294)</f>
        <v>-344220133.358496</v>
      </c>
      <c r="AJ294" s="10">
        <f t="shared" si="20"/>
        <v>1348228066.0985</v>
      </c>
      <c r="AK294" s="18">
        <f>AD294-VLOOKUP(A294,[2]选股结果!$A$2:$G$4900,7,FALSE)</f>
        <v>954943985.52</v>
      </c>
    </row>
    <row r="295" spans="1:37">
      <c r="A295" s="5" t="s">
        <v>623</v>
      </c>
      <c r="B295" s="5" t="s">
        <v>624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/>
      <c r="L295" s="6">
        <v>0</v>
      </c>
      <c r="M295" s="6">
        <v>0</v>
      </c>
      <c r="N295" s="6"/>
      <c r="O295" s="6">
        <v>0</v>
      </c>
      <c r="P295" s="6">
        <v>3280390007.53</v>
      </c>
      <c r="Q295" s="6">
        <v>5403002145.11</v>
      </c>
      <c r="R295" s="6"/>
      <c r="S295" s="6">
        <v>27840233257.6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476737865.96</v>
      </c>
      <c r="AA295" s="6">
        <v>13327281512.44</v>
      </c>
      <c r="AB295" s="10">
        <f t="shared" si="21"/>
        <v>31525016680.1</v>
      </c>
      <c r="AC295" s="10">
        <f t="shared" si="22"/>
        <v>44924642643.53</v>
      </c>
      <c r="AD295" s="10">
        <f t="shared" si="19"/>
        <v>-13399625963.43</v>
      </c>
      <c r="AE295" s="12">
        <f>C295/(1+0.13)/VLOOKUP(A295,[1]选股结果!$A$2:$AX$3002,3,FALSE)</f>
        <v>3.86183440308719</v>
      </c>
      <c r="AF295" s="12">
        <f>(S295/(1+0.1)+Z295)/(VLOOKUP(A295,[1]选股结果!$A$2:$AY$3002,51,FALSE))</f>
        <v>4.52410666150077</v>
      </c>
      <c r="AG295" s="16"/>
      <c r="AH295" s="12">
        <f>AD295/VLOOKUP(A295,[1]选股结果!$A$2:$AX$3002,35,FALSE)</f>
        <v>-77.0368152683458</v>
      </c>
      <c r="AI295" s="10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S295/(1+0.13)+Z295)</f>
        <v>-19414414620.9478</v>
      </c>
      <c r="AJ295" s="10">
        <f t="shared" si="20"/>
        <v>6014788657.51779</v>
      </c>
      <c r="AK295" s="18">
        <f>AD295-VLOOKUP(A295,[2]选股结果!$A$2:$G$4900,7,FALSE)</f>
        <v>-13399576695.38</v>
      </c>
    </row>
    <row r="296" spans="1:37">
      <c r="A296" s="5" t="s">
        <v>625</v>
      </c>
      <c r="B296" s="5" t="s">
        <v>626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/>
      <c r="L296" s="6">
        <v>0</v>
      </c>
      <c r="M296" s="6">
        <v>0</v>
      </c>
      <c r="N296" s="6"/>
      <c r="O296" s="6">
        <v>0</v>
      </c>
      <c r="P296" s="6">
        <v>40313947.26</v>
      </c>
      <c r="Q296" s="6">
        <v>33706899.72</v>
      </c>
      <c r="R296" s="6"/>
      <c r="S296" s="6">
        <v>495042803.28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97193620.83</v>
      </c>
      <c r="AA296" s="6">
        <v>84368839.07</v>
      </c>
      <c r="AB296" s="10">
        <f t="shared" si="21"/>
        <v>738125295.84</v>
      </c>
      <c r="AC296" s="10">
        <f t="shared" si="22"/>
        <v>716919210.44</v>
      </c>
      <c r="AD296" s="10">
        <f t="shared" si="19"/>
        <v>21206085.4</v>
      </c>
      <c r="AE296" s="12">
        <f>C296/(1+0.13)/VLOOKUP(A296,[1]选股结果!$A$2:$AX$3002,3,FALSE)</f>
        <v>0.778187917568121</v>
      </c>
      <c r="AF296" s="12">
        <f>(S296/(1+0.1)+Z296)/(VLOOKUP(A296,[1]选股结果!$A$2:$AY$3002,51,FALSE))</f>
        <v>0.698290554160057</v>
      </c>
      <c r="AG296" s="16"/>
      <c r="AH296" s="12">
        <f>AD296/VLOOKUP(A296,[1]选股结果!$A$2:$AX$3002,35,FALSE)</f>
        <v>49.0454819963112</v>
      </c>
      <c r="AI296" s="10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S296/(1+0.13)+Z296)</f>
        <v>248389948.666018</v>
      </c>
      <c r="AJ296" s="10">
        <f t="shared" si="20"/>
        <v>-227183863.266018</v>
      </c>
      <c r="AK296" s="18">
        <f>AD296-VLOOKUP(A296,[2]选股结果!$A$2:$G$4900,7,FALSE)</f>
        <v>21206085.4</v>
      </c>
    </row>
    <row r="297" spans="1:37">
      <c r="A297" s="5" t="s">
        <v>627</v>
      </c>
      <c r="B297" s="5" t="s">
        <v>628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/>
      <c r="L297" s="6">
        <v>0</v>
      </c>
      <c r="M297" s="6">
        <v>0</v>
      </c>
      <c r="N297" s="6"/>
      <c r="O297" s="6">
        <v>0</v>
      </c>
      <c r="P297" s="6">
        <v>130534718.97</v>
      </c>
      <c r="Q297" s="6">
        <v>110708864.31</v>
      </c>
      <c r="R297" s="6"/>
      <c r="S297" s="6">
        <v>1002863125.59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975401406.23</v>
      </c>
      <c r="AA297" s="6">
        <v>270534227.36</v>
      </c>
      <c r="AB297" s="10">
        <f t="shared" si="21"/>
        <v>3063396137.67</v>
      </c>
      <c r="AC297" s="10">
        <f t="shared" si="22"/>
        <v>2379333478.15</v>
      </c>
      <c r="AD297" s="10">
        <f t="shared" si="19"/>
        <v>684062659.52</v>
      </c>
      <c r="AE297" s="12">
        <f>C297/(1+0.13)/VLOOKUP(A297,[1]选股结果!$A$2:$AX$3002,3,FALSE)</f>
        <v>0.860000203921162</v>
      </c>
      <c r="AF297" s="12">
        <f>(S297/(1+0.1)+Z297)/(VLOOKUP(A297,[1]选股结果!$A$2:$AY$3002,51,FALSE))</f>
        <v>0.748291354692871</v>
      </c>
      <c r="AG297" s="16"/>
      <c r="AH297" s="12">
        <f>AD297/VLOOKUP(A297,[1]选股结果!$A$2:$AX$3002,35,FALSE)</f>
        <v>1.69187474346134</v>
      </c>
      <c r="AI297" s="10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S297/(1+0.13)+Z297)</f>
        <v>658981291.227433</v>
      </c>
      <c r="AJ297" s="10">
        <f t="shared" si="20"/>
        <v>25081368.2925668</v>
      </c>
      <c r="AK297" s="18">
        <f>AD297-VLOOKUP(A297,[2]选股结果!$A$2:$G$4900,7,FALSE)</f>
        <v>684078398.01</v>
      </c>
    </row>
    <row r="298" spans="1:37">
      <c r="A298" s="5" t="s">
        <v>629</v>
      </c>
      <c r="B298" s="5" t="s">
        <v>630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/>
      <c r="L298" s="6">
        <v>0</v>
      </c>
      <c r="M298" s="6">
        <v>0</v>
      </c>
      <c r="N298" s="6"/>
      <c r="O298" s="6">
        <v>0</v>
      </c>
      <c r="P298" s="6">
        <v>428787119.68</v>
      </c>
      <c r="Q298" s="6">
        <v>162117597.8</v>
      </c>
      <c r="R298" s="6"/>
      <c r="S298" s="6">
        <v>3056553380.28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445221891.12</v>
      </c>
      <c r="AA298" s="6">
        <v>437683559.64</v>
      </c>
      <c r="AB298" s="10">
        <f t="shared" si="21"/>
        <v>4804292826.06</v>
      </c>
      <c r="AC298" s="10">
        <f t="shared" si="22"/>
        <v>4368245950.72</v>
      </c>
      <c r="AD298" s="10">
        <f t="shared" si="19"/>
        <v>436046875.34</v>
      </c>
      <c r="AE298" s="12">
        <f>C298/(1+0.13)/VLOOKUP(A298,[1]选股结果!$A$2:$AX$3002,3,FALSE)</f>
        <v>0.641978621666558</v>
      </c>
      <c r="AF298" s="12">
        <f>(S298/(1+0.1)+Z298)/(VLOOKUP(A298,[1]选股结果!$A$2:$AY$3002,51,FALSE))</f>
        <v>0.575605629446111</v>
      </c>
      <c r="AG298" s="16"/>
      <c r="AH298" s="12">
        <f>AD298/VLOOKUP(A298,[1]选股结果!$A$2:$AX$3002,35,FALSE)</f>
        <v>0.634228621584064</v>
      </c>
      <c r="AI298" s="10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S298/(1+0.13)+Z298)</f>
        <v>2450758770.01699</v>
      </c>
      <c r="AJ298" s="10">
        <f t="shared" si="20"/>
        <v>-2014711894.67699</v>
      </c>
      <c r="AK298" s="18">
        <f>AD298-VLOOKUP(A298,[2]选股结果!$A$2:$G$4900,7,FALSE)</f>
        <v>437777160.98</v>
      </c>
    </row>
    <row r="299" spans="1:37">
      <c r="A299" s="5" t="s">
        <v>631</v>
      </c>
      <c r="B299" s="5" t="s">
        <v>632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/>
      <c r="L299" s="6">
        <v>0</v>
      </c>
      <c r="M299" s="6">
        <v>0</v>
      </c>
      <c r="N299" s="6"/>
      <c r="O299" s="6">
        <v>0</v>
      </c>
      <c r="P299" s="6">
        <v>154159996.08</v>
      </c>
      <c r="Q299" s="6">
        <v>385987830.05</v>
      </c>
      <c r="R299" s="6"/>
      <c r="S299" s="6">
        <v>9664012318.98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322077923.78</v>
      </c>
      <c r="AA299" s="6">
        <v>982315344.63</v>
      </c>
      <c r="AB299" s="10">
        <f t="shared" si="21"/>
        <v>11066032318.04</v>
      </c>
      <c r="AC299" s="10">
        <f t="shared" si="22"/>
        <v>11122565583.47</v>
      </c>
      <c r="AD299" s="10">
        <f t="shared" si="19"/>
        <v>-56533265.4300003</v>
      </c>
      <c r="AE299" s="12">
        <f>C299/(1+0.13)/VLOOKUP(A299,[1]选股结果!$A$2:$AX$3002,3,FALSE)</f>
        <v>1.19335421451269</v>
      </c>
      <c r="AF299" s="12">
        <f>(S299/(1+0.1)+Z299)/(VLOOKUP(A299,[1]选股结果!$A$2:$AY$3002,51,FALSE))</f>
        <v>1.18205511934758</v>
      </c>
      <c r="AG299" s="16"/>
      <c r="AH299" s="12">
        <f>AD299/VLOOKUP(A299,[1]选股结果!$A$2:$AX$3002,35,FALSE)</f>
        <v>-0.422470849536905</v>
      </c>
      <c r="AI299" s="10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S299/(1+0.13)+Z299)</f>
        <v>-1169462820.12274</v>
      </c>
      <c r="AJ299" s="10">
        <f t="shared" si="20"/>
        <v>1112929554.69274</v>
      </c>
      <c r="AK299" s="18">
        <f>AD299-VLOOKUP(A299,[2]选股结果!$A$2:$G$4900,7,FALSE)</f>
        <v>-56533265.4300003</v>
      </c>
    </row>
    <row r="300" spans="1:37">
      <c r="A300" s="5" t="s">
        <v>633</v>
      </c>
      <c r="B300" s="5" t="s">
        <v>634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/>
      <c r="L300" s="6">
        <v>0</v>
      </c>
      <c r="M300" s="6">
        <v>0</v>
      </c>
      <c r="N300" s="6"/>
      <c r="O300" s="6">
        <v>0</v>
      </c>
      <c r="P300" s="6">
        <v>164456616.48</v>
      </c>
      <c r="Q300" s="6">
        <v>379424074.76</v>
      </c>
      <c r="R300" s="6"/>
      <c r="S300" s="6">
        <v>2007443091.83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154309955.16</v>
      </c>
      <c r="AA300" s="6">
        <v>462172459.09</v>
      </c>
      <c r="AB300" s="10">
        <f t="shared" ref="AB300:AB358" si="23">C300+D300+E300+F300+G300+H300+I300+J300+L300+M300+O300+Q300</f>
        <v>2277968126.78</v>
      </c>
      <c r="AC300" s="10">
        <f t="shared" si="22"/>
        <v>2788382122.56</v>
      </c>
      <c r="AD300" s="10">
        <f t="shared" si="19"/>
        <v>-510413995.78</v>
      </c>
      <c r="AE300" s="12">
        <f>C300/(1+0.13)/VLOOKUP(A300,[1]选股结果!$A$2:$AX$3002,3,FALSE)</f>
        <v>0.918876942244226</v>
      </c>
      <c r="AF300" s="12">
        <f>(S300/(1+0.1)+Z300)/(VLOOKUP(A300,[1]选股结果!$A$2:$AY$3002,51,FALSE))</f>
        <v>1.17573758532879</v>
      </c>
      <c r="AG300" s="16"/>
      <c r="AH300" s="12">
        <f>AD300/VLOOKUP(A300,[1]选股结果!$A$2:$AX$3002,35,FALSE)</f>
        <v>-6.19724144029935</v>
      </c>
      <c r="AI300" s="10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S300/(1+0.13)+Z300)</f>
        <v>-247389921.163983</v>
      </c>
      <c r="AJ300" s="10">
        <f t="shared" si="20"/>
        <v>-263024074.616018</v>
      </c>
      <c r="AK300" s="18">
        <f>AD300-VLOOKUP(A300,[2]选股结果!$A$2:$G$4900,7,FALSE)</f>
        <v>-509035190.4</v>
      </c>
    </row>
    <row r="301" spans="1:37">
      <c r="A301" s="5" t="s">
        <v>635</v>
      </c>
      <c r="B301" s="5" t="s">
        <v>636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/>
      <c r="L301" s="6">
        <v>0</v>
      </c>
      <c r="M301" s="6">
        <v>0</v>
      </c>
      <c r="N301" s="6"/>
      <c r="O301" s="6">
        <v>0</v>
      </c>
      <c r="P301" s="6">
        <v>44093499.02</v>
      </c>
      <c r="Q301" s="6">
        <v>21919219.98</v>
      </c>
      <c r="R301" s="6"/>
      <c r="S301" s="6">
        <v>73595315.96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63150580.7</v>
      </c>
      <c r="AA301" s="6">
        <v>140773553.05</v>
      </c>
      <c r="AB301" s="10">
        <f t="shared" si="23"/>
        <v>1324009984.98</v>
      </c>
      <c r="AC301" s="10">
        <f t="shared" si="22"/>
        <v>321612948.73</v>
      </c>
      <c r="AD301" s="10">
        <f t="shared" si="19"/>
        <v>1002397036.25</v>
      </c>
      <c r="AE301" s="12">
        <f>C301/(1+0.13)/VLOOKUP(A301,[1]选股结果!$A$2:$AX$3002,3,FALSE)</f>
        <v>0.941960744333707</v>
      </c>
      <c r="AF301" s="12">
        <f>(S301/(1+0.1)+Z301)/(VLOOKUP(A301,[1]选股结果!$A$2:$AY$3002,51,FALSE))</f>
        <v>0.250348799670542</v>
      </c>
      <c r="AG301" s="16"/>
      <c r="AH301" s="12">
        <f>AD301/VLOOKUP(A301,[1]选股结果!$A$2:$AX$3002,35,FALSE)</f>
        <v>2.97817187829841</v>
      </c>
      <c r="AI301" s="10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S301/(1+0.13)+Z301)</f>
        <v>391217673.34531</v>
      </c>
      <c r="AJ301" s="10">
        <f t="shared" si="20"/>
        <v>611179362.90469</v>
      </c>
      <c r="AK301" s="18">
        <f>AD301-VLOOKUP(A301,[2]选股结果!$A$2:$G$4900,7,FALSE)</f>
        <v>1002397036.25</v>
      </c>
    </row>
    <row r="302" spans="1:37">
      <c r="A302" s="5" t="s">
        <v>637</v>
      </c>
      <c r="B302" s="5" t="s">
        <v>638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/>
      <c r="L302" s="6">
        <v>0</v>
      </c>
      <c r="M302" s="6">
        <v>0</v>
      </c>
      <c r="N302" s="6"/>
      <c r="O302" s="6">
        <v>0</v>
      </c>
      <c r="P302" s="6">
        <v>174649634.16</v>
      </c>
      <c r="Q302" s="6">
        <v>116597916.94</v>
      </c>
      <c r="R302" s="6"/>
      <c r="S302" s="6">
        <v>2623192208.55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632172231.81</v>
      </c>
      <c r="AA302" s="6">
        <v>588686674.3</v>
      </c>
      <c r="AB302" s="10">
        <f t="shared" si="23"/>
        <v>4141692864.07</v>
      </c>
      <c r="AC302" s="10">
        <f t="shared" si="22"/>
        <v>4018700748.82</v>
      </c>
      <c r="AD302" s="10">
        <f t="shared" si="19"/>
        <v>122992115.25</v>
      </c>
      <c r="AE302" s="12">
        <f>C302/(1+0.13)/VLOOKUP(A302,[1]选股结果!$A$2:$AX$3002,3,FALSE)</f>
        <v>0.721030731501808</v>
      </c>
      <c r="AF302" s="12">
        <f>(S302/(1+0.1)+Z302)/(VLOOKUP(A302,[1]选股结果!$A$2:$AY$3002,51,FALSE))</f>
        <v>0.662204370770859</v>
      </c>
      <c r="AG302" s="16"/>
      <c r="AH302" s="12">
        <f>AD302/VLOOKUP(A302,[1]选股结果!$A$2:$AX$3002,35,FALSE)</f>
        <v>0.46316043811603</v>
      </c>
      <c r="AI302" s="10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S302/(1+0.13)+Z302)</f>
        <v>1602251577.47496</v>
      </c>
      <c r="AJ302" s="10">
        <f t="shared" si="20"/>
        <v>-1479259462.22495</v>
      </c>
      <c r="AK302" s="18">
        <f>AD302-VLOOKUP(A302,[2]选股结果!$A$2:$G$4900,7,FALSE)</f>
        <v>123585766.73</v>
      </c>
    </row>
    <row r="303" spans="1:37">
      <c r="A303" s="5" t="s">
        <v>639</v>
      </c>
      <c r="B303" s="5" t="s">
        <v>640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/>
      <c r="L303" s="6">
        <v>0</v>
      </c>
      <c r="M303" s="6">
        <v>0</v>
      </c>
      <c r="N303" s="6"/>
      <c r="O303" s="6">
        <v>0</v>
      </c>
      <c r="P303" s="6">
        <v>78069408.79</v>
      </c>
      <c r="Q303" s="6">
        <v>90616824.73</v>
      </c>
      <c r="R303" s="6"/>
      <c r="S303" s="6">
        <v>3128756687.91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209591628.94</v>
      </c>
      <c r="AA303" s="6">
        <v>224354017.28</v>
      </c>
      <c r="AB303" s="10">
        <f t="shared" si="23"/>
        <v>3726171501.08</v>
      </c>
      <c r="AC303" s="10">
        <f t="shared" si="22"/>
        <v>3640771742.92</v>
      </c>
      <c r="AD303" s="10">
        <f t="shared" si="19"/>
        <v>85399758.1599998</v>
      </c>
      <c r="AE303" s="12">
        <f>C303/(1+0.13)/VLOOKUP(A303,[1]选股结果!$A$2:$AX$3002,3,FALSE)</f>
        <v>1.00214968571556</v>
      </c>
      <c r="AF303" s="12">
        <f>(S303/(1+0.1)+Z303)/(VLOOKUP(A303,[1]选股结果!$A$2:$AY$3002,51,FALSE))</f>
        <v>0.985646041475405</v>
      </c>
      <c r="AG303" s="16"/>
      <c r="AH303" s="12">
        <f>AD303/VLOOKUP(A303,[1]选股结果!$A$2:$AX$3002,35,FALSE)</f>
        <v>1.2000560100608</v>
      </c>
      <c r="AI303" s="10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S303/(1+0.13)+Z303)</f>
        <v>119987195.811061</v>
      </c>
      <c r="AJ303" s="10">
        <f t="shared" si="20"/>
        <v>-34587437.6510615</v>
      </c>
      <c r="AK303" s="18">
        <f>AD303-VLOOKUP(A303,[2]选股结果!$A$2:$G$4900,7,FALSE)</f>
        <v>85369403.3299998</v>
      </c>
    </row>
    <row r="304" spans="1:37">
      <c r="A304" s="5" t="s">
        <v>641</v>
      </c>
      <c r="B304" s="5" t="s">
        <v>642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/>
      <c r="L304" s="6">
        <v>0</v>
      </c>
      <c r="M304" s="6">
        <v>0</v>
      </c>
      <c r="N304" s="6"/>
      <c r="O304" s="6">
        <v>0</v>
      </c>
      <c r="P304" s="6">
        <v>399600980.14</v>
      </c>
      <c r="Q304" s="6">
        <v>1686465339.3</v>
      </c>
      <c r="R304" s="6"/>
      <c r="S304" s="6">
        <v>3415925616.99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570287296.41</v>
      </c>
      <c r="AA304" s="6">
        <v>1232099684.3</v>
      </c>
      <c r="AB304" s="10">
        <f t="shared" si="23"/>
        <v>8263654008.74</v>
      </c>
      <c r="AC304" s="10">
        <f t="shared" si="22"/>
        <v>5617913577.84</v>
      </c>
      <c r="AD304" s="10">
        <f t="shared" si="19"/>
        <v>2645740430.9</v>
      </c>
      <c r="AE304" s="12">
        <f>C304/(1+0.13)/VLOOKUP(A304,[1]选股结果!$A$2:$AX$3002,3,FALSE)</f>
        <v>1.19397864853647</v>
      </c>
      <c r="AF304" s="12">
        <f>(S304/(1+0.1)+Z304)/(VLOOKUP(A304,[1]选股结果!$A$2:$AY$3002,51,FALSE))</f>
        <v>0.797728579505008</v>
      </c>
      <c r="AG304" s="16"/>
      <c r="AH304" s="12">
        <f>AD304/VLOOKUP(A304,[1]选股结果!$A$2:$AX$3002,35,FALSE)</f>
        <v>8.72007001459597</v>
      </c>
      <c r="AI304" s="10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S304/(1+0.13)+Z304)</f>
        <v>1014444915.84504</v>
      </c>
      <c r="AJ304" s="10">
        <f t="shared" si="20"/>
        <v>1631295515.05496</v>
      </c>
      <c r="AK304" s="18">
        <f>AD304-VLOOKUP(A304,[2]选股结果!$A$2:$G$4900,7,FALSE)</f>
        <v>2646029438.07</v>
      </c>
    </row>
    <row r="305" spans="1:37">
      <c r="A305" s="5" t="s">
        <v>643</v>
      </c>
      <c r="B305" s="5" t="s">
        <v>644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/>
      <c r="L305" s="6">
        <v>0</v>
      </c>
      <c r="M305" s="6">
        <v>0</v>
      </c>
      <c r="N305" s="6"/>
      <c r="O305" s="6">
        <v>0</v>
      </c>
      <c r="P305" s="6">
        <v>331186970.84</v>
      </c>
      <c r="Q305" s="6">
        <v>80930497.56</v>
      </c>
      <c r="R305" s="6"/>
      <c r="S305" s="6">
        <v>7806720083.5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1204215950.32</v>
      </c>
      <c r="AA305" s="6">
        <v>650790357.2</v>
      </c>
      <c r="AB305" s="10">
        <f t="shared" si="23"/>
        <v>11050893058.38</v>
      </c>
      <c r="AC305" s="10">
        <f t="shared" si="22"/>
        <v>9992913361.86</v>
      </c>
      <c r="AD305" s="10">
        <f t="shared" si="19"/>
        <v>1057979696.52</v>
      </c>
      <c r="AE305" s="12">
        <f>C305/(1+0.13)/VLOOKUP(A305,[1]选股结果!$A$2:$AX$3002,3,FALSE)</f>
        <v>1.03965112963197</v>
      </c>
      <c r="AF305" s="12">
        <f>(S305/(1+0.1)+Z305)/(VLOOKUP(A305,[1]选股结果!$A$2:$AY$3002,51,FALSE))</f>
        <v>0.895478478657408</v>
      </c>
      <c r="AG305" s="16"/>
      <c r="AH305" s="12">
        <f>AD305/VLOOKUP(A305,[1]选股结果!$A$2:$AX$3002,35,FALSE)</f>
        <v>-13.0543976403516</v>
      </c>
      <c r="AI305" s="10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S305/(1+0.13)+Z305)</f>
        <v>1157348274.51469</v>
      </c>
      <c r="AJ305" s="10">
        <f t="shared" si="20"/>
        <v>-99368577.9946909</v>
      </c>
      <c r="AK305" s="18">
        <f>AD305-VLOOKUP(A305,[2]选股结果!$A$2:$G$4900,7,FALSE)</f>
        <v>1058086949.39</v>
      </c>
    </row>
    <row r="306" spans="1:37">
      <c r="A306" s="5" t="s">
        <v>645</v>
      </c>
      <c r="B306" s="5" t="s">
        <v>646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/>
      <c r="L306" s="6">
        <v>0</v>
      </c>
      <c r="M306" s="6">
        <v>0</v>
      </c>
      <c r="N306" s="6"/>
      <c r="O306" s="6">
        <v>0</v>
      </c>
      <c r="P306" s="6">
        <v>2215055970.8</v>
      </c>
      <c r="Q306" s="6">
        <v>149425573.6</v>
      </c>
      <c r="R306" s="6"/>
      <c r="S306" s="6">
        <v>35777429779.8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1636542380.28</v>
      </c>
      <c r="AA306" s="6">
        <v>273369870.48</v>
      </c>
      <c r="AB306" s="10">
        <f t="shared" si="23"/>
        <v>41376053060.71</v>
      </c>
      <c r="AC306" s="10">
        <f t="shared" si="22"/>
        <v>39902398001.36</v>
      </c>
      <c r="AD306" s="10">
        <f t="shared" si="19"/>
        <v>1473655059.34999</v>
      </c>
      <c r="AE306" s="12">
        <f>C306/(1+0.13)/VLOOKUP(A306,[1]选股结果!$A$2:$AX$3002,3,FALSE)</f>
        <v>0.593932688581056</v>
      </c>
      <c r="AF306" s="12">
        <f>(S306/(1+0.1)+Z306)/(VLOOKUP(A306,[1]选股结果!$A$2:$AY$3002,51,FALSE))</f>
        <v>0.611800053293365</v>
      </c>
      <c r="AG306" s="16"/>
      <c r="AH306" s="12">
        <f>AD306/VLOOKUP(A306,[1]选股结果!$A$2:$AX$3002,35,FALSE)</f>
        <v>0.39222243695617</v>
      </c>
      <c r="AI306" s="10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S306/(1+0.13)+Z306)</f>
        <v>22539667458.2511</v>
      </c>
      <c r="AJ306" s="10">
        <f t="shared" si="20"/>
        <v>-21066012398.9012</v>
      </c>
      <c r="AK306" s="18">
        <f>AD306-VLOOKUP(A306,[2]选股结果!$A$2:$G$4900,7,FALSE)</f>
        <v>1473785734.39999</v>
      </c>
    </row>
    <row r="307" spans="1:37">
      <c r="A307" s="5" t="s">
        <v>647</v>
      </c>
      <c r="B307" s="5" t="s">
        <v>648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/>
      <c r="L307" s="6">
        <v>0</v>
      </c>
      <c r="M307" s="6">
        <v>0</v>
      </c>
      <c r="N307" s="6"/>
      <c r="O307" s="6">
        <v>0</v>
      </c>
      <c r="P307" s="6">
        <v>45070847.14</v>
      </c>
      <c r="Q307" s="6">
        <v>27654001.1</v>
      </c>
      <c r="R307" s="6"/>
      <c r="S307" s="6">
        <v>67036937.1</v>
      </c>
      <c r="T307" s="6">
        <v>0</v>
      </c>
      <c r="U307" s="6">
        <v>0</v>
      </c>
      <c r="V307" s="6">
        <v>0</v>
      </c>
      <c r="W307" s="6">
        <v>0</v>
      </c>
      <c r="X307" s="6">
        <v>1193.28</v>
      </c>
      <c r="Y307" s="6">
        <v>0</v>
      </c>
      <c r="Z307" s="6">
        <v>57888982.83</v>
      </c>
      <c r="AA307" s="6">
        <v>17396407.76</v>
      </c>
      <c r="AB307" s="10">
        <f t="shared" si="23"/>
        <v>458318255.86</v>
      </c>
      <c r="AC307" s="10">
        <f t="shared" si="22"/>
        <v>187394368.11</v>
      </c>
      <c r="AD307" s="10">
        <f t="shared" si="19"/>
        <v>270923887.75</v>
      </c>
      <c r="AE307" s="12">
        <f>C307/(1+0.13)/VLOOKUP(A307,[1]选股结果!$A$2:$AX$3002,3,FALSE)</f>
        <v>0.87265677487009</v>
      </c>
      <c r="AF307" s="12">
        <f>(S307/(1+0.1)+Z307)/(VLOOKUP(A307,[1]选股结果!$A$2:$AY$3002,51,FALSE))</f>
        <v>0.377575184661732</v>
      </c>
      <c r="AG307" s="16"/>
      <c r="AH307" s="12">
        <f>AD307/VLOOKUP(A307,[1]选股结果!$A$2:$AX$3002,35,FALSE)</f>
        <v>1.76802999690413</v>
      </c>
      <c r="AI307" s="10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S307/(1+0.13)+Z307)</f>
        <v>197509447.892655</v>
      </c>
      <c r="AJ307" s="10">
        <f t="shared" si="20"/>
        <v>73414439.8573451</v>
      </c>
      <c r="AK307" s="18">
        <f>AD307-VLOOKUP(A307,[2]选股结果!$A$2:$G$4900,7,FALSE)</f>
        <v>270923887.75</v>
      </c>
    </row>
    <row r="308" spans="1:37">
      <c r="A308" s="5" t="s">
        <v>649</v>
      </c>
      <c r="B308" s="5" t="s">
        <v>650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/>
      <c r="L308" s="6">
        <v>0</v>
      </c>
      <c r="M308" s="6">
        <v>0</v>
      </c>
      <c r="N308" s="6"/>
      <c r="O308" s="6">
        <v>0</v>
      </c>
      <c r="P308" s="6">
        <v>74498051.18</v>
      </c>
      <c r="Q308" s="6">
        <v>40960861.31</v>
      </c>
      <c r="R308" s="6"/>
      <c r="S308" s="6">
        <v>156023932.76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113299853.8</v>
      </c>
      <c r="AA308" s="6">
        <v>767249651.83</v>
      </c>
      <c r="AB308" s="10">
        <f t="shared" si="23"/>
        <v>1157570001.91</v>
      </c>
      <c r="AC308" s="10">
        <f t="shared" si="22"/>
        <v>1111071489.57</v>
      </c>
      <c r="AD308" s="10">
        <f t="shared" si="19"/>
        <v>46498512.3399997</v>
      </c>
      <c r="AE308" s="12">
        <f>C308/(1+0.13)/VLOOKUP(A308,[1]选股结果!$A$2:$AX$3002,3,FALSE)</f>
        <v>0.912000975186886</v>
      </c>
      <c r="AF308" s="12">
        <f>(S308/(1+0.1)+Z308)/(VLOOKUP(A308,[1]选股结果!$A$2:$AY$3002,51,FALSE))</f>
        <v>0.252354597721497</v>
      </c>
      <c r="AG308" s="16"/>
      <c r="AH308" s="12">
        <f>AD308/VLOOKUP(A308,[1]选股结果!$A$2:$AX$3002,35,FALSE)</f>
        <v>19.1592628916381</v>
      </c>
      <c r="AI308" s="10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S308/(1+0.13)+Z308)</f>
        <v>759662700.041239</v>
      </c>
      <c r="AJ308" s="10">
        <f t="shared" si="20"/>
        <v>-713164187.701239</v>
      </c>
      <c r="AK308" s="18">
        <f>AD308-VLOOKUP(A308,[2]选股结果!$A$2:$G$4900,7,FALSE)</f>
        <v>47340495.8799997</v>
      </c>
    </row>
    <row r="309" spans="1:37">
      <c r="A309" s="5" t="s">
        <v>651</v>
      </c>
      <c r="B309" s="5" t="s">
        <v>652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/>
      <c r="L309" s="6">
        <v>0</v>
      </c>
      <c r="M309" s="6">
        <v>0</v>
      </c>
      <c r="N309" s="6"/>
      <c r="O309" s="6">
        <v>0</v>
      </c>
      <c r="P309" s="6">
        <v>526697702.91</v>
      </c>
      <c r="Q309" s="6">
        <v>140877490.9</v>
      </c>
      <c r="R309" s="6"/>
      <c r="S309" s="6">
        <v>6618915323.31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798825752.25</v>
      </c>
      <c r="AA309" s="6">
        <v>411355337.21</v>
      </c>
      <c r="AB309" s="10">
        <f t="shared" si="23"/>
        <v>8696100825.47</v>
      </c>
      <c r="AC309" s="10">
        <f t="shared" si="22"/>
        <v>8355794115.68</v>
      </c>
      <c r="AD309" s="10">
        <f t="shared" si="19"/>
        <v>340306709.789999</v>
      </c>
      <c r="AE309" s="12">
        <f>C309/(1+0.13)/VLOOKUP(A309,[1]选股结果!$A$2:$AX$3002,3,FALSE)</f>
        <v>0.787110275687248</v>
      </c>
      <c r="AF309" s="12">
        <f>(S309/(1+0.1)+Z309)/(VLOOKUP(A309,[1]选股结果!$A$2:$AY$3002,51,FALSE))</f>
        <v>0.814767014669616</v>
      </c>
      <c r="AG309" s="16"/>
      <c r="AH309" s="12">
        <f>AD309/VLOOKUP(A309,[1]选股结果!$A$2:$AX$3002,35,FALSE)</f>
        <v>-3.18282940045802</v>
      </c>
      <c r="AI309" s="10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S309/(1+0.13)+Z309)</f>
        <v>1709335113.79009</v>
      </c>
      <c r="AJ309" s="10">
        <f t="shared" si="20"/>
        <v>-1369028404.00009</v>
      </c>
      <c r="AK309" s="18">
        <f>AD309-VLOOKUP(A309,[2]选股结果!$A$2:$G$4900,7,FALSE)</f>
        <v>340304344.669999</v>
      </c>
    </row>
    <row r="310" spans="1:37">
      <c r="A310" s="5" t="s">
        <v>653</v>
      </c>
      <c r="B310" s="5" t="s">
        <v>654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/>
      <c r="L310" s="6">
        <v>0</v>
      </c>
      <c r="M310" s="6">
        <v>0</v>
      </c>
      <c r="N310" s="6"/>
      <c r="O310" s="6">
        <v>0</v>
      </c>
      <c r="P310" s="6">
        <v>274524812.59</v>
      </c>
      <c r="Q310" s="6">
        <v>1158497513.95</v>
      </c>
      <c r="R310" s="6"/>
      <c r="S310" s="6">
        <v>14209174660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3886161539.85</v>
      </c>
      <c r="AA310" s="6">
        <v>2592672018.43</v>
      </c>
      <c r="AB310" s="10">
        <f t="shared" si="23"/>
        <v>6875428743.59</v>
      </c>
      <c r="AC310" s="10">
        <f t="shared" si="22"/>
        <v>20962533030.87</v>
      </c>
      <c r="AD310" s="10">
        <f t="shared" si="19"/>
        <v>-14087104287.28</v>
      </c>
      <c r="AE310" s="12">
        <f>C310/(1+0.13)/VLOOKUP(A310,[1]选股结果!$A$2:$AX$3002,3,FALSE)</f>
        <v>0.218937868454436</v>
      </c>
      <c r="AF310" s="12">
        <f>(S310/(1+0.1)+Z310)/(VLOOKUP(A310,[1]选股结果!$A$2:$AY$3002,51,FALSE))</f>
        <v>0.749079232137478</v>
      </c>
      <c r="AG310" s="16"/>
      <c r="AH310" s="12">
        <f>AD310/VLOOKUP(A310,[1]选股结果!$A$2:$AX$3002,35,FALSE)</f>
        <v>-25.2440997627188</v>
      </c>
      <c r="AI310" s="10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S310/(1+0.13)+Z310)</f>
        <v>5971678301.42247</v>
      </c>
      <c r="AJ310" s="10">
        <f t="shared" si="20"/>
        <v>-20058782588.7025</v>
      </c>
      <c r="AK310" s="18">
        <f>AD310-VLOOKUP(A310,[2]选股结果!$A$2:$G$4900,7,FALSE)</f>
        <v>-14086950013.15</v>
      </c>
    </row>
    <row r="311" spans="1:37">
      <c r="A311" s="5" t="s">
        <v>655</v>
      </c>
      <c r="B311" s="5" t="s">
        <v>656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/>
      <c r="L311" s="6">
        <v>0</v>
      </c>
      <c r="M311" s="6">
        <v>0</v>
      </c>
      <c r="N311" s="6"/>
      <c r="O311" s="6">
        <v>0</v>
      </c>
      <c r="P311" s="6">
        <v>38233154.69</v>
      </c>
      <c r="Q311" s="6">
        <v>34348829.92</v>
      </c>
      <c r="R311" s="6"/>
      <c r="S311" s="6">
        <v>706453252.56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138391964.41</v>
      </c>
      <c r="AA311" s="6">
        <v>42904426.01</v>
      </c>
      <c r="AB311" s="10">
        <f t="shared" si="23"/>
        <v>817241768.48</v>
      </c>
      <c r="AC311" s="10">
        <f t="shared" si="22"/>
        <v>925982797.67</v>
      </c>
      <c r="AD311" s="10">
        <f t="shared" si="19"/>
        <v>-108741029.19</v>
      </c>
      <c r="AE311" s="12">
        <f>C311/(1+0.13)/VLOOKUP(A311,[1]选股结果!$A$2:$AX$3002,3,FALSE)</f>
        <v>0.641447054158054</v>
      </c>
      <c r="AF311" s="12">
        <f>(S311/(1+0.1)+Z311)/(VLOOKUP(A311,[1]选股结果!$A$2:$AY$3002,51,FALSE))</f>
        <v>0.717797482975616</v>
      </c>
      <c r="AG311" s="16"/>
      <c r="AH311" s="12">
        <f>AD311/VLOOKUP(A311,[1]选股结果!$A$2:$AX$3002,35,FALSE)</f>
        <v>-2.50386052402427</v>
      </c>
      <c r="AI311" s="10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S311/(1+0.13)+Z311)</f>
        <v>323952450.457876</v>
      </c>
      <c r="AJ311" s="10">
        <f t="shared" si="20"/>
        <v>-432693479.647876</v>
      </c>
      <c r="AK311" s="18">
        <f>AD311-VLOOKUP(A311,[2]选股结果!$A$2:$G$4900,7,FALSE)</f>
        <v>-108179361.24</v>
      </c>
    </row>
    <row r="312" spans="1:37">
      <c r="A312" s="5" t="s">
        <v>657</v>
      </c>
      <c r="B312" s="5" t="s">
        <v>658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/>
      <c r="L312" s="6">
        <v>0</v>
      </c>
      <c r="M312" s="6">
        <v>0</v>
      </c>
      <c r="N312" s="6"/>
      <c r="O312" s="6">
        <v>0</v>
      </c>
      <c r="P312" s="6">
        <v>1955141772.3</v>
      </c>
      <c r="Q312" s="6">
        <v>465569817.78</v>
      </c>
      <c r="R312" s="6"/>
      <c r="S312" s="6">
        <v>34145034713.51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1626830075.61</v>
      </c>
      <c r="AA312" s="6">
        <v>357822809.04</v>
      </c>
      <c r="AB312" s="10">
        <f t="shared" si="23"/>
        <v>38845520709.25</v>
      </c>
      <c r="AC312" s="10">
        <f t="shared" si="22"/>
        <v>38084829370.46</v>
      </c>
      <c r="AD312" s="10">
        <f t="shared" si="19"/>
        <v>760691338.790001</v>
      </c>
      <c r="AE312" s="12">
        <f>C312/(1+0.13)/VLOOKUP(A312,[1]选股结果!$A$2:$AX$3002,3,FALSE)</f>
        <v>0.807779346871375</v>
      </c>
      <c r="AF312" s="12">
        <f>(S312/(1+0.1)+Z312)/(VLOOKUP(A312,[1]选股结果!$A$2:$AY$3002,51,FALSE))</f>
        <v>0.835956177872797</v>
      </c>
      <c r="AG312" s="16"/>
      <c r="AH312" s="12">
        <f>AD312/VLOOKUP(A312,[1]选股结果!$A$2:$AX$3002,35,FALSE)</f>
        <v>0.378750856041164</v>
      </c>
      <c r="AI312" s="10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S312/(1+0.13)+Z312)</f>
        <v>7234654255.42761</v>
      </c>
      <c r="AJ312" s="10">
        <f t="shared" si="20"/>
        <v>-6473962916.63761</v>
      </c>
      <c r="AK312" s="18">
        <f>AD312-VLOOKUP(A312,[2]选股结果!$A$2:$G$4900,7,FALSE)</f>
        <v>760945805.040001</v>
      </c>
    </row>
    <row r="313" spans="1:37">
      <c r="A313" s="5" t="s">
        <v>659</v>
      </c>
      <c r="B313" s="5" t="s">
        <v>660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/>
      <c r="L313" s="6">
        <v>0</v>
      </c>
      <c r="M313" s="6">
        <v>0</v>
      </c>
      <c r="N313" s="6"/>
      <c r="O313" s="6">
        <v>0</v>
      </c>
      <c r="P313" s="6">
        <v>134961531.85</v>
      </c>
      <c r="Q313" s="6">
        <v>365387841.65</v>
      </c>
      <c r="R313" s="6"/>
      <c r="S313" s="6">
        <v>643777009.82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937989620.97</v>
      </c>
      <c r="AA313" s="6">
        <v>422734602.65</v>
      </c>
      <c r="AB313" s="10">
        <f t="shared" si="23"/>
        <v>1786124933.34</v>
      </c>
      <c r="AC313" s="10">
        <f t="shared" si="22"/>
        <v>2139462765.29</v>
      </c>
      <c r="AD313" s="10">
        <f t="shared" si="19"/>
        <v>-353337831.95</v>
      </c>
      <c r="AE313" s="12">
        <f>C313/(1+0.13)/VLOOKUP(A313,[1]选股结果!$A$2:$AX$3002,3,FALSE)</f>
        <v>0.754759023778856</v>
      </c>
      <c r="AF313" s="12">
        <f>(S313/(1+0.1)+Z313)/(VLOOKUP(A313,[1]选股结果!$A$2:$AY$3002,51,FALSE))</f>
        <v>1.09449002830259</v>
      </c>
      <c r="AG313" s="16"/>
      <c r="AH313" s="12">
        <f>AD313/VLOOKUP(A313,[1]选股结果!$A$2:$AX$3002,35,FALSE)</f>
        <v>-1.75188901269233</v>
      </c>
      <c r="AI313" s="10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S313/(1+0.13)+Z313)</f>
        <v>-115967538.562301</v>
      </c>
      <c r="AJ313" s="10">
        <f t="shared" si="20"/>
        <v>-237370293.387699</v>
      </c>
      <c r="AK313" s="18">
        <f>AD313-VLOOKUP(A313,[2]选股结果!$A$2:$G$4900,7,FALSE)</f>
        <v>-353319936.41</v>
      </c>
    </row>
    <row r="314" spans="1:37">
      <c r="A314" s="5" t="s">
        <v>661</v>
      </c>
      <c r="B314" s="5" t="s">
        <v>662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/>
      <c r="L314" s="6">
        <v>0</v>
      </c>
      <c r="M314" s="6">
        <v>0</v>
      </c>
      <c r="N314" s="6"/>
      <c r="O314" s="6">
        <v>0</v>
      </c>
      <c r="P314" s="6">
        <v>26441841.82</v>
      </c>
      <c r="Q314" s="6">
        <v>12730375.05</v>
      </c>
      <c r="R314" s="6"/>
      <c r="S314" s="6">
        <v>2068440022.38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180484978.94</v>
      </c>
      <c r="AA314" s="6">
        <v>39606264.59</v>
      </c>
      <c r="AB314" s="10">
        <f t="shared" si="23"/>
        <v>2371673987.73</v>
      </c>
      <c r="AC314" s="10">
        <f t="shared" si="22"/>
        <v>2314973107.73</v>
      </c>
      <c r="AD314" s="10">
        <f t="shared" si="19"/>
        <v>56700879.9999995</v>
      </c>
      <c r="AE314" s="12">
        <f>C314/(1+0.13)/VLOOKUP(A314,[1]选股结果!$A$2:$AX$3002,3,FALSE)</f>
        <v>0.881473896049724</v>
      </c>
      <c r="AF314" s="12">
        <f>(S314/(1+0.1)+Z314)/(VLOOKUP(A314,[1]选股结果!$A$2:$AY$3002,51,FALSE))</f>
        <v>0.907983249552893</v>
      </c>
      <c r="AG314" s="16"/>
      <c r="AH314" s="12">
        <f>AD314/VLOOKUP(A314,[1]选股结果!$A$2:$AX$3002,35,FALSE)</f>
        <v>1.19825569198317</v>
      </c>
      <c r="AI314" s="10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S314/(1+0.13)+Z314)</f>
        <v>258776132.228495</v>
      </c>
      <c r="AJ314" s="10">
        <f t="shared" si="20"/>
        <v>-202075252.228496</v>
      </c>
      <c r="AK314" s="18">
        <f>AD314-VLOOKUP(A314,[2]选股结果!$A$2:$G$4900,7,FALSE)</f>
        <v>56849149.0299995</v>
      </c>
    </row>
    <row r="315" spans="1:37">
      <c r="A315" s="5" t="s">
        <v>663</v>
      </c>
      <c r="B315" s="5" t="s">
        <v>664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/>
      <c r="L315" s="6">
        <v>0</v>
      </c>
      <c r="M315" s="6">
        <v>0</v>
      </c>
      <c r="N315" s="6"/>
      <c r="O315" s="6">
        <v>0</v>
      </c>
      <c r="P315" s="6">
        <v>839462466.29</v>
      </c>
      <c r="Q315" s="6">
        <v>172156917.23</v>
      </c>
      <c r="R315" s="6"/>
      <c r="S315" s="6">
        <v>3785997408.28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1137421185.32</v>
      </c>
      <c r="AA315" s="6">
        <v>738725975.14</v>
      </c>
      <c r="AB315" s="10">
        <f t="shared" si="23"/>
        <v>10904795476.44</v>
      </c>
      <c r="AC315" s="10">
        <f t="shared" si="22"/>
        <v>6501607035.03</v>
      </c>
      <c r="AD315" s="10">
        <f t="shared" si="19"/>
        <v>4403188441.41</v>
      </c>
      <c r="AE315" s="12">
        <f>C315/(1+0.13)/VLOOKUP(A315,[1]选股结果!$A$2:$AX$3002,3,FALSE)</f>
        <v>0.96317333447011</v>
      </c>
      <c r="AF315" s="12">
        <f>(S315/(1+0.1)+Z315)/(VLOOKUP(A315,[1]选股结果!$A$2:$AY$3002,51,FALSE))</f>
        <v>0.702830538235452</v>
      </c>
      <c r="AG315" s="16"/>
      <c r="AH315" s="12">
        <f>AD315/VLOOKUP(A315,[1]选股结果!$A$2:$AX$3002,35,FALSE)</f>
        <v>2.53438455702206</v>
      </c>
      <c r="AI315" s="10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S315/(1+0.13)+Z315)</f>
        <v>2027559861.95142</v>
      </c>
      <c r="AJ315" s="10">
        <f t="shared" si="20"/>
        <v>2375628579.45858</v>
      </c>
      <c r="AK315" s="18">
        <f>AD315-VLOOKUP(A315,[2]选股结果!$A$2:$G$4900,7,FALSE)</f>
        <v>4403189448.67</v>
      </c>
    </row>
    <row r="316" spans="1:37">
      <c r="A316" s="5" t="s">
        <v>665</v>
      </c>
      <c r="B316" s="5" t="s">
        <v>666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/>
      <c r="L316" s="6">
        <v>0</v>
      </c>
      <c r="M316" s="6">
        <v>0</v>
      </c>
      <c r="N316" s="6"/>
      <c r="O316" s="6">
        <v>0</v>
      </c>
      <c r="P316" s="6">
        <v>891898894.94</v>
      </c>
      <c r="Q316" s="6">
        <v>478696195.1</v>
      </c>
      <c r="R316" s="6"/>
      <c r="S316" s="6">
        <v>11728180276.57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1294055692.39</v>
      </c>
      <c r="AA316" s="6">
        <v>553327302.04</v>
      </c>
      <c r="AB316" s="10">
        <f t="shared" si="23"/>
        <v>16156393491.56</v>
      </c>
      <c r="AC316" s="10">
        <f t="shared" si="22"/>
        <v>14467462165.94</v>
      </c>
      <c r="AD316" s="10">
        <f t="shared" si="19"/>
        <v>1688931325.62</v>
      </c>
      <c r="AE316" s="12">
        <f>C316/(1+0.13)/VLOOKUP(A316,[1]选股结果!$A$2:$AX$3002,3,FALSE)</f>
        <v>0.871339256467901</v>
      </c>
      <c r="AF316" s="12">
        <f>(S316/(1+0.1)+Z316)/(VLOOKUP(A316,[1]选股结果!$A$2:$AY$3002,51,FALSE))</f>
        <v>0.924145141626263</v>
      </c>
      <c r="AG316" s="16"/>
      <c r="AH316" s="12">
        <f>AD316/VLOOKUP(A316,[1]选股结果!$A$2:$AX$3002,35,FALSE)</f>
        <v>0.61820781774376</v>
      </c>
      <c r="AI316" s="10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S316/(1+0.13)+Z316)</f>
        <v>1264426313.14548</v>
      </c>
      <c r="AJ316" s="10">
        <f t="shared" si="20"/>
        <v>424505012.474514</v>
      </c>
      <c r="AK316" s="18">
        <f>AD316-VLOOKUP(A316,[2]选股结果!$A$2:$G$4900,7,FALSE)</f>
        <v>1691764454.44</v>
      </c>
    </row>
    <row r="317" spans="1:37">
      <c r="A317" s="5" t="s">
        <v>667</v>
      </c>
      <c r="B317" s="5" t="s">
        <v>668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/>
      <c r="L317" s="6">
        <v>0</v>
      </c>
      <c r="M317" s="6">
        <v>0</v>
      </c>
      <c r="N317" s="6"/>
      <c r="O317" s="6">
        <v>0</v>
      </c>
      <c r="P317" s="6">
        <v>111501719.36</v>
      </c>
      <c r="Q317" s="6">
        <v>46682576.63</v>
      </c>
      <c r="R317" s="6"/>
      <c r="S317" s="6">
        <v>987935813.72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92753549.75</v>
      </c>
      <c r="AA317" s="6">
        <v>588724292.85</v>
      </c>
      <c r="AB317" s="10">
        <f t="shared" si="23"/>
        <v>1805515657.77</v>
      </c>
      <c r="AC317" s="10">
        <f t="shared" si="22"/>
        <v>1780915375.68</v>
      </c>
      <c r="AD317" s="10">
        <f t="shared" si="19"/>
        <v>24600282.0900002</v>
      </c>
      <c r="AE317" s="12">
        <f>C317/(1+0.13)/VLOOKUP(A317,[1]选股结果!$A$2:$AX$3002,3,FALSE)</f>
        <v>0.918872443968148</v>
      </c>
      <c r="AF317" s="12">
        <f>(S317/(1+0.1)+Z317)/(VLOOKUP(A317,[1]选股结果!$A$2:$AY$3002,51,FALSE))</f>
        <v>0.615814566711252</v>
      </c>
      <c r="AG317" s="16"/>
      <c r="AH317" s="12">
        <f>AD317/VLOOKUP(A317,[1]选股结果!$A$2:$AX$3002,35,FALSE)</f>
        <v>0.449027298704255</v>
      </c>
      <c r="AI317" s="10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S317/(1+0.13)+Z317)</f>
        <v>642017924.241858</v>
      </c>
      <c r="AJ317" s="10">
        <f t="shared" si="20"/>
        <v>-617417642.151858</v>
      </c>
      <c r="AK317" s="18">
        <f>AD317-VLOOKUP(A317,[2]选股结果!$A$2:$G$4900,7,FALSE)</f>
        <v>24600282.0900002</v>
      </c>
    </row>
    <row r="318" spans="1:37">
      <c r="A318" s="5" t="s">
        <v>669</v>
      </c>
      <c r="B318" s="5" t="s">
        <v>670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/>
      <c r="L318" s="6">
        <v>0</v>
      </c>
      <c r="M318" s="6">
        <v>0</v>
      </c>
      <c r="N318" s="6"/>
      <c r="O318" s="6">
        <v>0</v>
      </c>
      <c r="P318" s="6">
        <v>1043711517.39</v>
      </c>
      <c r="Q318" s="6">
        <v>483612315.42</v>
      </c>
      <c r="R318" s="6"/>
      <c r="S318" s="6">
        <v>7803670989.55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614002069.75</v>
      </c>
      <c r="AA318" s="6">
        <v>562704092.03</v>
      </c>
      <c r="AB318" s="10">
        <f t="shared" si="23"/>
        <v>10543083514.96</v>
      </c>
      <c r="AC318" s="10">
        <f t="shared" si="22"/>
        <v>10024088668.72</v>
      </c>
      <c r="AD318" s="10">
        <f t="shared" si="19"/>
        <v>518994846.240002</v>
      </c>
      <c r="AE318" s="12">
        <f>C318/(1+0.13)/VLOOKUP(A318,[1]选股结果!$A$2:$AX$3002,3,FALSE)</f>
        <v>0.924001520916512</v>
      </c>
      <c r="AF318" s="12">
        <f>(S318/(1+0.1)+Z318)/(VLOOKUP(A318,[1]选股结果!$A$2:$AY$3002,51,FALSE))</f>
        <v>0.990621372954951</v>
      </c>
      <c r="AG318" s="16"/>
      <c r="AH318" s="12">
        <f>AD318/VLOOKUP(A318,[1]选股结果!$A$2:$AX$3002,35,FALSE)</f>
        <v>0.3439724794516</v>
      </c>
      <c r="AI318" s="10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S318/(1+0.13)+Z318)</f>
        <v>261320036.764777</v>
      </c>
      <c r="AJ318" s="10">
        <f t="shared" si="20"/>
        <v>257674809.475224</v>
      </c>
      <c r="AK318" s="18">
        <f>AD318-VLOOKUP(A318,[2]选股结果!$A$2:$G$4900,7,FALSE)</f>
        <v>572955208.730002</v>
      </c>
    </row>
    <row r="319" spans="1:37">
      <c r="A319" s="5" t="s">
        <v>671</v>
      </c>
      <c r="B319" s="5" t="s">
        <v>672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/>
      <c r="L319" s="6">
        <v>0</v>
      </c>
      <c r="M319" s="6">
        <v>0</v>
      </c>
      <c r="N319" s="6"/>
      <c r="O319" s="6">
        <v>0</v>
      </c>
      <c r="P319" s="6">
        <v>53894915.46</v>
      </c>
      <c r="Q319" s="6">
        <v>35534557.16</v>
      </c>
      <c r="R319" s="6"/>
      <c r="S319" s="6">
        <v>280983278.43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65620900.58</v>
      </c>
      <c r="AA319" s="6">
        <v>200482855.89</v>
      </c>
      <c r="AB319" s="10">
        <f t="shared" si="23"/>
        <v>535412335.1</v>
      </c>
      <c r="AC319" s="10">
        <f t="shared" si="22"/>
        <v>600981950.36</v>
      </c>
      <c r="AD319" s="10">
        <f t="shared" si="19"/>
        <v>-65569615.26</v>
      </c>
      <c r="AE319" s="12">
        <f>C319/(1+0.13)/VLOOKUP(A319,[1]选股结果!$A$2:$AX$3002,3,FALSE)</f>
        <v>0.809576794935859</v>
      </c>
      <c r="AF319" s="12">
        <f>(S319/(1+0.1)+Z319)/(VLOOKUP(A319,[1]选股结果!$A$2:$AY$3002,51,FALSE))</f>
        <v>0.640548816270978</v>
      </c>
      <c r="AG319" s="16"/>
      <c r="AH319" s="12">
        <f>AD319/VLOOKUP(A319,[1]选股结果!$A$2:$AX$3002,35,FALSE)</f>
        <v>-1.7406892358432</v>
      </c>
      <c r="AI319" s="10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S319/(1+0.13)+Z319)</f>
        <v>186948148.357876</v>
      </c>
      <c r="AJ319" s="10">
        <f t="shared" si="20"/>
        <v>-252517763.617876</v>
      </c>
      <c r="AK319" s="18">
        <f>AD319-VLOOKUP(A319,[2]选股结果!$A$2:$G$4900,7,FALSE)</f>
        <v>-65592451.13</v>
      </c>
    </row>
    <row r="320" spans="1:37">
      <c r="A320" s="5" t="s">
        <v>673</v>
      </c>
      <c r="B320" s="5" t="s">
        <v>674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/>
      <c r="L320" s="6">
        <v>0</v>
      </c>
      <c r="M320" s="6">
        <v>0</v>
      </c>
      <c r="N320" s="6"/>
      <c r="O320" s="6">
        <v>0</v>
      </c>
      <c r="P320" s="6">
        <v>226279702.99</v>
      </c>
      <c r="Q320" s="6">
        <v>23996919.61</v>
      </c>
      <c r="R320" s="6"/>
      <c r="S320" s="6">
        <v>85064522.04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184520472.82</v>
      </c>
      <c r="AA320" s="6">
        <v>40232569.05</v>
      </c>
      <c r="AB320" s="10">
        <f t="shared" si="23"/>
        <v>1442995614.24</v>
      </c>
      <c r="AC320" s="10">
        <f t="shared" si="22"/>
        <v>536097266.9</v>
      </c>
      <c r="AD320" s="10">
        <f t="shared" si="19"/>
        <v>906898347.34</v>
      </c>
      <c r="AE320" s="12">
        <f>C320/(1+0.13)/VLOOKUP(A320,[1]选股结果!$A$2:$AX$3002,3,FALSE)</f>
        <v>0.829412487431048</v>
      </c>
      <c r="AF320" s="12">
        <f>(S320/(1+0.1)+Z320)/(VLOOKUP(A320,[1]选股结果!$A$2:$AY$3002,51,FALSE))</f>
        <v>0.292297612862089</v>
      </c>
      <c r="AG320" s="16"/>
      <c r="AH320" s="12">
        <f>AD320/VLOOKUP(A320,[1]选股结果!$A$2:$AX$3002,35,FALSE)</f>
        <v>2.59570337967442</v>
      </c>
      <c r="AI320" s="10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S320/(1+0.13)+Z320)</f>
        <v>636041062.461504</v>
      </c>
      <c r="AJ320" s="10">
        <f t="shared" si="20"/>
        <v>270857284.878495</v>
      </c>
      <c r="AK320" s="18">
        <f>AD320-VLOOKUP(A320,[2]选股结果!$A$2:$G$4900,7,FALSE)</f>
        <v>906915628.83</v>
      </c>
    </row>
    <row r="321" spans="1:37">
      <c r="A321" s="5" t="s">
        <v>675</v>
      </c>
      <c r="B321" s="5" t="s">
        <v>676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/>
      <c r="L321" s="6">
        <v>0</v>
      </c>
      <c r="M321" s="6">
        <v>0</v>
      </c>
      <c r="N321" s="6"/>
      <c r="O321" s="6">
        <v>0</v>
      </c>
      <c r="P321" s="6">
        <v>1319118050.51</v>
      </c>
      <c r="Q321" s="6">
        <v>587364007.96</v>
      </c>
      <c r="R321" s="6"/>
      <c r="S321" s="6">
        <v>4297905003.9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1068855922.83</v>
      </c>
      <c r="AA321" s="6">
        <v>594973683.88</v>
      </c>
      <c r="AB321" s="10">
        <f t="shared" si="23"/>
        <v>11745308930.42</v>
      </c>
      <c r="AC321" s="10">
        <f t="shared" si="22"/>
        <v>7280852661.12</v>
      </c>
      <c r="AD321" s="10">
        <f t="shared" si="19"/>
        <v>4464456269.3</v>
      </c>
      <c r="AE321" s="12">
        <f>C321/(1+0.13)/VLOOKUP(A321,[1]选股结果!$A$2:$AX$3002,3,FALSE)</f>
        <v>0.914404651718551</v>
      </c>
      <c r="AF321" s="12">
        <f>(S321/(1+0.1)+Z321)/(VLOOKUP(A321,[1]选股结果!$A$2:$AY$3002,51,FALSE))</f>
        <v>0.924378468617282</v>
      </c>
      <c r="AG321" s="16"/>
      <c r="AH321" s="12">
        <f>AD321/VLOOKUP(A321,[1]选股结果!$A$2:$AX$3002,35,FALSE)</f>
        <v>1.08645744382197</v>
      </c>
      <c r="AI321" s="10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S321/(1+0.13)+Z321)</f>
        <v>510810558.716283</v>
      </c>
      <c r="AJ321" s="10">
        <f t="shared" si="20"/>
        <v>3953645710.58372</v>
      </c>
      <c r="AK321" s="18">
        <f>AD321-VLOOKUP(A321,[2]选股结果!$A$2:$G$4900,7,FALSE)</f>
        <v>4464386376.2</v>
      </c>
    </row>
    <row r="322" spans="1:37">
      <c r="A322" s="5" t="s">
        <v>677</v>
      </c>
      <c r="B322" s="5" t="s">
        <v>678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/>
      <c r="L322" s="6">
        <v>0</v>
      </c>
      <c r="M322" s="6">
        <v>0</v>
      </c>
      <c r="N322" s="6"/>
      <c r="O322" s="6">
        <v>0</v>
      </c>
      <c r="P322" s="6">
        <v>47007511.93</v>
      </c>
      <c r="Q322" s="6">
        <v>131574362.99</v>
      </c>
      <c r="R322" s="6"/>
      <c r="S322" s="6">
        <v>544741987.98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112363567.28</v>
      </c>
      <c r="AA322" s="6">
        <v>740859295.01</v>
      </c>
      <c r="AB322" s="10">
        <f t="shared" si="23"/>
        <v>984989510.54</v>
      </c>
      <c r="AC322" s="10">
        <f t="shared" si="22"/>
        <v>1444972362.2</v>
      </c>
      <c r="AD322" s="10">
        <f t="shared" si="19"/>
        <v>-459982851.66</v>
      </c>
      <c r="AE322" s="12">
        <f>C322/(1+0.13)/VLOOKUP(A322,[1]选股结果!$A$2:$AX$3002,3,FALSE)</f>
        <v>0.960521935817555</v>
      </c>
      <c r="AF322" s="12">
        <f>(S322/(1+0.1)+Z322)/(VLOOKUP(A322,[1]选股结果!$A$2:$AY$3002,51,FALSE))</f>
        <v>0.797673131278505</v>
      </c>
      <c r="AG322" s="16"/>
      <c r="AH322" s="12">
        <f>AD322/VLOOKUP(A322,[1]选股结果!$A$2:$AX$3002,35,FALSE)</f>
        <v>-10.0424946638504</v>
      </c>
      <c r="AI322" s="10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S322/(1+0.13)+Z322)</f>
        <v>167258777.475487</v>
      </c>
      <c r="AJ322" s="10">
        <f t="shared" si="20"/>
        <v>-627241629.135487</v>
      </c>
      <c r="AK322" s="18">
        <f>AD322-VLOOKUP(A322,[2]选股结果!$A$2:$G$4900,7,FALSE)</f>
        <v>-459795402.08</v>
      </c>
    </row>
    <row r="323" spans="1:37">
      <c r="A323" s="5" t="s">
        <v>679</v>
      </c>
      <c r="B323" s="5" t="s">
        <v>680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/>
      <c r="L323" s="6">
        <v>0</v>
      </c>
      <c r="M323" s="6">
        <v>0</v>
      </c>
      <c r="N323" s="6"/>
      <c r="O323" s="6">
        <v>0</v>
      </c>
      <c r="P323" s="6">
        <v>91284549.01</v>
      </c>
      <c r="Q323" s="6">
        <v>70741118.17</v>
      </c>
      <c r="R323" s="6"/>
      <c r="S323" s="6">
        <v>2460886070.36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315198212.6</v>
      </c>
      <c r="AA323" s="6">
        <v>91302684.93</v>
      </c>
      <c r="AB323" s="10">
        <f t="shared" si="23"/>
        <v>2879619215.21</v>
      </c>
      <c r="AC323" s="10">
        <f t="shared" si="22"/>
        <v>2958671516.9</v>
      </c>
      <c r="AD323" s="10">
        <f t="shared" ref="AD323:AD386" si="24">AB323-AC323</f>
        <v>-79052301.6900001</v>
      </c>
      <c r="AE323" s="12">
        <f>C323/(1+0.13)/VLOOKUP(A323,[1]选股结果!$A$2:$AX$3002,3,FALSE)</f>
        <v>0.956120502587181</v>
      </c>
      <c r="AF323" s="12">
        <f>(S323/(1+0.1)+Z323)/(VLOOKUP(A323,[1]选股结果!$A$2:$AY$3002,51,FALSE))</f>
        <v>1.02927136481613</v>
      </c>
      <c r="AG323" s="16"/>
      <c r="AH323" s="12">
        <f>AD323/VLOOKUP(A323,[1]选股结果!$A$2:$AX$3002,35,FALSE)</f>
        <v>-0.756870839881103</v>
      </c>
      <c r="AI323" s="10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S323/(1+0.13)+Z323)</f>
        <v>-13192697.064425</v>
      </c>
      <c r="AJ323" s="10">
        <f t="shared" ref="AJ323:AJ386" si="25">AD323-AI323</f>
        <v>-65859604.6255751</v>
      </c>
      <c r="AK323" s="18">
        <f>AD323-VLOOKUP(A323,[2]选股结果!$A$2:$G$4900,7,FALSE)</f>
        <v>-75723633.2200001</v>
      </c>
    </row>
    <row r="324" spans="1:37">
      <c r="A324" s="5" t="s">
        <v>681</v>
      </c>
      <c r="B324" s="5" t="s">
        <v>682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/>
      <c r="L324" s="6">
        <v>0</v>
      </c>
      <c r="M324" s="6">
        <v>0</v>
      </c>
      <c r="N324" s="6"/>
      <c r="O324" s="6">
        <v>0</v>
      </c>
      <c r="P324" s="6">
        <v>35943338.25</v>
      </c>
      <c r="Q324" s="6">
        <v>565908169.65</v>
      </c>
      <c r="R324" s="6"/>
      <c r="S324" s="6">
        <v>622595864.85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303527823.83</v>
      </c>
      <c r="AA324" s="6">
        <v>524592474.12</v>
      </c>
      <c r="AB324" s="10">
        <f t="shared" si="23"/>
        <v>1397837714.45</v>
      </c>
      <c r="AC324" s="10">
        <f t="shared" si="22"/>
        <v>1486659501.05</v>
      </c>
      <c r="AD324" s="10">
        <f t="shared" si="24"/>
        <v>-88821786.6000004</v>
      </c>
      <c r="AE324" s="12">
        <f>C324/(1+0.13)/VLOOKUP(A324,[1]选股结果!$A$2:$AX$3002,3,FALSE)</f>
        <v>0.943864683241893</v>
      </c>
      <c r="AF324" s="12">
        <f>(S324/(1+0.1)+Z324)/(VLOOKUP(A324,[1]选股结果!$A$2:$AY$3002,51,FALSE))</f>
        <v>0.875837399360488</v>
      </c>
      <c r="AG324" s="16"/>
      <c r="AH324" s="12">
        <f>AD324/VLOOKUP(A324,[1]选股结果!$A$2:$AX$3002,35,FALSE)</f>
        <v>0.313469887627826</v>
      </c>
      <c r="AI324" s="10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S324/(1+0.13)+Z324)</f>
        <v>138294043.127345</v>
      </c>
      <c r="AJ324" s="10">
        <f t="shared" si="25"/>
        <v>-227115829.727346</v>
      </c>
      <c r="AK324" s="18">
        <f>AD324-VLOOKUP(A324,[2]选股结果!$A$2:$G$4900,7,FALSE)</f>
        <v>-88821786.6000004</v>
      </c>
    </row>
    <row r="325" spans="1:37">
      <c r="A325" s="5" t="s">
        <v>683</v>
      </c>
      <c r="B325" s="5" t="s">
        <v>684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/>
      <c r="L325" s="6">
        <v>0</v>
      </c>
      <c r="M325" s="6">
        <v>0</v>
      </c>
      <c r="N325" s="6"/>
      <c r="O325" s="6">
        <v>0</v>
      </c>
      <c r="P325" s="6">
        <v>909658196.81</v>
      </c>
      <c r="Q325" s="6">
        <v>324626500.87</v>
      </c>
      <c r="R325" s="6"/>
      <c r="S325" s="6">
        <v>3673868446.28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409853683.06</v>
      </c>
      <c r="AA325" s="6">
        <v>313096255.24</v>
      </c>
      <c r="AB325" s="10">
        <f t="shared" si="23"/>
        <v>5604792699.47</v>
      </c>
      <c r="AC325" s="10">
        <f t="shared" si="22"/>
        <v>5306476581.39</v>
      </c>
      <c r="AD325" s="10">
        <f t="shared" si="24"/>
        <v>298316118.080001</v>
      </c>
      <c r="AE325" s="12">
        <f>C325/(1+0.13)/VLOOKUP(A325,[1]选股结果!$A$2:$AX$3002,3,FALSE)</f>
        <v>1.12560647498201</v>
      </c>
      <c r="AF325" s="12">
        <f>(S325/(1+0.1)+Z325)/(VLOOKUP(A325,[1]选股结果!$A$2:$AY$3002,51,FALSE))</f>
        <v>0.966321383117613</v>
      </c>
      <c r="AG325" s="16"/>
      <c r="AH325" s="12">
        <f>AD325/VLOOKUP(A325,[1]选股结果!$A$2:$AX$3002,35,FALSE)</f>
        <v>3.0597465572691</v>
      </c>
      <c r="AI325" s="10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S325/(1+0.13)+Z325)</f>
        <v>219356613.99292</v>
      </c>
      <c r="AJ325" s="10">
        <f t="shared" si="25"/>
        <v>78959504.0870805</v>
      </c>
      <c r="AK325" s="18">
        <f>AD325-VLOOKUP(A325,[2]选股结果!$A$2:$G$4900,7,FALSE)</f>
        <v>300551065.280001</v>
      </c>
    </row>
    <row r="326" spans="1:37">
      <c r="A326" s="5" t="s">
        <v>685</v>
      </c>
      <c r="B326" s="5" t="s">
        <v>686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/>
      <c r="L326" s="6">
        <v>0</v>
      </c>
      <c r="M326" s="6">
        <v>0</v>
      </c>
      <c r="N326" s="6"/>
      <c r="O326" s="6">
        <v>0</v>
      </c>
      <c r="P326" s="6">
        <v>4669882.19</v>
      </c>
      <c r="Q326" s="6">
        <v>84464810.55</v>
      </c>
      <c r="R326" s="6"/>
      <c r="S326" s="6">
        <v>259169193.27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112838144.7</v>
      </c>
      <c r="AA326" s="6">
        <v>24586498.23</v>
      </c>
      <c r="AB326" s="10">
        <f t="shared" si="23"/>
        <v>462534397.58</v>
      </c>
      <c r="AC326" s="10">
        <f t="shared" si="22"/>
        <v>401263718.39</v>
      </c>
      <c r="AD326" s="10">
        <f t="shared" si="24"/>
        <v>61270679.1899999</v>
      </c>
      <c r="AE326" s="12">
        <f>C326/(1+0.13)/VLOOKUP(A326,[1]选股结果!$A$2:$AX$3002,3,FALSE)</f>
        <v>0.996074831867658</v>
      </c>
      <c r="AF326" s="12">
        <f>(S326/(1+0.1)+Z326)/(VLOOKUP(A326,[1]选股结果!$A$2:$AY$3002,51,FALSE))</f>
        <v>0.843728700166892</v>
      </c>
      <c r="AG326" s="16"/>
      <c r="AH326" s="12">
        <f>AD326/VLOOKUP(A326,[1]选股结果!$A$2:$AX$3002,35,FALSE)</f>
        <v>-0.711413388618605</v>
      </c>
      <c r="AI326" s="10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S326/(1+0.13)+Z326)</f>
        <v>70792644.649469</v>
      </c>
      <c r="AJ326" s="10">
        <f t="shared" si="25"/>
        <v>-9521965.45946908</v>
      </c>
      <c r="AK326" s="18">
        <f>AD326-VLOOKUP(A326,[2]选股结果!$A$2:$G$4900,7,FALSE)</f>
        <v>61270679.1899999</v>
      </c>
    </row>
    <row r="327" spans="1:37">
      <c r="A327" s="5" t="s">
        <v>687</v>
      </c>
      <c r="B327" s="5" t="s">
        <v>688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/>
      <c r="L327" s="6">
        <v>0</v>
      </c>
      <c r="M327" s="6">
        <v>0</v>
      </c>
      <c r="N327" s="6"/>
      <c r="O327" s="6">
        <v>0</v>
      </c>
      <c r="P327" s="6">
        <v>907913244.16</v>
      </c>
      <c r="Q327" s="6">
        <v>50651342.9</v>
      </c>
      <c r="R327" s="6"/>
      <c r="S327" s="6">
        <v>407867291.14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204797488.06</v>
      </c>
      <c r="AA327" s="6">
        <v>418350746.35</v>
      </c>
      <c r="AB327" s="10">
        <f t="shared" si="23"/>
        <v>2700581506.57</v>
      </c>
      <c r="AC327" s="10">
        <f t="shared" si="22"/>
        <v>1938928769.71</v>
      </c>
      <c r="AD327" s="10">
        <f t="shared" si="24"/>
        <v>761652736.86</v>
      </c>
      <c r="AE327" s="12">
        <f>C327/(1+0.13)/VLOOKUP(A327,[1]选股结果!$A$2:$AX$3002,3,FALSE)</f>
        <v>0.888369452840005</v>
      </c>
      <c r="AF327" s="12">
        <f>(S327/(1+0.1)+Z327)/(VLOOKUP(A327,[1]选股结果!$A$2:$AY$3002,51,FALSE))</f>
        <v>0.341097994092865</v>
      </c>
      <c r="AG327" s="16"/>
      <c r="AH327" s="12">
        <f>AD327/VLOOKUP(A327,[1]选股结果!$A$2:$AX$3002,35,FALSE)</f>
        <v>1.06017898901629</v>
      </c>
      <c r="AI327" s="10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S327/(1+0.13)+Z327)</f>
        <v>1121708371.26637</v>
      </c>
      <c r="AJ327" s="10">
        <f t="shared" si="25"/>
        <v>-360055634.406372</v>
      </c>
      <c r="AK327" s="18">
        <f>AD327-VLOOKUP(A327,[2]选股结果!$A$2:$G$4900,7,FALSE)</f>
        <v>766730924.54</v>
      </c>
    </row>
    <row r="328" spans="1:37">
      <c r="A328" s="5" t="s">
        <v>689</v>
      </c>
      <c r="B328" s="5" t="s">
        <v>690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/>
      <c r="L328" s="6">
        <v>0</v>
      </c>
      <c r="M328" s="6">
        <v>0</v>
      </c>
      <c r="N328" s="6"/>
      <c r="O328" s="6">
        <v>0</v>
      </c>
      <c r="P328" s="6">
        <v>2666517775.89</v>
      </c>
      <c r="Q328" s="6">
        <v>813657879.37</v>
      </c>
      <c r="R328" s="6"/>
      <c r="S328" s="6">
        <v>31867440269.06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3658669337.93</v>
      </c>
      <c r="AA328" s="6">
        <v>1664273473.03</v>
      </c>
      <c r="AB328" s="10">
        <f t="shared" si="23"/>
        <v>68801495758.73</v>
      </c>
      <c r="AC328" s="10">
        <f t="shared" si="22"/>
        <v>39856900855.91</v>
      </c>
      <c r="AD328" s="10">
        <f t="shared" si="24"/>
        <v>28944594902.82</v>
      </c>
      <c r="AE328" s="12">
        <f>C328/(1+0.13)/VLOOKUP(A328,[1]选股结果!$A$2:$AX$3002,3,FALSE)</f>
        <v>0.679065753650906</v>
      </c>
      <c r="AF328" s="12">
        <f>(S328/(1+0.1)+Z328)/(VLOOKUP(A328,[1]选股结果!$A$2:$AY$3002,51,FALSE))</f>
        <v>0.379090682085919</v>
      </c>
      <c r="AG328" s="16"/>
      <c r="AH328" s="12">
        <f>AD328/VLOOKUP(A328,[1]选股结果!$A$2:$AX$3002,35,FALSE)</f>
        <v>8.66626759471544</v>
      </c>
      <c r="AI328" s="10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S328/(1+0.13)+Z328)</f>
        <v>54211993817.7006</v>
      </c>
      <c r="AJ328" s="10">
        <f t="shared" si="25"/>
        <v>-25267398914.8806</v>
      </c>
      <c r="AK328" s="18">
        <f>AD328-VLOOKUP(A328,[2]选股结果!$A$2:$G$4900,7,FALSE)</f>
        <v>28944411225.68</v>
      </c>
    </row>
    <row r="329" spans="1:37">
      <c r="A329" s="5" t="s">
        <v>691</v>
      </c>
      <c r="B329" s="5" t="s">
        <v>692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/>
      <c r="L329" s="6">
        <v>0</v>
      </c>
      <c r="M329" s="6">
        <v>0</v>
      </c>
      <c r="N329" s="6"/>
      <c r="O329" s="6">
        <v>0</v>
      </c>
      <c r="P329" s="6">
        <v>52709709.36</v>
      </c>
      <c r="Q329" s="6">
        <v>131525936.15</v>
      </c>
      <c r="R329" s="6"/>
      <c r="S329" s="6">
        <v>1916662560.3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305514922.17</v>
      </c>
      <c r="AA329" s="6">
        <v>249897820.69</v>
      </c>
      <c r="AB329" s="10">
        <f t="shared" si="23"/>
        <v>2471453054.64</v>
      </c>
      <c r="AC329" s="10">
        <f t="shared" si="22"/>
        <v>2524785012.52</v>
      </c>
      <c r="AD329" s="10">
        <f t="shared" si="24"/>
        <v>-53331957.8800001</v>
      </c>
      <c r="AE329" s="12">
        <f>C329/(1+0.13)/VLOOKUP(A329,[1]选股结果!$A$2:$AX$3002,3,FALSE)</f>
        <v>0.825408930216309</v>
      </c>
      <c r="AF329" s="12">
        <f>(S329/(1+0.1)+Z329)/(VLOOKUP(A329,[1]选股结果!$A$2:$AY$3002,51,FALSE))</f>
        <v>0.85708243075633</v>
      </c>
      <c r="AG329" s="16"/>
      <c r="AH329" s="12">
        <f>AD329/VLOOKUP(A329,[1]选股结果!$A$2:$AX$3002,35,FALSE)</f>
        <v>-0.561966869318211</v>
      </c>
      <c r="AI329" s="10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S329/(1+0.13)+Z329)</f>
        <v>387749971.972389</v>
      </c>
      <c r="AJ329" s="10">
        <f t="shared" si="25"/>
        <v>-441081929.852389</v>
      </c>
      <c r="AK329" s="18">
        <f>AD329-VLOOKUP(A329,[2]选股结果!$A$2:$G$4900,7,FALSE)</f>
        <v>-53459395.4100001</v>
      </c>
    </row>
    <row r="330" spans="1:37">
      <c r="A330" s="5" t="s">
        <v>693</v>
      </c>
      <c r="B330" s="5" t="s">
        <v>694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/>
      <c r="L330" s="6">
        <v>0</v>
      </c>
      <c r="M330" s="6">
        <v>0</v>
      </c>
      <c r="N330" s="6"/>
      <c r="O330" s="6">
        <v>0</v>
      </c>
      <c r="P330" s="6">
        <v>41391496.76</v>
      </c>
      <c r="Q330" s="6">
        <v>23760006.6</v>
      </c>
      <c r="R330" s="6"/>
      <c r="S330" s="6">
        <v>392091325.74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90697014.7</v>
      </c>
      <c r="AA330" s="6">
        <v>60121887.15</v>
      </c>
      <c r="AB330" s="10">
        <f t="shared" si="23"/>
        <v>440383752</v>
      </c>
      <c r="AC330" s="10">
        <f t="shared" si="22"/>
        <v>584301724.35</v>
      </c>
      <c r="AD330" s="10">
        <f t="shared" si="24"/>
        <v>-143917972.35</v>
      </c>
      <c r="AE330" s="12">
        <f>C330/(1+0.13)/VLOOKUP(A330,[1]选股结果!$A$2:$AX$3002,3,FALSE)</f>
        <v>1.09017078968656</v>
      </c>
      <c r="AF330" s="12">
        <f>(S330/(1+0.1)+Z330)/(VLOOKUP(A330,[1]选股结果!$A$2:$AY$3002,51,FALSE))</f>
        <v>1.47321931659542</v>
      </c>
      <c r="AG330" s="16"/>
      <c r="AH330" s="12">
        <f>AD330/VLOOKUP(A330,[1]选股结果!$A$2:$AX$3002,35,FALSE)</f>
        <v>-17.7950211438297</v>
      </c>
      <c r="AI330" s="10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S330/(1+0.13)+Z330)</f>
        <v>-134165818.976195</v>
      </c>
      <c r="AJ330" s="10">
        <f t="shared" si="25"/>
        <v>-9752153.37380534</v>
      </c>
      <c r="AK330" s="18">
        <f>AD330-VLOOKUP(A330,[2]选股结果!$A$2:$G$4900,7,FALSE)</f>
        <v>-143619022.34</v>
      </c>
    </row>
    <row r="331" spans="1:37">
      <c r="A331" s="5" t="s">
        <v>695</v>
      </c>
      <c r="B331" s="5" t="s">
        <v>696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/>
      <c r="L331" s="6">
        <v>0</v>
      </c>
      <c r="M331" s="6">
        <v>0</v>
      </c>
      <c r="N331" s="6"/>
      <c r="O331" s="6">
        <v>0</v>
      </c>
      <c r="P331" s="6">
        <v>1449609378.16</v>
      </c>
      <c r="Q331" s="6">
        <v>335230367.36</v>
      </c>
      <c r="R331" s="6"/>
      <c r="S331" s="6">
        <v>16538646640.19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1310050038.09</v>
      </c>
      <c r="AA331" s="6">
        <v>257528405.72</v>
      </c>
      <c r="AB331" s="10">
        <f t="shared" si="23"/>
        <v>24844775719.89</v>
      </c>
      <c r="AC331" s="10">
        <f t="shared" si="22"/>
        <v>19555834462.16</v>
      </c>
      <c r="AD331" s="10">
        <f t="shared" si="24"/>
        <v>5288941257.73</v>
      </c>
      <c r="AE331" s="12">
        <f>C331/(1+0.13)/VLOOKUP(A331,[1]选股结果!$A$2:$AX$3002,3,FALSE)</f>
        <v>0.675225724176565</v>
      </c>
      <c r="AF331" s="12">
        <f>(S331/(1+0.1)+Z331)/(VLOOKUP(A331,[1]选股结果!$A$2:$AY$3002,51,FALSE))</f>
        <v>0.627778019399033</v>
      </c>
      <c r="AG331" s="16"/>
      <c r="AH331" s="12">
        <f>AD331/VLOOKUP(A331,[1]选股结果!$A$2:$AX$3002,35,FALSE)</f>
        <v>1.34891642612926</v>
      </c>
      <c r="AI331" s="10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S331/(1+0.13)+Z331)</f>
        <v>10090544706.3958</v>
      </c>
      <c r="AJ331" s="10">
        <f t="shared" si="25"/>
        <v>-4801603448.66576</v>
      </c>
      <c r="AK331" s="18">
        <f>AD331-VLOOKUP(A331,[2]选股结果!$A$2:$G$4900,7,FALSE)</f>
        <v>5291454159.97</v>
      </c>
    </row>
    <row r="332" spans="1:37">
      <c r="A332" s="5" t="s">
        <v>697</v>
      </c>
      <c r="B332" s="5" t="s">
        <v>698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/>
      <c r="L332" s="6">
        <v>0</v>
      </c>
      <c r="M332" s="6">
        <v>0</v>
      </c>
      <c r="N332" s="6"/>
      <c r="O332" s="6">
        <v>0</v>
      </c>
      <c r="P332" s="6">
        <v>7549364.37</v>
      </c>
      <c r="Q332" s="6">
        <v>11960442.48</v>
      </c>
      <c r="R332" s="6"/>
      <c r="S332" s="6">
        <v>36349225.3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11189377.3</v>
      </c>
      <c r="AA332" s="6">
        <v>1363307.89</v>
      </c>
      <c r="AB332" s="10">
        <f t="shared" si="23"/>
        <v>30717556.03</v>
      </c>
      <c r="AC332" s="10">
        <f t="shared" si="22"/>
        <v>56451274.86</v>
      </c>
      <c r="AD332" s="10">
        <f t="shared" si="24"/>
        <v>-25733718.83</v>
      </c>
      <c r="AE332" s="12">
        <f>C332/(1+0.13)/VLOOKUP(A332,[1]选股结果!$A$2:$AX$3002,3,FALSE)</f>
        <v>1.15749028786446</v>
      </c>
      <c r="AF332" s="12">
        <f>(S332/(1+0.1)+Z332)/(VLOOKUP(A332,[1]选股结果!$A$2:$AY$3002,51,FALSE))</f>
        <v>1.16099082723717</v>
      </c>
      <c r="AG332" s="16"/>
      <c r="AH332" s="12">
        <f>AD332/VLOOKUP(A332,[1]选股结果!$A$2:$AX$3002,35,FALSE)</f>
        <v>0.314997518565675</v>
      </c>
      <c r="AI332" s="10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S332/(1+0.13)+Z332)</f>
        <v>-5256508.54769912</v>
      </c>
      <c r="AJ332" s="10">
        <f t="shared" si="25"/>
        <v>-20477210.2823009</v>
      </c>
      <c r="AK332" s="18">
        <f>AD332-VLOOKUP(A332,[2]选股结果!$A$2:$G$4900,7,FALSE)</f>
        <v>-25729989.04</v>
      </c>
    </row>
    <row r="333" spans="1:37">
      <c r="A333" s="5" t="s">
        <v>699</v>
      </c>
      <c r="B333" s="5" t="s">
        <v>700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/>
      <c r="L333" s="6">
        <v>0</v>
      </c>
      <c r="M333" s="6">
        <v>0</v>
      </c>
      <c r="N333" s="6"/>
      <c r="O333" s="6">
        <v>0</v>
      </c>
      <c r="P333" s="6">
        <v>215619831.59</v>
      </c>
      <c r="Q333" s="6">
        <v>163622479.23</v>
      </c>
      <c r="R333" s="6"/>
      <c r="S333" s="6">
        <v>7211879106.17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782078122.87</v>
      </c>
      <c r="AA333" s="6">
        <v>532755856.1</v>
      </c>
      <c r="AB333" s="10">
        <f t="shared" si="23"/>
        <v>8189038931.84</v>
      </c>
      <c r="AC333" s="10">
        <f t="shared" si="22"/>
        <v>8742332916.73</v>
      </c>
      <c r="AD333" s="10">
        <f t="shared" si="24"/>
        <v>-553293984.89</v>
      </c>
      <c r="AE333" s="12">
        <f>C333/(1+0.13)/VLOOKUP(A333,[1]选股结果!$A$2:$AX$3002,3,FALSE)</f>
        <v>0.931764903627845</v>
      </c>
      <c r="AF333" s="12">
        <f>(S333/(1+0.1)+Z333)/(VLOOKUP(A333,[1]选股结果!$A$2:$AY$3002,51,FALSE))</f>
        <v>1.00505378605178</v>
      </c>
      <c r="AG333" s="16"/>
      <c r="AH333" s="12">
        <f>AD333/VLOOKUP(A333,[1]选股结果!$A$2:$AX$3002,35,FALSE)</f>
        <v>-3.70698386612055</v>
      </c>
      <c r="AI333" s="10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S333/(1+0.13)+Z333)</f>
        <v>137159958.514513</v>
      </c>
      <c r="AJ333" s="10">
        <f t="shared" si="25"/>
        <v>-690453943.404513</v>
      </c>
      <c r="AK333" s="18">
        <f>AD333-VLOOKUP(A333,[2]选股结果!$A$2:$G$4900,7,FALSE)</f>
        <v>-552973949.31</v>
      </c>
    </row>
    <row r="334" spans="1:37">
      <c r="A334" s="5" t="s">
        <v>701</v>
      </c>
      <c r="B334" s="5" t="s">
        <v>702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/>
      <c r="L334" s="6">
        <v>0</v>
      </c>
      <c r="M334" s="6">
        <v>0</v>
      </c>
      <c r="N334" s="6"/>
      <c r="O334" s="6">
        <v>0</v>
      </c>
      <c r="P334" s="6">
        <v>160806696.31</v>
      </c>
      <c r="Q334" s="6">
        <v>45054990.94</v>
      </c>
      <c r="R334" s="6"/>
      <c r="S334" s="6">
        <v>2627939774.37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630461894.86</v>
      </c>
      <c r="AA334" s="6">
        <v>305645104.74</v>
      </c>
      <c r="AB334" s="10">
        <f t="shared" si="23"/>
        <v>3751820392.77</v>
      </c>
      <c r="AC334" s="10">
        <f t="shared" si="22"/>
        <v>3724853470.28</v>
      </c>
      <c r="AD334" s="10">
        <f t="shared" si="24"/>
        <v>26966922.4899998</v>
      </c>
      <c r="AE334" s="12">
        <f>C334/(1+0.13)/VLOOKUP(A334,[1]选股结果!$A$2:$AX$3002,3,FALSE)</f>
        <v>0.841901977248293</v>
      </c>
      <c r="AF334" s="12">
        <f>(S334/(1+0.1)+Z334)/(VLOOKUP(A334,[1]选股结果!$A$2:$AY$3002,51,FALSE))</f>
        <v>0.818354875772479</v>
      </c>
      <c r="AG334" s="16"/>
      <c r="AH334" s="12">
        <f>AD334/VLOOKUP(A334,[1]选股结果!$A$2:$AX$3002,35,FALSE)</f>
        <v>0.130721981142743</v>
      </c>
      <c r="AI334" s="10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S334/(1+0.13)+Z334)</f>
        <v>733644876.22354</v>
      </c>
      <c r="AJ334" s="10">
        <f t="shared" si="25"/>
        <v>-706677953.73354</v>
      </c>
      <c r="AK334" s="18">
        <f>AD334-VLOOKUP(A334,[2]选股结果!$A$2:$G$4900,7,FALSE)</f>
        <v>26953533.9099998</v>
      </c>
    </row>
    <row r="335" spans="1:37">
      <c r="A335" s="5" t="s">
        <v>703</v>
      </c>
      <c r="B335" s="5" t="s">
        <v>704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/>
      <c r="L335" s="6">
        <v>0</v>
      </c>
      <c r="M335" s="6">
        <v>0</v>
      </c>
      <c r="N335" s="6"/>
      <c r="O335" s="6">
        <v>0</v>
      </c>
      <c r="P335" s="6">
        <v>31245887.35</v>
      </c>
      <c r="Q335" s="6">
        <v>182490023.2</v>
      </c>
      <c r="R335" s="6"/>
      <c r="S335" s="6">
        <v>451436814.43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170266148.73</v>
      </c>
      <c r="AA335" s="6">
        <v>258005684.82</v>
      </c>
      <c r="AB335" s="10">
        <f t="shared" si="23"/>
        <v>1134087020.2</v>
      </c>
      <c r="AC335" s="10">
        <f t="shared" si="22"/>
        <v>910954535.33</v>
      </c>
      <c r="AD335" s="10">
        <f t="shared" si="24"/>
        <v>223132484.87</v>
      </c>
      <c r="AE335" s="12">
        <f>C335/(1+0.13)/VLOOKUP(A335,[1]选股结果!$A$2:$AX$3002,3,FALSE)</f>
        <v>0.968498642386245</v>
      </c>
      <c r="AF335" s="12">
        <f>(S335/(1+0.1)+Z335)/(VLOOKUP(A335,[1]选股结果!$A$2:$AY$3002,51,FALSE))</f>
        <v>0.732755283797005</v>
      </c>
      <c r="AG335" s="16"/>
      <c r="AH335" s="12">
        <f>AD335/VLOOKUP(A335,[1]选股结果!$A$2:$AX$3002,35,FALSE)</f>
        <v>20.9766090963728</v>
      </c>
      <c r="AI335" s="10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S335/(1+0.13)+Z335)</f>
        <v>222670410.949734</v>
      </c>
      <c r="AJ335" s="10">
        <f t="shared" si="25"/>
        <v>462073.920265555</v>
      </c>
      <c r="AK335" s="18">
        <f>AD335-VLOOKUP(A335,[2]选股结果!$A$2:$G$4900,7,FALSE)</f>
        <v>221536332.02</v>
      </c>
    </row>
    <row r="336" spans="1:37">
      <c r="A336" s="5" t="s">
        <v>705</v>
      </c>
      <c r="B336" s="5" t="s">
        <v>706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/>
      <c r="L336" s="6">
        <v>0</v>
      </c>
      <c r="M336" s="6">
        <v>0</v>
      </c>
      <c r="N336" s="6"/>
      <c r="O336" s="6">
        <v>0</v>
      </c>
      <c r="P336" s="6">
        <v>97931951.67</v>
      </c>
      <c r="Q336" s="6">
        <v>72972213.5</v>
      </c>
      <c r="R336" s="6"/>
      <c r="S336" s="6">
        <v>76832579.68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182158971.31</v>
      </c>
      <c r="AA336" s="6">
        <v>258777231.63</v>
      </c>
      <c r="AB336" s="10">
        <f t="shared" si="23"/>
        <v>741500466.95</v>
      </c>
      <c r="AC336" s="10">
        <f t="shared" si="22"/>
        <v>615700734.29</v>
      </c>
      <c r="AD336" s="10">
        <f t="shared" si="24"/>
        <v>125799732.66</v>
      </c>
      <c r="AE336" s="12">
        <f>C336/(1+0.13)/VLOOKUP(A336,[1]选股结果!$A$2:$AX$3002,3,FALSE)</f>
        <v>1.15354545782658</v>
      </c>
      <c r="AF336" s="12">
        <f>(S336/(1+0.1)+Z336)/(VLOOKUP(A336,[1]选股结果!$A$2:$AY$3002,51,FALSE))</f>
        <v>0.560210092417756</v>
      </c>
      <c r="AG336" s="16"/>
      <c r="AH336" s="12">
        <f>AD336/VLOOKUP(A336,[1]选股结果!$A$2:$AX$3002,35,FALSE)</f>
        <v>1.28279141396282</v>
      </c>
      <c r="AI336" s="10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S336/(1+0.13)+Z336)</f>
        <v>199690920.964867</v>
      </c>
      <c r="AJ336" s="10">
        <f t="shared" si="25"/>
        <v>-73891188.3048671</v>
      </c>
      <c r="AK336" s="18">
        <f>AD336-VLOOKUP(A336,[2]选股结果!$A$2:$G$4900,7,FALSE)</f>
        <v>125820375.31</v>
      </c>
    </row>
    <row r="337" spans="1:37">
      <c r="A337" s="5" t="s">
        <v>707</v>
      </c>
      <c r="B337" s="5" t="s">
        <v>708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/>
      <c r="L337" s="6">
        <v>0</v>
      </c>
      <c r="M337" s="6">
        <v>0</v>
      </c>
      <c r="N337" s="6"/>
      <c r="O337" s="6">
        <v>0</v>
      </c>
      <c r="P337" s="6">
        <v>33629336.85</v>
      </c>
      <c r="Q337" s="6">
        <v>99934053.88</v>
      </c>
      <c r="R337" s="6"/>
      <c r="S337" s="6">
        <v>577101864.69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75359450.3</v>
      </c>
      <c r="AA337" s="6">
        <v>106374018.23</v>
      </c>
      <c r="AB337" s="10">
        <f t="shared" si="23"/>
        <v>794110710.01</v>
      </c>
      <c r="AC337" s="10">
        <f t="shared" si="22"/>
        <v>792464670.07</v>
      </c>
      <c r="AD337" s="10">
        <f t="shared" si="24"/>
        <v>1646039.93999994</v>
      </c>
      <c r="AE337" s="12">
        <f>C337/(1+0.13)/VLOOKUP(A337,[1]选股结果!$A$2:$AX$3002,3,FALSE)</f>
        <v>0.739473762806706</v>
      </c>
      <c r="AF337" s="12">
        <f>(S337/(1+0.1)+Z337)/(VLOOKUP(A337,[1]选股结果!$A$2:$AY$3002,51,FALSE))</f>
        <v>0.732409434603622</v>
      </c>
      <c r="AG337" s="16"/>
      <c r="AH337" s="12">
        <f>AD337/VLOOKUP(A337,[1]选股结果!$A$2:$AX$3002,35,FALSE)</f>
        <v>0.169214781202186</v>
      </c>
      <c r="AI337" s="10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S337/(1+0.13)+Z337)</f>
        <v>233141448.560088</v>
      </c>
      <c r="AJ337" s="10">
        <f t="shared" si="25"/>
        <v>-231495408.620088</v>
      </c>
      <c r="AK337" s="18">
        <f>AD337-VLOOKUP(A337,[2]选股结果!$A$2:$G$4900,7,FALSE)</f>
        <v>1646039.93999994</v>
      </c>
    </row>
    <row r="338" spans="1:37">
      <c r="A338" s="5" t="s">
        <v>709</v>
      </c>
      <c r="B338" s="5" t="s">
        <v>710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/>
      <c r="L338" s="6">
        <v>0</v>
      </c>
      <c r="M338" s="6">
        <v>0</v>
      </c>
      <c r="N338" s="6"/>
      <c r="O338" s="6">
        <v>0</v>
      </c>
      <c r="P338" s="6">
        <v>37916748.89</v>
      </c>
      <c r="Q338" s="6">
        <v>167307008.51</v>
      </c>
      <c r="R338" s="6"/>
      <c r="S338" s="6">
        <v>1725034159.35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138045320.14</v>
      </c>
      <c r="AA338" s="6">
        <v>130874149.76</v>
      </c>
      <c r="AB338" s="10">
        <f t="shared" si="23"/>
        <v>1810443722.03</v>
      </c>
      <c r="AC338" s="10">
        <f t="shared" ref="AC338:AC401" si="26">S338+T338+U338+V338+W338+X338+Y338+Z338+AA338+P338</f>
        <v>2031870378.14</v>
      </c>
      <c r="AD338" s="10">
        <f t="shared" si="24"/>
        <v>-221426656.11</v>
      </c>
      <c r="AE338" s="12">
        <f>C338/(1+0.13)/VLOOKUP(A338,[1]选股结果!$A$2:$AX$3002,3,FALSE)</f>
        <v>0.822892068924413</v>
      </c>
      <c r="AF338" s="12">
        <f>(S338/(1+0.1)+Z338)/(VLOOKUP(A338,[1]选股结果!$A$2:$AY$3002,51,FALSE))</f>
        <v>0.987193621017262</v>
      </c>
      <c r="AG338" s="16"/>
      <c r="AH338" s="12">
        <f>AD338/VLOOKUP(A338,[1]选股结果!$A$2:$AX$3002,35,FALSE)</f>
        <v>-5.85703094913425</v>
      </c>
      <c r="AI338" s="10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S338/(1+0.13)+Z338)</f>
        <v>63768421.280354</v>
      </c>
      <c r="AJ338" s="10">
        <f t="shared" si="25"/>
        <v>-285195077.390354</v>
      </c>
      <c r="AK338" s="18">
        <f>AD338-VLOOKUP(A338,[2]选股结果!$A$2:$G$4900,7,FALSE)</f>
        <v>-220858980.63</v>
      </c>
    </row>
    <row r="339" spans="1:37">
      <c r="A339" s="5" t="s">
        <v>711</v>
      </c>
      <c r="B339" s="5" t="s">
        <v>712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/>
      <c r="L339" s="6">
        <v>0</v>
      </c>
      <c r="M339" s="6">
        <v>0</v>
      </c>
      <c r="N339" s="6"/>
      <c r="O339" s="6">
        <v>0</v>
      </c>
      <c r="P339" s="6">
        <v>303528127.87</v>
      </c>
      <c r="Q339" s="6">
        <v>30668031.65</v>
      </c>
      <c r="R339" s="6"/>
      <c r="S339" s="6">
        <v>2033766569.4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341767427.2</v>
      </c>
      <c r="AA339" s="6">
        <v>79901428.93</v>
      </c>
      <c r="AB339" s="10">
        <f t="shared" si="23"/>
        <v>3215495828.18</v>
      </c>
      <c r="AC339" s="10">
        <f t="shared" si="26"/>
        <v>2758963553.4</v>
      </c>
      <c r="AD339" s="10">
        <f t="shared" si="24"/>
        <v>456532274.780001</v>
      </c>
      <c r="AE339" s="12">
        <f>C339/(1+0.13)/VLOOKUP(A339,[1]选股结果!$A$2:$AX$3002,3,FALSE)</f>
        <v>0.812296607068404</v>
      </c>
      <c r="AF339" s="12">
        <f>(S339/(1+0.1)+Z339)/(VLOOKUP(A339,[1]选股结果!$A$2:$AY$3002,51,FALSE))</f>
        <v>0.794658562469016</v>
      </c>
      <c r="AG339" s="16"/>
      <c r="AH339" s="12">
        <f>AD339/VLOOKUP(A339,[1]选股结果!$A$2:$AX$3002,35,FALSE)</f>
        <v>0.7592037427187</v>
      </c>
      <c r="AI339" s="10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S339/(1+0.13)+Z339)</f>
        <v>615152824.232212</v>
      </c>
      <c r="AJ339" s="10">
        <f t="shared" si="25"/>
        <v>-158620549.452211</v>
      </c>
      <c r="AK339" s="18">
        <f>AD339-VLOOKUP(A339,[2]选股结果!$A$2:$G$4900,7,FALSE)</f>
        <v>454519221.740001</v>
      </c>
    </row>
    <row r="340" spans="1:37">
      <c r="A340" s="5" t="s">
        <v>713</v>
      </c>
      <c r="B340" s="5" t="s">
        <v>714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/>
      <c r="L340" s="6">
        <v>0</v>
      </c>
      <c r="M340" s="6">
        <v>0</v>
      </c>
      <c r="N340" s="6"/>
      <c r="O340" s="6">
        <v>0</v>
      </c>
      <c r="P340" s="6">
        <v>23343134.23</v>
      </c>
      <c r="Q340" s="6">
        <v>13550922.37</v>
      </c>
      <c r="R340" s="6"/>
      <c r="S340" s="6">
        <v>1230143650.49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81292242.78</v>
      </c>
      <c r="AA340" s="6">
        <v>49585625.52</v>
      </c>
      <c r="AB340" s="10">
        <f t="shared" si="23"/>
        <v>1358811326.41</v>
      </c>
      <c r="AC340" s="10">
        <f t="shared" si="26"/>
        <v>1384364653.02</v>
      </c>
      <c r="AD340" s="10">
        <f t="shared" si="24"/>
        <v>-25553326.6100001</v>
      </c>
      <c r="AE340" s="12">
        <f>C340/(1+0.13)/VLOOKUP(A340,[1]选股结果!$A$2:$AX$3002,3,FALSE)</f>
        <v>0.927138545637779</v>
      </c>
      <c r="AF340" s="12">
        <f>(S340/(1+0.1)+Z340)/(VLOOKUP(A340,[1]选股结果!$A$2:$AY$3002,51,FALSE))</f>
        <v>0.962608439501981</v>
      </c>
      <c r="AG340" s="16"/>
      <c r="AH340" s="12">
        <f>AD340/VLOOKUP(A340,[1]选股结果!$A$2:$AX$3002,35,FALSE)</f>
        <v>-0.702711007972472</v>
      </c>
      <c r="AI340" s="10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S340/(1+0.13)+Z340)</f>
        <v>76287150.9513273</v>
      </c>
      <c r="AJ340" s="10">
        <f t="shared" si="25"/>
        <v>-101840477.561327</v>
      </c>
      <c r="AK340" s="18">
        <f>AD340-VLOOKUP(A340,[2]选股结果!$A$2:$G$4900,7,FALSE)</f>
        <v>-25755537.0000001</v>
      </c>
    </row>
    <row r="341" spans="1:37">
      <c r="A341" s="5" t="s">
        <v>715</v>
      </c>
      <c r="B341" s="5" t="s">
        <v>716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/>
      <c r="L341" s="6">
        <v>0</v>
      </c>
      <c r="M341" s="6">
        <v>0</v>
      </c>
      <c r="N341" s="6"/>
      <c r="O341" s="6">
        <v>0</v>
      </c>
      <c r="P341" s="6">
        <v>96097588.1</v>
      </c>
      <c r="Q341" s="6">
        <v>70425241.09</v>
      </c>
      <c r="R341" s="6"/>
      <c r="S341" s="6">
        <v>1620669446.57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322501657.33</v>
      </c>
      <c r="AA341" s="6">
        <v>228768924.5</v>
      </c>
      <c r="AB341" s="10">
        <f t="shared" si="23"/>
        <v>2240339132.02</v>
      </c>
      <c r="AC341" s="10">
        <f t="shared" si="26"/>
        <v>2268037616.5</v>
      </c>
      <c r="AD341" s="10">
        <f t="shared" si="24"/>
        <v>-27698484.4799995</v>
      </c>
      <c r="AE341" s="12">
        <f>C341/(1+0.13)/VLOOKUP(A341,[1]选股结果!$A$2:$AX$3002,3,FALSE)</f>
        <v>0.706365872070898</v>
      </c>
      <c r="AF341" s="12">
        <f>(S341/(1+0.1)+Z341)/(VLOOKUP(A341,[1]选股结果!$A$2:$AY$3002,51,FALSE))</f>
        <v>0.704621996138873</v>
      </c>
      <c r="AG341" s="16"/>
      <c r="AH341" s="12">
        <f>AD341/VLOOKUP(A341,[1]选股结果!$A$2:$AX$3002,35,FALSE)</f>
        <v>-0.240231815772195</v>
      </c>
      <c r="AI341" s="10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S341/(1+0.13)+Z341)</f>
        <v>791931379.053008</v>
      </c>
      <c r="AJ341" s="10">
        <f t="shared" si="25"/>
        <v>-819629863.533008</v>
      </c>
      <c r="AK341" s="18">
        <f>AD341-VLOOKUP(A341,[2]选股结果!$A$2:$G$4900,7,FALSE)</f>
        <v>-27290500.1299995</v>
      </c>
    </row>
    <row r="342" spans="1:37">
      <c r="A342" s="5" t="s">
        <v>717</v>
      </c>
      <c r="B342" s="5" t="s">
        <v>718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/>
      <c r="L342" s="6">
        <v>0</v>
      </c>
      <c r="M342" s="6">
        <v>0</v>
      </c>
      <c r="N342" s="6"/>
      <c r="O342" s="6">
        <v>0</v>
      </c>
      <c r="P342" s="6">
        <v>247481572.72</v>
      </c>
      <c r="Q342" s="6">
        <v>81681998.04</v>
      </c>
      <c r="R342" s="6"/>
      <c r="S342" s="6">
        <v>708259541.53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440667094.55</v>
      </c>
      <c r="AA342" s="6">
        <v>46540317.12</v>
      </c>
      <c r="AB342" s="10">
        <f t="shared" si="23"/>
        <v>1743158027.18</v>
      </c>
      <c r="AC342" s="10">
        <f t="shared" si="26"/>
        <v>1442948525.92</v>
      </c>
      <c r="AD342" s="10">
        <f t="shared" si="24"/>
        <v>300209501.26</v>
      </c>
      <c r="AE342" s="12">
        <f>C342/(1+0.13)/VLOOKUP(A342,[1]选股结果!$A$2:$AX$3002,3,FALSE)</f>
        <v>0.374754275026792</v>
      </c>
      <c r="AF342" s="12">
        <f>(S342/(1+0.1)+Z342)/(VLOOKUP(A342,[1]选股结果!$A$2:$AY$3002,51,FALSE))</f>
        <v>0.320146461509804</v>
      </c>
      <c r="AG342" s="16"/>
      <c r="AH342" s="12">
        <f>AD342/VLOOKUP(A342,[1]选股结果!$A$2:$AX$3002,35,FALSE)</f>
        <v>0.730163783288434</v>
      </c>
      <c r="AI342" s="10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S342/(1+0.13)+Z342)</f>
        <v>2320189696.59372</v>
      </c>
      <c r="AJ342" s="10">
        <f t="shared" si="25"/>
        <v>-2019980195.33372</v>
      </c>
      <c r="AK342" s="18">
        <f>AD342-VLOOKUP(A342,[2]选股结果!$A$2:$G$4900,7,FALSE)</f>
        <v>347497587.92</v>
      </c>
    </row>
    <row r="343" spans="1:37">
      <c r="A343" s="5" t="s">
        <v>719</v>
      </c>
      <c r="B343" s="5" t="s">
        <v>720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/>
      <c r="L343" s="6">
        <v>0</v>
      </c>
      <c r="M343" s="6">
        <v>0</v>
      </c>
      <c r="N343" s="6"/>
      <c r="O343" s="6">
        <v>0</v>
      </c>
      <c r="P343" s="6">
        <v>113403634.58</v>
      </c>
      <c r="Q343" s="6">
        <v>37423785.8</v>
      </c>
      <c r="R343" s="6"/>
      <c r="S343" s="6">
        <v>2500163458.42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686297554.52</v>
      </c>
      <c r="AA343" s="6">
        <v>105036149.24</v>
      </c>
      <c r="AB343" s="10">
        <f t="shared" si="23"/>
        <v>3592142338.27</v>
      </c>
      <c r="AC343" s="10">
        <f t="shared" si="26"/>
        <v>3404900796.76</v>
      </c>
      <c r="AD343" s="10">
        <f t="shared" si="24"/>
        <v>187241541.51</v>
      </c>
      <c r="AE343" s="12">
        <f>C343/(1+0.13)/VLOOKUP(A343,[1]选股结果!$A$2:$AX$3002,3,FALSE)</f>
        <v>0.630564891264039</v>
      </c>
      <c r="AF343" s="12">
        <f>(S343/(1+0.1)+Z343)/(VLOOKUP(A343,[1]选股结果!$A$2:$AY$3002,51,FALSE))</f>
        <v>0.646654925401699</v>
      </c>
      <c r="AG343" s="16"/>
      <c r="AH343" s="12">
        <f>AD343/VLOOKUP(A343,[1]选股结果!$A$2:$AX$3002,35,FALSE)</f>
        <v>0.553025435460771</v>
      </c>
      <c r="AI343" s="10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S343/(1+0.13)+Z343)</f>
        <v>1677292878.44</v>
      </c>
      <c r="AJ343" s="10">
        <f t="shared" si="25"/>
        <v>-1490051336.93</v>
      </c>
      <c r="AK343" s="18">
        <f>AD343-VLOOKUP(A343,[2]选股结果!$A$2:$G$4900,7,FALSE)</f>
        <v>186595418.54</v>
      </c>
    </row>
    <row r="344" spans="1:37">
      <c r="A344" s="5" t="s">
        <v>721</v>
      </c>
      <c r="B344" s="5" t="s">
        <v>722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/>
      <c r="L344" s="6">
        <v>0</v>
      </c>
      <c r="M344" s="6">
        <v>0</v>
      </c>
      <c r="N344" s="6"/>
      <c r="O344" s="6">
        <v>0</v>
      </c>
      <c r="P344" s="6">
        <v>2671915456.66</v>
      </c>
      <c r="Q344" s="6">
        <v>608249008.21</v>
      </c>
      <c r="R344" s="6"/>
      <c r="S344" s="6">
        <v>66867887853.35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2857250541.83</v>
      </c>
      <c r="AA344" s="6">
        <v>423000599.38</v>
      </c>
      <c r="AB344" s="10">
        <f t="shared" si="23"/>
        <v>84375530900.32</v>
      </c>
      <c r="AC344" s="10">
        <f t="shared" si="26"/>
        <v>72820054451.22</v>
      </c>
      <c r="AD344" s="10">
        <f t="shared" si="24"/>
        <v>11555476449.1</v>
      </c>
      <c r="AE344" s="12">
        <f>C344/(1+0.13)/VLOOKUP(A344,[1]选股结果!$A$2:$AX$3002,3,FALSE)</f>
        <v>0.993019463093117</v>
      </c>
      <c r="AF344" s="12">
        <f>(S344/(1+0.1)+Z344)/(VLOOKUP(A344,[1]选股结果!$A$2:$AY$3002,51,FALSE))</f>
        <v>0.955672041830458</v>
      </c>
      <c r="AG344" s="16"/>
      <c r="AH344" s="12">
        <f>AD344/VLOOKUP(A344,[1]选股结果!$A$2:$AX$3002,35,FALSE)</f>
        <v>1.70717397365531</v>
      </c>
      <c r="AI344" s="10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S344/(1+0.13)+Z344)</f>
        <v>4566038543.98495</v>
      </c>
      <c r="AJ344" s="10">
        <f t="shared" si="25"/>
        <v>6989437905.11506</v>
      </c>
      <c r="AK344" s="18">
        <f>AD344-VLOOKUP(A344,[2]选股结果!$A$2:$G$4900,7,FALSE)</f>
        <v>11555658015.95</v>
      </c>
    </row>
    <row r="345" spans="1:37">
      <c r="A345" s="5" t="s">
        <v>723</v>
      </c>
      <c r="B345" s="5" t="s">
        <v>724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/>
      <c r="L345" s="6">
        <v>0</v>
      </c>
      <c r="M345" s="6">
        <v>0</v>
      </c>
      <c r="N345" s="6"/>
      <c r="O345" s="6">
        <v>0</v>
      </c>
      <c r="P345" s="6">
        <v>289274200.09</v>
      </c>
      <c r="Q345" s="6">
        <v>889588470.82</v>
      </c>
      <c r="R345" s="6"/>
      <c r="S345" s="6">
        <v>2935077439.84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1498374520.58</v>
      </c>
      <c r="AA345" s="6">
        <v>647730860.58</v>
      </c>
      <c r="AB345" s="10">
        <f t="shared" si="23"/>
        <v>5547220731.58</v>
      </c>
      <c r="AC345" s="10">
        <f t="shared" si="26"/>
        <v>5370457021.09</v>
      </c>
      <c r="AD345" s="10">
        <f t="shared" si="24"/>
        <v>176763710.49</v>
      </c>
      <c r="AE345" s="12">
        <f>C345/(1+0.13)/VLOOKUP(A345,[1]选股结果!$A$2:$AX$3002,3,FALSE)</f>
        <v>0.699239750340683</v>
      </c>
      <c r="AF345" s="12">
        <f>(S345/(1+0.1)+Z345)/(VLOOKUP(A345,[1]选股结果!$A$2:$AY$3002,51,FALSE))</f>
        <v>0.685222493201475</v>
      </c>
      <c r="AG345" s="16"/>
      <c r="AH345" s="12">
        <f>AD345/VLOOKUP(A345,[1]选股结果!$A$2:$AX$3002,35,FALSE)</f>
        <v>-0.0413075036682142</v>
      </c>
      <c r="AI345" s="10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S345/(1+0.13)+Z345)</f>
        <v>1984903532.70478</v>
      </c>
      <c r="AJ345" s="10">
        <f t="shared" si="25"/>
        <v>-1808139822.21478</v>
      </c>
      <c r="AK345" s="18">
        <f>AD345-VLOOKUP(A345,[2]选股结果!$A$2:$G$4900,7,FALSE)</f>
        <v>175153458.61</v>
      </c>
    </row>
    <row r="346" spans="1:37">
      <c r="A346" s="5" t="s">
        <v>725</v>
      </c>
      <c r="B346" s="5" t="s">
        <v>726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/>
      <c r="L346" s="6">
        <v>0</v>
      </c>
      <c r="M346" s="6">
        <v>0</v>
      </c>
      <c r="N346" s="6"/>
      <c r="O346" s="6">
        <v>0</v>
      </c>
      <c r="P346" s="6">
        <v>244229342.77</v>
      </c>
      <c r="Q346" s="6">
        <v>486386565.42</v>
      </c>
      <c r="R346" s="6"/>
      <c r="S346" s="6">
        <v>77507354.95</v>
      </c>
      <c r="T346" s="6">
        <v>-112299297.97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106389700.37</v>
      </c>
      <c r="AA346" s="6">
        <v>366096794.5</v>
      </c>
      <c r="AB346" s="10">
        <f t="shared" si="23"/>
        <v>1639838991.06</v>
      </c>
      <c r="AC346" s="10">
        <f t="shared" si="26"/>
        <v>681923894.62</v>
      </c>
      <c r="AD346" s="10">
        <f t="shared" si="24"/>
        <v>957915096.44</v>
      </c>
      <c r="AE346" s="12">
        <f>C346/(1+0.13)/VLOOKUP(A346,[1]选股结果!$A$2:$AX$3002,3,FALSE)</f>
        <v>0.83429036721688</v>
      </c>
      <c r="AF346" s="12">
        <f>(S346/(1+0.1)+Z346)/(VLOOKUP(A346,[1]选股结果!$A$2:$AY$3002,51,FALSE))</f>
        <v>0.483754156874831</v>
      </c>
      <c r="AG346" s="16"/>
      <c r="AH346" s="12">
        <f>AD346/VLOOKUP(A346,[1]选股结果!$A$2:$AX$3002,35,FALSE)</f>
        <v>1.21894023563032</v>
      </c>
      <c r="AI346" s="10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S346/(1+0.13)+Z346)</f>
        <v>190599900.84823</v>
      </c>
      <c r="AJ346" s="10">
        <f t="shared" si="25"/>
        <v>767315195.59177</v>
      </c>
      <c r="AK346" s="18">
        <f>AD346-VLOOKUP(A346,[2]选股结果!$A$2:$G$4900,7,FALSE)</f>
        <v>957915096.44</v>
      </c>
    </row>
    <row r="347" spans="1:37">
      <c r="A347" s="5" t="s">
        <v>727</v>
      </c>
      <c r="B347" s="5" t="s">
        <v>728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/>
      <c r="L347" s="6">
        <v>0</v>
      </c>
      <c r="M347" s="6">
        <v>0</v>
      </c>
      <c r="N347" s="6"/>
      <c r="O347" s="6">
        <v>0</v>
      </c>
      <c r="P347" s="6">
        <v>235338570.54</v>
      </c>
      <c r="Q347" s="6">
        <v>746320419.64</v>
      </c>
      <c r="R347" s="6"/>
      <c r="S347" s="6">
        <v>57322663311.92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680495223.45</v>
      </c>
      <c r="AA347" s="6">
        <v>588079204.44</v>
      </c>
      <c r="AB347" s="10">
        <f t="shared" si="23"/>
        <v>57035235872.46</v>
      </c>
      <c r="AC347" s="10">
        <f t="shared" si="26"/>
        <v>58826576310.35</v>
      </c>
      <c r="AD347" s="10">
        <f t="shared" si="24"/>
        <v>-1791340437.89</v>
      </c>
      <c r="AE347" s="12">
        <f>C347/(1+0.13)/VLOOKUP(A347,[1]选股结果!$A$2:$AX$3002,3,FALSE)</f>
        <v>0.973397695686292</v>
      </c>
      <c r="AF347" s="12">
        <f>(S347/(1+0.1)+Z347)/(VLOOKUP(A347,[1]选股结果!$A$2:$AY$3002,51,FALSE))</f>
        <v>1.03889265232291</v>
      </c>
      <c r="AG347" s="16"/>
      <c r="AH347" s="12">
        <f>AD347/VLOOKUP(A347,[1]选股结果!$A$2:$AX$3002,35,FALSE)</f>
        <v>-19.9729002537779</v>
      </c>
      <c r="AI347" s="10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S347/(1+0.13)+Z347)</f>
        <v>-592864008.057693</v>
      </c>
      <c r="AJ347" s="10">
        <f t="shared" si="25"/>
        <v>-1198476429.83231</v>
      </c>
      <c r="AK347" s="18">
        <f>AD347-VLOOKUP(A347,[2]选股结果!$A$2:$G$4900,7,FALSE)</f>
        <v>-1791340437.89</v>
      </c>
    </row>
    <row r="348" spans="1:37">
      <c r="A348" s="5" t="s">
        <v>729</v>
      </c>
      <c r="B348" s="5" t="s">
        <v>730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/>
      <c r="L348" s="6">
        <v>0</v>
      </c>
      <c r="M348" s="6">
        <v>0</v>
      </c>
      <c r="N348" s="6"/>
      <c r="O348" s="6">
        <v>0</v>
      </c>
      <c r="P348" s="6">
        <v>2115188557.08</v>
      </c>
      <c r="Q348" s="6">
        <v>611613674.96</v>
      </c>
      <c r="R348" s="6"/>
      <c r="S348" s="6">
        <v>14502993555.08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1708637382.66</v>
      </c>
      <c r="AA348" s="6">
        <v>1588431351.09</v>
      </c>
      <c r="AB348" s="10">
        <f t="shared" si="23"/>
        <v>27014848812.2</v>
      </c>
      <c r="AC348" s="10">
        <f t="shared" si="26"/>
        <v>19915250845.91</v>
      </c>
      <c r="AD348" s="10">
        <f t="shared" si="24"/>
        <v>7099597966.29</v>
      </c>
      <c r="AE348" s="12">
        <f>C348/(1+0.13)/VLOOKUP(A348,[1]选股结果!$A$2:$AX$3002,3,FALSE)</f>
        <v>0.995480654330411</v>
      </c>
      <c r="AF348" s="12">
        <f>(S348/(1+0.1)+Z348)/(VLOOKUP(A348,[1]选股结果!$A$2:$AY$3002,51,FALSE))</f>
        <v>0.874884485760363</v>
      </c>
      <c r="AG348" s="16"/>
      <c r="AH348" s="12">
        <f>AD348/VLOOKUP(A348,[1]选股结果!$A$2:$AX$3002,35,FALSE)</f>
        <v>2.00048777574407</v>
      </c>
      <c r="AI348" s="10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S348/(1+0.13)+Z348)</f>
        <v>2479876051.63274</v>
      </c>
      <c r="AJ348" s="10">
        <f t="shared" si="25"/>
        <v>4619721914.65726</v>
      </c>
      <c r="AK348" s="18">
        <f>AD348-VLOOKUP(A348,[2]选股结果!$A$2:$G$4900,7,FALSE)</f>
        <v>7093008179.26</v>
      </c>
    </row>
    <row r="349" spans="1:37">
      <c r="A349" s="5" t="s">
        <v>731</v>
      </c>
      <c r="B349" s="5" t="s">
        <v>732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/>
      <c r="L349" s="6">
        <v>0</v>
      </c>
      <c r="M349" s="6">
        <v>0</v>
      </c>
      <c r="N349" s="6"/>
      <c r="O349" s="6">
        <v>0</v>
      </c>
      <c r="P349" s="6">
        <v>40298998.5</v>
      </c>
      <c r="Q349" s="6">
        <v>16618924.92</v>
      </c>
      <c r="R349" s="6"/>
      <c r="S349" s="6">
        <v>1839842304.96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33540823.98</v>
      </c>
      <c r="AA349" s="6">
        <v>22022264.7</v>
      </c>
      <c r="AB349" s="10">
        <f t="shared" si="23"/>
        <v>1732628835.43</v>
      </c>
      <c r="AC349" s="10">
        <f t="shared" si="26"/>
        <v>1935704392.14</v>
      </c>
      <c r="AD349" s="10">
        <f t="shared" si="24"/>
        <v>-203075556.71</v>
      </c>
      <c r="AE349" s="12">
        <f>C349/(1+0.13)/VLOOKUP(A349,[1]选股结果!$A$2:$AX$3002,3,FALSE)</f>
        <v>0.758228521892328</v>
      </c>
      <c r="AF349" s="12">
        <f>(S349/(1+0.1)+Z349)/(VLOOKUP(A349,[1]选股结果!$A$2:$AY$3002,51,FALSE))</f>
        <v>0.98976703033607</v>
      </c>
      <c r="AG349" s="16"/>
      <c r="AH349" s="12">
        <f>AD349/VLOOKUP(A349,[1]选股结果!$A$2:$AX$3002,35,FALSE)</f>
        <v>-0.993437846208288</v>
      </c>
      <c r="AI349" s="10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S349/(1+0.13)+Z349)</f>
        <v>62044106.9919467</v>
      </c>
      <c r="AJ349" s="10">
        <f t="shared" si="25"/>
        <v>-265119663.701947</v>
      </c>
      <c r="AK349" s="18">
        <f>AD349-VLOOKUP(A349,[2]选股结果!$A$2:$G$4900,7,FALSE)</f>
        <v>-200905578.15</v>
      </c>
    </row>
    <row r="350" spans="1:37">
      <c r="A350" s="5" t="s">
        <v>733</v>
      </c>
      <c r="B350" s="5" t="s">
        <v>734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/>
      <c r="L350" s="6">
        <v>0</v>
      </c>
      <c r="M350" s="6">
        <v>0</v>
      </c>
      <c r="N350" s="6"/>
      <c r="O350" s="6">
        <v>0</v>
      </c>
      <c r="P350" s="6">
        <v>180831757.8</v>
      </c>
      <c r="Q350" s="6">
        <v>108641338.76</v>
      </c>
      <c r="R350" s="6"/>
      <c r="S350" s="6">
        <v>1536507193.8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282116454.84</v>
      </c>
      <c r="AA350" s="6">
        <v>151447519.51</v>
      </c>
      <c r="AB350" s="10">
        <f t="shared" si="23"/>
        <v>2595731430.83</v>
      </c>
      <c r="AC350" s="10">
        <f t="shared" si="26"/>
        <v>2150902925.95</v>
      </c>
      <c r="AD350" s="10">
        <f t="shared" si="24"/>
        <v>444828504.880001</v>
      </c>
      <c r="AE350" s="12">
        <f>C350/(1+0.13)/VLOOKUP(A350,[1]选股结果!$A$2:$AX$3002,3,FALSE)</f>
        <v>0.916781833688231</v>
      </c>
      <c r="AF350" s="12">
        <f>(S350/(1+0.1)+Z350)/(VLOOKUP(A350,[1]选股结果!$A$2:$AY$3002,51,FALSE))</f>
        <v>0.844750899510819</v>
      </c>
      <c r="AG350" s="16"/>
      <c r="AH350" s="12">
        <f>AD350/VLOOKUP(A350,[1]选股结果!$A$2:$AX$3002,35,FALSE)</f>
        <v>1.48445944703034</v>
      </c>
      <c r="AI350" s="10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S350/(1+0.13)+Z350)</f>
        <v>345641202.180974</v>
      </c>
      <c r="AJ350" s="10">
        <f t="shared" si="25"/>
        <v>99187302.6990271</v>
      </c>
      <c r="AK350" s="18">
        <f>AD350-VLOOKUP(A350,[2]选股结果!$A$2:$G$4900,7,FALSE)</f>
        <v>444828504.880001</v>
      </c>
    </row>
    <row r="351" spans="1:37">
      <c r="A351" s="5" t="s">
        <v>735</v>
      </c>
      <c r="B351" s="5" t="s">
        <v>736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/>
      <c r="L351" s="6">
        <v>0</v>
      </c>
      <c r="M351" s="6">
        <v>0</v>
      </c>
      <c r="N351" s="6"/>
      <c r="O351" s="6">
        <v>0</v>
      </c>
      <c r="P351" s="6">
        <v>31810462.6</v>
      </c>
      <c r="Q351" s="6">
        <v>75701497.9</v>
      </c>
      <c r="R351" s="6"/>
      <c r="S351" s="6">
        <v>738046832.76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86854136.26</v>
      </c>
      <c r="AA351" s="6">
        <v>82146354.02</v>
      </c>
      <c r="AB351" s="10">
        <f t="shared" si="23"/>
        <v>784114483.38</v>
      </c>
      <c r="AC351" s="10">
        <f t="shared" si="26"/>
        <v>938857785.64</v>
      </c>
      <c r="AD351" s="10">
        <f t="shared" si="24"/>
        <v>-154743302.26</v>
      </c>
      <c r="AE351" s="12">
        <f>C351/(1+0.13)/VLOOKUP(A351,[1]选股结果!$A$2:$AX$3002,3,FALSE)</f>
        <v>0.656107541010933</v>
      </c>
      <c r="AF351" s="12">
        <f>(S351/(1+0.1)+Z351)/(VLOOKUP(A351,[1]选股结果!$A$2:$AY$3002,51,FALSE))</f>
        <v>0.776735811752134</v>
      </c>
      <c r="AG351" s="16"/>
      <c r="AH351" s="12">
        <f>AD351/VLOOKUP(A351,[1]选股结果!$A$2:$AX$3002,35,FALSE)</f>
        <v>2.87752263266114</v>
      </c>
      <c r="AI351" s="10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S351/(1+0.13)+Z351)</f>
        <v>235635840.816903</v>
      </c>
      <c r="AJ351" s="10">
        <f t="shared" si="25"/>
        <v>-390379143.076903</v>
      </c>
      <c r="AK351" s="18">
        <f>AD351-VLOOKUP(A351,[2]选股结果!$A$2:$G$4900,7,FALSE)</f>
        <v>-154743302.26</v>
      </c>
    </row>
    <row r="352" spans="1:37">
      <c r="A352" s="5" t="s">
        <v>737</v>
      </c>
      <c r="B352" s="5" t="s">
        <v>738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/>
      <c r="L352" s="6">
        <v>0</v>
      </c>
      <c r="M352" s="6">
        <v>0</v>
      </c>
      <c r="N352" s="6"/>
      <c r="O352" s="6">
        <v>0</v>
      </c>
      <c r="P352" s="6">
        <v>222339094.97</v>
      </c>
      <c r="Q352" s="6">
        <v>60859084.98</v>
      </c>
      <c r="R352" s="6"/>
      <c r="S352" s="6">
        <v>789773747.32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756111824.27</v>
      </c>
      <c r="AA352" s="6">
        <v>106040577.57</v>
      </c>
      <c r="AB352" s="10">
        <f t="shared" si="23"/>
        <v>2108485276.29</v>
      </c>
      <c r="AC352" s="10">
        <f t="shared" si="26"/>
        <v>1874265244.13</v>
      </c>
      <c r="AD352" s="10">
        <f t="shared" si="24"/>
        <v>234220032.16</v>
      </c>
      <c r="AE352" s="12">
        <f>C352/(1+0.13)/VLOOKUP(A352,[1]选股结果!$A$2:$AX$3002,3,FALSE)</f>
        <v>0.445386605425177</v>
      </c>
      <c r="AF352" s="12">
        <f>(S352/(1+0.1)+Z352)/(VLOOKUP(A352,[1]选股结果!$A$2:$AY$3002,51,FALSE))</f>
        <v>0.386354915582398</v>
      </c>
      <c r="AG352" s="16"/>
      <c r="AH352" s="12">
        <f>AD352/VLOOKUP(A352,[1]选股结果!$A$2:$AX$3002,35,FALSE)</f>
        <v>0.970619779350286</v>
      </c>
      <c r="AI352" s="10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S352/(1+0.13)+Z352)</f>
        <v>2360345953.56283</v>
      </c>
      <c r="AJ352" s="10">
        <f t="shared" si="25"/>
        <v>-2126125921.40283</v>
      </c>
      <c r="AK352" s="18">
        <f>AD352-VLOOKUP(A352,[2]选股结果!$A$2:$G$4900,7,FALSE)</f>
        <v>236743405.84</v>
      </c>
    </row>
    <row r="353" spans="1:37">
      <c r="A353" s="5" t="s">
        <v>739</v>
      </c>
      <c r="B353" s="5" t="s">
        <v>740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/>
      <c r="L353" s="6">
        <v>0</v>
      </c>
      <c r="M353" s="6">
        <v>0</v>
      </c>
      <c r="N353" s="6"/>
      <c r="O353" s="6">
        <v>0</v>
      </c>
      <c r="P353" s="6">
        <v>432645350.34</v>
      </c>
      <c r="Q353" s="6">
        <v>450093896.05</v>
      </c>
      <c r="R353" s="6"/>
      <c r="S353" s="6">
        <v>1882131059.95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133161379.75</v>
      </c>
      <c r="AA353" s="6">
        <v>1113336865.54</v>
      </c>
      <c r="AB353" s="10">
        <f t="shared" si="23"/>
        <v>5499369779.51</v>
      </c>
      <c r="AC353" s="10">
        <f t="shared" si="26"/>
        <v>3561274655.58</v>
      </c>
      <c r="AD353" s="10">
        <f t="shared" si="24"/>
        <v>1938095123.93</v>
      </c>
      <c r="AE353" s="12">
        <f>C353/(1+0.13)/VLOOKUP(A353,[1]选股结果!$A$2:$AX$3002,3,FALSE)</f>
        <v>1.60824071433949</v>
      </c>
      <c r="AF353" s="12">
        <f>(S353/(1+0.1)+Z353)/(VLOOKUP(A353,[1]选股结果!$A$2:$AY$3002,51,FALSE))</f>
        <v>0.689211698775364</v>
      </c>
      <c r="AG353" s="16"/>
      <c r="AH353" s="12">
        <f>AD353/VLOOKUP(A353,[1]选股结果!$A$2:$AX$3002,35,FALSE)</f>
        <v>56.5010835291442</v>
      </c>
      <c r="AI353" s="10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S353/(1+0.13)+Z353)</f>
        <v>877031490.589646</v>
      </c>
      <c r="AJ353" s="10">
        <f t="shared" si="25"/>
        <v>1061063633.34035</v>
      </c>
      <c r="AK353" s="18">
        <f>AD353-VLOOKUP(A353,[2]选股结果!$A$2:$G$4900,7,FALSE)</f>
        <v>1938029509.89</v>
      </c>
    </row>
    <row r="354" spans="1:37">
      <c r="A354" s="5" t="s">
        <v>741</v>
      </c>
      <c r="B354" s="5" t="s">
        <v>742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/>
      <c r="L354" s="6">
        <v>0</v>
      </c>
      <c r="M354" s="6">
        <v>0</v>
      </c>
      <c r="N354" s="6"/>
      <c r="O354" s="6">
        <v>0</v>
      </c>
      <c r="P354" s="6">
        <v>171821534.38</v>
      </c>
      <c r="Q354" s="6">
        <v>74286934.96</v>
      </c>
      <c r="R354" s="6"/>
      <c r="S354" s="6">
        <v>925119211.48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1025485145.2</v>
      </c>
      <c r="AA354" s="6">
        <v>115841613.72</v>
      </c>
      <c r="AB354" s="10">
        <f t="shared" si="23"/>
        <v>2117194452.56</v>
      </c>
      <c r="AC354" s="10">
        <f t="shared" si="26"/>
        <v>2238267504.78</v>
      </c>
      <c r="AD354" s="10">
        <f t="shared" si="24"/>
        <v>-121073052.22</v>
      </c>
      <c r="AE354" s="12">
        <f>C354/(1+0.13)/VLOOKUP(A354,[1]选股结果!$A$2:$AX$3002,3,FALSE)</f>
        <v>0.937528203638789</v>
      </c>
      <c r="AF354" s="12">
        <f>(S354/(1+0.1)+Z354)/(VLOOKUP(A354,[1]选股结果!$A$2:$AY$3002,51,FALSE))</f>
        <v>0.952321556399917</v>
      </c>
      <c r="AG354" s="16"/>
      <c r="AH354" s="12">
        <f>AD354/VLOOKUP(A354,[1]选股结果!$A$2:$AX$3002,35,FALSE)</f>
        <v>0.269405603789672</v>
      </c>
      <c r="AI354" s="10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S354/(1+0.13)+Z354)</f>
        <v>115775261.618584</v>
      </c>
      <c r="AJ354" s="10">
        <f t="shared" si="25"/>
        <v>-236848313.838584</v>
      </c>
      <c r="AK354" s="18">
        <f>AD354-VLOOKUP(A354,[2]选股结果!$A$2:$G$4900,7,FALSE)</f>
        <v>-129225287.31</v>
      </c>
    </row>
    <row r="355" spans="1:37">
      <c r="A355" s="5" t="s">
        <v>743</v>
      </c>
      <c r="B355" s="5" t="s">
        <v>744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/>
      <c r="L355" s="6">
        <v>0</v>
      </c>
      <c r="M355" s="6">
        <v>0</v>
      </c>
      <c r="N355" s="6"/>
      <c r="O355" s="6">
        <v>0</v>
      </c>
      <c r="P355" s="6">
        <v>276475353.58</v>
      </c>
      <c r="Q355" s="6">
        <v>34668998.07</v>
      </c>
      <c r="R355" s="6"/>
      <c r="S355" s="6">
        <v>910705717.51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108178576.58</v>
      </c>
      <c r="AA355" s="6">
        <v>251857359.56</v>
      </c>
      <c r="AB355" s="10">
        <f t="shared" si="23"/>
        <v>1768125902.78</v>
      </c>
      <c r="AC355" s="10">
        <f t="shared" si="26"/>
        <v>1547217007.23</v>
      </c>
      <c r="AD355" s="10">
        <f t="shared" si="24"/>
        <v>220908895.55</v>
      </c>
      <c r="AE355" s="12">
        <f>C355/(1+0.13)/VLOOKUP(A355,[1]选股结果!$A$2:$AX$3002,3,FALSE)</f>
        <v>0.827414672639831</v>
      </c>
      <c r="AF355" s="12">
        <f>(S355/(1+0.1)+Z355)/(VLOOKUP(A355,[1]选股结果!$A$2:$AY$3002,51,FALSE))</f>
        <v>0.691308500984756</v>
      </c>
      <c r="AG355" s="16"/>
      <c r="AH355" s="12">
        <f>AD355/VLOOKUP(A355,[1]选股结果!$A$2:$AX$3002,35,FALSE)</f>
        <v>0.553878713792167</v>
      </c>
      <c r="AI355" s="10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S355/(1+0.13)+Z355)</f>
        <v>439975622.656814</v>
      </c>
      <c r="AJ355" s="10">
        <f t="shared" si="25"/>
        <v>-219066727.106814</v>
      </c>
      <c r="AK355" s="18">
        <f>AD355-VLOOKUP(A355,[2]选股结果!$A$2:$G$4900,7,FALSE)</f>
        <v>219920895.76</v>
      </c>
    </row>
    <row r="356" spans="1:37">
      <c r="A356" s="5" t="s">
        <v>745</v>
      </c>
      <c r="B356" s="5" t="s">
        <v>746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/>
      <c r="L356" s="6">
        <v>0</v>
      </c>
      <c r="M356" s="6">
        <v>0</v>
      </c>
      <c r="N356" s="6"/>
      <c r="O356" s="6">
        <v>0</v>
      </c>
      <c r="P356" s="6">
        <v>167559485.39</v>
      </c>
      <c r="Q356" s="6">
        <v>82918423.04</v>
      </c>
      <c r="R356" s="6"/>
      <c r="S356" s="6">
        <v>2309092033.02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297216119.04</v>
      </c>
      <c r="AA356" s="6">
        <v>86042587.76</v>
      </c>
      <c r="AB356" s="10">
        <f t="shared" si="23"/>
        <v>3127662874.43</v>
      </c>
      <c r="AC356" s="10">
        <f t="shared" si="26"/>
        <v>2859910225.21</v>
      </c>
      <c r="AD356" s="10">
        <f t="shared" si="24"/>
        <v>267752649.22</v>
      </c>
      <c r="AE356" s="12">
        <f>C356/(1+0.13)/VLOOKUP(A356,[1]选股结果!$A$2:$AX$3002,3,FALSE)</f>
        <v>1.04083439901996</v>
      </c>
      <c r="AF356" s="12">
        <f>(S356/(1+0.1)+Z356)/(VLOOKUP(A356,[1]选股结果!$A$2:$AY$3002,51,FALSE))</f>
        <v>1.03246156067163</v>
      </c>
      <c r="AG356" s="16"/>
      <c r="AH356" s="12">
        <f>AD356/VLOOKUP(A356,[1]选股结果!$A$2:$AX$3002,35,FALSE)</f>
        <v>0.860184783236444</v>
      </c>
      <c r="AI356" s="10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S356/(1+0.13)+Z356)</f>
        <v>-19614474.5388498</v>
      </c>
      <c r="AJ356" s="10">
        <f t="shared" si="25"/>
        <v>287367123.75885</v>
      </c>
      <c r="AK356" s="18">
        <f>AD356-VLOOKUP(A356,[2]选股结果!$A$2:$G$4900,7,FALSE)</f>
        <v>268558298.19</v>
      </c>
    </row>
    <row r="357" spans="1:37">
      <c r="A357" s="5" t="s">
        <v>747</v>
      </c>
      <c r="B357" s="5" t="s">
        <v>748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/>
      <c r="L357" s="6">
        <v>0</v>
      </c>
      <c r="M357" s="6">
        <v>0</v>
      </c>
      <c r="N357" s="6"/>
      <c r="O357" s="6">
        <v>0</v>
      </c>
      <c r="P357" s="6">
        <v>56080512.21</v>
      </c>
      <c r="Q357" s="6">
        <v>1926446113.97</v>
      </c>
      <c r="R357" s="6"/>
      <c r="S357" s="6">
        <v>6155168319.61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203485751.92</v>
      </c>
      <c r="AA357" s="6">
        <v>1803244381.37</v>
      </c>
      <c r="AB357" s="10">
        <f t="shared" si="23"/>
        <v>7916120721.03</v>
      </c>
      <c r="AC357" s="10">
        <f t="shared" si="26"/>
        <v>8217978965.11</v>
      </c>
      <c r="AD357" s="10">
        <f t="shared" si="24"/>
        <v>-301858244.079999</v>
      </c>
      <c r="AE357" s="12">
        <f>C357/(1+0.13)/VLOOKUP(A357,[1]选股结果!$A$2:$AX$3002,3,FALSE)</f>
        <v>1.00742120759687</v>
      </c>
      <c r="AF357" s="12">
        <f>(S357/(1+0.1)+Z357)/(VLOOKUP(A357,[1]选股结果!$A$2:$AY$3002,51,FALSE))</f>
        <v>1.12743246458834</v>
      </c>
      <c r="AG357" s="16"/>
      <c r="AH357" s="12">
        <f>AD357/VLOOKUP(A357,[1]选股结果!$A$2:$AX$3002,35,FALSE)</f>
        <v>-24.435044523131</v>
      </c>
      <c r="AI357" s="10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S357/(1+0.13)+Z357)</f>
        <v>-506909253.774337</v>
      </c>
      <c r="AJ357" s="10">
        <f t="shared" si="25"/>
        <v>205051009.694338</v>
      </c>
      <c r="AK357" s="18">
        <f>AD357-VLOOKUP(A357,[2]选股结果!$A$2:$G$4900,7,FALSE)</f>
        <v>-301753686.929999</v>
      </c>
    </row>
    <row r="358" spans="1:37">
      <c r="A358" s="5" t="s">
        <v>749</v>
      </c>
      <c r="B358" s="5" t="s">
        <v>750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/>
      <c r="L358" s="6">
        <v>0</v>
      </c>
      <c r="M358" s="6">
        <v>0</v>
      </c>
      <c r="N358" s="6"/>
      <c r="O358" s="6">
        <v>0</v>
      </c>
      <c r="P358" s="6">
        <v>203557122.87</v>
      </c>
      <c r="Q358" s="6">
        <v>88614105.77</v>
      </c>
      <c r="R358" s="6"/>
      <c r="S358" s="6">
        <v>2956159437.61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613856766.97</v>
      </c>
      <c r="AA358" s="6">
        <v>323583880.33</v>
      </c>
      <c r="AB358" s="10">
        <f t="shared" si="23"/>
        <v>4134077366.78</v>
      </c>
      <c r="AC358" s="10">
        <f t="shared" si="26"/>
        <v>4097157207.78</v>
      </c>
      <c r="AD358" s="10">
        <f t="shared" si="24"/>
        <v>36920159.0000005</v>
      </c>
      <c r="AE358" s="12">
        <f>C358/(1+0.13)/VLOOKUP(A358,[1]选股结果!$A$2:$AX$3002,3,FALSE)</f>
        <v>0.766952211440566</v>
      </c>
      <c r="AF358" s="12">
        <f>(S358/(1+0.1)+Z358)/(VLOOKUP(A358,[1]选股结果!$A$2:$AY$3002,51,FALSE))</f>
        <v>0.727189639369505</v>
      </c>
      <c r="AG358" s="16"/>
      <c r="AH358" s="12">
        <f>AD358/VLOOKUP(A358,[1]选股结果!$A$2:$AX$3002,35,FALSE)</f>
        <v>2.35894471754</v>
      </c>
      <c r="AI358" s="10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S358/(1+0.13)+Z358)</f>
        <v>1309843935.93009</v>
      </c>
      <c r="AJ358" s="10">
        <f t="shared" si="25"/>
        <v>-1272923776.93009</v>
      </c>
      <c r="AK358" s="18">
        <f>AD358-VLOOKUP(A358,[2]选股结果!$A$2:$G$4900,7,FALSE)</f>
        <v>37535900.7100005</v>
      </c>
    </row>
    <row r="359" spans="1:37">
      <c r="A359" s="5" t="s">
        <v>751</v>
      </c>
      <c r="B359" s="5" t="s">
        <v>752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/>
      <c r="L359" s="6">
        <v>0</v>
      </c>
      <c r="M359" s="6">
        <v>0</v>
      </c>
      <c r="N359" s="6"/>
      <c r="O359" s="6">
        <v>0</v>
      </c>
      <c r="P359" s="6">
        <v>58322961.39</v>
      </c>
      <c r="Q359" s="6">
        <v>65928308.54</v>
      </c>
      <c r="R359" s="6"/>
      <c r="S359" s="6">
        <v>991481249.34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188683580.68</v>
      </c>
      <c r="AA359" s="6">
        <v>91456803.49</v>
      </c>
      <c r="AB359" s="10">
        <f t="shared" ref="AB359:AB422" si="27">C359+D359+E359+F359+G359+H359+I359+J359+L359+M359+O359+Q359</f>
        <v>1296235056.28</v>
      </c>
      <c r="AC359" s="10">
        <f t="shared" si="26"/>
        <v>1329944594.9</v>
      </c>
      <c r="AD359" s="10">
        <f t="shared" si="24"/>
        <v>-33709538.6200001</v>
      </c>
      <c r="AE359" s="12">
        <f>C359/(1+0.13)/VLOOKUP(A359,[1]选股结果!$A$2:$AX$3002,3,FALSE)</f>
        <v>0.389533051517096</v>
      </c>
      <c r="AF359" s="12">
        <f>(S359/(1+0.1)+Z359)/(VLOOKUP(A359,[1]选股结果!$A$2:$AY$3002,51,FALSE))</f>
        <v>0.396438132100224</v>
      </c>
      <c r="AG359" s="16"/>
      <c r="AH359" s="12">
        <f>AD359/VLOOKUP(A359,[1]选股结果!$A$2:$AX$3002,35,FALSE)</f>
        <v>-1.85589620030337</v>
      </c>
      <c r="AI359" s="10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S359/(1+0.13)+Z359)</f>
        <v>1683458729.90584</v>
      </c>
      <c r="AJ359" s="10">
        <f t="shared" si="25"/>
        <v>-1717168268.52584</v>
      </c>
      <c r="AK359" s="18">
        <f>AD359-VLOOKUP(A359,[2]选股结果!$A$2:$G$4900,7,FALSE)</f>
        <v>-33709538.6200001</v>
      </c>
    </row>
    <row r="360" spans="1:37">
      <c r="A360" s="5" t="s">
        <v>753</v>
      </c>
      <c r="B360" s="5" t="s">
        <v>754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/>
      <c r="L360" s="6">
        <v>0</v>
      </c>
      <c r="M360" s="6">
        <v>0</v>
      </c>
      <c r="N360" s="6"/>
      <c r="O360" s="6">
        <v>0</v>
      </c>
      <c r="P360" s="6">
        <v>21635373817.94</v>
      </c>
      <c r="Q360" s="6">
        <v>1632818206.84</v>
      </c>
      <c r="R360" s="6"/>
      <c r="S360" s="6">
        <v>7853960713.47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5710336873.56</v>
      </c>
      <c r="AA360" s="6">
        <v>3024047176.35</v>
      </c>
      <c r="AB360" s="10">
        <f t="shared" si="27"/>
        <v>53597754732.7</v>
      </c>
      <c r="AC360" s="10">
        <f t="shared" si="26"/>
        <v>38223718581.32</v>
      </c>
      <c r="AD360" s="10">
        <f t="shared" si="24"/>
        <v>15374036151.38</v>
      </c>
      <c r="AE360" s="12">
        <f>C360/(1+0.13)/VLOOKUP(A360,[1]选股结果!$A$2:$AX$3002,3,FALSE)</f>
        <v>0.924898070446613</v>
      </c>
      <c r="AF360" s="12">
        <f>(S360/(1+0.1)+Z360)/(VLOOKUP(A360,[1]选股结果!$A$2:$AY$3002,51,FALSE))</f>
        <v>0.475289833542161</v>
      </c>
      <c r="AG360" s="16"/>
      <c r="AH360" s="12">
        <f>AD360/VLOOKUP(A360,[1]选股结果!$A$2:$AX$3002,35,FALSE)</f>
        <v>0.854128061362672</v>
      </c>
      <c r="AI360" s="10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S360/(1+0.13)+Z360)</f>
        <v>14376023828.4046</v>
      </c>
      <c r="AJ360" s="10">
        <f t="shared" si="25"/>
        <v>998012322.975393</v>
      </c>
      <c r="AK360" s="18">
        <f>AD360-VLOOKUP(A360,[2]选股结果!$A$2:$G$4900,7,FALSE)</f>
        <v>15373545700.48</v>
      </c>
    </row>
    <row r="361" spans="1:37">
      <c r="A361" s="5" t="s">
        <v>755</v>
      </c>
      <c r="B361" s="5" t="s">
        <v>756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/>
      <c r="L361" s="6">
        <v>0</v>
      </c>
      <c r="M361" s="6">
        <v>0</v>
      </c>
      <c r="N361" s="6"/>
      <c r="O361" s="6">
        <v>0</v>
      </c>
      <c r="P361" s="6">
        <v>49256550.22</v>
      </c>
      <c r="Q361" s="6">
        <v>26127494.31</v>
      </c>
      <c r="R361" s="6"/>
      <c r="S361" s="6">
        <v>1073005520.57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106683613.95</v>
      </c>
      <c r="AA361" s="6">
        <v>48975192.19</v>
      </c>
      <c r="AB361" s="10">
        <f t="shared" si="27"/>
        <v>1427053758.7</v>
      </c>
      <c r="AC361" s="10">
        <f t="shared" si="26"/>
        <v>1277920876.93</v>
      </c>
      <c r="AD361" s="10">
        <f t="shared" si="24"/>
        <v>149132881.77</v>
      </c>
      <c r="AE361" s="12">
        <f>C361/(1+0.13)/VLOOKUP(A361,[1]选股结果!$A$2:$AX$3002,3,FALSE)</f>
        <v>0.878570422714577</v>
      </c>
      <c r="AF361" s="12">
        <f>(S361/(1+0.1)+Z361)/(VLOOKUP(A361,[1]选股结果!$A$2:$AY$3002,51,FALSE))</f>
        <v>0.844822408193374</v>
      </c>
      <c r="AG361" s="16"/>
      <c r="AH361" s="12">
        <f>AD361/VLOOKUP(A361,[1]选股结果!$A$2:$AX$3002,35,FALSE)</f>
        <v>0.704556319207869</v>
      </c>
      <c r="AI361" s="10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S361/(1+0.13)+Z361)</f>
        <v>224665999.275929</v>
      </c>
      <c r="AJ361" s="10">
        <f t="shared" si="25"/>
        <v>-75533117.505929</v>
      </c>
      <c r="AK361" s="18">
        <f>AD361-VLOOKUP(A361,[2]选股结果!$A$2:$G$4900,7,FALSE)</f>
        <v>243006538.5</v>
      </c>
    </row>
    <row r="362" spans="1:37">
      <c r="A362" s="5" t="s">
        <v>757</v>
      </c>
      <c r="B362" s="5" t="s">
        <v>758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/>
      <c r="L362" s="6">
        <v>0</v>
      </c>
      <c r="M362" s="6">
        <v>0</v>
      </c>
      <c r="N362" s="6"/>
      <c r="O362" s="6">
        <v>0</v>
      </c>
      <c r="P362" s="6">
        <v>2093240726.28</v>
      </c>
      <c r="Q362" s="6">
        <v>121751600.17</v>
      </c>
      <c r="R362" s="6"/>
      <c r="S362" s="6">
        <v>9158733901.5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571174796.31</v>
      </c>
      <c r="AA362" s="6">
        <v>683827590.23</v>
      </c>
      <c r="AB362" s="10">
        <f t="shared" si="27"/>
        <v>11288980514.27</v>
      </c>
      <c r="AC362" s="10">
        <f t="shared" si="26"/>
        <v>12506977014.32</v>
      </c>
      <c r="AD362" s="10">
        <f t="shared" si="24"/>
        <v>-1217996500.05</v>
      </c>
      <c r="AE362" s="12">
        <f>C362/(1+0.13)/VLOOKUP(A362,[1]选股结果!$A$2:$AX$3002,3,FALSE)</f>
        <v>0.851133658601938</v>
      </c>
      <c r="AF362" s="12">
        <f>(S362/(1+0.1)+Z362)/(VLOOKUP(A362,[1]选股结果!$A$2:$AY$3002,51,FALSE))</f>
        <v>0.814622157448321</v>
      </c>
      <c r="AG362" s="16"/>
      <c r="AH362" s="12">
        <f>AD362/VLOOKUP(A362,[1]选股结果!$A$2:$AX$3002,35,FALSE)</f>
        <v>-3.22902578456662</v>
      </c>
      <c r="AI362" s="10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S362/(1+0.13)+Z362)</f>
        <v>2245742756.04495</v>
      </c>
      <c r="AJ362" s="10">
        <f t="shared" si="25"/>
        <v>-3463739256.09495</v>
      </c>
      <c r="AK362" s="18">
        <f>AD362-VLOOKUP(A362,[2]选股结果!$A$2:$G$4900,7,FALSE)</f>
        <v>-1218192088.32</v>
      </c>
    </row>
    <row r="363" spans="1:37">
      <c r="A363" s="5" t="s">
        <v>759</v>
      </c>
      <c r="B363" s="5" t="s">
        <v>760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/>
      <c r="L363" s="6">
        <v>0</v>
      </c>
      <c r="M363" s="6">
        <v>0</v>
      </c>
      <c r="N363" s="6"/>
      <c r="O363" s="6">
        <v>0</v>
      </c>
      <c r="P363" s="6">
        <v>157136413.63</v>
      </c>
      <c r="Q363" s="6">
        <v>169232354.86</v>
      </c>
      <c r="R363" s="6"/>
      <c r="S363" s="6">
        <v>364294171.87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115402936.77</v>
      </c>
      <c r="AA363" s="6">
        <v>254395116.4</v>
      </c>
      <c r="AB363" s="10">
        <f t="shared" si="27"/>
        <v>1220387782.81</v>
      </c>
      <c r="AC363" s="10">
        <f t="shared" si="26"/>
        <v>891228638.67</v>
      </c>
      <c r="AD363" s="10">
        <f t="shared" si="24"/>
        <v>329159144.14</v>
      </c>
      <c r="AE363" s="12">
        <f>C363/(1+0.13)/VLOOKUP(A363,[1]选股结果!$A$2:$AX$3002,3,FALSE)</f>
        <v>0.973323799868884</v>
      </c>
      <c r="AF363" s="12">
        <f>(S363/(1+0.1)+Z363)/(VLOOKUP(A363,[1]选股结果!$A$2:$AY$3002,51,FALSE))</f>
        <v>0.581533311378618</v>
      </c>
      <c r="AG363" s="16"/>
      <c r="AH363" s="12">
        <f>AD363/VLOOKUP(A363,[1]选股结果!$A$2:$AX$3002,35,FALSE)</f>
        <v>5.0075739934622</v>
      </c>
      <c r="AI363" s="10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S363/(1+0.13)+Z363)</f>
        <v>330147278.336195</v>
      </c>
      <c r="AJ363" s="10">
        <f t="shared" si="25"/>
        <v>-988134.196194708</v>
      </c>
      <c r="AK363" s="18">
        <f>AD363-VLOOKUP(A363,[2]选股结果!$A$2:$G$4900,7,FALSE)</f>
        <v>329309767.2</v>
      </c>
    </row>
    <row r="364" spans="1:37">
      <c r="A364" s="5" t="s">
        <v>761</v>
      </c>
      <c r="B364" s="5" t="s">
        <v>762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/>
      <c r="L364" s="6">
        <v>0</v>
      </c>
      <c r="M364" s="6">
        <v>0</v>
      </c>
      <c r="N364" s="6"/>
      <c r="O364" s="6">
        <v>0</v>
      </c>
      <c r="P364" s="6">
        <v>109416935.65</v>
      </c>
      <c r="Q364" s="6">
        <v>21009886.28</v>
      </c>
      <c r="R364" s="6"/>
      <c r="S364" s="6">
        <v>82583183.88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71056996.18</v>
      </c>
      <c r="AA364" s="6">
        <v>25912443.71</v>
      </c>
      <c r="AB364" s="10">
        <f t="shared" si="27"/>
        <v>611989230.79</v>
      </c>
      <c r="AC364" s="10">
        <f t="shared" si="26"/>
        <v>288969559.42</v>
      </c>
      <c r="AD364" s="10">
        <f t="shared" si="24"/>
        <v>323019671.37</v>
      </c>
      <c r="AE364" s="12">
        <f>C364/(1+0.13)/VLOOKUP(A364,[1]选股结果!$A$2:$AX$3002,3,FALSE)</f>
        <v>0.553404670977878</v>
      </c>
      <c r="AF364" s="12">
        <f>(S364/(1+0.1)+Z364)/(VLOOKUP(A364,[1]选股结果!$A$2:$AY$3002,51,FALSE))</f>
        <v>0.230868614540707</v>
      </c>
      <c r="AG364" s="16"/>
      <c r="AH364" s="12">
        <f>AD364/VLOOKUP(A364,[1]选股结果!$A$2:$AX$3002,35,FALSE)</f>
        <v>3.1159348327957</v>
      </c>
      <c r="AI364" s="10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S364/(1+0.13)+Z364)</f>
        <v>488829288.169381</v>
      </c>
      <c r="AJ364" s="10">
        <f t="shared" si="25"/>
        <v>-165809616.799381</v>
      </c>
      <c r="AK364" s="18">
        <f>AD364-VLOOKUP(A364,[2]选股结果!$A$2:$G$4900,7,FALSE)</f>
        <v>323103347.32</v>
      </c>
    </row>
    <row r="365" spans="1:37">
      <c r="A365" s="5" t="s">
        <v>763</v>
      </c>
      <c r="B365" s="5" t="s">
        <v>764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/>
      <c r="L365" s="6">
        <v>0</v>
      </c>
      <c r="M365" s="6">
        <v>0</v>
      </c>
      <c r="N365" s="6"/>
      <c r="O365" s="6">
        <v>0</v>
      </c>
      <c r="P365" s="6">
        <v>343334378.18</v>
      </c>
      <c r="Q365" s="6">
        <v>205566965.56</v>
      </c>
      <c r="R365" s="6"/>
      <c r="S365" s="6">
        <v>779850340.19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133993872.89</v>
      </c>
      <c r="AA365" s="6">
        <v>213269162.44</v>
      </c>
      <c r="AB365" s="10">
        <f t="shared" si="27"/>
        <v>1656708549.08</v>
      </c>
      <c r="AC365" s="10">
        <f t="shared" si="26"/>
        <v>1470447753.7</v>
      </c>
      <c r="AD365" s="10">
        <f t="shared" si="24"/>
        <v>186260795.38</v>
      </c>
      <c r="AE365" s="12">
        <f>C365/(1+0.13)/VLOOKUP(A365,[1]选股结果!$A$2:$AX$3002,3,FALSE)</f>
        <v>0.462415971563896</v>
      </c>
      <c r="AF365" s="12">
        <f>(S365/(1+0.1)+Z365)/(VLOOKUP(A365,[1]选股结果!$A$2:$AY$3002,51,FALSE))</f>
        <v>0.332815780958309</v>
      </c>
      <c r="AG365" s="16"/>
      <c r="AH365" s="12">
        <f>AD365/VLOOKUP(A365,[1]选股结果!$A$2:$AX$3002,35,FALSE)</f>
        <v>0.762202472863069</v>
      </c>
      <c r="AI365" s="10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S365/(1+0.13)+Z365)</f>
        <v>1708651802.44407</v>
      </c>
      <c r="AJ365" s="10">
        <f t="shared" si="25"/>
        <v>-1522391007.06407</v>
      </c>
      <c r="AK365" s="18">
        <f>AD365-VLOOKUP(A365,[2]选股结果!$A$2:$G$4900,7,FALSE)</f>
        <v>189955725.52</v>
      </c>
    </row>
    <row r="366" spans="1:37">
      <c r="A366" s="5" t="s">
        <v>765</v>
      </c>
      <c r="B366" s="5" t="s">
        <v>766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/>
      <c r="L366" s="6">
        <v>0</v>
      </c>
      <c r="M366" s="6">
        <v>0</v>
      </c>
      <c r="N366" s="6"/>
      <c r="O366" s="6">
        <v>0</v>
      </c>
      <c r="P366" s="6">
        <v>34662940.36</v>
      </c>
      <c r="Q366" s="6">
        <v>23251367.41</v>
      </c>
      <c r="R366" s="6"/>
      <c r="S366" s="6">
        <v>1719361844.34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221377005.76</v>
      </c>
      <c r="AA366" s="6">
        <v>32429356.87</v>
      </c>
      <c r="AB366" s="10">
        <f t="shared" si="27"/>
        <v>1268773889.63</v>
      </c>
      <c r="AC366" s="10">
        <f t="shared" si="26"/>
        <v>2007831147.33</v>
      </c>
      <c r="AD366" s="10">
        <f t="shared" si="24"/>
        <v>-739057257.7</v>
      </c>
      <c r="AE366" s="12">
        <f>C366/(1+0.13)/VLOOKUP(A366,[1]选股结果!$A$2:$AX$3002,3,FALSE)</f>
        <v>1.09198910797231</v>
      </c>
      <c r="AF366" s="12">
        <f>(S366/(1+0.1)+Z366)/(VLOOKUP(A366,[1]选股结果!$A$2:$AY$3002,51,FALSE))</f>
        <v>1.45698937360267</v>
      </c>
      <c r="AG366" s="16"/>
      <c r="AH366" s="12">
        <f>AD366/VLOOKUP(A366,[1]选股结果!$A$2:$AX$3002,35,FALSE)</f>
        <v>5.53049266298897</v>
      </c>
      <c r="AI366" s="10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S366/(1+0.13)+Z366)</f>
        <v>-518196117.173186</v>
      </c>
      <c r="AJ366" s="10">
        <f t="shared" si="25"/>
        <v>-220861140.526814</v>
      </c>
      <c r="AK366" s="18">
        <f>AD366-VLOOKUP(A366,[2]选股结果!$A$2:$G$4900,7,FALSE)</f>
        <v>-736228121.62</v>
      </c>
    </row>
    <row r="367" spans="1:37">
      <c r="A367" s="5" t="s">
        <v>767</v>
      </c>
      <c r="B367" s="5" t="s">
        <v>768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/>
      <c r="L367" s="6">
        <v>0</v>
      </c>
      <c r="M367" s="6">
        <v>0</v>
      </c>
      <c r="N367" s="6"/>
      <c r="O367" s="6">
        <v>0</v>
      </c>
      <c r="P367" s="6">
        <v>564651786</v>
      </c>
      <c r="Q367" s="6">
        <v>89165735</v>
      </c>
      <c r="R367" s="6"/>
      <c r="S367" s="6">
        <v>826697935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347266653</v>
      </c>
      <c r="AA367" s="6">
        <v>406068081</v>
      </c>
      <c r="AB367" s="10">
        <f t="shared" si="27"/>
        <v>2901322734</v>
      </c>
      <c r="AC367" s="10">
        <f t="shared" si="26"/>
        <v>2144684455</v>
      </c>
      <c r="AD367" s="10">
        <f t="shared" si="24"/>
        <v>756638279</v>
      </c>
      <c r="AE367" s="12">
        <f>C367/(1+0.13)/VLOOKUP(A367,[1]选股结果!$A$2:$AX$3002,3,FALSE)</f>
        <v>0.93164628793149</v>
      </c>
      <c r="AF367" s="12">
        <f>(S367/(1+0.1)+Z367)/(VLOOKUP(A367,[1]选股结果!$A$2:$AY$3002,51,FALSE))</f>
        <v>0.53179717248802</v>
      </c>
      <c r="AG367" s="16"/>
      <c r="AH367" s="12">
        <f>AD367/VLOOKUP(A367,[1]选股结果!$A$2:$AX$3002,35,FALSE)</f>
        <v>1.83248361512911</v>
      </c>
      <c r="AI367" s="10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S367/(1+0.13)+Z367)</f>
        <v>987362774.079646</v>
      </c>
      <c r="AJ367" s="10">
        <f t="shared" si="25"/>
        <v>-230724495.079646</v>
      </c>
      <c r="AK367" s="18">
        <f>AD367-VLOOKUP(A367,[2]选股结果!$A$2:$G$4900,7,FALSE)</f>
        <v>756638279</v>
      </c>
    </row>
    <row r="368" spans="1:37">
      <c r="A368" s="5" t="s">
        <v>769</v>
      </c>
      <c r="B368" s="5" t="s">
        <v>770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/>
      <c r="L368" s="6">
        <v>0</v>
      </c>
      <c r="M368" s="6">
        <v>0</v>
      </c>
      <c r="N368" s="6"/>
      <c r="O368" s="6">
        <v>0</v>
      </c>
      <c r="P368" s="6">
        <v>640763212.59</v>
      </c>
      <c r="Q368" s="6">
        <v>44695045.06</v>
      </c>
      <c r="R368" s="6"/>
      <c r="S368" s="6">
        <v>3231770065.48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534284162.8</v>
      </c>
      <c r="AA368" s="6">
        <v>132333469.49</v>
      </c>
      <c r="AB368" s="10">
        <f t="shared" si="27"/>
        <v>7172375194.57</v>
      </c>
      <c r="AC368" s="10">
        <f t="shared" si="26"/>
        <v>4539150910.36</v>
      </c>
      <c r="AD368" s="10">
        <f t="shared" si="24"/>
        <v>2633224284.21</v>
      </c>
      <c r="AE368" s="12">
        <f>C368/(1+0.13)/VLOOKUP(A368,[1]选股结果!$A$2:$AX$3002,3,FALSE)</f>
        <v>0.712177976452035</v>
      </c>
      <c r="AF368" s="12">
        <f>(S368/(1+0.1)+Z368)/(VLOOKUP(A368,[1]选股结果!$A$2:$AY$3002,51,FALSE))</f>
        <v>0.515209108814215</v>
      </c>
      <c r="AG368" s="16"/>
      <c r="AH368" s="12">
        <f>AD368/VLOOKUP(A368,[1]选股结果!$A$2:$AX$3002,35,FALSE)</f>
        <v>2.98275006422609</v>
      </c>
      <c r="AI368" s="10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S368/(1+0.13)+Z368)</f>
        <v>3345252344.72566</v>
      </c>
      <c r="AJ368" s="10">
        <f t="shared" si="25"/>
        <v>-712028060.515664</v>
      </c>
      <c r="AK368" s="18">
        <f>AD368-VLOOKUP(A368,[2]选股结果!$A$2:$G$4900,7,FALSE)</f>
        <v>2635129242.65</v>
      </c>
    </row>
    <row r="369" spans="1:37">
      <c r="A369" s="5" t="s">
        <v>771</v>
      </c>
      <c r="B369" s="5" t="s">
        <v>772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/>
      <c r="L369" s="6">
        <v>0</v>
      </c>
      <c r="M369" s="6">
        <v>0</v>
      </c>
      <c r="N369" s="6"/>
      <c r="O369" s="6">
        <v>0</v>
      </c>
      <c r="P369" s="6">
        <v>683706609.72</v>
      </c>
      <c r="Q369" s="6">
        <v>453196406.36</v>
      </c>
      <c r="R369" s="6"/>
      <c r="S369" s="6">
        <v>86693988498.23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7331577880.08</v>
      </c>
      <c r="AA369" s="6">
        <v>1812680260.07</v>
      </c>
      <c r="AB369" s="10">
        <f t="shared" si="27"/>
        <v>95541212025.31</v>
      </c>
      <c r="AC369" s="10">
        <f t="shared" si="26"/>
        <v>96521953248.1</v>
      </c>
      <c r="AD369" s="10">
        <f t="shared" si="24"/>
        <v>-980741222.790009</v>
      </c>
      <c r="AE369" s="12">
        <f>C369/(1+0.13)/VLOOKUP(A369,[1]选股结果!$A$2:$AX$3002,3,FALSE)</f>
        <v>0.890694038974351</v>
      </c>
      <c r="AF369" s="12">
        <f>(S369/(1+0.1)+Z369)/(VLOOKUP(A369,[1]选股结果!$A$2:$AY$3002,51,FALSE))</f>
        <v>0.885574278763507</v>
      </c>
      <c r="AG369" s="16"/>
      <c r="AH369" s="12">
        <f>AD369/VLOOKUP(A369,[1]选股结果!$A$2:$AX$3002,35,FALSE)</f>
        <v>0.158531368377277</v>
      </c>
      <c r="AI369" s="10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S369/(1+0.13)+Z369)</f>
        <v>13223142376.2266</v>
      </c>
      <c r="AJ369" s="10">
        <f t="shared" si="25"/>
        <v>-14203883599.0166</v>
      </c>
      <c r="AK369" s="18">
        <f>AD369-VLOOKUP(A369,[2]选股结果!$A$2:$G$4900,7,FALSE)</f>
        <v>-910364834.720009</v>
      </c>
    </row>
    <row r="370" spans="1:37">
      <c r="A370" s="5" t="s">
        <v>773</v>
      </c>
      <c r="B370" s="5" t="s">
        <v>774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/>
      <c r="L370" s="6">
        <v>0</v>
      </c>
      <c r="M370" s="6">
        <v>0</v>
      </c>
      <c r="N370" s="6"/>
      <c r="O370" s="6">
        <v>0</v>
      </c>
      <c r="P370" s="6">
        <v>13674251582.78</v>
      </c>
      <c r="Q370" s="6">
        <v>2484535217.11</v>
      </c>
      <c r="R370" s="6"/>
      <c r="S370" s="6">
        <v>81719479469.36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7526387637.37</v>
      </c>
      <c r="AA370" s="6">
        <v>4485057983.1</v>
      </c>
      <c r="AB370" s="10">
        <f t="shared" si="27"/>
        <v>122347996129.3</v>
      </c>
      <c r="AC370" s="10">
        <f t="shared" si="26"/>
        <v>107405176672.61</v>
      </c>
      <c r="AD370" s="10">
        <f t="shared" si="24"/>
        <v>14942819456.69</v>
      </c>
      <c r="AE370" s="12">
        <f>C370/(1+0.13)/VLOOKUP(A370,[1]选股结果!$A$2:$AX$3002,3,FALSE)</f>
        <v>0.895414961294306</v>
      </c>
      <c r="AF370" s="12">
        <f>(S370/(1+0.1)+Z370)/(VLOOKUP(A370,[1]选股结果!$A$2:$AY$3002,51,FALSE))</f>
        <v>0.819654666056592</v>
      </c>
      <c r="AG370" s="16"/>
      <c r="AH370" s="12">
        <f>AD370/VLOOKUP(A370,[1]选股结果!$A$2:$AX$3002,35,FALSE)</f>
        <v>1.34256322905033</v>
      </c>
      <c r="AI370" s="10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S370/(1+0.13)+Z370)</f>
        <v>19974140508.1476</v>
      </c>
      <c r="AJ370" s="10">
        <f t="shared" si="25"/>
        <v>-5031321051.4576</v>
      </c>
      <c r="AK370" s="18">
        <f>AD370-VLOOKUP(A370,[2]选股结果!$A$2:$G$4900,7,FALSE)</f>
        <v>15042858640.76</v>
      </c>
    </row>
    <row r="371" spans="1:37">
      <c r="A371" s="5" t="s">
        <v>775</v>
      </c>
      <c r="B371" s="5" t="s">
        <v>776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/>
      <c r="L371" s="6">
        <v>0</v>
      </c>
      <c r="M371" s="6">
        <v>0</v>
      </c>
      <c r="N371" s="6"/>
      <c r="O371" s="6">
        <v>0</v>
      </c>
      <c r="P371" s="6">
        <v>1526603482.96</v>
      </c>
      <c r="Q371" s="6">
        <v>745077805.51</v>
      </c>
      <c r="R371" s="6"/>
      <c r="S371" s="6">
        <v>97645283452.25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1311411026.35</v>
      </c>
      <c r="AA371" s="6">
        <v>706153558.05</v>
      </c>
      <c r="AB371" s="10">
        <f t="shared" si="27"/>
        <v>100837143302.63</v>
      </c>
      <c r="AC371" s="10">
        <f t="shared" si="26"/>
        <v>101189451519.61</v>
      </c>
      <c r="AD371" s="10">
        <f t="shared" si="24"/>
        <v>-352308216.980026</v>
      </c>
      <c r="AE371" s="12">
        <f>C371/(1+0.13)/VLOOKUP(A371,[1]选股结果!$A$2:$AX$3002,3,FALSE)</f>
        <v>0.9524365673484</v>
      </c>
      <c r="AF371" s="12">
        <f>(S371/(1+0.1)+Z371)/(VLOOKUP(A371,[1]选股结果!$A$2:$AY$3002,51,FALSE))</f>
        <v>0.988625534002588</v>
      </c>
      <c r="AG371" s="16"/>
      <c r="AH371" s="12">
        <f>AD371/VLOOKUP(A371,[1]选股结果!$A$2:$AX$3002,35,FALSE)</f>
        <v>-0.320540435659431</v>
      </c>
      <c r="AI371" s="10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S371/(1+0.13)+Z371)</f>
        <v>3393082912.9821</v>
      </c>
      <c r="AJ371" s="10">
        <f t="shared" si="25"/>
        <v>-3745391129.96213</v>
      </c>
      <c r="AK371" s="18">
        <f>AD371-VLOOKUP(A371,[2]选股结果!$A$2:$G$4900,7,FALSE)</f>
        <v>-345260140.400026</v>
      </c>
    </row>
    <row r="372" spans="1:37">
      <c r="A372" s="5" t="s">
        <v>777</v>
      </c>
      <c r="B372" s="5" t="s">
        <v>778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/>
      <c r="L372" s="6">
        <v>0</v>
      </c>
      <c r="M372" s="6">
        <v>0</v>
      </c>
      <c r="N372" s="6"/>
      <c r="O372" s="6">
        <v>0</v>
      </c>
      <c r="P372" s="6">
        <v>140949951.01</v>
      </c>
      <c r="Q372" s="6">
        <v>114449284.64</v>
      </c>
      <c r="R372" s="6"/>
      <c r="S372" s="6">
        <v>1354026537.39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339020798.01</v>
      </c>
      <c r="AA372" s="6">
        <v>98131381.17</v>
      </c>
      <c r="AB372" s="10">
        <f t="shared" si="27"/>
        <v>2092638844.78</v>
      </c>
      <c r="AC372" s="10">
        <f t="shared" si="26"/>
        <v>1932128667.58</v>
      </c>
      <c r="AD372" s="10">
        <f t="shared" si="24"/>
        <v>160510177.2</v>
      </c>
      <c r="AE372" s="12">
        <f>C372/(1+0.13)/VLOOKUP(A372,[1]选股结果!$A$2:$AX$3002,3,FALSE)</f>
        <v>0.668146713304237</v>
      </c>
      <c r="AF372" s="12">
        <f>(S372/(1+0.1)+Z372)/(VLOOKUP(A372,[1]选股结果!$A$2:$AY$3002,51,FALSE))</f>
        <v>0.60520043783634</v>
      </c>
      <c r="AG372" s="16"/>
      <c r="AH372" s="12">
        <f>AD372/VLOOKUP(A372,[1]选股结果!$A$2:$AX$3002,35,FALSE)</f>
        <v>1.71787804701419</v>
      </c>
      <c r="AI372" s="10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S372/(1+0.13)+Z372)</f>
        <v>1056831508.1685</v>
      </c>
      <c r="AJ372" s="10">
        <f t="shared" si="25"/>
        <v>-896321330.968495</v>
      </c>
      <c r="AK372" s="18">
        <f>AD372-VLOOKUP(A372,[2]选股结果!$A$2:$G$4900,7,FALSE)</f>
        <v>178837676.1</v>
      </c>
    </row>
    <row r="373" spans="1:37">
      <c r="A373" s="5" t="s">
        <v>779</v>
      </c>
      <c r="B373" s="5" t="s">
        <v>780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/>
      <c r="L373" s="6">
        <v>0</v>
      </c>
      <c r="M373" s="6">
        <v>0</v>
      </c>
      <c r="N373" s="6"/>
      <c r="O373" s="6">
        <v>0</v>
      </c>
      <c r="P373" s="6">
        <v>313842933.21</v>
      </c>
      <c r="Q373" s="6">
        <v>665595384.81</v>
      </c>
      <c r="R373" s="6"/>
      <c r="S373" s="6">
        <v>4166509474.12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559958081.51</v>
      </c>
      <c r="AA373" s="6">
        <v>730729772.4</v>
      </c>
      <c r="AB373" s="10">
        <f t="shared" si="27"/>
        <v>5867639128.53</v>
      </c>
      <c r="AC373" s="10">
        <f t="shared" si="26"/>
        <v>5771040261.24</v>
      </c>
      <c r="AD373" s="10">
        <f t="shared" si="24"/>
        <v>96598867.2900009</v>
      </c>
      <c r="AE373" s="12">
        <f>C373/(1+0.13)/VLOOKUP(A373,[1]选股结果!$A$2:$AX$3002,3,FALSE)</f>
        <v>0.840540962105308</v>
      </c>
      <c r="AF373" s="12">
        <f>(S373/(1+0.1)+Z373)/(VLOOKUP(A373,[1]选股结果!$A$2:$AY$3002,51,FALSE))</f>
        <v>0.840987013348881</v>
      </c>
      <c r="AG373" s="16"/>
      <c r="AH373" s="12">
        <f>AD373/VLOOKUP(A373,[1]选股结果!$A$2:$AX$3002,35,FALSE)</f>
        <v>0.581880293251773</v>
      </c>
      <c r="AI373" s="10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S373/(1+0.13)+Z373)</f>
        <v>922617003.700088</v>
      </c>
      <c r="AJ373" s="10">
        <f t="shared" si="25"/>
        <v>-826018136.410087</v>
      </c>
      <c r="AK373" s="18">
        <f>AD373-VLOOKUP(A373,[2]选股结果!$A$2:$G$4900,7,FALSE)</f>
        <v>97090077.7600009</v>
      </c>
    </row>
    <row r="374" spans="1:37">
      <c r="A374" s="5" t="s">
        <v>781</v>
      </c>
      <c r="B374" s="5" t="s">
        <v>782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/>
      <c r="L374" s="6">
        <v>0</v>
      </c>
      <c r="M374" s="6">
        <v>0</v>
      </c>
      <c r="N374" s="6"/>
      <c r="O374" s="6">
        <v>0</v>
      </c>
      <c r="P374" s="6">
        <v>44190538.14</v>
      </c>
      <c r="Q374" s="6">
        <v>61707460.07</v>
      </c>
      <c r="R374" s="6"/>
      <c r="S374" s="6">
        <v>73031357.78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113943972.38</v>
      </c>
      <c r="AA374" s="6">
        <v>197468383.93</v>
      </c>
      <c r="AB374" s="10">
        <f t="shared" si="27"/>
        <v>985814100.31</v>
      </c>
      <c r="AC374" s="10">
        <f t="shared" si="26"/>
        <v>428634252.23</v>
      </c>
      <c r="AD374" s="10">
        <f t="shared" si="24"/>
        <v>557179848.08</v>
      </c>
      <c r="AE374" s="12">
        <f>C374/(1+0.13)/VLOOKUP(A374,[1]选股结果!$A$2:$AX$3002,3,FALSE)</f>
        <v>0.993424755262882</v>
      </c>
      <c r="AF374" s="12">
        <f>(S374/(1+0.1)+Z374)/(VLOOKUP(A374,[1]选股结果!$A$2:$AY$3002,51,FALSE))</f>
        <v>0.24711431648012</v>
      </c>
      <c r="AG374" s="16"/>
      <c r="AH374" s="12">
        <f>AD374/VLOOKUP(A374,[1]选股结果!$A$2:$AX$3002,35,FALSE)</f>
        <v>-73.3373304431281</v>
      </c>
      <c r="AI374" s="10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S374/(1+0.13)+Z374)</f>
        <v>551194488.470708</v>
      </c>
      <c r="AJ374" s="10">
        <f t="shared" si="25"/>
        <v>5985359.60929215</v>
      </c>
      <c r="AK374" s="18">
        <f>AD374-VLOOKUP(A374,[2]选股结果!$A$2:$G$4900,7,FALSE)</f>
        <v>557176308</v>
      </c>
    </row>
    <row r="375" spans="1:37">
      <c r="A375" s="5" t="s">
        <v>783</v>
      </c>
      <c r="B375" s="5" t="s">
        <v>784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/>
      <c r="L375" s="6">
        <v>0</v>
      </c>
      <c r="M375" s="6">
        <v>0</v>
      </c>
      <c r="N375" s="6"/>
      <c r="O375" s="6">
        <v>0</v>
      </c>
      <c r="P375" s="6">
        <v>1540292104.93</v>
      </c>
      <c r="Q375" s="6">
        <v>480369301.03</v>
      </c>
      <c r="R375" s="6"/>
      <c r="S375" s="6">
        <v>19875561739.75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740865500.31</v>
      </c>
      <c r="AA375" s="6">
        <v>1113036372.95</v>
      </c>
      <c r="AB375" s="10">
        <f t="shared" si="27"/>
        <v>27472294972.84</v>
      </c>
      <c r="AC375" s="10">
        <f t="shared" si="26"/>
        <v>23269755717.94</v>
      </c>
      <c r="AD375" s="10">
        <f t="shared" si="24"/>
        <v>4202539254.9</v>
      </c>
      <c r="AE375" s="12">
        <f>C375/(1+0.13)/VLOOKUP(A375,[1]选股结果!$A$2:$AX$3002,3,FALSE)</f>
        <v>1.47549690559165</v>
      </c>
      <c r="AF375" s="12">
        <f>(S375/(1+0.1)+Z375)/(VLOOKUP(A375,[1]选股结果!$A$2:$AY$3002,51,FALSE))</f>
        <v>1.47118034629031</v>
      </c>
      <c r="AG375" s="16"/>
      <c r="AH375" s="12">
        <f>AD375/VLOOKUP(A375,[1]选股结果!$A$2:$AX$3002,35,FALSE)</f>
        <v>1.45579849383006</v>
      </c>
      <c r="AI375" s="10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S375/(1+0.13)+Z375)</f>
        <v>-5544506592.62425</v>
      </c>
      <c r="AJ375" s="10">
        <f t="shared" si="25"/>
        <v>9747045847.52425</v>
      </c>
      <c r="AK375" s="18">
        <f>AD375-VLOOKUP(A375,[2]选股结果!$A$2:$G$4900,7,FALSE)</f>
        <v>4206609366.24</v>
      </c>
    </row>
    <row r="376" spans="1:37">
      <c r="A376" s="5" t="s">
        <v>785</v>
      </c>
      <c r="B376" s="5" t="s">
        <v>786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/>
      <c r="L376" s="6">
        <v>0</v>
      </c>
      <c r="M376" s="6">
        <v>0</v>
      </c>
      <c r="N376" s="6"/>
      <c r="O376" s="6">
        <v>0</v>
      </c>
      <c r="P376" s="6">
        <v>373439489.11</v>
      </c>
      <c r="Q376" s="6">
        <v>207375380.04</v>
      </c>
      <c r="R376" s="6"/>
      <c r="S376" s="6">
        <v>386019083.32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263188633.74</v>
      </c>
      <c r="AA376" s="6">
        <v>174520358.75</v>
      </c>
      <c r="AB376" s="10">
        <f t="shared" si="27"/>
        <v>2124251744.54</v>
      </c>
      <c r="AC376" s="10">
        <f t="shared" si="26"/>
        <v>1197167564.92</v>
      </c>
      <c r="AD376" s="10">
        <f t="shared" si="24"/>
        <v>927084179.62</v>
      </c>
      <c r="AE376" s="12">
        <f>C376/(1+0.13)/VLOOKUP(A376,[1]选股结果!$A$2:$AX$3002,3,FALSE)</f>
        <v>0.47334486542827</v>
      </c>
      <c r="AF376" s="12">
        <f>(S376/(1+0.1)+Z376)/(VLOOKUP(A376,[1]选股结果!$A$2:$AY$3002,51,FALSE))</f>
        <v>0.254059894160745</v>
      </c>
      <c r="AG376" s="16"/>
      <c r="AH376" s="12">
        <f>AD376/VLOOKUP(A376,[1]选股结果!$A$2:$AX$3002,35,FALSE)</f>
        <v>1.18407718619705</v>
      </c>
      <c r="AI376" s="10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S376/(1+0.13)+Z376)</f>
        <v>1812407450.15221</v>
      </c>
      <c r="AJ376" s="10">
        <f t="shared" si="25"/>
        <v>-885323270.532212</v>
      </c>
      <c r="AK376" s="18">
        <f>AD376-VLOOKUP(A376,[2]选股结果!$A$2:$G$4900,7,FALSE)</f>
        <v>927084179.62</v>
      </c>
    </row>
    <row r="377" spans="1:37">
      <c r="A377" s="5" t="s">
        <v>787</v>
      </c>
      <c r="B377" s="5" t="s">
        <v>788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/>
      <c r="L377" s="6">
        <v>0</v>
      </c>
      <c r="M377" s="6">
        <v>0</v>
      </c>
      <c r="N377" s="6"/>
      <c r="O377" s="6">
        <v>0</v>
      </c>
      <c r="P377" s="6">
        <v>62689886.56</v>
      </c>
      <c r="Q377" s="6">
        <v>13551788.11</v>
      </c>
      <c r="R377" s="6"/>
      <c r="S377" s="6">
        <v>21004846.27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61727204.73</v>
      </c>
      <c r="AA377" s="6">
        <v>52905394.79</v>
      </c>
      <c r="AB377" s="10">
        <f t="shared" si="27"/>
        <v>69661384.36</v>
      </c>
      <c r="AC377" s="10">
        <f t="shared" si="26"/>
        <v>198327332.35</v>
      </c>
      <c r="AD377" s="10">
        <f t="shared" si="24"/>
        <v>-128665947.99</v>
      </c>
      <c r="AE377" s="12">
        <f>C377/(1+0.13)/VLOOKUP(A377,[1]选股结果!$A$2:$AX$3002,3,FALSE)</f>
        <v>1.09231281033276</v>
      </c>
      <c r="AF377" s="12">
        <f>(S377/(1+0.1)+Z377)/(VLOOKUP(A377,[1]选股结果!$A$2:$AY$3002,51,FALSE))</f>
        <v>0.871859041316074</v>
      </c>
      <c r="AG377" s="16"/>
      <c r="AH377" s="12">
        <f>AD377/VLOOKUP(A377,[1]选股结果!$A$2:$AX$3002,35,FALSE)</f>
        <v>-2.08160724778992</v>
      </c>
      <c r="AI377" s="10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S377/(1+0.13)+Z377)</f>
        <v>12385796.4990265</v>
      </c>
      <c r="AJ377" s="10">
        <f t="shared" si="25"/>
        <v>-141051744.489027</v>
      </c>
      <c r="AK377" s="18">
        <f>AD377-VLOOKUP(A377,[2]选股结果!$A$2:$G$4900,7,FALSE)</f>
        <v>-128665947.99</v>
      </c>
    </row>
    <row r="378" spans="1:37">
      <c r="A378" s="5" t="s">
        <v>789</v>
      </c>
      <c r="B378" s="5" t="s">
        <v>790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/>
      <c r="L378" s="6">
        <v>0</v>
      </c>
      <c r="M378" s="6">
        <v>0</v>
      </c>
      <c r="N378" s="6"/>
      <c r="O378" s="6">
        <v>0</v>
      </c>
      <c r="P378" s="6">
        <v>523001664.05</v>
      </c>
      <c r="Q378" s="6">
        <v>116488886.68</v>
      </c>
      <c r="R378" s="6"/>
      <c r="S378" s="6">
        <v>5041861458.27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2481546015.4</v>
      </c>
      <c r="AA378" s="6">
        <v>436246831.46</v>
      </c>
      <c r="AB378" s="10">
        <f t="shared" si="27"/>
        <v>9235890775.87</v>
      </c>
      <c r="AC378" s="10">
        <f t="shared" si="26"/>
        <v>8482655969.18</v>
      </c>
      <c r="AD378" s="10">
        <f t="shared" si="24"/>
        <v>753234806.690001</v>
      </c>
      <c r="AE378" s="12">
        <f>C378/(1+0.13)/VLOOKUP(A378,[1]选股结果!$A$2:$AX$3002,3,FALSE)</f>
        <v>0.864066806356456</v>
      </c>
      <c r="AF378" s="12">
        <f>(S378/(1+0.1)+Z378)/(VLOOKUP(A378,[1]选股结果!$A$2:$AY$3002,51,FALSE))</f>
        <v>0.836638141635137</v>
      </c>
      <c r="AG378" s="16"/>
      <c r="AH378" s="12">
        <f>AD378/VLOOKUP(A378,[1]选股结果!$A$2:$AX$3002,35,FALSE)</f>
        <v>0.968593086298082</v>
      </c>
      <c r="AI378" s="10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S378/(1+0.13)+Z378)</f>
        <v>1501208148.04602</v>
      </c>
      <c r="AJ378" s="10">
        <f t="shared" si="25"/>
        <v>-747973341.356018</v>
      </c>
      <c r="AK378" s="18">
        <f>AD378-VLOOKUP(A378,[2]选股结果!$A$2:$G$4900,7,FALSE)</f>
        <v>752036258.470001</v>
      </c>
    </row>
    <row r="379" spans="1:37">
      <c r="A379" s="5" t="s">
        <v>791</v>
      </c>
      <c r="B379" s="5" t="s">
        <v>792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/>
      <c r="L379" s="6">
        <v>0</v>
      </c>
      <c r="M379" s="6">
        <v>0</v>
      </c>
      <c r="N379" s="6"/>
      <c r="O379" s="6">
        <v>0</v>
      </c>
      <c r="P379" s="6">
        <v>27771877.09</v>
      </c>
      <c r="Q379" s="6">
        <v>4195233.91</v>
      </c>
      <c r="R379" s="6"/>
      <c r="S379" s="6">
        <v>147139106.64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168022780.88</v>
      </c>
      <c r="AA379" s="6">
        <v>32259002.51</v>
      </c>
      <c r="AB379" s="10">
        <f t="shared" si="27"/>
        <v>522839765.22</v>
      </c>
      <c r="AC379" s="10">
        <f t="shared" si="26"/>
        <v>375192767.12</v>
      </c>
      <c r="AD379" s="10">
        <f t="shared" si="24"/>
        <v>147646998.1</v>
      </c>
      <c r="AE379" s="12">
        <f>C379/(1+0.13)/VLOOKUP(A379,[1]选股结果!$A$2:$AX$3002,3,FALSE)</f>
        <v>0.906574784018921</v>
      </c>
      <c r="AF379" s="12">
        <f>(S379/(1+0.1)+Z379)/(VLOOKUP(A379,[1]选股结果!$A$2:$AY$3002,51,FALSE))</f>
        <v>0.656067613343083</v>
      </c>
      <c r="AG379" s="16"/>
      <c r="AH379" s="12">
        <f>AD379/VLOOKUP(A379,[1]选股结果!$A$2:$AX$3002,35,FALSE)</f>
        <v>44.2750640303461</v>
      </c>
      <c r="AI379" s="10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S379/(1+0.13)+Z379)</f>
        <v>161757241.55354</v>
      </c>
      <c r="AJ379" s="10">
        <f t="shared" si="25"/>
        <v>-14110243.4535397</v>
      </c>
      <c r="AK379" s="18">
        <f>AD379-VLOOKUP(A379,[2]选股结果!$A$2:$G$4900,7,FALSE)</f>
        <v>147644026.47</v>
      </c>
    </row>
    <row r="380" spans="1:37">
      <c r="A380" s="5" t="s">
        <v>793</v>
      </c>
      <c r="B380" s="5" t="s">
        <v>794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/>
      <c r="L380" s="6">
        <v>0</v>
      </c>
      <c r="M380" s="6">
        <v>0</v>
      </c>
      <c r="N380" s="6"/>
      <c r="O380" s="6">
        <v>0</v>
      </c>
      <c r="P380" s="6">
        <v>49440496.77</v>
      </c>
      <c r="Q380" s="6">
        <v>27109256.07</v>
      </c>
      <c r="R380" s="6"/>
      <c r="S380" s="6">
        <v>1601741756.74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328901924.29</v>
      </c>
      <c r="AA380" s="6">
        <v>93132875.18</v>
      </c>
      <c r="AB380" s="10">
        <f t="shared" si="27"/>
        <v>1790964018.08</v>
      </c>
      <c r="AC380" s="10">
        <f t="shared" si="26"/>
        <v>2073217052.98</v>
      </c>
      <c r="AD380" s="10">
        <f t="shared" si="24"/>
        <v>-282253034.9</v>
      </c>
      <c r="AE380" s="12">
        <f>C380/(1+0.13)/VLOOKUP(A380,[1]选股结果!$A$2:$AX$3002,3,FALSE)</f>
        <v>0.927950701669</v>
      </c>
      <c r="AF380" s="12">
        <f>(S380/(1+0.1)+Z380)/(VLOOKUP(A380,[1]选股结果!$A$2:$AY$3002,51,FALSE))</f>
        <v>1.0416793951003</v>
      </c>
      <c r="AG380" s="16"/>
      <c r="AH380" s="12">
        <f>AD380/VLOOKUP(A380,[1]选股结果!$A$2:$AX$3002,35,FALSE)</f>
        <v>5.24478999034947</v>
      </c>
      <c r="AI380" s="10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S380/(1+0.13)+Z380)</f>
        <v>-32763882.2758408</v>
      </c>
      <c r="AJ380" s="10">
        <f t="shared" si="25"/>
        <v>-249489152.624159</v>
      </c>
      <c r="AK380" s="18">
        <f>AD380-VLOOKUP(A380,[2]选股结果!$A$2:$G$4900,7,FALSE)</f>
        <v>-281422586.65</v>
      </c>
    </row>
    <row r="381" spans="1:37">
      <c r="A381" s="5" t="s">
        <v>795</v>
      </c>
      <c r="B381" s="5" t="s">
        <v>796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/>
      <c r="L381" s="6">
        <v>0</v>
      </c>
      <c r="M381" s="6">
        <v>0</v>
      </c>
      <c r="N381" s="6"/>
      <c r="O381" s="6">
        <v>0</v>
      </c>
      <c r="P381" s="6">
        <v>11770041.1</v>
      </c>
      <c r="Q381" s="6">
        <v>8524382.75</v>
      </c>
      <c r="R381" s="6"/>
      <c r="S381" s="6">
        <v>609532926.44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46952156.2</v>
      </c>
      <c r="AA381" s="6">
        <v>20291505.22</v>
      </c>
      <c r="AB381" s="10">
        <f t="shared" si="27"/>
        <v>478059728.57</v>
      </c>
      <c r="AC381" s="10">
        <f t="shared" si="26"/>
        <v>688546628.96</v>
      </c>
      <c r="AD381" s="10">
        <f t="shared" si="24"/>
        <v>-210486900.39</v>
      </c>
      <c r="AE381" s="12">
        <f>C381/(1+0.13)/VLOOKUP(A381,[1]选股结果!$A$2:$AX$3002,3,FALSE)</f>
        <v>0.871349534521583</v>
      </c>
      <c r="AF381" s="12">
        <f>(S381/(1+0.1)+Z381)/(VLOOKUP(A381,[1]选股结果!$A$2:$AY$3002,51,FALSE))</f>
        <v>1.40714287082439</v>
      </c>
      <c r="AG381" s="16"/>
      <c r="AH381" s="12">
        <f>AD381/VLOOKUP(A381,[1]选股结果!$A$2:$AX$3002,35,FALSE)</f>
        <v>-68.2357941765091</v>
      </c>
      <c r="AI381" s="10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S381/(1+0.13)+Z381)</f>
        <v>-159203353.735929</v>
      </c>
      <c r="AJ381" s="10">
        <f t="shared" si="25"/>
        <v>-51283546.6540707</v>
      </c>
      <c r="AK381" s="18">
        <f>AD381-VLOOKUP(A381,[2]选股结果!$A$2:$G$4900,7,FALSE)</f>
        <v>-210486900.39</v>
      </c>
    </row>
    <row r="382" spans="1:37">
      <c r="A382" s="5" t="s">
        <v>797</v>
      </c>
      <c r="B382" s="5" t="s">
        <v>798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/>
      <c r="L382" s="6">
        <v>0</v>
      </c>
      <c r="M382" s="6">
        <v>0</v>
      </c>
      <c r="N382" s="6"/>
      <c r="O382" s="6">
        <v>0</v>
      </c>
      <c r="P382" s="6">
        <v>19639056.1</v>
      </c>
      <c r="Q382" s="6">
        <v>51325316.55</v>
      </c>
      <c r="R382" s="6"/>
      <c r="S382" s="6">
        <v>677290908.17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37854664.24</v>
      </c>
      <c r="AA382" s="6">
        <v>105139760.56</v>
      </c>
      <c r="AB382" s="10">
        <f t="shared" si="27"/>
        <v>658261899.01</v>
      </c>
      <c r="AC382" s="10">
        <f t="shared" si="26"/>
        <v>839924389.07</v>
      </c>
      <c r="AD382" s="10">
        <f t="shared" si="24"/>
        <v>-181662490.06</v>
      </c>
      <c r="AE382" s="12">
        <f>C382/(1+0.13)/VLOOKUP(A382,[1]选股结果!$A$2:$AX$3002,3,FALSE)</f>
        <v>1.16656258894362</v>
      </c>
      <c r="AF382" s="12">
        <f>(S382/(1+0.1)+Z382)/(VLOOKUP(A382,[1]选股结果!$A$2:$AY$3002,51,FALSE))</f>
        <v>1.35451422902622</v>
      </c>
      <c r="AG382" s="16"/>
      <c r="AH382" s="12">
        <f>AD382/VLOOKUP(A382,[1]选股结果!$A$2:$AX$3002,35,FALSE)</f>
        <v>-3.79915935622761</v>
      </c>
      <c r="AI382" s="10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S382/(1+0.13)+Z382)</f>
        <v>-154711973.306195</v>
      </c>
      <c r="AJ382" s="10">
        <f t="shared" si="25"/>
        <v>-26950516.7538052</v>
      </c>
      <c r="AK382" s="18">
        <f>AD382-VLOOKUP(A382,[2]选股结果!$A$2:$G$4900,7,FALSE)</f>
        <v>-181662490.06</v>
      </c>
    </row>
    <row r="383" spans="1:37">
      <c r="A383" s="5" t="s">
        <v>799</v>
      </c>
      <c r="B383" s="5" t="s">
        <v>800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/>
      <c r="L383" s="6">
        <v>0</v>
      </c>
      <c r="M383" s="6">
        <v>0</v>
      </c>
      <c r="N383" s="6"/>
      <c r="O383" s="6">
        <v>0</v>
      </c>
      <c r="P383" s="6">
        <v>44426792.45</v>
      </c>
      <c r="Q383" s="6">
        <v>10406343.57</v>
      </c>
      <c r="R383" s="6"/>
      <c r="S383" s="6">
        <v>198064712.17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60497326.4</v>
      </c>
      <c r="AA383" s="6">
        <v>34660020.45</v>
      </c>
      <c r="AB383" s="10">
        <f t="shared" si="27"/>
        <v>516736866.37</v>
      </c>
      <c r="AC383" s="10">
        <f t="shared" si="26"/>
        <v>337648851.47</v>
      </c>
      <c r="AD383" s="10">
        <f t="shared" si="24"/>
        <v>179088014.9</v>
      </c>
      <c r="AE383" s="12">
        <f>C383/(1+0.13)/VLOOKUP(A383,[1]选股结果!$A$2:$AX$3002,3,FALSE)</f>
        <v>1.02108703425912</v>
      </c>
      <c r="AF383" s="12">
        <f>(S383/(1+0.1)+Z383)/(VLOOKUP(A383,[1]选股结果!$A$2:$AY$3002,51,FALSE))</f>
        <v>0.851095668332553</v>
      </c>
      <c r="AG383" s="16"/>
      <c r="AH383" s="12">
        <f>AD383/VLOOKUP(A383,[1]选股结果!$A$2:$AX$3002,35,FALSE)</f>
        <v>0.246785173724495</v>
      </c>
      <c r="AI383" s="10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S383/(1+0.13)+Z383)</f>
        <v>46867076.3848673</v>
      </c>
      <c r="AJ383" s="10">
        <f t="shared" si="25"/>
        <v>132220938.515133</v>
      </c>
      <c r="AK383" s="18">
        <f>AD383-VLOOKUP(A383,[2]选股结果!$A$2:$G$4900,7,FALSE)</f>
        <v>179088014.9</v>
      </c>
    </row>
    <row r="384" spans="1:37">
      <c r="A384" s="5" t="s">
        <v>801</v>
      </c>
      <c r="B384" s="5" t="s">
        <v>802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/>
      <c r="L384" s="6">
        <v>0</v>
      </c>
      <c r="M384" s="6">
        <v>0</v>
      </c>
      <c r="N384" s="6"/>
      <c r="O384" s="6">
        <v>0</v>
      </c>
      <c r="P384" s="6">
        <v>355344379.21</v>
      </c>
      <c r="Q384" s="6">
        <v>912478759.57</v>
      </c>
      <c r="R384" s="6"/>
      <c r="S384" s="6">
        <v>379906902.24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62477216.5</v>
      </c>
      <c r="AA384" s="6">
        <v>975300585.3</v>
      </c>
      <c r="AB384" s="10">
        <f t="shared" si="27"/>
        <v>2749775881.99</v>
      </c>
      <c r="AC384" s="10">
        <f t="shared" si="26"/>
        <v>1773029083.25</v>
      </c>
      <c r="AD384" s="10">
        <f t="shared" si="24"/>
        <v>976746798.74</v>
      </c>
      <c r="AE384" s="12">
        <f>C384/(1+0.13)/VLOOKUP(A384,[1]选股结果!$A$2:$AX$3002,3,FALSE)</f>
        <v>0.772311555433282</v>
      </c>
      <c r="AF384" s="12">
        <f>(S384/(1+0.1)+Z384)/(VLOOKUP(A384,[1]选股结果!$A$2:$AY$3002,51,FALSE))</f>
        <v>0.284735566134884</v>
      </c>
      <c r="AG384" s="16"/>
      <c r="AH384" s="12">
        <f>AD384/VLOOKUP(A384,[1]选股结果!$A$2:$AX$3002,35,FALSE)</f>
        <v>1.92422568065056</v>
      </c>
      <c r="AI384" s="10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S384/(1+0.13)+Z384)</f>
        <v>1033693547.07752</v>
      </c>
      <c r="AJ384" s="10">
        <f t="shared" si="25"/>
        <v>-56946748.3375218</v>
      </c>
      <c r="AK384" s="18">
        <f>AD384-VLOOKUP(A384,[2]选股结果!$A$2:$G$4900,7,FALSE)</f>
        <v>976746798.74</v>
      </c>
    </row>
    <row r="385" spans="1:37">
      <c r="A385" s="5" t="s">
        <v>803</v>
      </c>
      <c r="B385" s="5" t="s">
        <v>804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/>
      <c r="L385" s="6">
        <v>0</v>
      </c>
      <c r="M385" s="6">
        <v>0</v>
      </c>
      <c r="N385" s="6"/>
      <c r="O385" s="6">
        <v>0</v>
      </c>
      <c r="P385" s="6">
        <v>4016000000</v>
      </c>
      <c r="Q385" s="6">
        <v>140000000</v>
      </c>
      <c r="R385" s="6"/>
      <c r="S385" s="6">
        <v>88392000000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3738000000</v>
      </c>
      <c r="AA385" s="6">
        <v>3472000000</v>
      </c>
      <c r="AB385" s="10">
        <f t="shared" si="27"/>
        <v>109722000000</v>
      </c>
      <c r="AC385" s="10">
        <f t="shared" si="26"/>
        <v>99618000000</v>
      </c>
      <c r="AD385" s="10">
        <f t="shared" si="24"/>
        <v>10104000000</v>
      </c>
      <c r="AE385" s="12">
        <f>C385/(1+0.13)/VLOOKUP(A385,[1]选股结果!$A$2:$AX$3002,3,FALSE)</f>
        <v>0.893476153191428</v>
      </c>
      <c r="AF385" s="12">
        <f>(S385/(1+0.1)+Z385)/(VLOOKUP(A385,[1]选股结果!$A$2:$AY$3002,51,FALSE))</f>
        <v>0.851045547006605</v>
      </c>
      <c r="AG385" s="16"/>
      <c r="AH385" s="12">
        <f>AD385/VLOOKUP(A385,[1]选股结果!$A$2:$AX$3002,35,FALSE)</f>
        <v>1.35026059067219</v>
      </c>
      <c r="AI385" s="10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S385/(1+0.13)+Z385)</f>
        <v>16851991150.4425</v>
      </c>
      <c r="AJ385" s="10">
        <f t="shared" si="25"/>
        <v>-6747991150.44247</v>
      </c>
      <c r="AK385" s="18">
        <f>AD385-VLOOKUP(A385,[2]选股结果!$A$2:$G$4900,7,FALSE)</f>
        <v>10109000000</v>
      </c>
    </row>
    <row r="386" spans="1:37">
      <c r="A386" s="5" t="s">
        <v>805</v>
      </c>
      <c r="B386" s="5" t="s">
        <v>806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/>
      <c r="L386" s="6">
        <v>0</v>
      </c>
      <c r="M386" s="6">
        <v>0</v>
      </c>
      <c r="N386" s="6"/>
      <c r="O386" s="6">
        <v>0</v>
      </c>
      <c r="P386" s="6">
        <v>98870231.95</v>
      </c>
      <c r="Q386" s="6">
        <v>19943629.99</v>
      </c>
      <c r="R386" s="6"/>
      <c r="S386" s="6">
        <v>1933621352.34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102048512.07</v>
      </c>
      <c r="AA386" s="6">
        <v>45398515.1</v>
      </c>
      <c r="AB386" s="10">
        <f t="shared" si="27"/>
        <v>2497805844.1</v>
      </c>
      <c r="AC386" s="10">
        <f t="shared" si="26"/>
        <v>2179938611.46</v>
      </c>
      <c r="AD386" s="10">
        <f t="shared" si="24"/>
        <v>317867232.64</v>
      </c>
      <c r="AE386" s="12">
        <f>C386/(1+0.13)/VLOOKUP(A386,[1]选股结果!$A$2:$AX$3002,3,FALSE)</f>
        <v>1.09025777481266</v>
      </c>
      <c r="AF386" s="12">
        <f>(S386/(1+0.1)+Z386)/(VLOOKUP(A386,[1]选股结果!$A$2:$AY$3002,51,FALSE))</f>
        <v>0.910054505083677</v>
      </c>
      <c r="AG386" s="16"/>
      <c r="AH386" s="12">
        <f>AD386/VLOOKUP(A386,[1]选股结果!$A$2:$AX$3002,35,FALSE)</f>
        <v>-38.8598567950888</v>
      </c>
      <c r="AI386" s="10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S386/(1+0.13)+Z386)</f>
        <v>230490624.966018</v>
      </c>
      <c r="AJ386" s="10">
        <f t="shared" si="25"/>
        <v>87376607.6739826</v>
      </c>
      <c r="AK386" s="18">
        <f>AD386-VLOOKUP(A386,[2]选股结果!$A$2:$G$4900,7,FALSE)</f>
        <v>317867232.64</v>
      </c>
    </row>
    <row r="387" spans="1:37">
      <c r="A387" s="5" t="s">
        <v>807</v>
      </c>
      <c r="B387" s="5" t="s">
        <v>808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/>
      <c r="L387" s="6">
        <v>0</v>
      </c>
      <c r="M387" s="6">
        <v>340000000</v>
      </c>
      <c r="N387" s="6"/>
      <c r="O387" s="6">
        <v>0</v>
      </c>
      <c r="P387" s="6">
        <v>453939430.1</v>
      </c>
      <c r="Q387" s="6">
        <v>4278814461.39</v>
      </c>
      <c r="R387" s="6"/>
      <c r="S387" s="6">
        <v>16868725104.07</v>
      </c>
      <c r="T387" s="6">
        <v>973838929.65</v>
      </c>
      <c r="U387" s="6">
        <v>56027468.02</v>
      </c>
      <c r="V387" s="6">
        <v>0</v>
      </c>
      <c r="W387" s="6">
        <v>0</v>
      </c>
      <c r="X387" s="6">
        <v>108707539.64</v>
      </c>
      <c r="Y387" s="6">
        <v>0</v>
      </c>
      <c r="Z387" s="6">
        <v>456995355.54</v>
      </c>
      <c r="AA387" s="6">
        <v>4586295260.53</v>
      </c>
      <c r="AB387" s="10">
        <f t="shared" si="27"/>
        <v>25470065417.26</v>
      </c>
      <c r="AC387" s="10">
        <f t="shared" si="26"/>
        <v>23504529087.55</v>
      </c>
      <c r="AD387" s="10">
        <f t="shared" ref="AD387:AD450" si="28">AB387-AC387</f>
        <v>1965536329.71</v>
      </c>
      <c r="AE387" s="12">
        <f>C387/(1+0.13)/VLOOKUP(A387,[1]选股结果!$A$2:$AX$3002,3,FALSE)</f>
        <v>1.36902935925046</v>
      </c>
      <c r="AF387" s="12">
        <f>(S387/(1+0.1)+Z387)/(VLOOKUP(A387,[1]选股结果!$A$2:$AY$3002,51,FALSE))</f>
        <v>1.31572087813579</v>
      </c>
      <c r="AG387" s="16"/>
      <c r="AH387" s="12">
        <f>AD387/VLOOKUP(A387,[1]选股结果!$A$2:$AX$3002,35,FALSE)</f>
        <v>4.32127333679176</v>
      </c>
      <c r="AI387" s="10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S387/(1+0.13)+Z387)</f>
        <v>-3382372940.17629</v>
      </c>
      <c r="AJ387" s="10">
        <f t="shared" ref="AJ387:AJ450" si="29">AD387-AI387</f>
        <v>5347909269.88629</v>
      </c>
      <c r="AK387" s="18">
        <f>AD387-VLOOKUP(A387,[2]选股结果!$A$2:$G$4900,7,FALSE)</f>
        <v>1965576855.05</v>
      </c>
    </row>
    <row r="388" spans="1:37">
      <c r="A388" s="5" t="s">
        <v>809</v>
      </c>
      <c r="B388" s="5" t="s">
        <v>810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/>
      <c r="L388" s="6">
        <v>0</v>
      </c>
      <c r="M388" s="6">
        <v>0</v>
      </c>
      <c r="N388" s="6"/>
      <c r="O388" s="6">
        <v>0</v>
      </c>
      <c r="P388" s="6">
        <v>165782869.64</v>
      </c>
      <c r="Q388" s="6">
        <v>80187115.19</v>
      </c>
      <c r="R388" s="6"/>
      <c r="S388" s="6">
        <v>2952904454.81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882764631.18</v>
      </c>
      <c r="AA388" s="6">
        <v>364290234.77</v>
      </c>
      <c r="AB388" s="10">
        <f t="shared" si="27"/>
        <v>4028666705.64</v>
      </c>
      <c r="AC388" s="10">
        <f t="shared" si="26"/>
        <v>4365742190.4</v>
      </c>
      <c r="AD388" s="10">
        <f t="shared" si="28"/>
        <v>-337075484.76</v>
      </c>
      <c r="AE388" s="12">
        <f>C388/(1+0.13)/VLOOKUP(A388,[1]选股结果!$A$2:$AX$3002,3,FALSE)</f>
        <v>0.829843047493523</v>
      </c>
      <c r="AF388" s="12">
        <f>(S388/(1+0.1)+Z388)/(VLOOKUP(A388,[1]选股结果!$A$2:$AY$3002,51,FALSE))</f>
        <v>0.848452893044083</v>
      </c>
      <c r="AG388" s="16"/>
      <c r="AH388" s="12">
        <f>AD388/VLOOKUP(A388,[1]选股结果!$A$2:$AX$3002,35,FALSE)</f>
        <v>155.606030112625</v>
      </c>
      <c r="AI388" s="10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S388/(1+0.13)+Z388)</f>
        <v>708431304.452301</v>
      </c>
      <c r="AJ388" s="10">
        <f t="shared" si="29"/>
        <v>-1045506789.2123</v>
      </c>
      <c r="AK388" s="18">
        <f>AD388-VLOOKUP(A388,[2]选股结果!$A$2:$G$4900,7,FALSE)</f>
        <v>-336887837.29</v>
      </c>
    </row>
    <row r="389" spans="1:37">
      <c r="A389" s="5" t="s">
        <v>811</v>
      </c>
      <c r="B389" s="5" t="s">
        <v>812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/>
      <c r="L389" s="6">
        <v>0</v>
      </c>
      <c r="M389" s="6">
        <v>0</v>
      </c>
      <c r="N389" s="6"/>
      <c r="O389" s="6">
        <v>0</v>
      </c>
      <c r="P389" s="6">
        <v>355951163.87</v>
      </c>
      <c r="Q389" s="6">
        <v>842372702.73</v>
      </c>
      <c r="R389" s="6"/>
      <c r="S389" s="6">
        <v>7081244202.03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533674735.73</v>
      </c>
      <c r="AA389" s="6">
        <v>1281558445.08</v>
      </c>
      <c r="AB389" s="10">
        <f t="shared" si="27"/>
        <v>9306774955.44</v>
      </c>
      <c r="AC389" s="10">
        <f t="shared" si="26"/>
        <v>9252428546.71</v>
      </c>
      <c r="AD389" s="10">
        <f t="shared" si="28"/>
        <v>54346408.7299995</v>
      </c>
      <c r="AE389" s="12">
        <f>C389/(1+0.13)/VLOOKUP(A389,[1]选股结果!$A$2:$AX$3002,3,FALSE)</f>
        <v>0.785303455485461</v>
      </c>
      <c r="AF389" s="12">
        <f>(S389/(1+0.1)+Z389)/(VLOOKUP(A389,[1]选股结果!$A$2:$AY$3002,51,FALSE))</f>
        <v>0.843061726141549</v>
      </c>
      <c r="AG389" s="16"/>
      <c r="AH389" s="12">
        <f>AD389/VLOOKUP(A389,[1]选股结果!$A$2:$AX$3002,35,FALSE)</f>
        <v>0.0514399859715885</v>
      </c>
      <c r="AI389" s="10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S389/(1+0.13)+Z389)</f>
        <v>1468609431.31292</v>
      </c>
      <c r="AJ389" s="10">
        <f t="shared" si="29"/>
        <v>-1414263022.58292</v>
      </c>
      <c r="AK389" s="18">
        <f>AD389-VLOOKUP(A389,[2]选股结果!$A$2:$G$4900,7,FALSE)</f>
        <v>54386363.4099995</v>
      </c>
    </row>
    <row r="390" spans="1:37">
      <c r="A390" s="5" t="s">
        <v>813</v>
      </c>
      <c r="B390" s="5" t="s">
        <v>814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/>
      <c r="L390" s="6">
        <v>0</v>
      </c>
      <c r="M390" s="6">
        <v>0</v>
      </c>
      <c r="N390" s="6"/>
      <c r="O390" s="6">
        <v>0</v>
      </c>
      <c r="P390" s="6">
        <v>95468754.21</v>
      </c>
      <c r="Q390" s="6">
        <v>115914309.15</v>
      </c>
      <c r="R390" s="6"/>
      <c r="S390" s="6">
        <v>7737238547.01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344226576.54</v>
      </c>
      <c r="AA390" s="6">
        <v>169026813.86</v>
      </c>
      <c r="AB390" s="10">
        <f t="shared" si="27"/>
        <v>7759293976.49</v>
      </c>
      <c r="AC390" s="10">
        <f t="shared" si="26"/>
        <v>8345960691.62</v>
      </c>
      <c r="AD390" s="10">
        <f t="shared" si="28"/>
        <v>-586666715.13</v>
      </c>
      <c r="AE390" s="12">
        <f>C390/(1+0.13)/VLOOKUP(A390,[1]选股结果!$A$2:$AX$3002,3,FALSE)</f>
        <v>1.06864375365302</v>
      </c>
      <c r="AF390" s="12">
        <f>(S390/(1+0.1)+Z390)/(VLOOKUP(A390,[1]选股结果!$A$2:$AY$3002,51,FALSE))</f>
        <v>1.19422382782274</v>
      </c>
      <c r="AG390" s="16"/>
      <c r="AH390" s="12">
        <f>AD390/VLOOKUP(A390,[1]选股结果!$A$2:$AX$3002,35,FALSE)</f>
        <v>-6.21753341195413</v>
      </c>
      <c r="AI390" s="10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S390/(1+0.13)+Z390)</f>
        <v>-1013202175.92593</v>
      </c>
      <c r="AJ390" s="10">
        <f t="shared" si="29"/>
        <v>426535460.79593</v>
      </c>
      <c r="AK390" s="18">
        <f>AD390-VLOOKUP(A390,[2]选股结果!$A$2:$G$4900,7,FALSE)</f>
        <v>-586367666.94</v>
      </c>
    </row>
    <row r="391" spans="1:37">
      <c r="A391" s="5" t="s">
        <v>815</v>
      </c>
      <c r="B391" s="5" t="s">
        <v>816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/>
      <c r="L391" s="6">
        <v>0</v>
      </c>
      <c r="M391" s="6">
        <v>0</v>
      </c>
      <c r="N391" s="6"/>
      <c r="O391" s="6">
        <v>0</v>
      </c>
      <c r="P391" s="6">
        <v>185037773.13</v>
      </c>
      <c r="Q391" s="6">
        <v>368225367.7</v>
      </c>
      <c r="R391" s="6"/>
      <c r="S391" s="6">
        <v>18458807176.94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627150532.26</v>
      </c>
      <c r="AA391" s="6">
        <v>359824031.56</v>
      </c>
      <c r="AB391" s="10">
        <f t="shared" si="27"/>
        <v>20197465132.8</v>
      </c>
      <c r="AC391" s="10">
        <f t="shared" si="26"/>
        <v>19630819513.89</v>
      </c>
      <c r="AD391" s="10">
        <f t="shared" si="28"/>
        <v>566645618.91</v>
      </c>
      <c r="AE391" s="12">
        <f>C391/(1+0.13)/VLOOKUP(A391,[1]选股结果!$A$2:$AX$3002,3,FALSE)</f>
        <v>0.996187930785877</v>
      </c>
      <c r="AF391" s="12">
        <f>(S391/(1+0.1)+Z391)/(VLOOKUP(A391,[1]选股结果!$A$2:$AY$3002,51,FALSE))</f>
        <v>1.00588241119811</v>
      </c>
      <c r="AG391" s="16"/>
      <c r="AH391" s="12">
        <f>AD391/VLOOKUP(A391,[1]选股结果!$A$2:$AX$3002,35,FALSE)</f>
        <v>4.15437511708828</v>
      </c>
      <c r="AI391" s="10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S391/(1+0.13)+Z391)</f>
        <v>343704711.547607</v>
      </c>
      <c r="AJ391" s="10">
        <f t="shared" si="29"/>
        <v>222940907.362392</v>
      </c>
      <c r="AK391" s="18">
        <f>AD391-VLOOKUP(A391,[2]选股结果!$A$2:$G$4900,7,FALSE)</f>
        <v>567383833.9</v>
      </c>
    </row>
    <row r="392" spans="1:37">
      <c r="A392" s="5" t="s">
        <v>817</v>
      </c>
      <c r="B392" s="5" t="s">
        <v>818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/>
      <c r="L392" s="6">
        <v>0</v>
      </c>
      <c r="M392" s="6">
        <v>0</v>
      </c>
      <c r="N392" s="6"/>
      <c r="O392" s="6">
        <v>0</v>
      </c>
      <c r="P392" s="6">
        <v>670227181.46</v>
      </c>
      <c r="Q392" s="6">
        <v>1273124999.11</v>
      </c>
      <c r="R392" s="6"/>
      <c r="S392" s="6">
        <v>160200679780.84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363103053.65</v>
      </c>
      <c r="AA392" s="6">
        <v>2569427221.56</v>
      </c>
      <c r="AB392" s="10">
        <f t="shared" si="27"/>
        <v>157879930982.99</v>
      </c>
      <c r="AC392" s="10">
        <f t="shared" si="26"/>
        <v>163803437237.51</v>
      </c>
      <c r="AD392" s="10">
        <f t="shared" si="28"/>
        <v>-5923506254.51999</v>
      </c>
      <c r="AE392" s="12">
        <f>C392/(1+0.13)/VLOOKUP(A392,[1]选股结果!$A$2:$AX$3002,3,FALSE)</f>
        <v>0.971643652746823</v>
      </c>
      <c r="AF392" s="12">
        <f>(S392/(1+0.1)+Z392)/(VLOOKUP(A392,[1]选股结果!$A$2:$AY$3002,51,FALSE))</f>
        <v>1.03324785548464</v>
      </c>
      <c r="AG392" s="16"/>
      <c r="AH392" s="12">
        <f>AD392/VLOOKUP(A392,[1]选股结果!$A$2:$AX$3002,35,FALSE)</f>
        <v>-8.48231471350233</v>
      </c>
      <c r="AI392" s="10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S392/(1+0.13)+Z392)</f>
        <v>-831523032.559387</v>
      </c>
      <c r="AJ392" s="10">
        <f t="shared" si="29"/>
        <v>-5091983221.9606</v>
      </c>
      <c r="AK392" s="18">
        <f>AD392-VLOOKUP(A392,[2]选股结果!$A$2:$G$4900,7,FALSE)</f>
        <v>-5922491138.29999</v>
      </c>
    </row>
    <row r="393" spans="1:37">
      <c r="A393" s="5" t="s">
        <v>819</v>
      </c>
      <c r="B393" s="5" t="s">
        <v>820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/>
      <c r="L393" s="6">
        <v>0</v>
      </c>
      <c r="M393" s="6">
        <v>0</v>
      </c>
      <c r="N393" s="6"/>
      <c r="O393" s="6">
        <v>0</v>
      </c>
      <c r="P393" s="6">
        <v>65069662.59</v>
      </c>
      <c r="Q393" s="6">
        <v>25214725.55</v>
      </c>
      <c r="R393" s="6"/>
      <c r="S393" s="6">
        <v>117534061.01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155361393.78</v>
      </c>
      <c r="AA393" s="6">
        <v>314172814.93</v>
      </c>
      <c r="AB393" s="10">
        <f t="shared" si="27"/>
        <v>738403117.15</v>
      </c>
      <c r="AC393" s="10">
        <f t="shared" si="26"/>
        <v>652137932.31</v>
      </c>
      <c r="AD393" s="10">
        <f t="shared" si="28"/>
        <v>86265184.8399999</v>
      </c>
      <c r="AE393" s="12">
        <f>C393/(1+0.13)/VLOOKUP(A393,[1]选股结果!$A$2:$AX$3002,3,FALSE)</f>
        <v>1.12750654634726</v>
      </c>
      <c r="AF393" s="12">
        <f>(S393/(1+0.1)+Z393)/(VLOOKUP(A393,[1]选股结果!$A$2:$AY$3002,51,FALSE))</f>
        <v>0.394851011488086</v>
      </c>
      <c r="AG393" s="16"/>
      <c r="AH393" s="12">
        <f>AD393/VLOOKUP(A393,[1]选股结果!$A$2:$AX$3002,35,FALSE)</f>
        <v>20.9208715281006</v>
      </c>
      <c r="AI393" s="10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S393/(1+0.13)+Z393)</f>
        <v>404700794.858319</v>
      </c>
      <c r="AJ393" s="10">
        <f t="shared" si="29"/>
        <v>-318435610.018319</v>
      </c>
      <c r="AK393" s="18">
        <f>AD393-VLOOKUP(A393,[2]选股结果!$A$2:$G$4900,7,FALSE)</f>
        <v>85601741.0599999</v>
      </c>
    </row>
    <row r="394" spans="1:37">
      <c r="A394" s="5" t="s">
        <v>821</v>
      </c>
      <c r="B394" s="5" t="s">
        <v>822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/>
      <c r="L394" s="6">
        <v>0</v>
      </c>
      <c r="M394" s="6">
        <v>0</v>
      </c>
      <c r="N394" s="6"/>
      <c r="O394" s="6">
        <v>0</v>
      </c>
      <c r="P394" s="6">
        <v>91326827.84</v>
      </c>
      <c r="Q394" s="6">
        <v>657231188.61</v>
      </c>
      <c r="R394" s="6"/>
      <c r="S394" s="6">
        <v>1158823107.27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72544789.86</v>
      </c>
      <c r="AA394" s="6">
        <v>327054552.75</v>
      </c>
      <c r="AB394" s="10">
        <f t="shared" si="27"/>
        <v>1730027024.69</v>
      </c>
      <c r="AC394" s="10">
        <f t="shared" si="26"/>
        <v>1649749277.72</v>
      </c>
      <c r="AD394" s="10">
        <f t="shared" si="28"/>
        <v>80277746.9700003</v>
      </c>
      <c r="AE394" s="12">
        <f>C394/(1+0.13)/VLOOKUP(A394,[1]选股结果!$A$2:$AX$3002,3,FALSE)</f>
        <v>0.662433902906303</v>
      </c>
      <c r="AF394" s="12">
        <f>(S394/(1+0.1)+Z394)/(VLOOKUP(A394,[1]选股结果!$A$2:$AY$3002,51,FALSE))</f>
        <v>0.881712012645305</v>
      </c>
      <c r="AG394" s="16"/>
      <c r="AH394" s="12">
        <f>AD394/VLOOKUP(A394,[1]选股结果!$A$2:$AX$3002,35,FALSE)</f>
        <v>1.08017611013868</v>
      </c>
      <c r="AI394" s="10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S394/(1+0.13)+Z394)</f>
        <v>179032078.624779</v>
      </c>
      <c r="AJ394" s="10">
        <f t="shared" si="29"/>
        <v>-98754331.6547782</v>
      </c>
      <c r="AK394" s="18">
        <f>AD394-VLOOKUP(A394,[2]选股结果!$A$2:$G$4900,7,FALSE)</f>
        <v>80725598.8400003</v>
      </c>
    </row>
    <row r="395" spans="1:37">
      <c r="A395" s="5" t="s">
        <v>823</v>
      </c>
      <c r="B395" s="5" t="s">
        <v>824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/>
      <c r="L395" s="6">
        <v>0</v>
      </c>
      <c r="M395" s="6">
        <v>0</v>
      </c>
      <c r="N395" s="6"/>
      <c r="O395" s="6">
        <v>0</v>
      </c>
      <c r="P395" s="6">
        <v>446601430.98</v>
      </c>
      <c r="Q395" s="6">
        <v>177659500.91</v>
      </c>
      <c r="R395" s="6"/>
      <c r="S395" s="6">
        <v>4314928639.11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644367471.9</v>
      </c>
      <c r="AA395" s="6">
        <v>567797578.56</v>
      </c>
      <c r="AB395" s="10">
        <f t="shared" si="27"/>
        <v>6195441477.32</v>
      </c>
      <c r="AC395" s="10">
        <f t="shared" si="26"/>
        <v>5973695120.55</v>
      </c>
      <c r="AD395" s="10">
        <f t="shared" si="28"/>
        <v>221746356.77</v>
      </c>
      <c r="AE395" s="12">
        <f>C395/(1+0.13)/VLOOKUP(A395,[1]选股结果!$A$2:$AX$3002,3,FALSE)</f>
        <v>0.867871646896765</v>
      </c>
      <c r="AF395" s="12">
        <f>(S395/(1+0.1)+Z395)/(VLOOKUP(A395,[1]选股结果!$A$2:$AY$3002,51,FALSE))</f>
        <v>0.818829102229622</v>
      </c>
      <c r="AG395" s="16"/>
      <c r="AH395" s="12">
        <f>AD395/VLOOKUP(A395,[1]选股结果!$A$2:$AX$3002,35,FALSE)</f>
        <v>0.516770358100251</v>
      </c>
      <c r="AI395" s="10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S395/(1+0.13)+Z395)</f>
        <v>1114624496.94363</v>
      </c>
      <c r="AJ395" s="10">
        <f t="shared" si="29"/>
        <v>-892878140.173629</v>
      </c>
      <c r="AK395" s="18">
        <f>AD395-VLOOKUP(A395,[2]选股结果!$A$2:$G$4900,7,FALSE)</f>
        <v>220262352.37</v>
      </c>
    </row>
    <row r="396" spans="1:37">
      <c r="A396" s="5" t="s">
        <v>825</v>
      </c>
      <c r="B396" s="5" t="s">
        <v>826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/>
      <c r="L396" s="6">
        <v>0</v>
      </c>
      <c r="M396" s="6">
        <v>0</v>
      </c>
      <c r="N396" s="6"/>
      <c r="O396" s="6">
        <v>0</v>
      </c>
      <c r="P396" s="6">
        <v>119339669.99</v>
      </c>
      <c r="Q396" s="6">
        <v>123618347.32</v>
      </c>
      <c r="R396" s="6"/>
      <c r="S396" s="6">
        <v>2079417175.26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222810039.37</v>
      </c>
      <c r="AA396" s="6">
        <v>210550556.4</v>
      </c>
      <c r="AB396" s="10">
        <f t="shared" si="27"/>
        <v>2495579270.54</v>
      </c>
      <c r="AC396" s="10">
        <f t="shared" si="26"/>
        <v>2632117441.02</v>
      </c>
      <c r="AD396" s="10">
        <f t="shared" si="28"/>
        <v>-136538170.48</v>
      </c>
      <c r="AE396" s="12">
        <f>C396/(1+0.13)/VLOOKUP(A396,[1]选股结果!$A$2:$AX$3002,3,FALSE)</f>
        <v>0.871322984268902</v>
      </c>
      <c r="AF396" s="12">
        <f>(S396/(1+0.1)+Z396)/(VLOOKUP(A396,[1]选股结果!$A$2:$AY$3002,51,FALSE))</f>
        <v>0.890927647742691</v>
      </c>
      <c r="AG396" s="16"/>
      <c r="AH396" s="12">
        <f>AD396/VLOOKUP(A396,[1]选股结果!$A$2:$AX$3002,35,FALSE)</f>
        <v>1.80827280275332</v>
      </c>
      <c r="AI396" s="10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S396/(1+0.13)+Z396)</f>
        <v>308895527.444425</v>
      </c>
      <c r="AJ396" s="10">
        <f t="shared" si="29"/>
        <v>-445433697.924425</v>
      </c>
      <c r="AK396" s="18">
        <f>AD396-VLOOKUP(A396,[2]选股结果!$A$2:$G$4900,7,FALSE)</f>
        <v>-79568087.82</v>
      </c>
    </row>
    <row r="397" spans="1:37">
      <c r="A397" s="5" t="s">
        <v>827</v>
      </c>
      <c r="B397" s="5" t="s">
        <v>828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/>
      <c r="L397" s="6">
        <v>0</v>
      </c>
      <c r="M397" s="6">
        <v>0</v>
      </c>
      <c r="N397" s="6"/>
      <c r="O397" s="6">
        <v>0</v>
      </c>
      <c r="P397" s="6">
        <v>117881643.73</v>
      </c>
      <c r="Q397" s="6">
        <v>38464038.67</v>
      </c>
      <c r="R397" s="6"/>
      <c r="S397" s="6">
        <v>4100939039.75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343891809.95</v>
      </c>
      <c r="AA397" s="6">
        <v>91075563.63</v>
      </c>
      <c r="AB397" s="10">
        <f t="shared" si="27"/>
        <v>4700413283.91</v>
      </c>
      <c r="AC397" s="10">
        <f t="shared" si="26"/>
        <v>4653788057.06</v>
      </c>
      <c r="AD397" s="10">
        <f t="shared" si="28"/>
        <v>46625226.8500004</v>
      </c>
      <c r="AE397" s="12">
        <f>C397/(1+0.13)/VLOOKUP(A397,[1]选股结果!$A$2:$AX$3002,3,FALSE)</f>
        <v>0.852755900890457</v>
      </c>
      <c r="AF397" s="12">
        <f>(S397/(1+0.1)+Z397)/(VLOOKUP(A397,[1]选股结果!$A$2:$AY$3002,51,FALSE))</f>
        <v>0.931755661759917</v>
      </c>
      <c r="AG397" s="16"/>
      <c r="AH397" s="12">
        <f>AD397/VLOOKUP(A397,[1]选股结果!$A$2:$AX$3002,35,FALSE)</f>
        <v>0.104736798910322</v>
      </c>
      <c r="AI397" s="10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S397/(1+0.13)+Z397)</f>
        <v>397222580.540885</v>
      </c>
      <c r="AJ397" s="10">
        <f t="shared" si="29"/>
        <v>-350597353.690885</v>
      </c>
      <c r="AK397" s="18">
        <f>AD397-VLOOKUP(A397,[2]选股结果!$A$2:$G$4900,7,FALSE)</f>
        <v>77327612.7900004</v>
      </c>
    </row>
    <row r="398" spans="1:37">
      <c r="A398" s="5" t="s">
        <v>829</v>
      </c>
      <c r="B398" s="5" t="s">
        <v>830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/>
      <c r="L398" s="6">
        <v>0</v>
      </c>
      <c r="M398" s="6">
        <v>0</v>
      </c>
      <c r="N398" s="6"/>
      <c r="O398" s="6">
        <v>0</v>
      </c>
      <c r="P398" s="6">
        <v>395521749.2</v>
      </c>
      <c r="Q398" s="6">
        <v>44021042.42</v>
      </c>
      <c r="R398" s="6"/>
      <c r="S398" s="6">
        <v>2427527865.71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348616582.92</v>
      </c>
      <c r="AA398" s="6">
        <v>264505608.98</v>
      </c>
      <c r="AB398" s="10">
        <f t="shared" si="27"/>
        <v>3442026739.55</v>
      </c>
      <c r="AC398" s="10">
        <f t="shared" si="26"/>
        <v>3436171806.81</v>
      </c>
      <c r="AD398" s="10">
        <f t="shared" si="28"/>
        <v>5854932.74000025</v>
      </c>
      <c r="AE398" s="12">
        <f>C398/(1+0.13)/VLOOKUP(A398,[1]选股结果!$A$2:$AX$3002,3,FALSE)</f>
        <v>0.872562982731091</v>
      </c>
      <c r="AF398" s="12">
        <f>(S398/(1+0.1)+Z398)/(VLOOKUP(A398,[1]选股结果!$A$2:$AY$3002,51,FALSE))</f>
        <v>0.81037525898851</v>
      </c>
      <c r="AG398" s="16"/>
      <c r="AH398" s="12">
        <f>AD398/VLOOKUP(A398,[1]选股结果!$A$2:$AX$3002,35,FALSE)</f>
        <v>0.0290671479547829</v>
      </c>
      <c r="AI398" s="10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S398/(1+0.13)+Z398)</f>
        <v>656556748.87407</v>
      </c>
      <c r="AJ398" s="10">
        <f t="shared" si="29"/>
        <v>-650701816.13407</v>
      </c>
      <c r="AK398" s="18">
        <f>AD398-VLOOKUP(A398,[2]选股结果!$A$2:$G$4900,7,FALSE)</f>
        <v>43764166.2500002</v>
      </c>
    </row>
    <row r="399" spans="1:37">
      <c r="A399" s="5" t="s">
        <v>831</v>
      </c>
      <c r="B399" s="5" t="s">
        <v>832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/>
      <c r="L399" s="6">
        <v>0</v>
      </c>
      <c r="M399" s="6">
        <v>0</v>
      </c>
      <c r="N399" s="6"/>
      <c r="O399" s="6">
        <v>0</v>
      </c>
      <c r="P399" s="6">
        <v>227877082.85</v>
      </c>
      <c r="Q399" s="6">
        <v>19160384.57</v>
      </c>
      <c r="R399" s="6"/>
      <c r="S399" s="6">
        <v>334695050.97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394253282.56</v>
      </c>
      <c r="AA399" s="6">
        <v>346207235.21</v>
      </c>
      <c r="AB399" s="10">
        <f t="shared" si="27"/>
        <v>1903412465.9</v>
      </c>
      <c r="AC399" s="10">
        <f t="shared" si="26"/>
        <v>1303032651.59</v>
      </c>
      <c r="AD399" s="10">
        <f t="shared" si="28"/>
        <v>600379814.31</v>
      </c>
      <c r="AE399" s="12">
        <f>C399/(1+0.13)/VLOOKUP(A399,[1]选股结果!$A$2:$AX$3002,3,FALSE)</f>
        <v>1.06046126802029</v>
      </c>
      <c r="AF399" s="12">
        <f>(S399/(1+0.1)+Z399)/(VLOOKUP(A399,[1]选股结果!$A$2:$AY$3002,51,FALSE))</f>
        <v>0.764472205062159</v>
      </c>
      <c r="AG399" s="16"/>
      <c r="AH399" s="12">
        <f>AD399/VLOOKUP(A399,[1]选股结果!$A$2:$AX$3002,35,FALSE)</f>
        <v>1.03252406865306</v>
      </c>
      <c r="AI399" s="10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S399/(1+0.13)+Z399)</f>
        <v>223286829.077079</v>
      </c>
      <c r="AJ399" s="10">
        <f t="shared" si="29"/>
        <v>377092985.232921</v>
      </c>
      <c r="AK399" s="18">
        <f>AD399-VLOOKUP(A399,[2]选股结果!$A$2:$G$4900,7,FALSE)</f>
        <v>600343369.4</v>
      </c>
    </row>
    <row r="400" spans="1:37">
      <c r="A400" s="5" t="s">
        <v>833</v>
      </c>
      <c r="B400" s="5" t="s">
        <v>834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/>
      <c r="L400" s="6">
        <v>0</v>
      </c>
      <c r="M400" s="6">
        <v>0</v>
      </c>
      <c r="N400" s="6"/>
      <c r="O400" s="6">
        <v>0</v>
      </c>
      <c r="P400" s="6">
        <v>332762685.16</v>
      </c>
      <c r="Q400" s="6">
        <v>555069123.12</v>
      </c>
      <c r="R400" s="6"/>
      <c r="S400" s="6">
        <v>2288925212.2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612906658.54</v>
      </c>
      <c r="AA400" s="6">
        <v>401680578.98</v>
      </c>
      <c r="AB400" s="10">
        <f t="shared" si="27"/>
        <v>4206817050.31</v>
      </c>
      <c r="AC400" s="10">
        <f t="shared" si="26"/>
        <v>3636275134.88</v>
      </c>
      <c r="AD400" s="10">
        <f t="shared" si="28"/>
        <v>570541915.43</v>
      </c>
      <c r="AE400" s="12">
        <f>C400/(1+0.13)/VLOOKUP(A400,[1]选股结果!$A$2:$AX$3002,3,FALSE)</f>
        <v>0.958383230132923</v>
      </c>
      <c r="AF400" s="12">
        <f>(S400/(1+0.1)+Z400)/(VLOOKUP(A400,[1]选股结果!$A$2:$AY$3002,51,FALSE))</f>
        <v>0.812330645788708</v>
      </c>
      <c r="AG400" s="16"/>
      <c r="AH400" s="12">
        <f>AD400/VLOOKUP(A400,[1]选股结果!$A$2:$AX$3002,35,FALSE)</f>
        <v>0.815701204786025</v>
      </c>
      <c r="AI400" s="10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S400/(1+0.13)+Z400)</f>
        <v>677568856.509646</v>
      </c>
      <c r="AJ400" s="10">
        <f t="shared" si="29"/>
        <v>-107026941.079646</v>
      </c>
      <c r="AK400" s="18">
        <f>AD400-VLOOKUP(A400,[2]选股结果!$A$2:$G$4900,7,FALSE)</f>
        <v>570542027.43</v>
      </c>
    </row>
    <row r="401" spans="1:37">
      <c r="A401" s="5" t="s">
        <v>835</v>
      </c>
      <c r="B401" s="5" t="s">
        <v>836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/>
      <c r="L401" s="6">
        <v>0</v>
      </c>
      <c r="M401" s="6">
        <v>0</v>
      </c>
      <c r="N401" s="6"/>
      <c r="O401" s="6">
        <v>0</v>
      </c>
      <c r="P401" s="6">
        <v>53470785.75</v>
      </c>
      <c r="Q401" s="6">
        <v>259992876.73</v>
      </c>
      <c r="R401" s="6"/>
      <c r="S401" s="6">
        <v>305538323.98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206057199.79</v>
      </c>
      <c r="AA401" s="6">
        <v>160647802.7</v>
      </c>
      <c r="AB401" s="10">
        <f t="shared" si="27"/>
        <v>1111321527.66</v>
      </c>
      <c r="AC401" s="10">
        <f t="shared" si="26"/>
        <v>725714112.22</v>
      </c>
      <c r="AD401" s="10">
        <f t="shared" si="28"/>
        <v>385607415.44</v>
      </c>
      <c r="AE401" s="12">
        <f>C401/(1+0.13)/VLOOKUP(A401,[1]选股结果!$A$2:$AX$3002,3,FALSE)</f>
        <v>0.803970946033504</v>
      </c>
      <c r="AF401" s="12">
        <f>(S401/(1+0.1)+Z401)/(VLOOKUP(A401,[1]选股结果!$A$2:$AY$3002,51,FALSE))</f>
        <v>0.473566443446113</v>
      </c>
      <c r="AG401" s="16"/>
      <c r="AH401" s="12">
        <f>AD401/VLOOKUP(A401,[1]选股结果!$A$2:$AX$3002,35,FALSE)</f>
        <v>-0.660171485667058</v>
      </c>
      <c r="AI401" s="10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S401/(1+0.13)+Z401)</f>
        <v>545205231.352566</v>
      </c>
      <c r="AJ401" s="10">
        <f t="shared" si="29"/>
        <v>-159597815.912567</v>
      </c>
      <c r="AK401" s="18">
        <f>AD401-VLOOKUP(A401,[2]选股结果!$A$2:$G$4900,7,FALSE)</f>
        <v>385624244.91</v>
      </c>
    </row>
    <row r="402" spans="1:37">
      <c r="A402" s="5" t="s">
        <v>837</v>
      </c>
      <c r="B402" s="5" t="s">
        <v>838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/>
      <c r="L402" s="6">
        <v>0</v>
      </c>
      <c r="M402" s="6">
        <v>0</v>
      </c>
      <c r="N402" s="6"/>
      <c r="O402" s="6">
        <v>0</v>
      </c>
      <c r="P402" s="6">
        <v>79903455.53</v>
      </c>
      <c r="Q402" s="6">
        <v>28626349.22</v>
      </c>
      <c r="R402" s="6"/>
      <c r="S402" s="6">
        <v>1095505627.83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598778790.43</v>
      </c>
      <c r="AA402" s="6">
        <v>105557776.32</v>
      </c>
      <c r="AB402" s="10">
        <f t="shared" si="27"/>
        <v>2089710974.85</v>
      </c>
      <c r="AC402" s="10">
        <f t="shared" ref="AC402:AC465" si="30">S402+T402+U402+V402+W402+X402+Y402+Z402+AA402+P402</f>
        <v>1879745650.11</v>
      </c>
      <c r="AD402" s="10">
        <f t="shared" si="28"/>
        <v>209965324.74</v>
      </c>
      <c r="AE402" s="12">
        <f>C402/(1+0.13)/VLOOKUP(A402,[1]选股结果!$A$2:$AX$3002,3,FALSE)</f>
        <v>0.864025271854665</v>
      </c>
      <c r="AF402" s="12">
        <f>(S402/(1+0.1)+Z402)/(VLOOKUP(A402,[1]选股结果!$A$2:$AY$3002,51,FALSE))</f>
        <v>0.810759043427545</v>
      </c>
      <c r="AG402" s="16"/>
      <c r="AH402" s="12">
        <f>AD402/VLOOKUP(A402,[1]选股结果!$A$2:$AX$3002,35,FALSE)</f>
        <v>1.75530564150159</v>
      </c>
      <c r="AI402" s="10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S402/(1+0.13)+Z402)</f>
        <v>398660813.380797</v>
      </c>
      <c r="AJ402" s="10">
        <f t="shared" si="29"/>
        <v>-188695488.640796</v>
      </c>
      <c r="AK402" s="18">
        <f>AD402-VLOOKUP(A402,[2]选股结果!$A$2:$G$4900,7,FALSE)</f>
        <v>209594513.62</v>
      </c>
    </row>
    <row r="403" spans="1:37">
      <c r="A403" s="5" t="s">
        <v>839</v>
      </c>
      <c r="B403" s="5" t="s">
        <v>840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/>
      <c r="L403" s="6">
        <v>0</v>
      </c>
      <c r="M403" s="6">
        <v>0</v>
      </c>
      <c r="N403" s="6"/>
      <c r="O403" s="6">
        <v>0</v>
      </c>
      <c r="P403" s="6">
        <v>64137325.31</v>
      </c>
      <c r="Q403" s="6">
        <v>28761585.47</v>
      </c>
      <c r="R403" s="6"/>
      <c r="S403" s="6">
        <v>517972187.02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176897621.92</v>
      </c>
      <c r="AA403" s="6">
        <v>149988130.94</v>
      </c>
      <c r="AB403" s="10">
        <f t="shared" si="27"/>
        <v>1079669655.24</v>
      </c>
      <c r="AC403" s="10">
        <f t="shared" si="30"/>
        <v>908995265.19</v>
      </c>
      <c r="AD403" s="10">
        <f t="shared" si="28"/>
        <v>170674390.05</v>
      </c>
      <c r="AE403" s="12">
        <f>C403/(1+0.13)/VLOOKUP(A403,[1]选股结果!$A$2:$AX$3002,3,FALSE)</f>
        <v>0.879846182431986</v>
      </c>
      <c r="AF403" s="12">
        <f>(S403/(1+0.1)+Z403)/(VLOOKUP(A403,[1]选股结果!$A$2:$AY$3002,51,FALSE))</f>
        <v>0.692475562974038</v>
      </c>
      <c r="AG403" s="16"/>
      <c r="AH403" s="12">
        <f>AD403/VLOOKUP(A403,[1]选股结果!$A$2:$AX$3002,35,FALSE)</f>
        <v>1.69510511284108</v>
      </c>
      <c r="AI403" s="10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S403/(1+0.13)+Z403)</f>
        <v>300177367.430619</v>
      </c>
      <c r="AJ403" s="10">
        <f t="shared" si="29"/>
        <v>-129502977.380619</v>
      </c>
      <c r="AK403" s="18">
        <f>AD403-VLOOKUP(A403,[2]选股结果!$A$2:$G$4900,7,FALSE)</f>
        <v>170287751.16</v>
      </c>
    </row>
    <row r="404" spans="1:37">
      <c r="A404" s="5" t="s">
        <v>841</v>
      </c>
      <c r="B404" s="5" t="s">
        <v>842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/>
      <c r="L404" s="6">
        <v>0</v>
      </c>
      <c r="M404" s="6">
        <v>0</v>
      </c>
      <c r="N404" s="6"/>
      <c r="O404" s="6">
        <v>0</v>
      </c>
      <c r="P404" s="6">
        <v>1925594994.5</v>
      </c>
      <c r="Q404" s="6">
        <v>821164558.14</v>
      </c>
      <c r="R404" s="6"/>
      <c r="S404" s="6">
        <v>25710524460.16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4036447290.42</v>
      </c>
      <c r="AA404" s="6">
        <v>5558098158.52</v>
      </c>
      <c r="AB404" s="10">
        <f t="shared" si="27"/>
        <v>38936101111.31</v>
      </c>
      <c r="AC404" s="10">
        <f t="shared" si="30"/>
        <v>37230664903.6</v>
      </c>
      <c r="AD404" s="10">
        <f t="shared" si="28"/>
        <v>1705436207.70999</v>
      </c>
      <c r="AE404" s="12">
        <f>C404/(1+0.13)/VLOOKUP(A404,[1]选股结果!$A$2:$AX$3002,3,FALSE)</f>
        <v>0.673695126466509</v>
      </c>
      <c r="AF404" s="12">
        <f>(S404/(1+0.1)+Z404)/(VLOOKUP(A404,[1]选股结果!$A$2:$AY$3002,51,FALSE))</f>
        <v>0.567202400763819</v>
      </c>
      <c r="AG404" s="16"/>
      <c r="AH404" s="12">
        <f>AD404/VLOOKUP(A404,[1]选股结果!$A$2:$AX$3002,35,FALSE)</f>
        <v>1.0251959482685</v>
      </c>
      <c r="AI404" s="10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S404/(1+0.13)+Z404)</f>
        <v>21535162743.9641</v>
      </c>
      <c r="AJ404" s="10">
        <f t="shared" si="29"/>
        <v>-19829726536.2541</v>
      </c>
      <c r="AK404" s="18">
        <f>AD404-VLOOKUP(A404,[2]选股结果!$A$2:$G$4900,7,FALSE)</f>
        <v>1713106488.43999</v>
      </c>
    </row>
    <row r="405" spans="1:37">
      <c r="A405" s="5" t="s">
        <v>843</v>
      </c>
      <c r="B405" s="5" t="s">
        <v>844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/>
      <c r="L405" s="6">
        <v>0</v>
      </c>
      <c r="M405" s="6">
        <v>0</v>
      </c>
      <c r="N405" s="6"/>
      <c r="O405" s="6">
        <v>0</v>
      </c>
      <c r="P405" s="6">
        <v>78413350.48</v>
      </c>
      <c r="Q405" s="6">
        <v>115930584.85</v>
      </c>
      <c r="R405" s="6"/>
      <c r="S405" s="6">
        <v>367760334.89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182898198.08</v>
      </c>
      <c r="AA405" s="6">
        <v>228890443.12</v>
      </c>
      <c r="AB405" s="10">
        <f t="shared" si="27"/>
        <v>794270376.2</v>
      </c>
      <c r="AC405" s="10">
        <f t="shared" si="30"/>
        <v>857962326.57</v>
      </c>
      <c r="AD405" s="10">
        <f t="shared" si="28"/>
        <v>-63691950.37</v>
      </c>
      <c r="AE405" s="12">
        <f>C405/(1+0.13)/VLOOKUP(A405,[1]选股结果!$A$2:$AX$3002,3,FALSE)</f>
        <v>0.261596492661604</v>
      </c>
      <c r="AF405" s="12">
        <f>(S405/(1+0.1)+Z405)/(VLOOKUP(A405,[1]选股结果!$A$2:$AY$3002,51,FALSE))</f>
        <v>0.246986528840798</v>
      </c>
      <c r="AG405" s="16"/>
      <c r="AH405" s="12">
        <f>AD405/VLOOKUP(A405,[1]选股结果!$A$2:$AX$3002,35,FALSE)</f>
        <v>-0.370849446328655</v>
      </c>
      <c r="AI405" s="10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S405/(1+0.13)+Z405)</f>
        <v>1585795869.71354</v>
      </c>
      <c r="AJ405" s="10">
        <f t="shared" si="29"/>
        <v>-1649487820.08354</v>
      </c>
      <c r="AK405" s="18">
        <f>AD405-VLOOKUP(A405,[2]选股结果!$A$2:$G$4900,7,FALSE)</f>
        <v>-63691950.37</v>
      </c>
    </row>
    <row r="406" spans="1:37">
      <c r="A406" s="5" t="s">
        <v>845</v>
      </c>
      <c r="B406" s="5" t="s">
        <v>846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/>
      <c r="L406" s="6">
        <v>0</v>
      </c>
      <c r="M406" s="6">
        <v>0</v>
      </c>
      <c r="N406" s="6"/>
      <c r="O406" s="6">
        <v>0</v>
      </c>
      <c r="P406" s="6">
        <v>563951708.37</v>
      </c>
      <c r="Q406" s="6">
        <v>96341915.69</v>
      </c>
      <c r="R406" s="6"/>
      <c r="S406" s="6">
        <v>2954447978.23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694829749.93</v>
      </c>
      <c r="AA406" s="6">
        <v>8834749.15</v>
      </c>
      <c r="AB406" s="10">
        <f t="shared" si="27"/>
        <v>7101389528.71</v>
      </c>
      <c r="AC406" s="10">
        <f t="shared" si="30"/>
        <v>4222064185.68</v>
      </c>
      <c r="AD406" s="10">
        <f t="shared" si="28"/>
        <v>2879325343.03</v>
      </c>
      <c r="AE406" s="12">
        <f>C406/(1+0.13)/VLOOKUP(A406,[1]选股结果!$A$2:$AX$3002,3,FALSE)</f>
        <v>1.07267413970791</v>
      </c>
      <c r="AF406" s="12">
        <f>(S406/(1+0.1)+Z406)/(VLOOKUP(A406,[1]选股结果!$A$2:$AY$3002,51,FALSE))</f>
        <v>1.11903032495732</v>
      </c>
      <c r="AG406" s="16"/>
      <c r="AH406" s="12">
        <f>AD406/VLOOKUP(A406,[1]选股结果!$A$2:$AX$3002,35,FALSE)</f>
        <v>1.4004016863768</v>
      </c>
      <c r="AI406" s="10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S406/(1+0.13)+Z406)</f>
        <v>-288295282.796903</v>
      </c>
      <c r="AJ406" s="10">
        <f t="shared" si="29"/>
        <v>3167620625.8269</v>
      </c>
      <c r="AK406" s="18">
        <f>AD406-VLOOKUP(A406,[2]选股结果!$A$2:$G$4900,7,FALSE)</f>
        <v>2879646126.38</v>
      </c>
    </row>
    <row r="407" spans="1:37">
      <c r="A407" s="5" t="s">
        <v>847</v>
      </c>
      <c r="B407" s="5" t="s">
        <v>848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/>
      <c r="L407" s="6">
        <v>0</v>
      </c>
      <c r="M407" s="6">
        <v>0</v>
      </c>
      <c r="N407" s="6"/>
      <c r="O407" s="6">
        <v>0</v>
      </c>
      <c r="P407" s="6">
        <v>169632306.7</v>
      </c>
      <c r="Q407" s="6">
        <v>40466206.85</v>
      </c>
      <c r="R407" s="6"/>
      <c r="S407" s="6">
        <v>1337370340.25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272796474.66</v>
      </c>
      <c r="AA407" s="6">
        <v>233537038.79</v>
      </c>
      <c r="AB407" s="10">
        <f t="shared" si="27"/>
        <v>1434869588.3</v>
      </c>
      <c r="AC407" s="10">
        <f t="shared" si="30"/>
        <v>2013336160.4</v>
      </c>
      <c r="AD407" s="10">
        <f t="shared" si="28"/>
        <v>-578466572.1</v>
      </c>
      <c r="AE407" s="12">
        <f>C407/(1+0.13)/VLOOKUP(A407,[1]选股结果!$A$2:$AX$3002,3,FALSE)</f>
        <v>0.677925102715893</v>
      </c>
      <c r="AF407" s="12">
        <f>(S407/(1+0.1)+Z407)/(VLOOKUP(A407,[1]选股结果!$A$2:$AY$3002,51,FALSE))</f>
        <v>0.950115253420289</v>
      </c>
      <c r="AG407" s="16"/>
      <c r="AH407" s="12">
        <f>AD407/VLOOKUP(A407,[1]选股结果!$A$2:$AX$3002,35,FALSE)</f>
        <v>-5.95711693006292</v>
      </c>
      <c r="AI407" s="10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S407/(1+0.13)+Z407)</f>
        <v>110434287.187522</v>
      </c>
      <c r="AJ407" s="10">
        <f t="shared" si="29"/>
        <v>-688900859.287522</v>
      </c>
      <c r="AK407" s="18">
        <f>AD407-VLOOKUP(A407,[2]选股结果!$A$2:$G$4900,7,FALSE)</f>
        <v>-582684514.52</v>
      </c>
    </row>
    <row r="408" spans="1:37">
      <c r="A408" s="5" t="s">
        <v>849</v>
      </c>
      <c r="B408" s="5" t="s">
        <v>850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/>
      <c r="L408" s="6">
        <v>0</v>
      </c>
      <c r="M408" s="6">
        <v>0</v>
      </c>
      <c r="N408" s="6"/>
      <c r="O408" s="6">
        <v>0</v>
      </c>
      <c r="P408" s="6">
        <v>1089561597.57</v>
      </c>
      <c r="Q408" s="6">
        <v>481390604.03</v>
      </c>
      <c r="R408" s="6"/>
      <c r="S408" s="6">
        <v>3828365520.28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332786251.42</v>
      </c>
      <c r="AA408" s="6">
        <v>931752542.7</v>
      </c>
      <c r="AB408" s="10">
        <f t="shared" si="27"/>
        <v>10198137880.44</v>
      </c>
      <c r="AC408" s="10">
        <f t="shared" si="30"/>
        <v>6182465911.97</v>
      </c>
      <c r="AD408" s="10">
        <f t="shared" si="28"/>
        <v>4015671968.47</v>
      </c>
      <c r="AE408" s="12">
        <f>C408/(1+0.13)/VLOOKUP(A408,[1]选股结果!$A$2:$AX$3002,3,FALSE)</f>
        <v>1.02266362488677</v>
      </c>
      <c r="AF408" s="12">
        <f>(S408/(1+0.1)+Z408)/(VLOOKUP(A408,[1]选股结果!$A$2:$AY$3002,51,FALSE))</f>
        <v>0.489760575354799</v>
      </c>
      <c r="AG408" s="16"/>
      <c r="AH408" s="12">
        <f>AD408/VLOOKUP(A408,[1]选股结果!$A$2:$AX$3002,35,FALSE)</f>
        <v>18.6795538012599</v>
      </c>
      <c r="AI408" s="10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S408/(1+0.13)+Z408)</f>
        <v>4064958488.35664</v>
      </c>
      <c r="AJ408" s="10">
        <f t="shared" si="29"/>
        <v>-49286519.8866367</v>
      </c>
      <c r="AK408" s="18">
        <f>AD408-VLOOKUP(A408,[2]选股结果!$A$2:$G$4900,7,FALSE)</f>
        <v>4016527370.71</v>
      </c>
    </row>
    <row r="409" spans="1:37">
      <c r="A409" s="5" t="s">
        <v>851</v>
      </c>
      <c r="B409" s="5" t="s">
        <v>852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/>
      <c r="L409" s="6">
        <v>0</v>
      </c>
      <c r="M409" s="6">
        <v>0</v>
      </c>
      <c r="N409" s="6"/>
      <c r="O409" s="6">
        <v>0</v>
      </c>
      <c r="P409" s="6">
        <v>638786053.46</v>
      </c>
      <c r="Q409" s="6">
        <v>7159143066.18</v>
      </c>
      <c r="R409" s="6"/>
      <c r="S409" s="6">
        <v>43989043414.92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612263128.57</v>
      </c>
      <c r="AA409" s="6">
        <v>7830141289.31</v>
      </c>
      <c r="AB409" s="10">
        <f t="shared" si="27"/>
        <v>51330742715.83</v>
      </c>
      <c r="AC409" s="10">
        <f t="shared" si="30"/>
        <v>53070233886.26</v>
      </c>
      <c r="AD409" s="10">
        <f t="shared" si="28"/>
        <v>-1739491170.42999</v>
      </c>
      <c r="AE409" s="12">
        <f>C409/(1+0.13)/VLOOKUP(A409,[1]选股结果!$A$2:$AX$3002,3,FALSE)</f>
        <v>0.902399058516681</v>
      </c>
      <c r="AF409" s="12">
        <f>(S409/(1+0.1)+Z409)/(VLOOKUP(A409,[1]选股结果!$A$2:$AY$3002,51,FALSE))</f>
        <v>0.96229550044226</v>
      </c>
      <c r="AG409" s="16"/>
      <c r="AH409" s="12">
        <f>AD409/VLOOKUP(A409,[1]选股结果!$A$2:$AX$3002,35,FALSE)</f>
        <v>-2.13456150362069</v>
      </c>
      <c r="AI409" s="10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S409/(1+0.13)+Z409)</f>
        <v>2652555017.55602</v>
      </c>
      <c r="AJ409" s="10">
        <f t="shared" si="29"/>
        <v>-4392046187.98601</v>
      </c>
      <c r="AK409" s="18">
        <f>AD409-VLOOKUP(A409,[2]选股结果!$A$2:$G$4900,7,FALSE)</f>
        <v>-1738695415.68999</v>
      </c>
    </row>
    <row r="410" spans="1:37">
      <c r="A410" s="5" t="s">
        <v>853</v>
      </c>
      <c r="B410" s="5" t="s">
        <v>854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/>
      <c r="L410" s="6">
        <v>0</v>
      </c>
      <c r="M410" s="6">
        <v>0</v>
      </c>
      <c r="N410" s="6"/>
      <c r="O410" s="6">
        <v>0</v>
      </c>
      <c r="P410" s="6">
        <v>320020812.02</v>
      </c>
      <c r="Q410" s="6">
        <v>568995500.03</v>
      </c>
      <c r="R410" s="6"/>
      <c r="S410" s="6">
        <v>8069285382.05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425195309.07</v>
      </c>
      <c r="AA410" s="6">
        <v>1091804121.15</v>
      </c>
      <c r="AB410" s="10">
        <f t="shared" si="27"/>
        <v>7309594219.76</v>
      </c>
      <c r="AC410" s="10">
        <f t="shared" si="30"/>
        <v>9906305624.29</v>
      </c>
      <c r="AD410" s="10">
        <f t="shared" si="28"/>
        <v>-2596711404.53</v>
      </c>
      <c r="AE410" s="12">
        <f>C410/(1+0.13)/VLOOKUP(A410,[1]选股结果!$A$2:$AX$3002,3,FALSE)</f>
        <v>0.579177821986005</v>
      </c>
      <c r="AF410" s="12">
        <f>(S410/(1+0.1)+Z410)/(VLOOKUP(A410,[1]选股结果!$A$2:$AY$3002,51,FALSE))</f>
        <v>0.776467071975735</v>
      </c>
      <c r="AG410" s="16"/>
      <c r="AH410" s="12">
        <f>AD410/VLOOKUP(A410,[1]选股结果!$A$2:$AX$3002,35,FALSE)</f>
        <v>-5.20431216298649</v>
      </c>
      <c r="AI410" s="10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S410/(1+0.13)+Z410)</f>
        <v>2428999891.8515</v>
      </c>
      <c r="AJ410" s="10">
        <f t="shared" si="29"/>
        <v>-5025711296.3815</v>
      </c>
      <c r="AK410" s="18">
        <f>AD410-VLOOKUP(A410,[2]选股结果!$A$2:$G$4900,7,FALSE)</f>
        <v>-2593303507.2</v>
      </c>
    </row>
    <row r="411" spans="1:37">
      <c r="A411" s="5" t="s">
        <v>855</v>
      </c>
      <c r="B411" s="5" t="s">
        <v>856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/>
      <c r="L411" s="6">
        <v>0</v>
      </c>
      <c r="M411" s="6">
        <v>0</v>
      </c>
      <c r="N411" s="6"/>
      <c r="O411" s="6">
        <v>0</v>
      </c>
      <c r="P411" s="6">
        <v>43936292.1</v>
      </c>
      <c r="Q411" s="6">
        <v>11088980.21</v>
      </c>
      <c r="R411" s="6"/>
      <c r="S411" s="6">
        <v>169735749.82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54638782.09</v>
      </c>
      <c r="AA411" s="6">
        <v>30527877.04</v>
      </c>
      <c r="AB411" s="10">
        <f t="shared" si="27"/>
        <v>328155559.29</v>
      </c>
      <c r="AC411" s="10">
        <f t="shared" si="30"/>
        <v>298838701.05</v>
      </c>
      <c r="AD411" s="10">
        <f t="shared" si="28"/>
        <v>29316858.2399999</v>
      </c>
      <c r="AE411" s="12">
        <f>C411/(1+0.13)/VLOOKUP(A411,[1]选股结果!$A$2:$AX$3002,3,FALSE)</f>
        <v>1.05562963105783</v>
      </c>
      <c r="AF411" s="12">
        <f>(S411/(1+0.1)+Z411)/(VLOOKUP(A411,[1]选股结果!$A$2:$AY$3002,51,FALSE))</f>
        <v>0.692176852310574</v>
      </c>
      <c r="AG411" s="16"/>
      <c r="AH411" s="12">
        <f>AD411/VLOOKUP(A411,[1]选股结果!$A$2:$AX$3002,35,FALSE)</f>
        <v>0.410189426794808</v>
      </c>
      <c r="AI411" s="10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S411/(1+0.13)+Z411)</f>
        <v>97017652.850708</v>
      </c>
      <c r="AJ411" s="10">
        <f t="shared" si="29"/>
        <v>-67700794.610708</v>
      </c>
      <c r="AK411" s="18">
        <f>AD411-VLOOKUP(A411,[2]选股结果!$A$2:$G$4900,7,FALSE)</f>
        <v>77136933.7899999</v>
      </c>
    </row>
    <row r="412" spans="1:37">
      <c r="A412" s="5" t="s">
        <v>857</v>
      </c>
      <c r="B412" s="5" t="s">
        <v>858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/>
      <c r="L412" s="6">
        <v>0</v>
      </c>
      <c r="M412" s="6">
        <v>0</v>
      </c>
      <c r="N412" s="6"/>
      <c r="O412" s="6">
        <v>0</v>
      </c>
      <c r="P412" s="6">
        <v>600275015.54</v>
      </c>
      <c r="Q412" s="6">
        <v>1453567401.43</v>
      </c>
      <c r="R412" s="6"/>
      <c r="S412" s="6">
        <v>13468459065.68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743259767.33</v>
      </c>
      <c r="AA412" s="6">
        <v>1055963523.34</v>
      </c>
      <c r="AB412" s="10">
        <f t="shared" si="27"/>
        <v>21014387432.73</v>
      </c>
      <c r="AC412" s="10">
        <f t="shared" si="30"/>
        <v>15867957371.89</v>
      </c>
      <c r="AD412" s="10">
        <f t="shared" si="28"/>
        <v>5146430060.84</v>
      </c>
      <c r="AE412" s="12">
        <f>C412/(1+0.13)/VLOOKUP(A412,[1]选股结果!$A$2:$AX$3002,3,FALSE)</f>
        <v>0.958682643523591</v>
      </c>
      <c r="AF412" s="12">
        <f>(S412/(1+0.1)+Z412)/(VLOOKUP(A412,[1]选股结果!$A$2:$AY$3002,51,FALSE))</f>
        <v>0.778691410210369</v>
      </c>
      <c r="AG412" s="16"/>
      <c r="AH412" s="12">
        <f>AD412/VLOOKUP(A412,[1]选股结果!$A$2:$AX$3002,35,FALSE)</f>
        <v>7.10506207466541</v>
      </c>
      <c r="AI412" s="10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S412/(1+0.13)+Z412)</f>
        <v>4016132761.50938</v>
      </c>
      <c r="AJ412" s="10">
        <f t="shared" si="29"/>
        <v>1130297299.33062</v>
      </c>
      <c r="AK412" s="18">
        <f>AD412-VLOOKUP(A412,[2]选股结果!$A$2:$G$4900,7,FALSE)</f>
        <v>4968618901.29</v>
      </c>
    </row>
    <row r="413" spans="1:37">
      <c r="A413" s="5" t="s">
        <v>859</v>
      </c>
      <c r="B413" s="5" t="s">
        <v>860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/>
      <c r="L413" s="6">
        <v>0</v>
      </c>
      <c r="M413" s="6">
        <v>0</v>
      </c>
      <c r="N413" s="6"/>
      <c r="O413" s="6">
        <v>0</v>
      </c>
      <c r="P413" s="6">
        <v>187373397.82</v>
      </c>
      <c r="Q413" s="6">
        <v>118530294.36</v>
      </c>
      <c r="R413" s="6"/>
      <c r="S413" s="6">
        <v>422677135.38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193959602.02</v>
      </c>
      <c r="AA413" s="6">
        <v>603207028.94</v>
      </c>
      <c r="AB413" s="10">
        <f t="shared" si="27"/>
        <v>1540685541.86</v>
      </c>
      <c r="AC413" s="10">
        <f t="shared" si="30"/>
        <v>1407217164.16</v>
      </c>
      <c r="AD413" s="10">
        <f t="shared" si="28"/>
        <v>133468377.7</v>
      </c>
      <c r="AE413" s="12">
        <f>C413/(1+0.13)/VLOOKUP(A413,[1]选股结果!$A$2:$AX$3002,3,FALSE)</f>
        <v>0.861474218870131</v>
      </c>
      <c r="AF413" s="12">
        <f>(S413/(1+0.1)+Z413)/(VLOOKUP(A413,[1]选股结果!$A$2:$AY$3002,51,FALSE))</f>
        <v>0.399680834716278</v>
      </c>
      <c r="AG413" s="16"/>
      <c r="AH413" s="12">
        <f>AD413/VLOOKUP(A413,[1]选股结果!$A$2:$AX$3002,35,FALSE)</f>
        <v>-3.68025659370782</v>
      </c>
      <c r="AI413" s="10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S413/(1+0.13)+Z413)</f>
        <v>878673021.506814</v>
      </c>
      <c r="AJ413" s="10">
        <f t="shared" si="29"/>
        <v>-745204643.806814</v>
      </c>
      <c r="AK413" s="18">
        <f>AD413-VLOOKUP(A413,[2]选股结果!$A$2:$G$4900,7,FALSE)</f>
        <v>133514502.07</v>
      </c>
    </row>
    <row r="414" spans="1:37">
      <c r="A414" s="5" t="s">
        <v>861</v>
      </c>
      <c r="B414" s="5" t="s">
        <v>862</v>
      </c>
      <c r="C414" s="6">
        <v>150843757410.76</v>
      </c>
      <c r="D414" s="6">
        <v>0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19">
        <v>229201030.89</v>
      </c>
      <c r="L414" s="6">
        <v>-1050000000</v>
      </c>
      <c r="M414" s="6">
        <v>-1048090000</v>
      </c>
      <c r="N414" s="20">
        <v>-305000000</v>
      </c>
      <c r="O414" s="6">
        <v>0</v>
      </c>
      <c r="P414" s="6">
        <v>3622697371.84</v>
      </c>
      <c r="Q414" s="6">
        <v>136027114.18</v>
      </c>
      <c r="R414" s="20">
        <v>290220051.48</v>
      </c>
      <c r="S414" s="6">
        <v>134684795267.43</v>
      </c>
      <c r="T414" s="6">
        <v>1542644578.8</v>
      </c>
      <c r="U414" s="6">
        <v>-9143744.56</v>
      </c>
      <c r="V414" s="6">
        <v>0</v>
      </c>
      <c r="W414" s="6">
        <v>0</v>
      </c>
      <c r="X414" s="6">
        <v>60865367.57</v>
      </c>
      <c r="Y414" s="6">
        <v>0</v>
      </c>
      <c r="Z414" s="6">
        <v>4213548669.87</v>
      </c>
      <c r="AA414" s="6">
        <v>937416594.07</v>
      </c>
      <c r="AB414" s="10">
        <f>C414+D414+E414+F414+G414+H414+I414+J414+K414+L414+M414+N414+O414+Q414+R414</f>
        <v>150807975625.67</v>
      </c>
      <c r="AC414" s="10">
        <f t="shared" si="30"/>
        <v>145052824105.02</v>
      </c>
      <c r="AD414" s="10">
        <f t="shared" si="28"/>
        <v>5755151520.64999</v>
      </c>
      <c r="AE414" s="12">
        <f>C414/(1+0.13)/VLOOKUP(A414,[1]选股结果!$A$2:$AX$3002,3,FALSE)</f>
        <v>0.987180857627268</v>
      </c>
      <c r="AF414" s="12">
        <f>(S414/(1+0.1)+Z414)/(VLOOKUP(A414,[1]选股结果!$A$2:$AY$3002,51,FALSE))</f>
        <v>1.00578018178829</v>
      </c>
      <c r="AG414" s="16"/>
      <c r="AH414" s="12">
        <f>AD414/VLOOKUP(A414,[1]选股结果!$A$2:$AX$3002,35,FALSE)</f>
        <v>0.734904059790328</v>
      </c>
      <c r="AI414" s="10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S414/(1+0.13)+Z414)</f>
        <v>2522761212.56982</v>
      </c>
      <c r="AJ414" s="10">
        <f t="shared" si="29"/>
        <v>3232390308.08017</v>
      </c>
      <c r="AK414" s="18">
        <f>AD414-VLOOKUP(A414,[2]选股结果!$A$2:$G$4900,7,FALSE)</f>
        <v>5746659634.80999</v>
      </c>
    </row>
    <row r="415" spans="1:37">
      <c r="A415" s="5" t="s">
        <v>863</v>
      </c>
      <c r="B415" s="5" t="s">
        <v>864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/>
      <c r="L415" s="6">
        <v>0</v>
      </c>
      <c r="M415" s="6">
        <v>0</v>
      </c>
      <c r="N415" s="6"/>
      <c r="O415" s="6">
        <v>0</v>
      </c>
      <c r="P415" s="6">
        <v>2287077598.71</v>
      </c>
      <c r="Q415" s="6">
        <v>976046113.49</v>
      </c>
      <c r="R415" s="6"/>
      <c r="S415" s="6">
        <v>10611262460.21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2297615424.74</v>
      </c>
      <c r="AA415" s="6">
        <v>561691426.54</v>
      </c>
      <c r="AB415" s="10">
        <f t="shared" si="27"/>
        <v>26475096639.97</v>
      </c>
      <c r="AC415" s="10">
        <f t="shared" si="30"/>
        <v>15757646910.2</v>
      </c>
      <c r="AD415" s="10">
        <f t="shared" si="28"/>
        <v>10717449729.77</v>
      </c>
      <c r="AE415" s="12">
        <f>C415/(1+0.13)/VLOOKUP(A415,[1]选股结果!$A$2:$AX$3002,3,FALSE)</f>
        <v>0.909153206706639</v>
      </c>
      <c r="AF415" s="12">
        <f>(S415/(1+0.1)+Z415)/(VLOOKUP(A415,[1]选股结果!$A$2:$AY$3002,51,FALSE))</f>
        <v>0.665512529941236</v>
      </c>
      <c r="AG415" s="16"/>
      <c r="AH415" s="12">
        <f>AD415/VLOOKUP(A415,[1]选股结果!$A$2:$AX$3002,35,FALSE)</f>
        <v>4.0354503857164</v>
      </c>
      <c r="AI415" s="10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S415/(1+0.13)+Z415)</f>
        <v>6259283940.01177</v>
      </c>
      <c r="AJ415" s="10">
        <f t="shared" si="29"/>
        <v>4458165789.75823</v>
      </c>
      <c r="AK415" s="18">
        <f>AD415-VLOOKUP(A415,[2]选股结果!$A$2:$G$4900,7,FALSE)</f>
        <v>10722119306.17</v>
      </c>
    </row>
    <row r="416" spans="1:37">
      <c r="A416" s="5" t="s">
        <v>865</v>
      </c>
      <c r="B416" s="5" t="s">
        <v>866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/>
      <c r="L416" s="6">
        <v>0</v>
      </c>
      <c r="M416" s="6">
        <v>0</v>
      </c>
      <c r="N416" s="6"/>
      <c r="O416" s="6">
        <v>0</v>
      </c>
      <c r="P416" s="6">
        <v>124693257.71</v>
      </c>
      <c r="Q416" s="6">
        <v>40405087.6</v>
      </c>
      <c r="R416" s="6"/>
      <c r="S416" s="6">
        <v>273167508.08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110858090.11</v>
      </c>
      <c r="AA416" s="6">
        <v>66567145.02</v>
      </c>
      <c r="AB416" s="10">
        <f t="shared" si="27"/>
        <v>825814095.39</v>
      </c>
      <c r="AC416" s="10">
        <f t="shared" si="30"/>
        <v>575286000.92</v>
      </c>
      <c r="AD416" s="10">
        <f t="shared" si="28"/>
        <v>250528094.47</v>
      </c>
      <c r="AE416" s="12">
        <f>C416/(1+0.13)/VLOOKUP(A416,[1]选股结果!$A$2:$AX$3002,3,FALSE)</f>
        <v>0.821180204253123</v>
      </c>
      <c r="AF416" s="12">
        <f>(S416/(1+0.1)+Z416)/(VLOOKUP(A416,[1]选股结果!$A$2:$AY$3002,51,FALSE))</f>
        <v>0.641632798255884</v>
      </c>
      <c r="AG416" s="16"/>
      <c r="AH416" s="12">
        <f>AD416/VLOOKUP(A416,[1]选股结果!$A$2:$AX$3002,35,FALSE)</f>
        <v>0.39272475835748</v>
      </c>
      <c r="AI416" s="10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S416/(1+0.13)+Z416)</f>
        <v>207210333.94708</v>
      </c>
      <c r="AJ416" s="10">
        <f t="shared" si="29"/>
        <v>43317760.5229204</v>
      </c>
      <c r="AK416" s="18">
        <f>AD416-VLOOKUP(A416,[2]选股结果!$A$2:$G$4900,7,FALSE)</f>
        <v>250512174.38</v>
      </c>
    </row>
    <row r="417" spans="1:37">
      <c r="A417" s="5" t="s">
        <v>867</v>
      </c>
      <c r="B417" s="5" t="s">
        <v>868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/>
      <c r="L417" s="6">
        <v>0</v>
      </c>
      <c r="M417" s="6">
        <v>0</v>
      </c>
      <c r="N417" s="6"/>
      <c r="O417" s="6">
        <v>0</v>
      </c>
      <c r="P417" s="6">
        <v>141351836.28</v>
      </c>
      <c r="Q417" s="6">
        <v>16251172.98</v>
      </c>
      <c r="R417" s="6"/>
      <c r="S417" s="6">
        <v>1682219371.56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85044106.77</v>
      </c>
      <c r="AA417" s="6">
        <v>25215444.43</v>
      </c>
      <c r="AB417" s="10">
        <f t="shared" si="27"/>
        <v>2010209464.66</v>
      </c>
      <c r="AC417" s="10">
        <f t="shared" si="30"/>
        <v>1933830759.04</v>
      </c>
      <c r="AD417" s="10">
        <f t="shared" si="28"/>
        <v>76378705.6200001</v>
      </c>
      <c r="AE417" s="12">
        <f>C417/(1+0.13)/VLOOKUP(A417,[1]选股结果!$A$2:$AX$3002,3,FALSE)</f>
        <v>0.98663714664905</v>
      </c>
      <c r="AF417" s="12">
        <f>(S417/(1+0.1)+Z417)/(VLOOKUP(A417,[1]选股结果!$A$2:$AY$3002,51,FALSE))</f>
        <v>1.00070177008088</v>
      </c>
      <c r="AG417" s="16"/>
      <c r="AH417" s="12">
        <f>AD417/VLOOKUP(A417,[1]选股结果!$A$2:$AX$3002,35,FALSE)</f>
        <v>0.231622210754822</v>
      </c>
      <c r="AI417" s="10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S417/(1+0.13)+Z417)</f>
        <v>39468531.294867</v>
      </c>
      <c r="AJ417" s="10">
        <f t="shared" si="29"/>
        <v>36910174.3251331</v>
      </c>
      <c r="AK417" s="18">
        <f>AD417-VLOOKUP(A417,[2]选股结果!$A$2:$G$4900,7,FALSE)</f>
        <v>76378705.6200001</v>
      </c>
    </row>
    <row r="418" spans="1:37">
      <c r="A418" s="5" t="s">
        <v>869</v>
      </c>
      <c r="B418" s="5" t="s">
        <v>870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/>
      <c r="L418" s="6">
        <v>0</v>
      </c>
      <c r="M418" s="6">
        <v>0</v>
      </c>
      <c r="N418" s="6"/>
      <c r="O418" s="6">
        <v>0</v>
      </c>
      <c r="P418" s="6">
        <v>2385255780.78</v>
      </c>
      <c r="Q418" s="6">
        <v>187405266.85</v>
      </c>
      <c r="R418" s="6"/>
      <c r="S418" s="6">
        <v>12526100696.95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3315067411.76</v>
      </c>
      <c r="AA418" s="6">
        <v>394114525.87</v>
      </c>
      <c r="AB418" s="10">
        <f t="shared" si="27"/>
        <v>21419416892.96</v>
      </c>
      <c r="AC418" s="10">
        <f t="shared" si="30"/>
        <v>18620538415.36</v>
      </c>
      <c r="AD418" s="10">
        <f t="shared" si="28"/>
        <v>2798878477.6</v>
      </c>
      <c r="AE418" s="12">
        <f>C418/(1+0.13)/VLOOKUP(A418,[1]选股结果!$A$2:$AX$3002,3,FALSE)</f>
        <v>0.854837538701713</v>
      </c>
      <c r="AF418" s="12">
        <f>(S418/(1+0.1)+Z418)/(VLOOKUP(A418,[1]选股结果!$A$2:$AY$3002,51,FALSE))</f>
        <v>0.760252498773511</v>
      </c>
      <c r="AG418" s="16"/>
      <c r="AH418" s="12">
        <f>AD418/VLOOKUP(A418,[1]选股结果!$A$2:$AX$3002,35,FALSE)</f>
        <v>1.62823165212566</v>
      </c>
      <c r="AI418" s="10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S418/(1+0.13)+Z418)</f>
        <v>4938767510.90248</v>
      </c>
      <c r="AJ418" s="10">
        <f t="shared" si="29"/>
        <v>-2139889033.30248</v>
      </c>
      <c r="AK418" s="18">
        <f>AD418-VLOOKUP(A418,[2]选股结果!$A$2:$G$4900,7,FALSE)</f>
        <v>2817445291.17</v>
      </c>
    </row>
    <row r="419" spans="1:37">
      <c r="A419" s="5" t="s">
        <v>871</v>
      </c>
      <c r="B419" s="5" t="s">
        <v>872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/>
      <c r="L419" s="6">
        <v>0</v>
      </c>
      <c r="M419" s="6">
        <v>0</v>
      </c>
      <c r="N419" s="6"/>
      <c r="O419" s="6">
        <v>0</v>
      </c>
      <c r="P419" s="6">
        <v>1799548019.62</v>
      </c>
      <c r="Q419" s="6">
        <v>1477355749.17</v>
      </c>
      <c r="R419" s="6"/>
      <c r="S419" s="6">
        <v>49095458251.45</v>
      </c>
      <c r="T419" s="6">
        <v>-34810453.44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5764501192.84</v>
      </c>
      <c r="AA419" s="6">
        <v>2825128199.44</v>
      </c>
      <c r="AB419" s="10">
        <f t="shared" si="27"/>
        <v>54971514594.53</v>
      </c>
      <c r="AC419" s="10">
        <f t="shared" si="30"/>
        <v>59449825209.91</v>
      </c>
      <c r="AD419" s="10">
        <f t="shared" si="28"/>
        <v>-4478310615.38</v>
      </c>
      <c r="AE419" s="12">
        <f>C419/(1+0.13)/VLOOKUP(A419,[1]选股结果!$A$2:$AX$3002,3,FALSE)</f>
        <v>0.994031295472611</v>
      </c>
      <c r="AF419" s="12">
        <f>(S419/(1+0.1)+Z419)/(VLOOKUP(A419,[1]选股结果!$A$2:$AY$3002,51,FALSE))</f>
        <v>1.11990084619652</v>
      </c>
      <c r="AG419" s="16"/>
      <c r="AH419" s="12">
        <f>AD419/VLOOKUP(A419,[1]选股结果!$A$2:$AX$3002,35,FALSE)</f>
        <v>-1.98596148520748</v>
      </c>
      <c r="AI419" s="10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S419/(1+0.13)+Z419)</f>
        <v>-4210739742.3739</v>
      </c>
      <c r="AJ419" s="10">
        <f t="shared" si="29"/>
        <v>-267570873.006096</v>
      </c>
      <c r="AK419" s="18">
        <f>AD419-VLOOKUP(A419,[2]选股结果!$A$2:$G$4900,7,FALSE)</f>
        <v>-4477857852.85</v>
      </c>
    </row>
    <row r="420" spans="1:37">
      <c r="A420" s="5" t="s">
        <v>873</v>
      </c>
      <c r="B420" s="5" t="s">
        <v>874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/>
      <c r="L420" s="6">
        <v>0</v>
      </c>
      <c r="M420" s="6">
        <v>0</v>
      </c>
      <c r="N420" s="6"/>
      <c r="O420" s="6">
        <v>0</v>
      </c>
      <c r="P420" s="6">
        <v>91326559.3</v>
      </c>
      <c r="Q420" s="6">
        <v>199236774.4</v>
      </c>
      <c r="R420" s="6"/>
      <c r="S420" s="6">
        <v>3185485492.67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756962425</v>
      </c>
      <c r="AA420" s="6">
        <v>271666734.56</v>
      </c>
      <c r="AB420" s="10">
        <f t="shared" si="27"/>
        <v>3038929944.62</v>
      </c>
      <c r="AC420" s="10">
        <f t="shared" si="30"/>
        <v>4305441211.53</v>
      </c>
      <c r="AD420" s="10">
        <f t="shared" si="28"/>
        <v>-1266511266.91</v>
      </c>
      <c r="AE420" s="12">
        <f>C420/(1+0.13)/VLOOKUP(A420,[1]选股结果!$A$2:$AX$3002,3,FALSE)</f>
        <v>0.738741015555407</v>
      </c>
      <c r="AF420" s="12">
        <f>(S420/(1+0.1)+Z420)/(VLOOKUP(A420,[1]选股结果!$A$2:$AY$3002,51,FALSE))</f>
        <v>1.08934113956628</v>
      </c>
      <c r="AG420" s="16"/>
      <c r="AH420" s="12">
        <f>AD420/VLOOKUP(A420,[1]选股结果!$A$2:$AX$3002,35,FALSE)</f>
        <v>-37.822612796851</v>
      </c>
      <c r="AI420" s="10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S420/(1+0.13)+Z420)</f>
        <v>-222703046.897435</v>
      </c>
      <c r="AJ420" s="10">
        <f t="shared" si="29"/>
        <v>-1043808220.01257</v>
      </c>
      <c r="AK420" s="18">
        <f>AD420-VLOOKUP(A420,[2]选股结果!$A$2:$G$4900,7,FALSE)</f>
        <v>-1266544315.67</v>
      </c>
    </row>
    <row r="421" spans="1:37">
      <c r="A421" s="5" t="s">
        <v>875</v>
      </c>
      <c r="B421" s="5" t="s">
        <v>876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/>
      <c r="L421" s="6">
        <v>0</v>
      </c>
      <c r="M421" s="6">
        <v>0</v>
      </c>
      <c r="N421" s="6"/>
      <c r="O421" s="6">
        <v>0</v>
      </c>
      <c r="P421" s="6">
        <v>424656713.31</v>
      </c>
      <c r="Q421" s="6">
        <v>39378896.31</v>
      </c>
      <c r="R421" s="6"/>
      <c r="S421" s="6">
        <v>1616853027.28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540708505.29</v>
      </c>
      <c r="AA421" s="6">
        <v>132003404.85</v>
      </c>
      <c r="AB421" s="10">
        <f t="shared" si="27"/>
        <v>4275981985.55</v>
      </c>
      <c r="AC421" s="10">
        <f t="shared" si="30"/>
        <v>2714221650.73</v>
      </c>
      <c r="AD421" s="10">
        <f t="shared" si="28"/>
        <v>1561760334.82</v>
      </c>
      <c r="AE421" s="12">
        <f>C421/(1+0.13)/VLOOKUP(A421,[1]选股结果!$A$2:$AX$3002,3,FALSE)</f>
        <v>0.578224389039057</v>
      </c>
      <c r="AF421" s="12">
        <f>(S421/(1+0.1)+Z421)/(VLOOKUP(A421,[1]选股结果!$A$2:$AY$3002,51,FALSE))</f>
        <v>0.431462287752784</v>
      </c>
      <c r="AG421" s="16"/>
      <c r="AH421" s="12">
        <f>AD421/VLOOKUP(A421,[1]选股结果!$A$2:$AX$3002,35,FALSE)</f>
        <v>1.2247755024295</v>
      </c>
      <c r="AI421" s="10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S421/(1+0.13)+Z421)</f>
        <v>2688356866.38655</v>
      </c>
      <c r="AJ421" s="10">
        <f t="shared" si="29"/>
        <v>-1126596531.56655</v>
      </c>
      <c r="AK421" s="18">
        <f>AD421-VLOOKUP(A421,[2]选股结果!$A$2:$G$4900,7,FALSE)</f>
        <v>1561759526.11</v>
      </c>
    </row>
    <row r="422" spans="1:37">
      <c r="A422" s="5" t="s">
        <v>877</v>
      </c>
      <c r="B422" s="5" t="s">
        <v>878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/>
      <c r="L422" s="6">
        <v>0</v>
      </c>
      <c r="M422" s="6">
        <v>0</v>
      </c>
      <c r="N422" s="6"/>
      <c r="O422" s="6">
        <v>0</v>
      </c>
      <c r="P422" s="6">
        <v>1061191763.81</v>
      </c>
      <c r="Q422" s="6">
        <v>657417439.46</v>
      </c>
      <c r="R422" s="6"/>
      <c r="S422" s="6">
        <v>46962682191.86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1039000772.66</v>
      </c>
      <c r="AA422" s="6">
        <v>682919080.85</v>
      </c>
      <c r="AB422" s="10">
        <f t="shared" si="27"/>
        <v>46904271277.26</v>
      </c>
      <c r="AC422" s="10">
        <f t="shared" si="30"/>
        <v>49745793809.18</v>
      </c>
      <c r="AD422" s="10">
        <f t="shared" si="28"/>
        <v>-2841522531.92</v>
      </c>
      <c r="AE422" s="12">
        <f>C422/(1+0.13)/VLOOKUP(A422,[1]选股结果!$A$2:$AX$3002,3,FALSE)</f>
        <v>0.885497794098223</v>
      </c>
      <c r="AF422" s="12">
        <f>(S422/(1+0.1)+Z422)/(VLOOKUP(A422,[1]选股结果!$A$2:$AY$3002,51,FALSE))</f>
        <v>0.986389014843599</v>
      </c>
      <c r="AG422" s="16"/>
      <c r="AH422" s="12">
        <f>AD422/VLOOKUP(A422,[1]选股结果!$A$2:$AX$3002,35,FALSE)</f>
        <v>-3.27988201666371</v>
      </c>
      <c r="AI422" s="10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S422/(1+0.13)+Z422)</f>
        <v>1736905647.30114</v>
      </c>
      <c r="AJ422" s="10">
        <f t="shared" si="29"/>
        <v>-4578428179.22114</v>
      </c>
      <c r="AK422" s="18">
        <f>AD422-VLOOKUP(A422,[2]选股结果!$A$2:$G$4900,7,FALSE)</f>
        <v>-2841205978.82</v>
      </c>
    </row>
    <row r="423" spans="1:37">
      <c r="A423" s="5" t="s">
        <v>879</v>
      </c>
      <c r="B423" s="5" t="s">
        <v>880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/>
      <c r="L423" s="6">
        <v>0</v>
      </c>
      <c r="M423" s="6">
        <v>0</v>
      </c>
      <c r="N423" s="6"/>
      <c r="O423" s="6">
        <v>0</v>
      </c>
      <c r="P423" s="6">
        <v>2267012403.74</v>
      </c>
      <c r="Q423" s="6">
        <v>621422332.66</v>
      </c>
      <c r="R423" s="6"/>
      <c r="S423" s="6">
        <v>25882224623.63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1297862177.18</v>
      </c>
      <c r="AA423" s="6">
        <v>1083626821.6</v>
      </c>
      <c r="AB423" s="10">
        <f t="shared" ref="AB423:AB444" si="31">C423+D423+E423+F423+G423+H423+I423+J423+L423+M423+O423+Q423</f>
        <v>32584429958.96</v>
      </c>
      <c r="AC423" s="10">
        <f t="shared" si="30"/>
        <v>30530726026.15</v>
      </c>
      <c r="AD423" s="10">
        <f t="shared" si="28"/>
        <v>2053703932.81</v>
      </c>
      <c r="AE423" s="12">
        <f>C423/(1+0.13)/VLOOKUP(A423,[1]选股结果!$A$2:$AX$3002,3,FALSE)</f>
        <v>0.578004634569305</v>
      </c>
      <c r="AF423" s="12">
        <f>(S423/(1+0.1)+Z423)/(VLOOKUP(A423,[1]选股结果!$A$2:$AY$3002,51,FALSE))</f>
        <v>0.530750613450562</v>
      </c>
      <c r="AG423" s="16"/>
      <c r="AH423" s="12">
        <f>AD423/VLOOKUP(A423,[1]选股结果!$A$2:$AX$3002,35,FALSE)</f>
        <v>1.2204460002042</v>
      </c>
      <c r="AI423" s="10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S423/(1+0.13)+Z423)</f>
        <v>22574958621.8055</v>
      </c>
      <c r="AJ423" s="10">
        <f t="shared" si="29"/>
        <v>-20521254688.9955</v>
      </c>
      <c r="AK423" s="18">
        <f>AD423-VLOOKUP(A423,[2]选股结果!$A$2:$G$4900,7,FALSE)</f>
        <v>2055039265.32</v>
      </c>
    </row>
    <row r="424" spans="1:37">
      <c r="A424" s="5" t="s">
        <v>881</v>
      </c>
      <c r="B424" s="5" t="s">
        <v>882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/>
      <c r="L424" s="6">
        <v>0</v>
      </c>
      <c r="M424" s="6">
        <v>0</v>
      </c>
      <c r="N424" s="6"/>
      <c r="O424" s="6">
        <v>0</v>
      </c>
      <c r="P424" s="6">
        <v>45773458.84</v>
      </c>
      <c r="Q424" s="6">
        <v>25033264.83</v>
      </c>
      <c r="R424" s="6"/>
      <c r="S424" s="6">
        <v>250109544.29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83341037.78</v>
      </c>
      <c r="AA424" s="6">
        <v>58133616.62</v>
      </c>
      <c r="AB424" s="10">
        <f t="shared" si="31"/>
        <v>497240024.73</v>
      </c>
      <c r="AC424" s="10">
        <f t="shared" si="30"/>
        <v>437357657.53</v>
      </c>
      <c r="AD424" s="10">
        <f t="shared" si="28"/>
        <v>59882367.2</v>
      </c>
      <c r="AE424" s="12">
        <f>C424/(1+0.13)/VLOOKUP(A424,[1]选股结果!$A$2:$AX$3002,3,FALSE)</f>
        <v>0.877287311217244</v>
      </c>
      <c r="AF424" s="12">
        <f>(S424/(1+0.1)+Z424)/(VLOOKUP(A424,[1]选股结果!$A$2:$AY$3002,51,FALSE))</f>
        <v>0.761071567846978</v>
      </c>
      <c r="AG424" s="16"/>
      <c r="AH424" s="12">
        <f>AD424/VLOOKUP(A424,[1]选股结果!$A$2:$AX$3002,35,FALSE)</f>
        <v>0.936575645578551</v>
      </c>
      <c r="AI424" s="10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S424/(1+0.13)+Z424)</f>
        <v>103580812.467345</v>
      </c>
      <c r="AJ424" s="10">
        <f t="shared" si="29"/>
        <v>-43698445.2673451</v>
      </c>
      <c r="AK424" s="18">
        <f>AD424-VLOOKUP(A424,[2]选股结果!$A$2:$G$4900,7,FALSE)</f>
        <v>59882367.2</v>
      </c>
    </row>
    <row r="425" spans="1:37">
      <c r="A425" s="5" t="s">
        <v>883</v>
      </c>
      <c r="B425" s="5" t="s">
        <v>884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/>
      <c r="L425" s="6">
        <v>0</v>
      </c>
      <c r="M425" s="6">
        <v>0</v>
      </c>
      <c r="N425" s="6"/>
      <c r="O425" s="6">
        <v>0</v>
      </c>
      <c r="P425" s="6">
        <v>4894045.35</v>
      </c>
      <c r="Q425" s="6">
        <v>1903221.26</v>
      </c>
      <c r="R425" s="6"/>
      <c r="S425" s="6">
        <v>98380855.86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15590368.7</v>
      </c>
      <c r="AA425" s="6">
        <v>3967349.13</v>
      </c>
      <c r="AB425" s="10">
        <f t="shared" si="31"/>
        <v>128449704.53</v>
      </c>
      <c r="AC425" s="10">
        <f t="shared" si="30"/>
        <v>122832619.04</v>
      </c>
      <c r="AD425" s="10">
        <f t="shared" si="28"/>
        <v>5617085.49000001</v>
      </c>
      <c r="AE425" s="12">
        <f>C425/(1+0.13)/VLOOKUP(A425,[1]选股结果!$A$2:$AX$3002,3,FALSE)</f>
        <v>0.839608667369042</v>
      </c>
      <c r="AF425" s="12">
        <f>(S425/(1+0.1)+Z425)/(VLOOKUP(A425,[1]选股结果!$A$2:$AY$3002,51,FALSE))</f>
        <v>0.824346574047373</v>
      </c>
      <c r="AG425" s="16"/>
      <c r="AH425" s="12">
        <f>AD425/VLOOKUP(A425,[1]选股结果!$A$2:$AX$3002,35,FALSE)</f>
        <v>2.14112429453612</v>
      </c>
      <c r="AI425" s="10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S425/(1+0.13)+Z425)</f>
        <v>24753910.539115</v>
      </c>
      <c r="AJ425" s="10">
        <f t="shared" si="29"/>
        <v>-19136825.049115</v>
      </c>
      <c r="AK425" s="18">
        <f>AD425-VLOOKUP(A425,[2]选股结果!$A$2:$G$4900,7,FALSE)</f>
        <v>5617085.49000001</v>
      </c>
    </row>
    <row r="426" spans="1:37">
      <c r="A426" s="5" t="s">
        <v>885</v>
      </c>
      <c r="B426" s="5" t="s">
        <v>886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/>
      <c r="L426" s="6">
        <v>0</v>
      </c>
      <c r="M426" s="6">
        <v>0</v>
      </c>
      <c r="N426" s="6"/>
      <c r="O426" s="6">
        <v>0</v>
      </c>
      <c r="P426" s="6">
        <v>27153146.94</v>
      </c>
      <c r="Q426" s="6">
        <v>27929890.28</v>
      </c>
      <c r="R426" s="6"/>
      <c r="S426" s="6">
        <v>729144715.58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85941886.23</v>
      </c>
      <c r="AA426" s="6">
        <v>36476723.66</v>
      </c>
      <c r="AB426" s="10">
        <f t="shared" si="31"/>
        <v>809296160.73</v>
      </c>
      <c r="AC426" s="10">
        <f t="shared" si="30"/>
        <v>878716472.41</v>
      </c>
      <c r="AD426" s="10">
        <f t="shared" si="28"/>
        <v>-69420311.6800001</v>
      </c>
      <c r="AE426" s="12">
        <f>C426/(1+0.13)/VLOOKUP(A426,[1]选股结果!$A$2:$AX$3002,3,FALSE)</f>
        <v>0.893854794064387</v>
      </c>
      <c r="AF426" s="12">
        <f>(S426/(1+0.1)+Z426)/(VLOOKUP(A426,[1]选股结果!$A$2:$AY$3002,51,FALSE))</f>
        <v>0.986326749012847</v>
      </c>
      <c r="AG426" s="16"/>
      <c r="AH426" s="12">
        <f>AD426/VLOOKUP(A426,[1]选股结果!$A$2:$AX$3002,35,FALSE)</f>
        <v>-40.8329736769562</v>
      </c>
      <c r="AI426" s="10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S426/(1+0.13)+Z426)</f>
        <v>27978497.1022123</v>
      </c>
      <c r="AJ426" s="10">
        <f t="shared" si="29"/>
        <v>-97398808.7822124</v>
      </c>
      <c r="AK426" s="18">
        <f>AD426-VLOOKUP(A426,[2]选股结果!$A$2:$G$4900,7,FALSE)</f>
        <v>-69364394.2600001</v>
      </c>
    </row>
    <row r="427" spans="1:37">
      <c r="A427" s="5" t="s">
        <v>887</v>
      </c>
      <c r="B427" s="5" t="s">
        <v>888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/>
      <c r="L427" s="6">
        <v>0</v>
      </c>
      <c r="M427" s="6">
        <v>0</v>
      </c>
      <c r="N427" s="6"/>
      <c r="O427" s="6">
        <v>0</v>
      </c>
      <c r="P427" s="6">
        <v>18621542.66</v>
      </c>
      <c r="Q427" s="6">
        <v>676231078.09</v>
      </c>
      <c r="R427" s="6"/>
      <c r="S427" s="6">
        <v>2997927047.6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371881476.66</v>
      </c>
      <c r="AA427" s="6">
        <v>407533879.9</v>
      </c>
      <c r="AB427" s="10">
        <f t="shared" si="31"/>
        <v>3964210500.27</v>
      </c>
      <c r="AC427" s="10">
        <f t="shared" si="30"/>
        <v>3795963946.82</v>
      </c>
      <c r="AD427" s="10">
        <f t="shared" si="28"/>
        <v>168246553.45</v>
      </c>
      <c r="AE427" s="12">
        <f>C427/(1+0.13)/VLOOKUP(A427,[1]选股结果!$A$2:$AX$3002,3,FALSE)</f>
        <v>1.27608748759698</v>
      </c>
      <c r="AF427" s="12">
        <f>(S427/(1+0.1)+Z427)/(VLOOKUP(A427,[1]选股结果!$A$2:$AY$3002,51,FALSE))</f>
        <v>1.24110681034126</v>
      </c>
      <c r="AG427" s="16"/>
      <c r="AH427" s="12">
        <f>AD427/VLOOKUP(A427,[1]选股结果!$A$2:$AX$3002,35,FALSE)</f>
        <v>-0.627704238646101</v>
      </c>
      <c r="AI427" s="10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S427/(1+0.13)+Z427)</f>
        <v>-529343634.426725</v>
      </c>
      <c r="AJ427" s="10">
        <f t="shared" si="29"/>
        <v>697590187.876726</v>
      </c>
      <c r="AK427" s="18">
        <f>AD427-VLOOKUP(A427,[2]选股结果!$A$2:$G$4900,7,FALSE)</f>
        <v>168340387.02</v>
      </c>
    </row>
    <row r="428" spans="1:37">
      <c r="A428" s="5" t="s">
        <v>889</v>
      </c>
      <c r="B428" s="5" t="s">
        <v>890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/>
      <c r="L428" s="6">
        <v>1000000000</v>
      </c>
      <c r="M428" s="6">
        <v>0</v>
      </c>
      <c r="N428" s="6"/>
      <c r="O428" s="6">
        <v>0</v>
      </c>
      <c r="P428" s="6">
        <v>803766562.3</v>
      </c>
      <c r="Q428" s="6">
        <v>7189328382.53</v>
      </c>
      <c r="R428" s="6"/>
      <c r="S428" s="6">
        <v>3747766313.98</v>
      </c>
      <c r="T428" s="6">
        <v>1125770090.9</v>
      </c>
      <c r="U428" s="6">
        <v>-230483480.08</v>
      </c>
      <c r="V428" s="6">
        <v>0</v>
      </c>
      <c r="W428" s="6">
        <v>0</v>
      </c>
      <c r="X428" s="6">
        <v>207452121.54</v>
      </c>
      <c r="Y428" s="6">
        <v>0</v>
      </c>
      <c r="Z428" s="6">
        <v>474292379.15</v>
      </c>
      <c r="AA428" s="6">
        <v>6170539927.14</v>
      </c>
      <c r="AB428" s="10">
        <f t="shared" si="31"/>
        <v>9353357616.11</v>
      </c>
      <c r="AC428" s="10">
        <f t="shared" si="30"/>
        <v>12299103914.93</v>
      </c>
      <c r="AD428" s="10">
        <f t="shared" si="28"/>
        <v>-2945746298.82</v>
      </c>
      <c r="AE428" s="12">
        <f>C428/(1+0.13)/VLOOKUP(A428,[1]选股结果!$A$2:$AX$3002,3,FALSE)</f>
        <v>0.740079136849959</v>
      </c>
      <c r="AF428" s="12">
        <f>(S428/(1+0.1)+Z428)/(VLOOKUP(A428,[1]选股结果!$A$2:$AY$3002,51,FALSE))</f>
        <v>0.781442743000116</v>
      </c>
      <c r="AG428" s="16"/>
      <c r="AH428" s="12">
        <f>AD428/VLOOKUP(A428,[1]选股结果!$A$2:$AX$3002,35,FALSE)</f>
        <v>-2.28886230290297</v>
      </c>
      <c r="AI428" s="10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S428/(1+0.13)+Z428)</f>
        <v>1176006283.46557</v>
      </c>
      <c r="AJ428" s="10">
        <f t="shared" si="29"/>
        <v>-4121752582.28557</v>
      </c>
      <c r="AK428" s="18">
        <f>AD428-VLOOKUP(A428,[2]选股结果!$A$2:$G$4900,7,FALSE)</f>
        <v>-2941788473.2</v>
      </c>
    </row>
    <row r="429" spans="1:37">
      <c r="A429" s="5" t="s">
        <v>891</v>
      </c>
      <c r="B429" s="5" t="s">
        <v>892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/>
      <c r="L429" s="6">
        <v>0</v>
      </c>
      <c r="M429" s="6">
        <v>0</v>
      </c>
      <c r="N429" s="6"/>
      <c r="O429" s="6">
        <v>0</v>
      </c>
      <c r="P429" s="6">
        <v>4040099813.5</v>
      </c>
      <c r="Q429" s="6">
        <v>148998412.44</v>
      </c>
      <c r="R429" s="6"/>
      <c r="S429" s="6">
        <v>39268089884.02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3255150014.12</v>
      </c>
      <c r="AA429" s="6">
        <v>964501560.87</v>
      </c>
      <c r="AB429" s="10">
        <f t="shared" si="31"/>
        <v>57108545820.83</v>
      </c>
      <c r="AC429" s="10">
        <f t="shared" si="30"/>
        <v>47527841272.51</v>
      </c>
      <c r="AD429" s="10">
        <f t="shared" si="28"/>
        <v>9580704548.32</v>
      </c>
      <c r="AE429" s="12">
        <f>C429/(1+0.13)/VLOOKUP(A429,[1]选股结果!$A$2:$AX$3002,3,FALSE)</f>
        <v>0.50614311544712</v>
      </c>
      <c r="AF429" s="12">
        <f>(S429/(1+0.1)+Z429)/(VLOOKUP(A429,[1]选股结果!$A$2:$AY$3002,51,FALSE))</f>
        <v>0.434049736870608</v>
      </c>
      <c r="AG429" s="16"/>
      <c r="AH429" s="12">
        <f>AD429/VLOOKUP(A429,[1]选股结果!$A$2:$AX$3002,35,FALSE)</f>
        <v>1.39848553200285</v>
      </c>
      <c r="AI429" s="10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S429/(1+0.13)+Z429)</f>
        <v>51738452280.6334</v>
      </c>
      <c r="AJ429" s="10">
        <f t="shared" si="29"/>
        <v>-42157747732.3134</v>
      </c>
      <c r="AK429" s="18">
        <f>AD429-VLOOKUP(A429,[2]选股结果!$A$2:$G$4900,7,FALSE)</f>
        <v>9584392954.55</v>
      </c>
    </row>
    <row r="430" spans="1:37">
      <c r="A430" s="5" t="s">
        <v>893</v>
      </c>
      <c r="B430" s="5" t="s">
        <v>894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/>
      <c r="L430" s="6">
        <v>0</v>
      </c>
      <c r="M430" s="6">
        <v>0</v>
      </c>
      <c r="N430" s="6"/>
      <c r="O430" s="6">
        <v>0</v>
      </c>
      <c r="P430" s="6">
        <v>1399682570.31</v>
      </c>
      <c r="Q430" s="6">
        <v>296907946.44</v>
      </c>
      <c r="R430" s="6"/>
      <c r="S430" s="6">
        <v>43503890577.98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1534217014.71</v>
      </c>
      <c r="AA430" s="6">
        <v>1020586858.85</v>
      </c>
      <c r="AB430" s="10">
        <f t="shared" si="31"/>
        <v>47550784310.68</v>
      </c>
      <c r="AC430" s="10">
        <f t="shared" si="30"/>
        <v>47458377021.85</v>
      </c>
      <c r="AD430" s="10">
        <f t="shared" si="28"/>
        <v>92407288.8300018</v>
      </c>
      <c r="AE430" s="12">
        <f>C430/(1+0.13)/VLOOKUP(A430,[1]选股结果!$A$2:$AX$3002,3,FALSE)</f>
        <v>0.967676917698227</v>
      </c>
      <c r="AF430" s="12">
        <f>(S430/(1+0.1)+Z430)/(VLOOKUP(A430,[1]选股结果!$A$2:$AY$3002,51,FALSE))</f>
        <v>1.01626756653531</v>
      </c>
      <c r="AG430" s="16"/>
      <c r="AH430" s="12">
        <f>AD430/VLOOKUP(A430,[1]选股结果!$A$2:$AX$3002,35,FALSE)</f>
        <v>0.0502728728366644</v>
      </c>
      <c r="AI430" s="10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S430/(1+0.13)+Z430)</f>
        <v>392347369.338219</v>
      </c>
      <c r="AJ430" s="10">
        <f t="shared" si="29"/>
        <v>-299940080.508217</v>
      </c>
      <c r="AK430" s="18">
        <f>AD430-VLOOKUP(A430,[2]选股结果!$A$2:$G$4900,7,FALSE)</f>
        <v>92407288.8300018</v>
      </c>
    </row>
    <row r="431" spans="1:37">
      <c r="A431" s="5" t="s">
        <v>895</v>
      </c>
      <c r="B431" s="5" t="s">
        <v>896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/>
      <c r="L431" s="6">
        <v>0</v>
      </c>
      <c r="M431" s="6">
        <v>0</v>
      </c>
      <c r="N431" s="6"/>
      <c r="O431" s="6">
        <v>0</v>
      </c>
      <c r="P431" s="6">
        <v>7024249269.73</v>
      </c>
      <c r="Q431" s="6">
        <v>33987540524.87</v>
      </c>
      <c r="R431" s="6"/>
      <c r="S431" s="6">
        <v>58645734775.63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6320437019.78</v>
      </c>
      <c r="AA431" s="6">
        <v>38902033365.59</v>
      </c>
      <c r="AB431" s="10">
        <f t="shared" si="31"/>
        <v>111665976991.04</v>
      </c>
      <c r="AC431" s="10">
        <f t="shared" si="30"/>
        <v>110892454430.73</v>
      </c>
      <c r="AD431" s="10">
        <f t="shared" si="28"/>
        <v>773522560.309998</v>
      </c>
      <c r="AE431" s="12">
        <f>C431/(1+0.13)/VLOOKUP(A431,[1]选股结果!$A$2:$AX$3002,3,FALSE)</f>
        <v>1.12536562691148</v>
      </c>
      <c r="AF431" s="12">
        <f>(S431/(1+0.1)+Z431)/(VLOOKUP(A431,[1]选股结果!$A$2:$AY$3002,51,FALSE))</f>
        <v>1.0400866979377</v>
      </c>
      <c r="AG431" s="16"/>
      <c r="AH431" s="12">
        <f>AD431/VLOOKUP(A431,[1]选股结果!$A$2:$AX$3002,35,FALSE)</f>
        <v>0.252140009669087</v>
      </c>
      <c r="AI431" s="10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S431/(1+0.13)+Z431)</f>
        <v>-882999639.925934</v>
      </c>
      <c r="AJ431" s="10">
        <f t="shared" si="29"/>
        <v>1656522200.23593</v>
      </c>
      <c r="AK431" s="18">
        <f>AD431-VLOOKUP(A431,[2]选股结果!$A$2:$G$4900,7,FALSE)</f>
        <v>773911444.749998</v>
      </c>
    </row>
    <row r="432" spans="1:37">
      <c r="A432" s="5" t="s">
        <v>897</v>
      </c>
      <c r="B432" s="5" t="s">
        <v>898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/>
      <c r="L432" s="6">
        <v>0</v>
      </c>
      <c r="M432" s="6">
        <v>0</v>
      </c>
      <c r="N432" s="6"/>
      <c r="O432" s="6">
        <v>0</v>
      </c>
      <c r="P432" s="6">
        <v>7329668.77</v>
      </c>
      <c r="Q432" s="6">
        <v>18551405.34</v>
      </c>
      <c r="R432" s="6"/>
      <c r="S432" s="6">
        <v>315913618.24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75924030.3</v>
      </c>
      <c r="AA432" s="6">
        <v>24186921.58</v>
      </c>
      <c r="AB432" s="10">
        <f t="shared" si="31"/>
        <v>497488679.1</v>
      </c>
      <c r="AC432" s="10">
        <f t="shared" si="30"/>
        <v>423354238.89</v>
      </c>
      <c r="AD432" s="10">
        <f t="shared" si="28"/>
        <v>74134440.21</v>
      </c>
      <c r="AE432" s="12">
        <f>C432/(1+0.13)/VLOOKUP(A432,[1]选股结果!$A$2:$AX$3002,3,FALSE)</f>
        <v>0.692364632361044</v>
      </c>
      <c r="AF432" s="12">
        <f>(S432/(1+0.1)+Z432)/(VLOOKUP(A432,[1]选股结果!$A$2:$AY$3002,51,FALSE))</f>
        <v>0.657860841536552</v>
      </c>
      <c r="AG432" s="16"/>
      <c r="AH432" s="12">
        <f>AD432/VLOOKUP(A432,[1]选股结果!$A$2:$AX$3002,35,FALSE)</f>
        <v>0.825219494946216</v>
      </c>
      <c r="AI432" s="10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S432/(1+0.13)+Z432)</f>
        <v>196474541.536283</v>
      </c>
      <c r="AJ432" s="10">
        <f t="shared" si="29"/>
        <v>-122340101.326283</v>
      </c>
      <c r="AK432" s="18">
        <f>AD432-VLOOKUP(A432,[2]选股结果!$A$2:$G$4900,7,FALSE)</f>
        <v>74169885.33</v>
      </c>
    </row>
    <row r="433" spans="1:37">
      <c r="A433" s="5" t="s">
        <v>899</v>
      </c>
      <c r="B433" s="5" t="s">
        <v>900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/>
      <c r="L433" s="6">
        <v>0</v>
      </c>
      <c r="M433" s="6">
        <v>0</v>
      </c>
      <c r="N433" s="6"/>
      <c r="O433" s="6">
        <v>0</v>
      </c>
      <c r="P433" s="6">
        <v>1531826498.86</v>
      </c>
      <c r="Q433" s="6">
        <v>529610507.12</v>
      </c>
      <c r="R433" s="6"/>
      <c r="S433" s="6">
        <v>18596693102.88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1822563793.72</v>
      </c>
      <c r="AA433" s="6">
        <v>4158837421.95</v>
      </c>
      <c r="AB433" s="10">
        <f t="shared" si="31"/>
        <v>28204187655.16</v>
      </c>
      <c r="AC433" s="10">
        <f t="shared" si="30"/>
        <v>26109920817.41</v>
      </c>
      <c r="AD433" s="10">
        <f t="shared" si="28"/>
        <v>2094266837.75</v>
      </c>
      <c r="AE433" s="12">
        <f>C433/(1+0.13)/VLOOKUP(A433,[1]选股结果!$A$2:$AX$3002,3,FALSE)</f>
        <v>0.944587701073389</v>
      </c>
      <c r="AF433" s="12">
        <f>(S433/(1+0.1)+Z433)/(VLOOKUP(A433,[1]选股结果!$A$2:$AY$3002,51,FALSE))</f>
        <v>0.790067602569985</v>
      </c>
      <c r="AG433" s="16"/>
      <c r="AH433" s="12">
        <f>AD433/VLOOKUP(A433,[1]选股结果!$A$2:$AX$3002,35,FALSE)</f>
        <v>1.17377731092103</v>
      </c>
      <c r="AI433" s="10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S433/(1+0.13)+Z433)</f>
        <v>5425307072.21787</v>
      </c>
      <c r="AJ433" s="10">
        <f t="shared" si="29"/>
        <v>-3331040234.46788</v>
      </c>
      <c r="AK433" s="18">
        <f>AD433-VLOOKUP(A433,[2]选股结果!$A$2:$G$4900,7,FALSE)</f>
        <v>2094116871.14</v>
      </c>
    </row>
    <row r="434" spans="1:37">
      <c r="A434" s="5" t="s">
        <v>901</v>
      </c>
      <c r="B434" s="5" t="s">
        <v>902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/>
      <c r="L434" s="6">
        <v>0</v>
      </c>
      <c r="M434" s="6">
        <v>0</v>
      </c>
      <c r="N434" s="6"/>
      <c r="O434" s="6">
        <v>0</v>
      </c>
      <c r="P434" s="6">
        <v>303875871.23</v>
      </c>
      <c r="Q434" s="6">
        <v>569324765.87</v>
      </c>
      <c r="R434" s="6"/>
      <c r="S434" s="6">
        <v>1783680531.43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35183385.78</v>
      </c>
      <c r="AA434" s="6">
        <v>521242498.3</v>
      </c>
      <c r="AB434" s="10">
        <f t="shared" si="31"/>
        <v>3049642309.21</v>
      </c>
      <c r="AC434" s="10">
        <f t="shared" si="30"/>
        <v>2643982286.74</v>
      </c>
      <c r="AD434" s="10">
        <f t="shared" si="28"/>
        <v>405660022.47</v>
      </c>
      <c r="AE434" s="12">
        <f>C434/(1+0.13)/VLOOKUP(A434,[1]选股结果!$A$2:$AX$3002,3,FALSE)</f>
        <v>4.01306015351092</v>
      </c>
      <c r="AF434" s="12">
        <f>(S434/(1+0.1)+Z434)/(VLOOKUP(A434,[1]选股结果!$A$2:$AY$3002,51,FALSE))</f>
        <v>3.94967942023906</v>
      </c>
      <c r="AG434" s="16"/>
      <c r="AH434" s="12">
        <f>AD434/VLOOKUP(A434,[1]选股结果!$A$2:$AX$3002,35,FALSE)</f>
        <v>-5.47391089318813</v>
      </c>
      <c r="AI434" s="10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S434/(1+0.13)+Z434)</f>
        <v>-1194207147.29823</v>
      </c>
      <c r="AJ434" s="10">
        <f t="shared" si="29"/>
        <v>1599867169.76823</v>
      </c>
      <c r="AK434" s="18">
        <f>AD434-VLOOKUP(A434,[2]选股结果!$A$2:$G$4900,7,FALSE)</f>
        <v>405660022.47</v>
      </c>
    </row>
    <row r="435" spans="1:37">
      <c r="A435" s="5" t="s">
        <v>903</v>
      </c>
      <c r="B435" s="5" t="s">
        <v>904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/>
      <c r="L435" s="6">
        <v>0</v>
      </c>
      <c r="M435" s="6">
        <v>0</v>
      </c>
      <c r="N435" s="6"/>
      <c r="O435" s="6">
        <v>0</v>
      </c>
      <c r="P435" s="6">
        <v>703795887.02</v>
      </c>
      <c r="Q435" s="6">
        <v>2378320857.85</v>
      </c>
      <c r="R435" s="6"/>
      <c r="S435" s="6">
        <v>7507327066.83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875001848.88</v>
      </c>
      <c r="AA435" s="6">
        <v>3736674720.4</v>
      </c>
      <c r="AB435" s="10">
        <f t="shared" si="31"/>
        <v>13269683528.32</v>
      </c>
      <c r="AC435" s="10">
        <f t="shared" si="30"/>
        <v>12822799523.13</v>
      </c>
      <c r="AD435" s="10">
        <f t="shared" si="28"/>
        <v>446884005.189999</v>
      </c>
      <c r="AE435" s="12">
        <f>C435/(1+0.13)/VLOOKUP(A435,[1]选股结果!$A$2:$AX$3002,3,FALSE)</f>
        <v>1.07750501166871</v>
      </c>
      <c r="AF435" s="12">
        <f>(S435/(1+0.1)+Z435)/(VLOOKUP(A435,[1]选股结果!$A$2:$AY$3002,51,FALSE))</f>
        <v>0.901665833606876</v>
      </c>
      <c r="AG435" s="16"/>
      <c r="AH435" s="12">
        <f>AD435/VLOOKUP(A435,[1]选股结果!$A$2:$AX$3002,35,FALSE)</f>
        <v>1.63305094439232</v>
      </c>
      <c r="AI435" s="10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S435/(1+0.13)+Z435)</f>
        <v>1020922682.78903</v>
      </c>
      <c r="AJ435" s="10">
        <f t="shared" si="29"/>
        <v>-574038677.599027</v>
      </c>
      <c r="AK435" s="18">
        <f>AD435-VLOOKUP(A435,[2]选股结果!$A$2:$G$4900,7,FALSE)</f>
        <v>470691877.869999</v>
      </c>
    </row>
    <row r="436" spans="1:37">
      <c r="A436" s="5" t="s">
        <v>905</v>
      </c>
      <c r="B436" s="5" t="s">
        <v>906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/>
      <c r="L436" s="6">
        <v>0</v>
      </c>
      <c r="M436" s="6">
        <v>0</v>
      </c>
      <c r="N436" s="6"/>
      <c r="O436" s="6">
        <v>0</v>
      </c>
      <c r="P436" s="6">
        <v>554995693.97</v>
      </c>
      <c r="Q436" s="6">
        <v>2475602987.73</v>
      </c>
      <c r="R436" s="6"/>
      <c r="S436" s="6">
        <v>7406897670.54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1172750368.33</v>
      </c>
      <c r="AA436" s="6">
        <v>2768598859.03</v>
      </c>
      <c r="AB436" s="10">
        <f t="shared" si="31"/>
        <v>10279563222</v>
      </c>
      <c r="AC436" s="10">
        <f t="shared" si="30"/>
        <v>11903242591.87</v>
      </c>
      <c r="AD436" s="10">
        <f t="shared" si="28"/>
        <v>-1623679369.87</v>
      </c>
      <c r="AE436" s="12">
        <f>C436/(1+0.13)/VLOOKUP(A436,[1]选股结果!$A$2:$AX$3002,3,FALSE)</f>
        <v>0.901374850402492</v>
      </c>
      <c r="AF436" s="12">
        <f>(S436/(1+0.1)+Z436)/(VLOOKUP(A436,[1]选股结果!$A$2:$AY$3002,51,FALSE))</f>
        <v>1.14957000399277</v>
      </c>
      <c r="AG436" s="16"/>
      <c r="AH436" s="12">
        <f>AD436/VLOOKUP(A436,[1]选股结果!$A$2:$AX$3002,35,FALSE)</f>
        <v>-2.97179451651383</v>
      </c>
      <c r="AI436" s="10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S436/(1+0.13)+Z436)</f>
        <v>-849917459.352921</v>
      </c>
      <c r="AJ436" s="10">
        <f t="shared" si="29"/>
        <v>-773761910.517078</v>
      </c>
      <c r="AK436" s="18">
        <f>AD436-VLOOKUP(A436,[2]选股结果!$A$2:$G$4900,7,FALSE)</f>
        <v>-1625157849.73</v>
      </c>
    </row>
    <row r="437" spans="1:37">
      <c r="A437" s="5" t="s">
        <v>907</v>
      </c>
      <c r="B437" s="5" t="s">
        <v>908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/>
      <c r="L437" s="6">
        <v>0</v>
      </c>
      <c r="M437" s="6">
        <v>0</v>
      </c>
      <c r="N437" s="6"/>
      <c r="O437" s="6">
        <v>0</v>
      </c>
      <c r="P437" s="6">
        <v>75115816.21</v>
      </c>
      <c r="Q437" s="6">
        <v>48814665.14</v>
      </c>
      <c r="R437" s="6"/>
      <c r="S437" s="6">
        <v>421333860.76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247876498.16</v>
      </c>
      <c r="AA437" s="6">
        <v>32260995.07</v>
      </c>
      <c r="AB437" s="10">
        <f t="shared" si="31"/>
        <v>937351073.4</v>
      </c>
      <c r="AC437" s="10">
        <f t="shared" si="30"/>
        <v>776587170.2</v>
      </c>
      <c r="AD437" s="10">
        <f t="shared" si="28"/>
        <v>160763903.2</v>
      </c>
      <c r="AE437" s="12">
        <f>C437/(1+0.13)/VLOOKUP(A437,[1]选股结果!$A$2:$AX$3002,3,FALSE)</f>
        <v>0.564241823201522</v>
      </c>
      <c r="AF437" s="12">
        <f>(S437/(1+0.1)+Z437)/(VLOOKUP(A437,[1]选股结果!$A$2:$AY$3002,51,FALSE))</f>
        <v>0.570843866791477</v>
      </c>
      <c r="AG437" s="16"/>
      <c r="AH437" s="12">
        <f>AD437/VLOOKUP(A437,[1]选股结果!$A$2:$AX$3002,35,FALSE)</f>
        <v>0.984827834652332</v>
      </c>
      <c r="AI437" s="10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S437/(1+0.13)+Z437)</f>
        <v>484480315.638584</v>
      </c>
      <c r="AJ437" s="10">
        <f t="shared" si="29"/>
        <v>-323716412.438584</v>
      </c>
      <c r="AK437" s="18">
        <f>AD437-VLOOKUP(A437,[2]选股结果!$A$2:$G$4900,7,FALSE)</f>
        <v>160763903.2</v>
      </c>
    </row>
    <row r="438" spans="1:37">
      <c r="A438" s="5" t="s">
        <v>909</v>
      </c>
      <c r="B438" s="5" t="s">
        <v>910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/>
      <c r="L438" s="6">
        <v>0</v>
      </c>
      <c r="M438" s="6">
        <v>0</v>
      </c>
      <c r="N438" s="6"/>
      <c r="O438" s="6">
        <v>0</v>
      </c>
      <c r="P438" s="6">
        <v>106589310.99</v>
      </c>
      <c r="Q438" s="6">
        <v>112927980.59</v>
      </c>
      <c r="R438" s="6"/>
      <c r="S438" s="6">
        <v>3575856986.68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715478656.75</v>
      </c>
      <c r="AA438" s="6">
        <v>151862476.87</v>
      </c>
      <c r="AB438" s="10">
        <f t="shared" si="31"/>
        <v>4587531922.71</v>
      </c>
      <c r="AC438" s="10">
        <f t="shared" si="30"/>
        <v>4549787431.29</v>
      </c>
      <c r="AD438" s="10">
        <f t="shared" si="28"/>
        <v>37744491.4200001</v>
      </c>
      <c r="AE438" s="12">
        <f>C438/(1+0.13)/VLOOKUP(A438,[1]选股结果!$A$2:$AX$3002,3,FALSE)</f>
        <v>0.826187855087715</v>
      </c>
      <c r="AF438" s="12">
        <f>(S438/(1+0.1)+Z438)/(VLOOKUP(A438,[1]选股结果!$A$2:$AY$3002,51,FALSE))</f>
        <v>0.876594562816269</v>
      </c>
      <c r="AG438" s="16"/>
      <c r="AH438" s="12">
        <f>AD438/VLOOKUP(A438,[1]选股结果!$A$2:$AX$3002,35,FALSE)</f>
        <v>0.171829041795516</v>
      </c>
      <c r="AI438" s="10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S438/(1+0.13)+Z438)</f>
        <v>644666641.148672</v>
      </c>
      <c r="AJ438" s="10">
        <f t="shared" si="29"/>
        <v>-606922149.728672</v>
      </c>
      <c r="AK438" s="18">
        <f>AD438-VLOOKUP(A438,[2]选股结果!$A$2:$G$4900,7,FALSE)</f>
        <v>37871877.9000001</v>
      </c>
    </row>
    <row r="439" spans="1:37">
      <c r="A439" s="5" t="s">
        <v>911</v>
      </c>
      <c r="B439" s="5" t="s">
        <v>912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/>
      <c r="L439" s="6">
        <v>0</v>
      </c>
      <c r="M439" s="6">
        <v>0</v>
      </c>
      <c r="N439" s="6"/>
      <c r="O439" s="6">
        <v>0</v>
      </c>
      <c r="P439" s="6">
        <v>145179764.78</v>
      </c>
      <c r="Q439" s="6">
        <v>49291312.31</v>
      </c>
      <c r="R439" s="6"/>
      <c r="S439" s="6">
        <v>3959794109.91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576646270.62</v>
      </c>
      <c r="AA439" s="6">
        <v>160063540.31</v>
      </c>
      <c r="AB439" s="10">
        <f t="shared" si="31"/>
        <v>4412017846.59</v>
      </c>
      <c r="AC439" s="10">
        <f t="shared" si="30"/>
        <v>4841683685.62</v>
      </c>
      <c r="AD439" s="10">
        <f t="shared" si="28"/>
        <v>-429665839.03</v>
      </c>
      <c r="AE439" s="12">
        <f>C439/(1+0.13)/VLOOKUP(A439,[1]选股结果!$A$2:$AX$3002,3,FALSE)</f>
        <v>0.786204388663181</v>
      </c>
      <c r="AF439" s="12">
        <f>(S439/(1+0.1)+Z439)/(VLOOKUP(A439,[1]选股结果!$A$2:$AY$3002,51,FALSE))</f>
        <v>0.910289358853301</v>
      </c>
      <c r="AG439" s="16"/>
      <c r="AH439" s="12">
        <f>AD439/VLOOKUP(A439,[1]选股结果!$A$2:$AX$3002,35,FALSE)</f>
        <v>-1.81703533482591</v>
      </c>
      <c r="AI439" s="10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S439/(1+0.13)+Z439)</f>
        <v>507167750.958407</v>
      </c>
      <c r="AJ439" s="10">
        <f t="shared" si="29"/>
        <v>-936833589.988407</v>
      </c>
      <c r="AK439" s="18">
        <f>AD439-VLOOKUP(A439,[2]选股结果!$A$2:$G$4900,7,FALSE)</f>
        <v>-429561771.76</v>
      </c>
    </row>
    <row r="440" spans="1:37">
      <c r="A440" s="5" t="s">
        <v>913</v>
      </c>
      <c r="B440" s="5" t="s">
        <v>914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/>
      <c r="L440" s="6">
        <v>0</v>
      </c>
      <c r="M440" s="6">
        <v>0</v>
      </c>
      <c r="N440" s="6"/>
      <c r="O440" s="6">
        <v>0</v>
      </c>
      <c r="P440" s="6">
        <v>65468492.85</v>
      </c>
      <c r="Q440" s="6">
        <v>68202824.88</v>
      </c>
      <c r="R440" s="6"/>
      <c r="S440" s="6">
        <v>1333002890.8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254657300.06</v>
      </c>
      <c r="AA440" s="6">
        <v>55953420</v>
      </c>
      <c r="AB440" s="10">
        <f t="shared" si="31"/>
        <v>1891999927.6</v>
      </c>
      <c r="AC440" s="10">
        <f t="shared" si="30"/>
        <v>1709082103.71</v>
      </c>
      <c r="AD440" s="10">
        <f t="shared" si="28"/>
        <v>182917823.89</v>
      </c>
      <c r="AE440" s="12">
        <f>C440/(1+0.13)/VLOOKUP(A440,[1]选股结果!$A$2:$AX$3002,3,FALSE)</f>
        <v>0.892097065421071</v>
      </c>
      <c r="AF440" s="12">
        <f>(S440/(1+0.1)+Z440)/(VLOOKUP(A440,[1]选股结果!$A$2:$AY$3002,51,FALSE))</f>
        <v>0.885684621117987</v>
      </c>
      <c r="AG440" s="16"/>
      <c r="AH440" s="12">
        <f>AD440/VLOOKUP(A440,[1]选股结果!$A$2:$AX$3002,35,FALSE)</f>
        <v>1.53582604855212</v>
      </c>
      <c r="AI440" s="10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S440/(1+0.13)+Z440)</f>
        <v>221450670.880796</v>
      </c>
      <c r="AJ440" s="10">
        <f t="shared" si="29"/>
        <v>-38532846.9907963</v>
      </c>
      <c r="AK440" s="18">
        <f>AD440-VLOOKUP(A440,[2]选股结果!$A$2:$G$4900,7,FALSE)</f>
        <v>182985447.83</v>
      </c>
    </row>
    <row r="441" spans="1:37">
      <c r="A441" s="5" t="s">
        <v>915</v>
      </c>
      <c r="B441" s="5" t="s">
        <v>916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/>
      <c r="L441" s="6">
        <v>0</v>
      </c>
      <c r="M441" s="6">
        <v>0</v>
      </c>
      <c r="N441" s="6"/>
      <c r="O441" s="6">
        <v>0</v>
      </c>
      <c r="P441" s="6">
        <v>564771510.21</v>
      </c>
      <c r="Q441" s="6">
        <v>35930062.26</v>
      </c>
      <c r="R441" s="6"/>
      <c r="S441" s="6">
        <v>3532599277.62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191211048.78</v>
      </c>
      <c r="AA441" s="6">
        <v>103693152.92</v>
      </c>
      <c r="AB441" s="10">
        <f t="shared" si="31"/>
        <v>5993430858.26</v>
      </c>
      <c r="AC441" s="10">
        <f t="shared" si="30"/>
        <v>4392274989.53</v>
      </c>
      <c r="AD441" s="10">
        <f t="shared" si="28"/>
        <v>1601155868.73</v>
      </c>
      <c r="AE441" s="12">
        <f>C441/(1+0.13)/VLOOKUP(A441,[1]选股结果!$A$2:$AX$3002,3,FALSE)</f>
        <v>0.900951853604541</v>
      </c>
      <c r="AF441" s="12">
        <f>(S441/(1+0.1)+Z441)/(VLOOKUP(A441,[1]选股结果!$A$2:$AY$3002,51,FALSE))</f>
        <v>0.774541754136059</v>
      </c>
      <c r="AG441" s="16"/>
      <c r="AH441" s="12">
        <f>AD441/VLOOKUP(A441,[1]选股结果!$A$2:$AX$3002,35,FALSE)</f>
        <v>1.39406613039592</v>
      </c>
      <c r="AI441" s="10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S441/(1+0.13)+Z441)</f>
        <v>1075727897.06885</v>
      </c>
      <c r="AJ441" s="10">
        <f t="shared" si="29"/>
        <v>525427971.66115</v>
      </c>
      <c r="AK441" s="18">
        <f>AD441-VLOOKUP(A441,[2]选股结果!$A$2:$G$4900,7,FALSE)</f>
        <v>1601185835.83</v>
      </c>
    </row>
    <row r="442" spans="1:37">
      <c r="A442" s="5" t="s">
        <v>917</v>
      </c>
      <c r="B442" s="5" t="s">
        <v>918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/>
      <c r="L442" s="6">
        <v>0</v>
      </c>
      <c r="M442" s="6">
        <v>0</v>
      </c>
      <c r="N442" s="6"/>
      <c r="O442" s="6">
        <v>0</v>
      </c>
      <c r="P442" s="6">
        <v>204172397.16</v>
      </c>
      <c r="Q442" s="6">
        <v>75725494.44</v>
      </c>
      <c r="R442" s="6"/>
      <c r="S442" s="6">
        <v>1677966676.28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89783007.65</v>
      </c>
      <c r="AA442" s="6">
        <v>42109838.22</v>
      </c>
      <c r="AB442" s="10">
        <f t="shared" si="31"/>
        <v>1835377243.86</v>
      </c>
      <c r="AC442" s="10">
        <f t="shared" si="30"/>
        <v>2014031919.31</v>
      </c>
      <c r="AD442" s="10">
        <f t="shared" si="28"/>
        <v>-178654675.45</v>
      </c>
      <c r="AE442" s="12">
        <f>C442/(1+0.13)/VLOOKUP(A442,[1]选股结果!$A$2:$AX$3002,3,FALSE)</f>
        <v>0.85785434724208</v>
      </c>
      <c r="AF442" s="12">
        <f>(S442/(1+0.1)+Z442)/(VLOOKUP(A442,[1]选股结果!$A$2:$AY$3002,51,FALSE))</f>
        <v>1.2813241940624</v>
      </c>
      <c r="AG442" s="16"/>
      <c r="AH442" s="12">
        <f>AD442/VLOOKUP(A442,[1]选股结果!$A$2:$AX$3002,35,FALSE)</f>
        <v>-0.418847943538815</v>
      </c>
      <c r="AI442" s="10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S442/(1+0.13)+Z442)</f>
        <v>-314132698.904691</v>
      </c>
      <c r="AJ442" s="10">
        <f t="shared" si="29"/>
        <v>135478023.45469</v>
      </c>
      <c r="AK442" s="18">
        <f>AD442-VLOOKUP(A442,[2]选股结果!$A$2:$G$4900,7,FALSE)</f>
        <v>-178701641.01</v>
      </c>
    </row>
    <row r="443" spans="1:37">
      <c r="A443" s="5" t="s">
        <v>919</v>
      </c>
      <c r="B443" s="5" t="s">
        <v>920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/>
      <c r="L443" s="6">
        <v>0</v>
      </c>
      <c r="M443" s="6">
        <v>0</v>
      </c>
      <c r="N443" s="6"/>
      <c r="O443" s="6">
        <v>0</v>
      </c>
      <c r="P443" s="6">
        <v>792725123.44</v>
      </c>
      <c r="Q443" s="6">
        <v>1006981071.55</v>
      </c>
      <c r="R443" s="6"/>
      <c r="S443" s="6">
        <v>50875361174.06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2260744733.91</v>
      </c>
      <c r="AA443" s="6">
        <v>1976031692.91</v>
      </c>
      <c r="AB443" s="10">
        <f t="shared" si="31"/>
        <v>46563713411.64</v>
      </c>
      <c r="AC443" s="10">
        <f t="shared" si="30"/>
        <v>55904862724.32</v>
      </c>
      <c r="AD443" s="10">
        <f t="shared" si="28"/>
        <v>-9341149312.68001</v>
      </c>
      <c r="AE443" s="12">
        <f>C443/(1+0.13)/VLOOKUP(A443,[1]选股结果!$A$2:$AX$3002,3,FALSE)</f>
        <v>0.871745559550823</v>
      </c>
      <c r="AF443" s="12">
        <f>(S443/(1+0.1)+Z443)/(VLOOKUP(A443,[1]选股结果!$A$2:$AY$3002,51,FALSE))</f>
        <v>1.0925071630599</v>
      </c>
      <c r="AG443" s="16"/>
      <c r="AH443" s="12">
        <f>AD443/VLOOKUP(A443,[1]选股结果!$A$2:$AX$3002,35,FALSE)</f>
        <v>-8.54083901794929</v>
      </c>
      <c r="AI443" s="10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S443/(1+0.13)+Z443)</f>
        <v>-2879751171.15725</v>
      </c>
      <c r="AJ443" s="10">
        <f t="shared" si="29"/>
        <v>-6461398141.52276</v>
      </c>
      <c r="AK443" s="18">
        <f>AD443-VLOOKUP(A443,[2]选股结果!$A$2:$G$4900,7,FALSE)</f>
        <v>-9343026029.43001</v>
      </c>
    </row>
    <row r="444" spans="1:37">
      <c r="A444" s="5" t="s">
        <v>921</v>
      </c>
      <c r="B444" s="5" t="s">
        <v>922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/>
      <c r="L444" s="6">
        <v>0</v>
      </c>
      <c r="M444" s="6">
        <v>0</v>
      </c>
      <c r="N444" s="6"/>
      <c r="O444" s="6">
        <v>0</v>
      </c>
      <c r="P444" s="6">
        <v>14013024.08</v>
      </c>
      <c r="Q444" s="6">
        <v>29882252.8</v>
      </c>
      <c r="R444" s="6"/>
      <c r="S444" s="6">
        <v>109369665.4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121312942.92</v>
      </c>
      <c r="AA444" s="6">
        <v>29280381.4</v>
      </c>
      <c r="AB444" s="10">
        <f t="shared" si="31"/>
        <v>270186776.9</v>
      </c>
      <c r="AC444" s="10">
        <f t="shared" si="30"/>
        <v>273976013.8</v>
      </c>
      <c r="AD444" s="10">
        <f t="shared" si="28"/>
        <v>-3789236.90000004</v>
      </c>
      <c r="AE444" s="12">
        <f>C444/(1+0.13)/VLOOKUP(A444,[1]选股结果!$A$2:$AX$3002,3,FALSE)</f>
        <v>1.04683104812848</v>
      </c>
      <c r="AF444" s="12">
        <f>(S444/(1+0.1)+Z444)/(VLOOKUP(A444,[1]选股结果!$A$2:$AY$3002,51,FALSE))</f>
        <v>0.754943907846094</v>
      </c>
      <c r="AG444" s="16"/>
      <c r="AH444" s="12">
        <f>AD444/VLOOKUP(A444,[1]选股结果!$A$2:$AX$3002,35,FALSE)</f>
        <v>0.0330848229863093</v>
      </c>
      <c r="AI444" s="10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S444/(1+0.13)+Z444)</f>
        <v>74292209.3067257</v>
      </c>
      <c r="AJ444" s="10">
        <f t="shared" si="29"/>
        <v>-78081446.2067257</v>
      </c>
      <c r="AK444" s="18">
        <f>AD444-VLOOKUP(A444,[2]选股结果!$A$2:$G$4900,7,FALSE)</f>
        <v>-3789236.90000004</v>
      </c>
    </row>
    <row r="445" spans="1:37">
      <c r="A445" s="5" t="s">
        <v>923</v>
      </c>
      <c r="B445" s="5" t="s">
        <v>924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/>
      <c r="L445" s="6">
        <v>0</v>
      </c>
      <c r="M445" s="6">
        <v>0</v>
      </c>
      <c r="N445" s="6"/>
      <c r="O445" s="6">
        <v>0</v>
      </c>
      <c r="P445" s="6">
        <v>5996230.48</v>
      </c>
      <c r="Q445" s="6">
        <v>15553661.49</v>
      </c>
      <c r="R445" s="6"/>
      <c r="S445" s="6">
        <v>219152554.17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13087901.6</v>
      </c>
      <c r="AA445" s="6">
        <v>12354163.53</v>
      </c>
      <c r="AB445" s="10">
        <f t="shared" ref="AB445:AB505" si="32">C445+D445+E445+F445+G445+H445+I445+J445+L445+M445+O445+Q445</f>
        <v>285702905.83</v>
      </c>
      <c r="AC445" s="10">
        <f t="shared" si="30"/>
        <v>250590849.78</v>
      </c>
      <c r="AD445" s="10">
        <f t="shared" si="28"/>
        <v>35112056.05</v>
      </c>
      <c r="AE445" s="12">
        <f>C445/(1+0.13)/VLOOKUP(A445,[1]选股结果!$A$2:$AX$3002,3,FALSE)</f>
        <v>0.806783429883222</v>
      </c>
      <c r="AF445" s="12">
        <f>(S445/(1+0.1)+Z445)/(VLOOKUP(A445,[1]选股结果!$A$2:$AY$3002,51,FALSE))</f>
        <v>0.781264882073076</v>
      </c>
      <c r="AG445" s="16"/>
      <c r="AH445" s="12">
        <f>AD445/VLOOKUP(A445,[1]选股结果!$A$2:$AX$3002,35,FALSE)</f>
        <v>0.892334844359645</v>
      </c>
      <c r="AI445" s="10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S445/(1+0.13)+Z445)</f>
        <v>64733003.4452212</v>
      </c>
      <c r="AJ445" s="10">
        <f t="shared" si="29"/>
        <v>-29620947.3952212</v>
      </c>
      <c r="AK445" s="18">
        <f>AD445-VLOOKUP(A445,[2]选股结果!$A$2:$G$4900,7,FALSE)</f>
        <v>35112056.05</v>
      </c>
    </row>
    <row r="446" spans="1:37">
      <c r="A446" s="5" t="s">
        <v>925</v>
      </c>
      <c r="B446" s="5" t="s">
        <v>926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/>
      <c r="L446" s="6">
        <v>0</v>
      </c>
      <c r="M446" s="6">
        <v>0</v>
      </c>
      <c r="N446" s="6"/>
      <c r="O446" s="6">
        <v>0</v>
      </c>
      <c r="P446" s="6">
        <v>4292916233.73</v>
      </c>
      <c r="Q446" s="6">
        <v>533246876.61</v>
      </c>
      <c r="R446" s="6"/>
      <c r="S446" s="6">
        <v>11640533355.78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4061456917.86</v>
      </c>
      <c r="AA446" s="6">
        <v>419411184.36</v>
      </c>
      <c r="AB446" s="10">
        <f t="shared" si="32"/>
        <v>27347488486.66</v>
      </c>
      <c r="AC446" s="10">
        <f t="shared" si="30"/>
        <v>20414317691.73</v>
      </c>
      <c r="AD446" s="10">
        <f t="shared" si="28"/>
        <v>6933170794.93</v>
      </c>
      <c r="AE446" s="12">
        <f>C446/(1+0.13)/VLOOKUP(A446,[1]选股结果!$A$2:$AX$3002,3,FALSE)</f>
        <v>0.799175535587606</v>
      </c>
      <c r="AF446" s="12">
        <f>(S446/(1+0.1)+Z446)/(VLOOKUP(A446,[1]选股结果!$A$2:$AY$3002,51,FALSE))</f>
        <v>0.598697470469371</v>
      </c>
      <c r="AG446" s="16"/>
      <c r="AH446" s="12">
        <f>AD446/VLOOKUP(A446,[1]选股结果!$A$2:$AX$3002,35,FALSE)</f>
        <v>1.97561869515519</v>
      </c>
      <c r="AI446" s="10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S446/(1+0.13)+Z446)</f>
        <v>10096551153.1423</v>
      </c>
      <c r="AJ446" s="10">
        <f t="shared" si="29"/>
        <v>-3163380358.2123</v>
      </c>
      <c r="AK446" s="18">
        <f>AD446-VLOOKUP(A446,[2]选股结果!$A$2:$G$4900,7,FALSE)</f>
        <v>6937004264.63</v>
      </c>
    </row>
    <row r="447" spans="1:37">
      <c r="A447" s="5" t="s">
        <v>927</v>
      </c>
      <c r="B447" s="5" t="s">
        <v>928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/>
      <c r="L447" s="6">
        <v>0</v>
      </c>
      <c r="M447" s="6">
        <v>0</v>
      </c>
      <c r="N447" s="6"/>
      <c r="O447" s="6">
        <v>0</v>
      </c>
      <c r="P447" s="6">
        <v>17897707.24</v>
      </c>
      <c r="Q447" s="6">
        <v>6373269.79</v>
      </c>
      <c r="R447" s="6"/>
      <c r="S447" s="6">
        <v>1534422301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69794231.55</v>
      </c>
      <c r="AA447" s="6">
        <v>21318931.97</v>
      </c>
      <c r="AB447" s="10">
        <f t="shared" si="32"/>
        <v>1773534329.03</v>
      </c>
      <c r="AC447" s="10">
        <f t="shared" si="30"/>
        <v>1643433171.76</v>
      </c>
      <c r="AD447" s="10">
        <f t="shared" si="28"/>
        <v>130101157.27</v>
      </c>
      <c r="AE447" s="12">
        <f>C447/(1+0.13)/VLOOKUP(A447,[1]选股结果!$A$2:$AX$3002,3,FALSE)</f>
        <v>1.01635546297583</v>
      </c>
      <c r="AF447" s="12">
        <f>(S447/(1+0.1)+Z447)/(VLOOKUP(A447,[1]选股结果!$A$2:$AY$3002,51,FALSE))</f>
        <v>0.958991068977715</v>
      </c>
      <c r="AG447" s="16"/>
      <c r="AH447" s="12">
        <f>AD447/VLOOKUP(A447,[1]选股结果!$A$2:$AX$3002,35,FALSE)</f>
        <v>14.3179294802513</v>
      </c>
      <c r="AI447" s="10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S447/(1+0.13)+Z447)</f>
        <v>99668880.9470797</v>
      </c>
      <c r="AJ447" s="10">
        <f t="shared" si="29"/>
        <v>30432276.3229203</v>
      </c>
      <c r="AK447" s="18">
        <f>AD447-VLOOKUP(A447,[2]选股结果!$A$2:$G$4900,7,FALSE)</f>
        <v>130101157.27</v>
      </c>
    </row>
    <row r="448" spans="1:37">
      <c r="A448" s="5" t="s">
        <v>929</v>
      </c>
      <c r="B448" s="5" t="s">
        <v>930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/>
      <c r="L448" s="6">
        <v>0</v>
      </c>
      <c r="M448" s="6">
        <v>0</v>
      </c>
      <c r="N448" s="6"/>
      <c r="O448" s="6">
        <v>0</v>
      </c>
      <c r="P448" s="6">
        <v>783066077</v>
      </c>
      <c r="Q448" s="6">
        <v>17371350846.3</v>
      </c>
      <c r="R448" s="6"/>
      <c r="S448" s="6">
        <v>36506967643.15</v>
      </c>
      <c r="T448" s="6">
        <v>0</v>
      </c>
      <c r="U448" s="6">
        <v>0</v>
      </c>
      <c r="V448" s="6">
        <v>0</v>
      </c>
      <c r="W448" s="6">
        <v>0</v>
      </c>
      <c r="X448" s="6">
        <v>962144560.42</v>
      </c>
      <c r="Y448" s="6">
        <v>0</v>
      </c>
      <c r="Z448" s="6">
        <v>522670019.05</v>
      </c>
      <c r="AA448" s="6">
        <v>861210318.31</v>
      </c>
      <c r="AB448" s="10">
        <f t="shared" si="32"/>
        <v>33828418285.48</v>
      </c>
      <c r="AC448" s="10">
        <f t="shared" si="30"/>
        <v>39636058617.93</v>
      </c>
      <c r="AD448" s="10">
        <f t="shared" si="28"/>
        <v>-5807640332.45</v>
      </c>
      <c r="AE448" s="12" t="e">
        <f>C448/(1+0.13)/VLOOKUP(A448,[1]选股结果!$A$2:$AX$3002,3,FALSE)</f>
        <v>#DIV/0!</v>
      </c>
      <c r="AF448" s="12">
        <f>(S448/(1+0.1)+Z448)/(VLOOKUP(A448,[1]选股结果!$A$2:$AY$3002,51,FALSE))</f>
        <v>42.6447935383928</v>
      </c>
      <c r="AG448" s="16"/>
      <c r="AH448" s="12">
        <f>AD448/VLOOKUP(A448,[1]选股结果!$A$2:$AX$3002,35,FALSE)</f>
        <v>-20.4883015445234</v>
      </c>
      <c r="AI448" s="10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S448/(1+0.13)+Z448)</f>
        <v>-32039218377.8472</v>
      </c>
      <c r="AJ448" s="10">
        <f t="shared" si="29"/>
        <v>26231578045.3972</v>
      </c>
      <c r="AK448" s="18">
        <f>AD448-VLOOKUP(A448,[2]选股结果!$A$2:$G$4900,7,FALSE)</f>
        <v>-5807624044.03</v>
      </c>
    </row>
    <row r="449" spans="1:37">
      <c r="A449" s="5" t="s">
        <v>931</v>
      </c>
      <c r="B449" s="5" t="s">
        <v>932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/>
      <c r="L449" s="6">
        <v>0</v>
      </c>
      <c r="M449" s="6">
        <v>0</v>
      </c>
      <c r="N449" s="6"/>
      <c r="O449" s="6">
        <v>0</v>
      </c>
      <c r="P449" s="6">
        <v>263619953.64</v>
      </c>
      <c r="Q449" s="6">
        <v>138108713.35</v>
      </c>
      <c r="R449" s="6"/>
      <c r="S449" s="6">
        <v>4931602759.43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856721560.97</v>
      </c>
      <c r="AA449" s="6">
        <v>358117085.55</v>
      </c>
      <c r="AB449" s="10">
        <f t="shared" si="32"/>
        <v>6151936463.79</v>
      </c>
      <c r="AC449" s="10">
        <f t="shared" si="30"/>
        <v>6410061359.59</v>
      </c>
      <c r="AD449" s="10">
        <f t="shared" si="28"/>
        <v>-258124895.800001</v>
      </c>
      <c r="AE449" s="12">
        <f>C449/(1+0.13)/VLOOKUP(A449,[1]选股结果!$A$2:$AX$3002,3,FALSE)</f>
        <v>0.722281821379951</v>
      </c>
      <c r="AF449" s="12">
        <f>(S449/(1+0.1)+Z449)/(VLOOKUP(A449,[1]选股结果!$A$2:$AY$3002,51,FALSE))</f>
        <v>0.769761470645193</v>
      </c>
      <c r="AG449" s="16"/>
      <c r="AH449" s="12">
        <f>AD449/VLOOKUP(A449,[1]选股结果!$A$2:$AX$3002,35,FALSE)</f>
        <v>-0.36113361111564</v>
      </c>
      <c r="AI449" s="10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S449/(1+0.13)+Z449)</f>
        <v>1716237982.15593</v>
      </c>
      <c r="AJ449" s="10">
        <f t="shared" si="29"/>
        <v>-1974362877.95593</v>
      </c>
      <c r="AK449" s="18">
        <f>AD449-VLOOKUP(A449,[2]选股结果!$A$2:$G$4900,7,FALSE)</f>
        <v>-257322983.170001</v>
      </c>
    </row>
    <row r="450" spans="1:37">
      <c r="A450" s="5" t="s">
        <v>933</v>
      </c>
      <c r="B450" s="5" t="s">
        <v>934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/>
      <c r="L450" s="6">
        <v>0</v>
      </c>
      <c r="M450" s="6">
        <v>0</v>
      </c>
      <c r="N450" s="6"/>
      <c r="O450" s="6">
        <v>0</v>
      </c>
      <c r="P450" s="6">
        <v>306874144.52</v>
      </c>
      <c r="Q450" s="6">
        <v>43854489.88</v>
      </c>
      <c r="R450" s="6"/>
      <c r="S450" s="6">
        <v>1215555537.09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367409697.23</v>
      </c>
      <c r="AA450" s="6">
        <v>762316899.87</v>
      </c>
      <c r="AB450" s="10">
        <f t="shared" si="32"/>
        <v>3089951401.48</v>
      </c>
      <c r="AC450" s="10">
        <f t="shared" si="30"/>
        <v>2652156278.71</v>
      </c>
      <c r="AD450" s="10">
        <f t="shared" si="28"/>
        <v>437795122.77</v>
      </c>
      <c r="AE450" s="12">
        <f>C450/(1+0.13)/VLOOKUP(A450,[1]选股结果!$A$2:$AX$3002,3,FALSE)</f>
        <v>0.901050392777113</v>
      </c>
      <c r="AF450" s="12">
        <f>(S450/(1+0.1)+Z450)/(VLOOKUP(A450,[1]选股结果!$A$2:$AY$3002,51,FALSE))</f>
        <v>0.557530977375805</v>
      </c>
      <c r="AG450" s="16"/>
      <c r="AH450" s="12">
        <f>AD450/VLOOKUP(A450,[1]选股结果!$A$2:$AX$3002,35,FALSE)</f>
        <v>1.91564573304489</v>
      </c>
      <c r="AI450" s="10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S450/(1+0.13)+Z450)</f>
        <v>1197914878.59858</v>
      </c>
      <c r="AJ450" s="10">
        <f t="shared" si="29"/>
        <v>-760119755.828584</v>
      </c>
      <c r="AK450" s="18">
        <f>AD450-VLOOKUP(A450,[2]选股结果!$A$2:$G$4900,7,FALSE)</f>
        <v>437711672.64</v>
      </c>
    </row>
    <row r="451" spans="1:37">
      <c r="A451" s="5" t="s">
        <v>935</v>
      </c>
      <c r="B451" s="5" t="s">
        <v>936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/>
      <c r="L451" s="6">
        <v>0</v>
      </c>
      <c r="M451" s="6">
        <v>0</v>
      </c>
      <c r="N451" s="6"/>
      <c r="O451" s="6">
        <v>0</v>
      </c>
      <c r="P451" s="6">
        <v>683276918.09</v>
      </c>
      <c r="Q451" s="6">
        <v>165818240.2</v>
      </c>
      <c r="R451" s="6"/>
      <c r="S451" s="6">
        <v>7341143343.91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664915349.89</v>
      </c>
      <c r="AA451" s="6">
        <v>293582510.05</v>
      </c>
      <c r="AB451" s="10">
        <f t="shared" si="32"/>
        <v>10709106318.33</v>
      </c>
      <c r="AC451" s="10">
        <f t="shared" si="30"/>
        <v>8982918121.94</v>
      </c>
      <c r="AD451" s="10">
        <f t="shared" ref="AD451:AD514" si="33">AB451-AC451</f>
        <v>1726188196.39</v>
      </c>
      <c r="AE451" s="12">
        <f>C451/(1+0.13)/VLOOKUP(A451,[1]选股结果!$A$2:$AX$3002,3,FALSE)</f>
        <v>0.974278343196706</v>
      </c>
      <c r="AF451" s="12">
        <f>(S451/(1+0.1)+Z451)/(VLOOKUP(A451,[1]选股结果!$A$2:$AY$3002,51,FALSE))</f>
        <v>0.916859039402606</v>
      </c>
      <c r="AG451" s="16"/>
      <c r="AH451" s="12">
        <f>AD451/VLOOKUP(A451,[1]选股结果!$A$2:$AX$3002,35,FALSE)</f>
        <v>1.53841845097895</v>
      </c>
      <c r="AI451" s="10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S451/(1+0.13)+Z451)</f>
        <v>842652796.40115</v>
      </c>
      <c r="AJ451" s="10">
        <f t="shared" ref="AJ451:AJ514" si="34">AD451-AI451</f>
        <v>883535399.98885</v>
      </c>
      <c r="AK451" s="18">
        <f>AD451-VLOOKUP(A451,[2]选股结果!$A$2:$G$4900,7,FALSE)</f>
        <v>1726200720.09</v>
      </c>
    </row>
    <row r="452" spans="1:37">
      <c r="A452" s="5" t="s">
        <v>937</v>
      </c>
      <c r="B452" s="5" t="s">
        <v>938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/>
      <c r="L452" s="6">
        <v>0</v>
      </c>
      <c r="M452" s="6">
        <v>0</v>
      </c>
      <c r="N452" s="6"/>
      <c r="O452" s="6">
        <v>0</v>
      </c>
      <c r="P452" s="6">
        <v>42848506.45</v>
      </c>
      <c r="Q452" s="6">
        <v>24425876.83</v>
      </c>
      <c r="R452" s="6"/>
      <c r="S452" s="6">
        <v>116189644.4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112546991.76</v>
      </c>
      <c r="AA452" s="6">
        <v>38143030.53</v>
      </c>
      <c r="AB452" s="10">
        <f t="shared" si="32"/>
        <v>721947930.63</v>
      </c>
      <c r="AC452" s="10">
        <f t="shared" si="30"/>
        <v>309728173.14</v>
      </c>
      <c r="AD452" s="10">
        <f t="shared" si="33"/>
        <v>412219757.49</v>
      </c>
      <c r="AE452" s="12">
        <f>C452/(1+0.13)/VLOOKUP(A452,[1]选股结果!$A$2:$AX$3002,3,FALSE)</f>
        <v>1.51336068056157</v>
      </c>
      <c r="AF452" s="12">
        <f>(S452/(1+0.1)+Z452)/(VLOOKUP(A452,[1]选股结果!$A$2:$AY$3002,51,FALSE))</f>
        <v>0.752176162434328</v>
      </c>
      <c r="AG452" s="16"/>
      <c r="AH452" s="12">
        <f>AD452/VLOOKUP(A452,[1]选股结果!$A$2:$AX$3002,35,FALSE)</f>
        <v>3.33837395992571</v>
      </c>
      <c r="AI452" s="10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S452/(1+0.13)+Z452)</f>
        <v>74687287.5807079</v>
      </c>
      <c r="AJ452" s="10">
        <f t="shared" si="34"/>
        <v>337532469.909292</v>
      </c>
      <c r="AK452" s="18">
        <f>AD452-VLOOKUP(A452,[2]选股结果!$A$2:$G$4900,7,FALSE)</f>
        <v>418038066.84</v>
      </c>
    </row>
    <row r="453" spans="1:37">
      <c r="A453" s="5" t="s">
        <v>939</v>
      </c>
      <c r="B453" s="5" t="s">
        <v>940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/>
      <c r="L453" s="6">
        <v>0</v>
      </c>
      <c r="M453" s="6">
        <v>0</v>
      </c>
      <c r="N453" s="6"/>
      <c r="O453" s="6">
        <v>0</v>
      </c>
      <c r="P453" s="6">
        <v>12418906.38</v>
      </c>
      <c r="Q453" s="6">
        <v>15158339.3</v>
      </c>
      <c r="R453" s="6"/>
      <c r="S453" s="6">
        <v>51073734.55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19850058.54</v>
      </c>
      <c r="AA453" s="6">
        <v>34032817.38</v>
      </c>
      <c r="AB453" s="10">
        <f t="shared" si="32"/>
        <v>97883115.63</v>
      </c>
      <c r="AC453" s="10">
        <f t="shared" si="30"/>
        <v>117375516.85</v>
      </c>
      <c r="AD453" s="10">
        <f t="shared" si="33"/>
        <v>-19492401.22</v>
      </c>
      <c r="AE453" s="12">
        <f>C453/(1+0.13)/VLOOKUP(A453,[1]选股结果!$A$2:$AX$3002,3,FALSE)</f>
        <v>2.00019273210509</v>
      </c>
      <c r="AF453" s="12">
        <f>(S453/(1+0.1)+Z453)/(VLOOKUP(A453,[1]选股结果!$A$2:$AY$3002,51,FALSE))</f>
        <v>1.32468166476119</v>
      </c>
      <c r="AG453" s="16"/>
      <c r="AH453" s="12">
        <f>AD453/VLOOKUP(A453,[1]选股结果!$A$2:$AX$3002,35,FALSE)</f>
        <v>1.16744382005327</v>
      </c>
      <c r="AI453" s="10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S453/(1+0.13)+Z453)</f>
        <v>-15012842.9369911</v>
      </c>
      <c r="AJ453" s="10">
        <f t="shared" si="34"/>
        <v>-4479558.28300885</v>
      </c>
      <c r="AK453" s="18">
        <f>AD453-VLOOKUP(A453,[2]选股结果!$A$2:$G$4900,7,FALSE)</f>
        <v>-19492401.22</v>
      </c>
    </row>
    <row r="454" spans="1:37">
      <c r="A454" s="5" t="s">
        <v>941</v>
      </c>
      <c r="B454" s="5" t="s">
        <v>942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/>
      <c r="L454" s="6">
        <v>0</v>
      </c>
      <c r="M454" s="6">
        <v>0</v>
      </c>
      <c r="N454" s="6"/>
      <c r="O454" s="6">
        <v>0</v>
      </c>
      <c r="P454" s="6">
        <v>891399.99</v>
      </c>
      <c r="Q454" s="6">
        <v>24155255.33</v>
      </c>
      <c r="R454" s="6"/>
      <c r="S454" s="6">
        <v>32834147.49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5306956.62</v>
      </c>
      <c r="AA454" s="6">
        <v>17498221.8</v>
      </c>
      <c r="AB454" s="10">
        <f t="shared" si="32"/>
        <v>56825168.19</v>
      </c>
      <c r="AC454" s="10">
        <f t="shared" si="30"/>
        <v>56530725.9</v>
      </c>
      <c r="AD454" s="10">
        <f t="shared" si="33"/>
        <v>294442.289999999</v>
      </c>
      <c r="AE454" s="12">
        <f>C454/(1+0.13)/VLOOKUP(A454,[1]选股结果!$A$2:$AX$3002,3,FALSE)</f>
        <v>1.00615392631598</v>
      </c>
      <c r="AF454" s="12">
        <f>(S454/(1+0.1)+Z454)/(VLOOKUP(A454,[1]选股结果!$A$2:$AY$3002,51,FALSE))</f>
        <v>0.954943720995426</v>
      </c>
      <c r="AG454" s="16"/>
      <c r="AH454" s="12">
        <f>AD454/VLOOKUP(A454,[1]选股结果!$A$2:$AX$3002,35,FALSE)</f>
        <v>0.091014521528459</v>
      </c>
      <c r="AI454" s="10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S454/(1+0.13)+Z454)</f>
        <v>2451200.83973451</v>
      </c>
      <c r="AJ454" s="10">
        <f t="shared" si="34"/>
        <v>-2156758.54973451</v>
      </c>
      <c r="AK454" s="18">
        <f>AD454-VLOOKUP(A454,[2]选股结果!$A$2:$G$4900,7,FALSE)</f>
        <v>294442.289999999</v>
      </c>
    </row>
    <row r="455" spans="1:37">
      <c r="A455" s="5" t="s">
        <v>943</v>
      </c>
      <c r="B455" s="5" t="s">
        <v>944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/>
      <c r="L455" s="6">
        <v>0</v>
      </c>
      <c r="M455" s="6">
        <v>0</v>
      </c>
      <c r="N455" s="6"/>
      <c r="O455" s="6">
        <v>0</v>
      </c>
      <c r="P455" s="6">
        <v>236176211.31</v>
      </c>
      <c r="Q455" s="6">
        <v>433218504.48</v>
      </c>
      <c r="R455" s="6"/>
      <c r="S455" s="6">
        <v>3398782891.81</v>
      </c>
      <c r="T455" s="6">
        <v>-216123843.5</v>
      </c>
      <c r="U455" s="6">
        <v>0</v>
      </c>
      <c r="V455" s="6">
        <v>0</v>
      </c>
      <c r="W455" s="6">
        <v>0</v>
      </c>
      <c r="X455" s="6">
        <v>131250923.47</v>
      </c>
      <c r="Y455" s="6">
        <v>0</v>
      </c>
      <c r="Z455" s="6">
        <v>925065282.96</v>
      </c>
      <c r="AA455" s="6">
        <v>780272297.66</v>
      </c>
      <c r="AB455" s="10">
        <f t="shared" si="32"/>
        <v>5924234719.9</v>
      </c>
      <c r="AC455" s="10">
        <f t="shared" si="30"/>
        <v>5255423763.71</v>
      </c>
      <c r="AD455" s="10">
        <f t="shared" si="33"/>
        <v>668810956.19</v>
      </c>
      <c r="AE455" s="12">
        <f>C455/(1+0.13)/VLOOKUP(A455,[1]选股结果!$A$2:$AX$3002,3,FALSE)</f>
        <v>0.899496625332292</v>
      </c>
      <c r="AF455" s="12">
        <f>(S455/(1+0.1)+Z455)/(VLOOKUP(A455,[1]选股结果!$A$2:$AY$3002,51,FALSE))</f>
        <v>0.854995881485619</v>
      </c>
      <c r="AG455" s="16"/>
      <c r="AH455" s="12">
        <f>AD455/VLOOKUP(A455,[1]选股结果!$A$2:$AX$3002,35,FALSE)</f>
        <v>5.77275012280905</v>
      </c>
      <c r="AI455" s="10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S455/(1+0.13)+Z455)</f>
        <v>762936809.561681</v>
      </c>
      <c r="AJ455" s="10">
        <f t="shared" si="34"/>
        <v>-94125853.3716812</v>
      </c>
      <c r="AK455" s="18">
        <f>AD455-VLOOKUP(A455,[2]选股结果!$A$2:$G$4900,7,FALSE)</f>
        <v>654008930.42</v>
      </c>
    </row>
    <row r="456" spans="1:37">
      <c r="A456" s="5" t="s">
        <v>945</v>
      </c>
      <c r="B456" s="5" t="s">
        <v>946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/>
      <c r="L456" s="6">
        <v>0</v>
      </c>
      <c r="M456" s="6">
        <v>0</v>
      </c>
      <c r="N456" s="6"/>
      <c r="O456" s="6">
        <v>0</v>
      </c>
      <c r="P456" s="6">
        <v>22288299.27</v>
      </c>
      <c r="Q456" s="6">
        <v>84226464.31</v>
      </c>
      <c r="R456" s="6"/>
      <c r="S456" s="6">
        <v>968517651.88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401900021.41</v>
      </c>
      <c r="AA456" s="6">
        <v>366900367.06</v>
      </c>
      <c r="AB456" s="10">
        <f t="shared" si="32"/>
        <v>2360894989.23</v>
      </c>
      <c r="AC456" s="10">
        <f t="shared" si="30"/>
        <v>1759606339.62</v>
      </c>
      <c r="AD456" s="10">
        <f t="shared" si="33"/>
        <v>601288649.61</v>
      </c>
      <c r="AE456" s="12">
        <f>C456/(1+0.13)/VLOOKUP(A456,[1]选股结果!$A$2:$AX$3002,3,FALSE)</f>
        <v>2.4360769901418</v>
      </c>
      <c r="AF456" s="12">
        <f>(S456/(1+0.1)+Z456)/(VLOOKUP(A456,[1]选股结果!$A$2:$AY$3002,51,FALSE))</f>
        <v>1.07588056820914</v>
      </c>
      <c r="AG456" s="16"/>
      <c r="AH456" s="12">
        <f>AD456/VLOOKUP(A456,[1]选股结果!$A$2:$AX$3002,35,FALSE)</f>
        <v>-2.02495110566862</v>
      </c>
      <c r="AI456" s="10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S456/(1+0.13)+Z456)</f>
        <v>-67068738.4204426</v>
      </c>
      <c r="AJ456" s="10">
        <f t="shared" si="34"/>
        <v>668357388.030443</v>
      </c>
      <c r="AK456" s="18">
        <f>AD456-VLOOKUP(A456,[2]选股结果!$A$2:$G$4900,7,FALSE)</f>
        <v>583710267.87</v>
      </c>
    </row>
    <row r="457" spans="1:37">
      <c r="A457" s="5" t="s">
        <v>947</v>
      </c>
      <c r="B457" s="5" t="s">
        <v>948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/>
      <c r="L457" s="6">
        <v>0</v>
      </c>
      <c r="M457" s="6">
        <v>0</v>
      </c>
      <c r="N457" s="6"/>
      <c r="O457" s="6">
        <v>0</v>
      </c>
      <c r="P457" s="6">
        <v>1489598240.21</v>
      </c>
      <c r="Q457" s="6">
        <v>627545507.36</v>
      </c>
      <c r="R457" s="6"/>
      <c r="S457" s="6">
        <v>3083382779.37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1938129388.8</v>
      </c>
      <c r="AA457" s="6">
        <v>4190241505.37</v>
      </c>
      <c r="AB457" s="10">
        <f t="shared" si="32"/>
        <v>12146051469.3</v>
      </c>
      <c r="AC457" s="10">
        <f t="shared" si="30"/>
        <v>10701351913.75</v>
      </c>
      <c r="AD457" s="10">
        <f t="shared" si="33"/>
        <v>1444699555.55</v>
      </c>
      <c r="AE457" s="12">
        <f>C457/(1+0.13)/VLOOKUP(A457,[1]选股结果!$A$2:$AX$3002,3,FALSE)</f>
        <v>0.918381367211651</v>
      </c>
      <c r="AF457" s="12">
        <f>(S457/(1+0.1)+Z457)/(VLOOKUP(A457,[1]选股结果!$A$2:$AY$3002,51,FALSE))</f>
        <v>0.521797587784415</v>
      </c>
      <c r="AG457" s="16"/>
      <c r="AH457" s="12">
        <f>AD457/VLOOKUP(A457,[1]选股结果!$A$2:$AX$3002,35,FALSE)</f>
        <v>0.897725343348457</v>
      </c>
      <c r="AI457" s="10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S457/(1+0.13)+Z457)</f>
        <v>4419504125.38389</v>
      </c>
      <c r="AJ457" s="10">
        <f t="shared" si="34"/>
        <v>-2974804569.83389</v>
      </c>
      <c r="AK457" s="18">
        <f>AD457-VLOOKUP(A457,[2]选股结果!$A$2:$G$4900,7,FALSE)</f>
        <v>1445796587.43</v>
      </c>
    </row>
    <row r="458" spans="1:37">
      <c r="A458" s="5" t="s">
        <v>949</v>
      </c>
      <c r="B458" s="5" t="s">
        <v>950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/>
      <c r="L458" s="6">
        <v>0</v>
      </c>
      <c r="M458" s="6">
        <v>0</v>
      </c>
      <c r="N458" s="6"/>
      <c r="O458" s="6">
        <v>0</v>
      </c>
      <c r="P458" s="6">
        <v>11360020.02</v>
      </c>
      <c r="Q458" s="6">
        <v>32249434.47</v>
      </c>
      <c r="R458" s="6"/>
      <c r="S458" s="6">
        <v>568819279.14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82786086.96</v>
      </c>
      <c r="AA458" s="6">
        <v>55758344.56</v>
      </c>
      <c r="AB458" s="10">
        <f t="shared" si="32"/>
        <v>832566513.44</v>
      </c>
      <c r="AC458" s="10">
        <f t="shared" si="30"/>
        <v>718723730.68</v>
      </c>
      <c r="AD458" s="10">
        <f t="shared" si="33"/>
        <v>113842782.76</v>
      </c>
      <c r="AE458" s="12">
        <f>C458/(1+0.13)/VLOOKUP(A458,[1]选股结果!$A$2:$AX$3002,3,FALSE)</f>
        <v>0.843901122066216</v>
      </c>
      <c r="AF458" s="12">
        <f>(S458/(1+0.1)+Z458)/(VLOOKUP(A458,[1]选股结果!$A$2:$AY$3002,51,FALSE))</f>
        <v>0.962560464452841</v>
      </c>
      <c r="AG458" s="16"/>
      <c r="AH458" s="12">
        <f>AD458/VLOOKUP(A458,[1]选股结果!$A$2:$AX$3002,35,FALSE)</f>
        <v>0.495934583123334</v>
      </c>
      <c r="AI458" s="10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S458/(1+0.13)+Z458)</f>
        <v>37061905.0957521</v>
      </c>
      <c r="AJ458" s="10">
        <f t="shared" si="34"/>
        <v>76780877.6642479</v>
      </c>
      <c r="AK458" s="18">
        <f>AD458-VLOOKUP(A458,[2]选股结果!$A$2:$G$4900,7,FALSE)</f>
        <v>113841035.19</v>
      </c>
    </row>
    <row r="459" spans="1:37">
      <c r="A459" s="5" t="s">
        <v>951</v>
      </c>
      <c r="B459" s="5" t="s">
        <v>952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/>
      <c r="L459" s="6">
        <v>0</v>
      </c>
      <c r="M459" s="6">
        <v>0</v>
      </c>
      <c r="N459" s="6"/>
      <c r="O459" s="6">
        <v>0</v>
      </c>
      <c r="P459" s="6">
        <v>40072095.68</v>
      </c>
      <c r="Q459" s="6">
        <v>17274080.15</v>
      </c>
      <c r="R459" s="6"/>
      <c r="S459" s="6">
        <v>429620613.68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39676503.15</v>
      </c>
      <c r="AA459" s="6">
        <v>25152895.13</v>
      </c>
      <c r="AB459" s="10">
        <f t="shared" si="32"/>
        <v>511970994</v>
      </c>
      <c r="AC459" s="10">
        <f t="shared" si="30"/>
        <v>534522107.64</v>
      </c>
      <c r="AD459" s="10">
        <f t="shared" si="33"/>
        <v>-22551113.64</v>
      </c>
      <c r="AE459" s="12">
        <f>C459/(1+0.13)/VLOOKUP(A459,[1]选股结果!$A$2:$AX$3002,3,FALSE)</f>
        <v>0.863285038238061</v>
      </c>
      <c r="AF459" s="12">
        <f>(S459/(1+0.1)+Z459)/(VLOOKUP(A459,[1]选股结果!$A$2:$AY$3002,51,FALSE))</f>
        <v>0.948184083698789</v>
      </c>
      <c r="AG459" s="16"/>
      <c r="AH459" s="12">
        <f>AD459/VLOOKUP(A459,[1]选股结果!$A$2:$AX$3002,35,FALSE)</f>
        <v>-0.668799283865518</v>
      </c>
      <c r="AI459" s="10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S459/(1+0.13)+Z459)</f>
        <v>33880551.4848673</v>
      </c>
      <c r="AJ459" s="10">
        <f t="shared" si="34"/>
        <v>-56431665.1248673</v>
      </c>
      <c r="AK459" s="18">
        <f>AD459-VLOOKUP(A459,[2]选股结果!$A$2:$G$4900,7,FALSE)</f>
        <v>-22579988.55</v>
      </c>
    </row>
    <row r="460" spans="1:37">
      <c r="A460" s="5" t="s">
        <v>953</v>
      </c>
      <c r="B460" s="5" t="s">
        <v>954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/>
      <c r="L460" s="6">
        <v>0</v>
      </c>
      <c r="M460" s="6">
        <v>0</v>
      </c>
      <c r="N460" s="6"/>
      <c r="O460" s="6">
        <v>0</v>
      </c>
      <c r="P460" s="6">
        <v>505404979.54</v>
      </c>
      <c r="Q460" s="6">
        <v>42321652.33</v>
      </c>
      <c r="R460" s="6"/>
      <c r="S460" s="6">
        <v>1557224645.26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291381159.08</v>
      </c>
      <c r="AA460" s="6">
        <v>246888802.22</v>
      </c>
      <c r="AB460" s="10">
        <f t="shared" si="32"/>
        <v>4354107565.17</v>
      </c>
      <c r="AC460" s="10">
        <f t="shared" si="30"/>
        <v>2600899586.1</v>
      </c>
      <c r="AD460" s="10">
        <f t="shared" si="33"/>
        <v>1753207979.07</v>
      </c>
      <c r="AE460" s="12">
        <f>C460/(1+0.13)/VLOOKUP(A460,[1]选股结果!$A$2:$AX$3002,3,FALSE)</f>
        <v>0.996215273940697</v>
      </c>
      <c r="AF460" s="12">
        <f>(S460/(1+0.1)+Z460)/(VLOOKUP(A460,[1]选股结果!$A$2:$AY$3002,51,FALSE))</f>
        <v>0.850301633348107</v>
      </c>
      <c r="AG460" s="16"/>
      <c r="AH460" s="12">
        <f>AD460/VLOOKUP(A460,[1]选股结果!$A$2:$AX$3002,35,FALSE)</f>
        <v>1.24176018455561</v>
      </c>
      <c r="AI460" s="10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S460/(1+0.13)+Z460)</f>
        <v>338113789.470266</v>
      </c>
      <c r="AJ460" s="10">
        <f t="shared" si="34"/>
        <v>1415094189.59973</v>
      </c>
      <c r="AK460" s="18">
        <f>AD460-VLOOKUP(A460,[2]选股结果!$A$2:$G$4900,7,FALSE)</f>
        <v>1755358175.98</v>
      </c>
    </row>
    <row r="461" spans="1:37">
      <c r="A461" s="5" t="s">
        <v>955</v>
      </c>
      <c r="B461" s="5" t="s">
        <v>956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/>
      <c r="L461" s="6">
        <v>0</v>
      </c>
      <c r="M461" s="6">
        <v>0</v>
      </c>
      <c r="N461" s="6"/>
      <c r="O461" s="6">
        <v>0</v>
      </c>
      <c r="P461" s="6">
        <v>22251175.38</v>
      </c>
      <c r="Q461" s="6">
        <v>6689157.51</v>
      </c>
      <c r="R461" s="6"/>
      <c r="S461" s="6">
        <v>169753757.53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90746696.26</v>
      </c>
      <c r="AA461" s="6">
        <v>10804726.89</v>
      </c>
      <c r="AB461" s="10">
        <f t="shared" si="32"/>
        <v>469822535.07</v>
      </c>
      <c r="AC461" s="10">
        <f t="shared" si="30"/>
        <v>293556356.06</v>
      </c>
      <c r="AD461" s="10">
        <f t="shared" si="33"/>
        <v>176266179.01</v>
      </c>
      <c r="AE461" s="12">
        <f>C461/(1+0.13)/VLOOKUP(A461,[1]选股结果!$A$2:$AX$3002,3,FALSE)</f>
        <v>0.956262098343667</v>
      </c>
      <c r="AF461" s="12">
        <f>(S461/(1+0.1)+Z461)/(VLOOKUP(A461,[1]选股结果!$A$2:$AY$3002,51,FALSE))</f>
        <v>0.79700589089232</v>
      </c>
      <c r="AG461" s="16"/>
      <c r="AH461" s="12">
        <f>AD461/VLOOKUP(A461,[1]选股结果!$A$2:$AX$3002,35,FALSE)</f>
        <v>1.77199294796541</v>
      </c>
      <c r="AI461" s="10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S461/(1+0.13)+Z461)</f>
        <v>66514916.0241593</v>
      </c>
      <c r="AJ461" s="10">
        <f t="shared" si="34"/>
        <v>109751262.985841</v>
      </c>
      <c r="AK461" s="18">
        <f>AD461-VLOOKUP(A461,[2]选股结果!$A$2:$G$4900,7,FALSE)</f>
        <v>177399040.5</v>
      </c>
    </row>
    <row r="462" spans="1:37">
      <c r="A462" s="5" t="s">
        <v>957</v>
      </c>
      <c r="B462" s="5" t="s">
        <v>958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/>
      <c r="L462" s="6">
        <v>0</v>
      </c>
      <c r="M462" s="6">
        <v>0</v>
      </c>
      <c r="N462" s="6"/>
      <c r="O462" s="6">
        <v>0</v>
      </c>
      <c r="P462" s="6">
        <v>30691368.29</v>
      </c>
      <c r="Q462" s="6">
        <v>9012423.88</v>
      </c>
      <c r="R462" s="6"/>
      <c r="S462" s="6">
        <v>868805252.26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70015492.26</v>
      </c>
      <c r="AA462" s="6">
        <v>24314872.62</v>
      </c>
      <c r="AB462" s="10">
        <f t="shared" si="32"/>
        <v>951137010.87</v>
      </c>
      <c r="AC462" s="10">
        <f t="shared" si="30"/>
        <v>993826985.43</v>
      </c>
      <c r="AD462" s="10">
        <f t="shared" si="33"/>
        <v>-42689974.5599999</v>
      </c>
      <c r="AE462" s="12">
        <f>C462/(1+0.13)/VLOOKUP(A462,[1]选股结果!$A$2:$AX$3002,3,FALSE)</f>
        <v>0.882852507376712</v>
      </c>
      <c r="AF462" s="12">
        <f>(S462/(1+0.1)+Z462)/(VLOOKUP(A462,[1]选股结果!$A$2:$AY$3002,51,FALSE))</f>
        <v>1.05674000461571</v>
      </c>
      <c r="AG462" s="16"/>
      <c r="AH462" s="12">
        <f>AD462/VLOOKUP(A462,[1]选股结果!$A$2:$AX$3002,35,FALSE)</f>
        <v>-0.420998991985013</v>
      </c>
      <c r="AI462" s="10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S462/(1+0.13)+Z462)</f>
        <v>-25198931.9498231</v>
      </c>
      <c r="AJ462" s="10">
        <f t="shared" si="34"/>
        <v>-17491042.6101768</v>
      </c>
      <c r="AK462" s="18">
        <f>AD462-VLOOKUP(A462,[2]选股结果!$A$2:$G$4900,7,FALSE)</f>
        <v>-42899703.7399999</v>
      </c>
    </row>
    <row r="463" spans="1:37">
      <c r="A463" s="5" t="s">
        <v>959</v>
      </c>
      <c r="B463" s="5" t="s">
        <v>960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/>
      <c r="L463" s="6">
        <v>0</v>
      </c>
      <c r="M463" s="6">
        <v>0</v>
      </c>
      <c r="N463" s="6"/>
      <c r="O463" s="6">
        <v>0</v>
      </c>
      <c r="P463" s="6">
        <v>51946720.15</v>
      </c>
      <c r="Q463" s="6">
        <v>15480813.63</v>
      </c>
      <c r="R463" s="6"/>
      <c r="S463" s="6">
        <v>434040241.32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45015309.28</v>
      </c>
      <c r="AA463" s="6">
        <v>37197477.48</v>
      </c>
      <c r="AB463" s="10">
        <f t="shared" si="32"/>
        <v>556523256.18</v>
      </c>
      <c r="AC463" s="10">
        <f t="shared" si="30"/>
        <v>568199748.23</v>
      </c>
      <c r="AD463" s="10">
        <f t="shared" si="33"/>
        <v>-11676492.0500001</v>
      </c>
      <c r="AE463" s="12">
        <f>C463/(1+0.13)/VLOOKUP(A463,[1]选股结果!$A$2:$AX$3002,3,FALSE)</f>
        <v>0.4626694863141</v>
      </c>
      <c r="AF463" s="12">
        <f>(S463/(1+0.1)+Z463)/(VLOOKUP(A463,[1]选股结果!$A$2:$AY$3002,51,FALSE))</f>
        <v>0.48502269483674</v>
      </c>
      <c r="AG463" s="16"/>
      <c r="AH463" s="12">
        <f>AD463/VLOOKUP(A463,[1]选股结果!$A$2:$AX$3002,35,FALSE)</f>
        <v>-0.107861563821476</v>
      </c>
      <c r="AI463" s="10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S463/(1+0.13)+Z463)</f>
        <v>477222153.642212</v>
      </c>
      <c r="AJ463" s="10">
        <f t="shared" si="34"/>
        <v>-488898645.692212</v>
      </c>
      <c r="AK463" s="18">
        <f>AD463-VLOOKUP(A463,[2]选股结果!$A$2:$G$4900,7,FALSE)</f>
        <v>-11599589.2700001</v>
      </c>
    </row>
    <row r="464" spans="1:37">
      <c r="A464" s="5" t="s">
        <v>961</v>
      </c>
      <c r="B464" s="5" t="s">
        <v>962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/>
      <c r="L464" s="6">
        <v>0</v>
      </c>
      <c r="M464" s="6">
        <v>0</v>
      </c>
      <c r="N464" s="6"/>
      <c r="O464" s="6">
        <v>0</v>
      </c>
      <c r="P464" s="6">
        <v>58408133.09</v>
      </c>
      <c r="Q464" s="6">
        <v>15773153.9</v>
      </c>
      <c r="R464" s="6"/>
      <c r="S464" s="6">
        <v>1523272640.56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80843692.82</v>
      </c>
      <c r="AA464" s="6">
        <v>115817369.46</v>
      </c>
      <c r="AB464" s="10">
        <f t="shared" si="32"/>
        <v>1136295563.69</v>
      </c>
      <c r="AC464" s="10">
        <f t="shared" si="30"/>
        <v>1778341835.93</v>
      </c>
      <c r="AD464" s="10">
        <f t="shared" si="33"/>
        <v>-642046272.24</v>
      </c>
      <c r="AE464" s="12">
        <f>C464/(1+0.13)/VLOOKUP(A464,[1]选股结果!$A$2:$AX$3002,3,FALSE)</f>
        <v>0.556886362761581</v>
      </c>
      <c r="AF464" s="12">
        <f>(S464/(1+0.1)+Z464)/(VLOOKUP(A464,[1]选股结果!$A$2:$AY$3002,51,FALSE))</f>
        <v>0.894156624271104</v>
      </c>
      <c r="AG464" s="16"/>
      <c r="AH464" s="12">
        <f>AD464/VLOOKUP(A464,[1]选股结果!$A$2:$AX$3002,35,FALSE)</f>
        <v>-6.24786824246905</v>
      </c>
      <c r="AI464" s="10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S464/(1+0.13)+Z464)</f>
        <v>210255246.358673</v>
      </c>
      <c r="AJ464" s="10">
        <f t="shared" si="34"/>
        <v>-852301518.598672</v>
      </c>
      <c r="AK464" s="18">
        <f>AD464-VLOOKUP(A464,[2]选股结果!$A$2:$G$4900,7,FALSE)</f>
        <v>-636853633.4</v>
      </c>
    </row>
    <row r="465" spans="1:37">
      <c r="A465" s="5" t="s">
        <v>963</v>
      </c>
      <c r="B465" s="5" t="s">
        <v>964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/>
      <c r="L465" s="6">
        <v>0</v>
      </c>
      <c r="M465" s="6">
        <v>0</v>
      </c>
      <c r="N465" s="6"/>
      <c r="O465" s="6">
        <v>0</v>
      </c>
      <c r="P465" s="6">
        <v>83506751.88</v>
      </c>
      <c r="Q465" s="6">
        <v>9265726.68</v>
      </c>
      <c r="R465" s="6"/>
      <c r="S465" s="6">
        <v>565243546.29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158699527.77</v>
      </c>
      <c r="AA465" s="6">
        <v>158609919.37</v>
      </c>
      <c r="AB465" s="10">
        <f t="shared" si="32"/>
        <v>804650495.57</v>
      </c>
      <c r="AC465" s="10">
        <f t="shared" si="30"/>
        <v>966059745.31</v>
      </c>
      <c r="AD465" s="10">
        <f t="shared" si="33"/>
        <v>-161409249.74</v>
      </c>
      <c r="AE465" s="12">
        <f>C465/(1+0.13)/VLOOKUP(A465,[1]选股结果!$A$2:$AX$3002,3,FALSE)</f>
        <v>0.864134169799094</v>
      </c>
      <c r="AF465" s="12">
        <f>(S465/(1+0.1)+Z465)/(VLOOKUP(A465,[1]选股结果!$A$2:$AY$3002,51,FALSE))</f>
        <v>0.950326418338782</v>
      </c>
      <c r="AG465" s="16"/>
      <c r="AH465" s="12">
        <f>AD465/VLOOKUP(A465,[1]选股结果!$A$2:$AX$3002,35,FALSE)</f>
        <v>-2.27182483120595</v>
      </c>
      <c r="AI465" s="10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S465/(1+0.13)+Z465)</f>
        <v>48796825.5797344</v>
      </c>
      <c r="AJ465" s="10">
        <f t="shared" si="34"/>
        <v>-210206075.319734</v>
      </c>
      <c r="AK465" s="18">
        <f>AD465-VLOOKUP(A465,[2]选股结果!$A$2:$G$4900,7,FALSE)</f>
        <v>-161409570.53</v>
      </c>
    </row>
    <row r="466" spans="1:37">
      <c r="A466" s="5" t="s">
        <v>965</v>
      </c>
      <c r="B466" s="5" t="s">
        <v>966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/>
      <c r="L466" s="6">
        <v>0</v>
      </c>
      <c r="M466" s="6">
        <v>0</v>
      </c>
      <c r="N466" s="6"/>
      <c r="O466" s="6">
        <v>0</v>
      </c>
      <c r="P466" s="6">
        <v>21068094.99</v>
      </c>
      <c r="Q466" s="6">
        <v>10474454.01</v>
      </c>
      <c r="R466" s="6"/>
      <c r="S466" s="6">
        <v>240166676.45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70705339.16</v>
      </c>
      <c r="AA466" s="6">
        <v>46262180.85</v>
      </c>
      <c r="AB466" s="10">
        <f t="shared" si="32"/>
        <v>279993947.02</v>
      </c>
      <c r="AC466" s="10">
        <f t="shared" ref="AC466:AC529" si="35">S466+T466+U466+V466+W466+X466+Y466+Z466+AA466+P466</f>
        <v>378202291.45</v>
      </c>
      <c r="AD466" s="10">
        <f t="shared" si="33"/>
        <v>-98208344.4300001</v>
      </c>
      <c r="AE466" s="12">
        <f>C466/(1+0.13)/VLOOKUP(A466,[1]选股结果!$A$2:$AX$3002,3,FALSE)</f>
        <v>0.522843463369338</v>
      </c>
      <c r="AF466" s="12">
        <f>(S466/(1+0.1)+Z466)/(VLOOKUP(A466,[1]选股结果!$A$2:$AY$3002,51,FALSE))</f>
        <v>0.745248415346357</v>
      </c>
      <c r="AG466" s="16"/>
      <c r="AH466" s="12">
        <f>AD466/VLOOKUP(A466,[1]选股结果!$A$2:$AX$3002,35,FALSE)</f>
        <v>-1.60197314164329</v>
      </c>
      <c r="AI466" s="10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S466/(1+0.13)+Z466)</f>
        <v>104599840.055841</v>
      </c>
      <c r="AJ466" s="10">
        <f t="shared" si="34"/>
        <v>-202808184.485841</v>
      </c>
      <c r="AK466" s="18">
        <f>AD466-VLOOKUP(A466,[2]选股结果!$A$2:$G$4900,7,FALSE)</f>
        <v>-98239925.4300001</v>
      </c>
    </row>
    <row r="467" spans="1:37">
      <c r="A467" s="5" t="s">
        <v>967</v>
      </c>
      <c r="B467" s="5" t="s">
        <v>968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/>
      <c r="L467" s="6">
        <v>0</v>
      </c>
      <c r="M467" s="6">
        <v>0</v>
      </c>
      <c r="N467" s="6"/>
      <c r="O467" s="6">
        <v>0</v>
      </c>
      <c r="P467" s="6">
        <v>39348321.7</v>
      </c>
      <c r="Q467" s="6">
        <v>15923949.54</v>
      </c>
      <c r="R467" s="6"/>
      <c r="S467" s="6">
        <v>432566176.65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90878812.22</v>
      </c>
      <c r="AA467" s="6">
        <v>132157562.02</v>
      </c>
      <c r="AB467" s="10">
        <f t="shared" si="32"/>
        <v>673216479.22</v>
      </c>
      <c r="AC467" s="10">
        <f t="shared" si="35"/>
        <v>694950872.59</v>
      </c>
      <c r="AD467" s="10">
        <f t="shared" si="33"/>
        <v>-21734393.3700001</v>
      </c>
      <c r="AE467" s="12">
        <f>C467/(1+0.13)/VLOOKUP(A467,[1]选股结果!$A$2:$AX$3002,3,FALSE)</f>
        <v>0.965070236366688</v>
      </c>
      <c r="AF467" s="12">
        <f>(S467/(1+0.1)+Z467)/(VLOOKUP(A467,[1]选股结果!$A$2:$AY$3002,51,FALSE))</f>
        <v>0.852092852396079</v>
      </c>
      <c r="AG467" s="16"/>
      <c r="AH467" s="12">
        <f>AD467/VLOOKUP(A467,[1]选股结果!$A$2:$AX$3002,35,FALSE)</f>
        <v>-0.770114010877961</v>
      </c>
      <c r="AI467" s="10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S467/(1+0.13)+Z467)</f>
        <v>94474233.8910618</v>
      </c>
      <c r="AJ467" s="10">
        <f t="shared" si="34"/>
        <v>-116208627.261062</v>
      </c>
      <c r="AK467" s="18">
        <f>AD467-VLOOKUP(A467,[2]选股结果!$A$2:$G$4900,7,FALSE)</f>
        <v>-23009160.8100001</v>
      </c>
    </row>
    <row r="468" spans="1:37">
      <c r="A468" s="5" t="s">
        <v>969</v>
      </c>
      <c r="B468" s="5" t="s">
        <v>970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/>
      <c r="L468" s="6">
        <v>0</v>
      </c>
      <c r="M468" s="6">
        <v>0</v>
      </c>
      <c r="N468" s="6"/>
      <c r="O468" s="6">
        <v>0</v>
      </c>
      <c r="P468" s="6">
        <v>34085928.34</v>
      </c>
      <c r="Q468" s="6">
        <v>44297220.65</v>
      </c>
      <c r="R468" s="6"/>
      <c r="S468" s="6">
        <v>276537628.26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84070276.68</v>
      </c>
      <c r="AA468" s="6">
        <v>46309161.78</v>
      </c>
      <c r="AB468" s="10">
        <f t="shared" si="32"/>
        <v>529243191.34</v>
      </c>
      <c r="AC468" s="10">
        <f t="shared" si="35"/>
        <v>441002995.06</v>
      </c>
      <c r="AD468" s="10">
        <f t="shared" si="33"/>
        <v>88240196.2799999</v>
      </c>
      <c r="AE468" s="12">
        <f>C468/(1+0.13)/VLOOKUP(A468,[1]选股结果!$A$2:$AX$3002,3,FALSE)</f>
        <v>0.836696467373844</v>
      </c>
      <c r="AF468" s="12">
        <f>(S468/(1+0.1)+Z468)/(VLOOKUP(A468,[1]选股结果!$A$2:$AY$3002,51,FALSE))</f>
        <v>0.84141899850202</v>
      </c>
      <c r="AG468" s="16"/>
      <c r="AH468" s="12">
        <f>AD468/VLOOKUP(A468,[1]选股结果!$A$2:$AX$3002,35,FALSE)</f>
        <v>0.882768646269241</v>
      </c>
      <c r="AI468" s="10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S468/(1+0.13)+Z468)</f>
        <v>69899462.4781415</v>
      </c>
      <c r="AJ468" s="10">
        <f t="shared" si="34"/>
        <v>18340733.8018584</v>
      </c>
      <c r="AK468" s="18">
        <f>AD468-VLOOKUP(A468,[2]选股结果!$A$2:$G$4900,7,FALSE)</f>
        <v>88268719.4599999</v>
      </c>
    </row>
    <row r="469" spans="1:37">
      <c r="A469" s="5" t="s">
        <v>971</v>
      </c>
      <c r="B469" s="5" t="s">
        <v>972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/>
      <c r="L469" s="6">
        <v>0</v>
      </c>
      <c r="M469" s="6">
        <v>0</v>
      </c>
      <c r="N469" s="6"/>
      <c r="O469" s="6">
        <v>0</v>
      </c>
      <c r="P469" s="6">
        <v>233965902.21</v>
      </c>
      <c r="Q469" s="6">
        <v>2676229178.65</v>
      </c>
      <c r="R469" s="6"/>
      <c r="S469" s="6">
        <v>5165116712.28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567258716.19</v>
      </c>
      <c r="AA469" s="6">
        <v>2624890315.66</v>
      </c>
      <c r="AB469" s="10">
        <f t="shared" si="32"/>
        <v>9511432031.33</v>
      </c>
      <c r="AC469" s="10">
        <f t="shared" si="35"/>
        <v>8591231646.34</v>
      </c>
      <c r="AD469" s="10">
        <f t="shared" si="33"/>
        <v>920200384.990002</v>
      </c>
      <c r="AE469" s="12">
        <f>C469/(1+0.13)/VLOOKUP(A469,[1]选股结果!$A$2:$AX$3002,3,FALSE)</f>
        <v>0.959678135694935</v>
      </c>
      <c r="AF469" s="12">
        <f>(S469/(1+0.1)+Z469)/(VLOOKUP(A469,[1]选股结果!$A$2:$AY$3002,51,FALSE))</f>
        <v>0.885304449477348</v>
      </c>
      <c r="AG469" s="16"/>
      <c r="AH469" s="12">
        <f>AD469/VLOOKUP(A469,[1]选股结果!$A$2:$AX$3002,35,FALSE)</f>
        <v>2.77642024918021</v>
      </c>
      <c r="AI469" s="10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S469/(1+0.13)+Z469)</f>
        <v>806485063.969469</v>
      </c>
      <c r="AJ469" s="10">
        <f t="shared" si="34"/>
        <v>113715321.020533</v>
      </c>
      <c r="AK469" s="18">
        <f>AD469-VLOOKUP(A469,[2]选股结果!$A$2:$G$4900,7,FALSE)</f>
        <v>920291813.440002</v>
      </c>
    </row>
    <row r="470" spans="1:37">
      <c r="A470" s="5" t="s">
        <v>973</v>
      </c>
      <c r="B470" s="5" t="s">
        <v>974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/>
      <c r="L470" s="6">
        <v>0</v>
      </c>
      <c r="M470" s="6">
        <v>0</v>
      </c>
      <c r="N470" s="6"/>
      <c r="O470" s="6">
        <v>0</v>
      </c>
      <c r="P470" s="6">
        <v>53447179.22</v>
      </c>
      <c r="Q470" s="6">
        <v>5848941.53</v>
      </c>
      <c r="R470" s="6"/>
      <c r="S470" s="6">
        <v>837201155.78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120076376.53</v>
      </c>
      <c r="AA470" s="6">
        <v>41542548.95</v>
      </c>
      <c r="AB470" s="10">
        <f t="shared" si="32"/>
        <v>1091039507.81</v>
      </c>
      <c r="AC470" s="10">
        <f t="shared" si="35"/>
        <v>1052267260.48</v>
      </c>
      <c r="AD470" s="10">
        <f t="shared" si="33"/>
        <v>38772247.3299999</v>
      </c>
      <c r="AE470" s="12">
        <f>C470/(1+0.13)/VLOOKUP(A470,[1]选股结果!$A$2:$AX$3002,3,FALSE)</f>
        <v>1.08125067037837</v>
      </c>
      <c r="AF470" s="12">
        <f>(S470/(1+0.1)+Z470)/(VLOOKUP(A470,[1]选股结果!$A$2:$AY$3002,51,FALSE))</f>
        <v>1.0833088989243</v>
      </c>
      <c r="AG470" s="16"/>
      <c r="AH470" s="12">
        <f>AD470/VLOOKUP(A470,[1]选股结果!$A$2:$AX$3002,35,FALSE)</f>
        <v>0.700418080664583</v>
      </c>
      <c r="AI470" s="10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S470/(1+0.13)+Z470)</f>
        <v>-47557852.2763716</v>
      </c>
      <c r="AJ470" s="10">
        <f t="shared" si="34"/>
        <v>86330099.6063715</v>
      </c>
      <c r="AK470" s="18">
        <f>AD470-VLOOKUP(A470,[2]选股结果!$A$2:$G$4900,7,FALSE)</f>
        <v>38772247.3299999</v>
      </c>
    </row>
    <row r="471" spans="1:37">
      <c r="A471" s="5" t="s">
        <v>975</v>
      </c>
      <c r="B471" s="5" t="s">
        <v>976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/>
      <c r="L471" s="6">
        <v>0</v>
      </c>
      <c r="M471" s="6">
        <v>0</v>
      </c>
      <c r="N471" s="6"/>
      <c r="O471" s="6">
        <v>0</v>
      </c>
      <c r="P471" s="6">
        <v>38547025.87</v>
      </c>
      <c r="Q471" s="6">
        <v>13920178.14</v>
      </c>
      <c r="R471" s="6"/>
      <c r="S471" s="6">
        <v>483874137.68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270047818.17</v>
      </c>
      <c r="AA471" s="6">
        <v>37816822.87</v>
      </c>
      <c r="AB471" s="10">
        <f t="shared" si="32"/>
        <v>848243390.01</v>
      </c>
      <c r="AC471" s="10">
        <f t="shared" si="35"/>
        <v>830285804.59</v>
      </c>
      <c r="AD471" s="10">
        <f t="shared" si="33"/>
        <v>17957585.42</v>
      </c>
      <c r="AE471" s="12">
        <f>C471/(1+0.13)/VLOOKUP(A471,[1]选股结果!$A$2:$AX$3002,3,FALSE)</f>
        <v>0.921044197764731</v>
      </c>
      <c r="AF471" s="12">
        <f>(S471/(1+0.1)+Z471)/(VLOOKUP(A471,[1]选股结果!$A$2:$AY$3002,51,FALSE))</f>
        <v>1.01150114624896</v>
      </c>
      <c r="AG471" s="16"/>
      <c r="AH471" s="12">
        <f>AD471/VLOOKUP(A471,[1]选股结果!$A$2:$AX$3002,35,FALSE)</f>
        <v>0.205285911543547</v>
      </c>
      <c r="AI471" s="10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S471/(1+0.13)+Z471)</f>
        <v>3606170.03327441</v>
      </c>
      <c r="AJ471" s="10">
        <f t="shared" si="34"/>
        <v>14351415.3867255</v>
      </c>
      <c r="AK471" s="18">
        <f>AD471-VLOOKUP(A471,[2]选股结果!$A$2:$G$4900,7,FALSE)</f>
        <v>18317013.92</v>
      </c>
    </row>
    <row r="472" spans="1:37">
      <c r="A472" s="5" t="s">
        <v>977</v>
      </c>
      <c r="B472" s="5" t="s">
        <v>978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/>
      <c r="L472" s="6">
        <v>0</v>
      </c>
      <c r="M472" s="6">
        <v>0</v>
      </c>
      <c r="N472" s="6"/>
      <c r="O472" s="6">
        <v>0</v>
      </c>
      <c r="P472" s="6">
        <v>95060566.72</v>
      </c>
      <c r="Q472" s="6">
        <v>10768118.24</v>
      </c>
      <c r="R472" s="6"/>
      <c r="S472" s="6">
        <v>555740366.9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58739247.11</v>
      </c>
      <c r="AA472" s="6">
        <v>69949181.1</v>
      </c>
      <c r="AB472" s="10">
        <f t="shared" si="32"/>
        <v>929677680.5</v>
      </c>
      <c r="AC472" s="10">
        <f t="shared" si="35"/>
        <v>779489361.83</v>
      </c>
      <c r="AD472" s="10">
        <f t="shared" si="33"/>
        <v>150188318.67</v>
      </c>
      <c r="AE472" s="12">
        <f>C472/(1+0.13)/VLOOKUP(A472,[1]选股结果!$A$2:$AX$3002,3,FALSE)</f>
        <v>0.608854357596548</v>
      </c>
      <c r="AF472" s="12">
        <f>(S472/(1+0.1)+Z472)/(VLOOKUP(A472,[1]选股结果!$A$2:$AY$3002,51,FALSE))</f>
        <v>0.575283837901347</v>
      </c>
      <c r="AG472" s="16"/>
      <c r="AH472" s="12">
        <f>AD472/VLOOKUP(A472,[1]选股结果!$A$2:$AX$3002,35,FALSE)</f>
        <v>0.492699134657108</v>
      </c>
      <c r="AI472" s="10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S472/(1+0.13)+Z472)</f>
        <v>429767314.495221</v>
      </c>
      <c r="AJ472" s="10">
        <f t="shared" si="34"/>
        <v>-279578995.825221</v>
      </c>
      <c r="AK472" s="18">
        <f>AD472-VLOOKUP(A472,[2]选股结果!$A$2:$G$4900,7,FALSE)</f>
        <v>150188318.67</v>
      </c>
    </row>
    <row r="473" spans="1:37">
      <c r="A473" s="5" t="s">
        <v>979</v>
      </c>
      <c r="B473" s="5" t="s">
        <v>980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/>
      <c r="L473" s="6">
        <v>0</v>
      </c>
      <c r="M473" s="6">
        <v>0</v>
      </c>
      <c r="N473" s="6"/>
      <c r="O473" s="6">
        <v>0</v>
      </c>
      <c r="P473" s="6">
        <v>58819932.2</v>
      </c>
      <c r="Q473" s="6">
        <v>25875685.48</v>
      </c>
      <c r="R473" s="6"/>
      <c r="S473" s="6">
        <v>1531396240.9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79046768.13</v>
      </c>
      <c r="AA473" s="6">
        <v>119907215.45</v>
      </c>
      <c r="AB473" s="10">
        <f t="shared" si="32"/>
        <v>1864653211.65</v>
      </c>
      <c r="AC473" s="10">
        <f t="shared" si="35"/>
        <v>1789170156.68</v>
      </c>
      <c r="AD473" s="10">
        <f t="shared" si="33"/>
        <v>75483054.9699998</v>
      </c>
      <c r="AE473" s="12">
        <f>C473/(1+0.13)/VLOOKUP(A473,[1]选股结果!$A$2:$AX$3002,3,FALSE)</f>
        <v>0.82831474065885</v>
      </c>
      <c r="AF473" s="12">
        <f>(S473/(1+0.1)+Z473)/(VLOOKUP(A473,[1]选股结果!$A$2:$AY$3002,51,FALSE))</f>
        <v>0.805248964590031</v>
      </c>
      <c r="AG473" s="16"/>
      <c r="AH473" s="12">
        <f>AD473/VLOOKUP(A473,[1]选股结果!$A$2:$AX$3002,35,FALSE)</f>
        <v>0.62812237242052</v>
      </c>
      <c r="AI473" s="10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S473/(1+0.13)+Z473)</f>
        <v>392779170.159115</v>
      </c>
      <c r="AJ473" s="10">
        <f t="shared" si="34"/>
        <v>-317296115.189115</v>
      </c>
      <c r="AK473" s="18">
        <f>AD473-VLOOKUP(A473,[2]选股结果!$A$2:$G$4900,7,FALSE)</f>
        <v>75557605.3799998</v>
      </c>
    </row>
    <row r="474" spans="1:37">
      <c r="A474" s="5" t="s">
        <v>981</v>
      </c>
      <c r="B474" s="5" t="s">
        <v>982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/>
      <c r="L474" s="6">
        <v>0</v>
      </c>
      <c r="M474" s="6">
        <v>0</v>
      </c>
      <c r="N474" s="6"/>
      <c r="O474" s="6">
        <v>0</v>
      </c>
      <c r="P474" s="6">
        <v>38306835.29</v>
      </c>
      <c r="Q474" s="6">
        <v>7504195.52</v>
      </c>
      <c r="R474" s="6"/>
      <c r="S474" s="6">
        <v>202537262.99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47981178.34</v>
      </c>
      <c r="AA474" s="6">
        <v>18180470.34</v>
      </c>
      <c r="AB474" s="10">
        <f t="shared" si="32"/>
        <v>344838082.83</v>
      </c>
      <c r="AC474" s="10">
        <f t="shared" si="35"/>
        <v>307005746.96</v>
      </c>
      <c r="AD474" s="10">
        <f t="shared" si="33"/>
        <v>37832335.8699999</v>
      </c>
      <c r="AE474" s="12">
        <f>C474/(1+0.13)/VLOOKUP(A474,[1]选股结果!$A$2:$AX$3002,3,FALSE)</f>
        <v>0.957336873487575</v>
      </c>
      <c r="AF474" s="12">
        <f>(S474/(1+0.1)+Z474)/(VLOOKUP(A474,[1]选股结果!$A$2:$AY$3002,51,FALSE))</f>
        <v>0.92726884209757</v>
      </c>
      <c r="AG474" s="16"/>
      <c r="AH474" s="12">
        <f>AD474/VLOOKUP(A474,[1]选股结果!$A$2:$AX$3002,35,FALSE)</f>
        <v>0.724717985674539</v>
      </c>
      <c r="AI474" s="10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S474/(1+0.13)+Z474)</f>
        <v>23093706.639646</v>
      </c>
      <c r="AJ474" s="10">
        <f t="shared" si="34"/>
        <v>14738629.230354</v>
      </c>
      <c r="AK474" s="18">
        <f>AD474-VLOOKUP(A474,[2]选股结果!$A$2:$G$4900,7,FALSE)</f>
        <v>37832335.8699999</v>
      </c>
    </row>
    <row r="475" spans="1:37">
      <c r="A475" s="5" t="s">
        <v>983</v>
      </c>
      <c r="B475" s="5" t="s">
        <v>984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/>
      <c r="L475" s="6">
        <v>0</v>
      </c>
      <c r="M475" s="6">
        <v>0</v>
      </c>
      <c r="N475" s="6"/>
      <c r="O475" s="6">
        <v>0</v>
      </c>
      <c r="P475" s="6">
        <v>31282195.96</v>
      </c>
      <c r="Q475" s="6">
        <v>8986738.89</v>
      </c>
      <c r="R475" s="6"/>
      <c r="S475" s="6">
        <v>404879750.49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168086674.19</v>
      </c>
      <c r="AA475" s="6">
        <v>12056140.57</v>
      </c>
      <c r="AB475" s="10">
        <f t="shared" si="32"/>
        <v>672661808.85</v>
      </c>
      <c r="AC475" s="10">
        <f t="shared" si="35"/>
        <v>616304761.21</v>
      </c>
      <c r="AD475" s="10">
        <f t="shared" si="33"/>
        <v>56357047.6399999</v>
      </c>
      <c r="AE475" s="12">
        <f>C475/(1+0.13)/VLOOKUP(A475,[1]选股结果!$A$2:$AX$3002,3,FALSE)</f>
        <v>0.898196468032249</v>
      </c>
      <c r="AF475" s="12">
        <f>(S475/(1+0.1)+Z475)/(VLOOKUP(A475,[1]选股结果!$A$2:$AY$3002,51,FALSE))</f>
        <v>0.94870678833035</v>
      </c>
      <c r="AG475" s="16"/>
      <c r="AH475" s="12">
        <f>AD475/VLOOKUP(A475,[1]选股结果!$A$2:$AX$3002,35,FALSE)</f>
        <v>0.758277235162292</v>
      </c>
      <c r="AI475" s="10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S475/(1+0.13)+Z475)</f>
        <v>38760061.4995575</v>
      </c>
      <c r="AJ475" s="10">
        <f t="shared" si="34"/>
        <v>17596986.1404424</v>
      </c>
      <c r="AK475" s="18">
        <f>AD475-VLOOKUP(A475,[2]选股结果!$A$2:$G$4900,7,FALSE)</f>
        <v>42550942.4899999</v>
      </c>
    </row>
    <row r="476" spans="1:37">
      <c r="A476" s="5" t="s">
        <v>985</v>
      </c>
      <c r="B476" s="5" t="s">
        <v>986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/>
      <c r="L476" s="6">
        <v>0</v>
      </c>
      <c r="M476" s="6">
        <v>0</v>
      </c>
      <c r="N476" s="6"/>
      <c r="O476" s="6">
        <v>0</v>
      </c>
      <c r="P476" s="6">
        <v>27690546.52</v>
      </c>
      <c r="Q476" s="6">
        <v>45613903.63</v>
      </c>
      <c r="R476" s="6"/>
      <c r="S476" s="6">
        <v>493355419.08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37127289.87</v>
      </c>
      <c r="AA476" s="6">
        <v>50552814.42</v>
      </c>
      <c r="AB476" s="10">
        <f t="shared" si="32"/>
        <v>388679384.83</v>
      </c>
      <c r="AC476" s="10">
        <f t="shared" si="35"/>
        <v>608726069.89</v>
      </c>
      <c r="AD476" s="10">
        <f t="shared" si="33"/>
        <v>-220046685.06</v>
      </c>
      <c r="AE476" s="12">
        <f>C476/(1+0.13)/VLOOKUP(A476,[1]选股结果!$A$2:$AX$3002,3,FALSE)</f>
        <v>0.63322141307781</v>
      </c>
      <c r="AF476" s="12">
        <f>(S476/(1+0.1)+Z476)/(VLOOKUP(A476,[1]选股结果!$A$2:$AY$3002,51,FALSE))</f>
        <v>1.1962328758403</v>
      </c>
      <c r="AG476" s="16"/>
      <c r="AH476" s="12">
        <f>AD476/VLOOKUP(A476,[1]选股结果!$A$2:$AX$3002,35,FALSE)</f>
        <v>-3.58323801446876</v>
      </c>
      <c r="AI476" s="10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S476/(1+0.13)+Z476)</f>
        <v>-67757049.2</v>
      </c>
      <c r="AJ476" s="10">
        <f t="shared" si="34"/>
        <v>-152289635.86</v>
      </c>
      <c r="AK476" s="18">
        <f>AD476-VLOOKUP(A476,[2]选股结果!$A$2:$G$4900,7,FALSE)</f>
        <v>-225947074.86</v>
      </c>
    </row>
    <row r="477" spans="1:37">
      <c r="A477" s="5" t="s">
        <v>987</v>
      </c>
      <c r="B477" s="5" t="s">
        <v>988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/>
      <c r="L477" s="6">
        <v>0</v>
      </c>
      <c r="M477" s="6">
        <v>0</v>
      </c>
      <c r="N477" s="6"/>
      <c r="O477" s="6">
        <v>0</v>
      </c>
      <c r="P477" s="6">
        <v>30341627.78</v>
      </c>
      <c r="Q477" s="6">
        <v>48050758.46</v>
      </c>
      <c r="R477" s="6"/>
      <c r="S477" s="6">
        <v>353962469.44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38038291.58</v>
      </c>
      <c r="AA477" s="6">
        <v>63832203.1</v>
      </c>
      <c r="AB477" s="10">
        <f t="shared" si="32"/>
        <v>533728157.12</v>
      </c>
      <c r="AC477" s="10">
        <f t="shared" si="35"/>
        <v>486174591.9</v>
      </c>
      <c r="AD477" s="10">
        <f t="shared" si="33"/>
        <v>47553565.22</v>
      </c>
      <c r="AE477" s="12">
        <f>C477/(1+0.13)/VLOOKUP(A477,[1]选股结果!$A$2:$AX$3002,3,FALSE)</f>
        <v>1.0455790152366</v>
      </c>
      <c r="AF477" s="12">
        <f>(S477/(1+0.1)+Z477)/(VLOOKUP(A477,[1]选股结果!$A$2:$AY$3002,51,FALSE))</f>
        <v>0.971211846415071</v>
      </c>
      <c r="AG477" s="16"/>
      <c r="AH477" s="12">
        <f>AD477/VLOOKUP(A477,[1]选股结果!$A$2:$AX$3002,35,FALSE)</f>
        <v>1.02211861806362</v>
      </c>
      <c r="AI477" s="10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S477/(1+0.13)+Z477)</f>
        <v>19208605.7717699</v>
      </c>
      <c r="AJ477" s="10">
        <f t="shared" si="34"/>
        <v>28344959.4482301</v>
      </c>
      <c r="AK477" s="18">
        <f>AD477-VLOOKUP(A477,[2]选股结果!$A$2:$G$4900,7,FALSE)</f>
        <v>47592724.6</v>
      </c>
    </row>
    <row r="478" spans="1:37">
      <c r="A478" s="5" t="s">
        <v>989</v>
      </c>
      <c r="B478" s="5" t="s">
        <v>990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/>
      <c r="L478" s="6">
        <v>0</v>
      </c>
      <c r="M478" s="6">
        <v>0</v>
      </c>
      <c r="N478" s="6"/>
      <c r="O478" s="6">
        <v>0</v>
      </c>
      <c r="P478" s="6">
        <v>3163920631.06</v>
      </c>
      <c r="Q478" s="6">
        <v>10749923860.65</v>
      </c>
      <c r="R478" s="6"/>
      <c r="S478" s="6">
        <v>10126939443.03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1584534163.31</v>
      </c>
      <c r="AA478" s="6">
        <v>9517882542.81</v>
      </c>
      <c r="AB478" s="10">
        <f t="shared" si="32"/>
        <v>33180877597.31</v>
      </c>
      <c r="AC478" s="10">
        <f t="shared" si="35"/>
        <v>24393276780.21</v>
      </c>
      <c r="AD478" s="10">
        <f t="shared" si="33"/>
        <v>8787600817.09999</v>
      </c>
      <c r="AE478" s="12">
        <f>C478/(1+0.13)/VLOOKUP(A478,[1]选股结果!$A$2:$AX$3002,3,FALSE)</f>
        <v>0.777519288656276</v>
      </c>
      <c r="AF478" s="12">
        <f>(S478/(1+0.1)+Z478)/(VLOOKUP(A478,[1]选股结果!$A$2:$AY$3002,51,FALSE))</f>
        <v>0.648488002742555</v>
      </c>
      <c r="AG478" s="16"/>
      <c r="AH478" s="12">
        <f>AD478/VLOOKUP(A478,[1]选股结果!$A$2:$AX$3002,35,FALSE)</f>
        <v>1.73088059168106</v>
      </c>
      <c r="AI478" s="10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S478/(1+0.13)+Z478)</f>
        <v>6093576197.81407</v>
      </c>
      <c r="AJ478" s="10">
        <f t="shared" si="34"/>
        <v>2694024619.28592</v>
      </c>
      <c r="AK478" s="18">
        <f>AD478-VLOOKUP(A478,[2]选股结果!$A$2:$G$4900,7,FALSE)</f>
        <v>8790790401.34999</v>
      </c>
    </row>
    <row r="479" spans="1:37">
      <c r="A479" s="5" t="s">
        <v>991</v>
      </c>
      <c r="B479" s="5" t="s">
        <v>992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/>
      <c r="L479" s="6">
        <v>0</v>
      </c>
      <c r="M479" s="6">
        <v>0</v>
      </c>
      <c r="N479" s="6"/>
      <c r="O479" s="6">
        <v>0</v>
      </c>
      <c r="P479" s="6">
        <v>61581372.49</v>
      </c>
      <c r="Q479" s="6">
        <v>17356496.2</v>
      </c>
      <c r="R479" s="6"/>
      <c r="S479" s="6">
        <v>280193544.17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82624534.87</v>
      </c>
      <c r="AA479" s="6">
        <v>66478057.3</v>
      </c>
      <c r="AB479" s="10">
        <f t="shared" si="32"/>
        <v>522611526.55</v>
      </c>
      <c r="AC479" s="10">
        <f t="shared" si="35"/>
        <v>490877508.83</v>
      </c>
      <c r="AD479" s="10">
        <f t="shared" si="33"/>
        <v>31734017.72</v>
      </c>
      <c r="AE479" s="12">
        <f>C479/(1+0.13)/VLOOKUP(A479,[1]选股结果!$A$2:$AX$3002,3,FALSE)</f>
        <v>0.652434557494537</v>
      </c>
      <c r="AF479" s="12">
        <f>(S479/(1+0.1)+Z479)/(VLOOKUP(A479,[1]选股结果!$A$2:$AY$3002,51,FALSE))</f>
        <v>0.561765646187213</v>
      </c>
      <c r="AG479" s="16"/>
      <c r="AH479" s="12">
        <f>AD479/VLOOKUP(A479,[1]选股结果!$A$2:$AX$3002,35,FALSE)</f>
        <v>0.434667795067321</v>
      </c>
      <c r="AI479" s="10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S479/(1+0.13)+Z479)</f>
        <v>269926666.323982</v>
      </c>
      <c r="AJ479" s="10">
        <f t="shared" si="34"/>
        <v>-238192648.603982</v>
      </c>
      <c r="AK479" s="18">
        <f>AD479-VLOOKUP(A479,[2]选股结果!$A$2:$G$4900,7,FALSE)</f>
        <v>31762372.68</v>
      </c>
    </row>
    <row r="480" spans="1:37">
      <c r="A480" s="5" t="s">
        <v>993</v>
      </c>
      <c r="B480" s="5" t="s">
        <v>994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/>
      <c r="L480" s="6">
        <v>0</v>
      </c>
      <c r="M480" s="6">
        <v>0</v>
      </c>
      <c r="N480" s="6"/>
      <c r="O480" s="6">
        <v>0</v>
      </c>
      <c r="P480" s="6">
        <v>26135941.3</v>
      </c>
      <c r="Q480" s="6">
        <v>10777112.6</v>
      </c>
      <c r="R480" s="6"/>
      <c r="S480" s="6">
        <v>3666185855.67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304322829.57</v>
      </c>
      <c r="AA480" s="6">
        <v>219600668.33</v>
      </c>
      <c r="AB480" s="10">
        <f t="shared" si="32"/>
        <v>4381092981.15</v>
      </c>
      <c r="AC480" s="10">
        <f t="shared" si="35"/>
        <v>4216245294.87</v>
      </c>
      <c r="AD480" s="10">
        <f t="shared" si="33"/>
        <v>164847686.28</v>
      </c>
      <c r="AE480" s="12">
        <f>C480/(1+0.13)/VLOOKUP(A480,[1]选股结果!$A$2:$AX$3002,3,FALSE)</f>
        <v>0.737123504199097</v>
      </c>
      <c r="AF480" s="12">
        <f>(S480/(1+0.1)+Z480)/(VLOOKUP(A480,[1]选股结果!$A$2:$AY$3002,51,FALSE))</f>
        <v>0.725171673886833</v>
      </c>
      <c r="AG480" s="16"/>
      <c r="AH480" s="12">
        <f>AD480/VLOOKUP(A480,[1]选股结果!$A$2:$AX$3002,35,FALSE)</f>
        <v>1.09873722212938</v>
      </c>
      <c r="AI480" s="10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S480/(1+0.13)+Z480)</f>
        <v>1466931119.92513</v>
      </c>
      <c r="AJ480" s="10">
        <f t="shared" si="34"/>
        <v>-1302083433.64513</v>
      </c>
      <c r="AK480" s="18">
        <f>AD480-VLOOKUP(A480,[2]选股结果!$A$2:$G$4900,7,FALSE)</f>
        <v>164586154.67</v>
      </c>
    </row>
    <row r="481" spans="1:37">
      <c r="A481" s="5" t="s">
        <v>995</v>
      </c>
      <c r="B481" s="5" t="s">
        <v>996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/>
      <c r="L481" s="6">
        <v>0</v>
      </c>
      <c r="M481" s="6">
        <v>0</v>
      </c>
      <c r="N481" s="6"/>
      <c r="O481" s="6">
        <v>0</v>
      </c>
      <c r="P481" s="6">
        <v>29599191.81</v>
      </c>
      <c r="Q481" s="6">
        <v>28110351.24</v>
      </c>
      <c r="R481" s="6"/>
      <c r="S481" s="6">
        <v>547353192.24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58999915.47</v>
      </c>
      <c r="AA481" s="6">
        <v>55502869</v>
      </c>
      <c r="AB481" s="10">
        <f t="shared" si="32"/>
        <v>649261681.29</v>
      </c>
      <c r="AC481" s="10">
        <f t="shared" si="35"/>
        <v>691455168.52</v>
      </c>
      <c r="AD481" s="10">
        <f t="shared" si="33"/>
        <v>-42193487.23</v>
      </c>
      <c r="AE481" s="12">
        <f>C481/(1+0.13)/VLOOKUP(A481,[1]选股结果!$A$2:$AX$3002,3,FALSE)</f>
        <v>0.807887976103845</v>
      </c>
      <c r="AF481" s="12">
        <f>(S481/(1+0.1)+Z481)/(VLOOKUP(A481,[1]选股结果!$A$2:$AY$3002,51,FALSE))</f>
        <v>0.887102479775989</v>
      </c>
      <c r="AG481" s="16"/>
      <c r="AH481" s="12">
        <f>AD481/VLOOKUP(A481,[1]选股结果!$A$2:$AX$3002,35,FALSE)</f>
        <v>-0.969024966056024</v>
      </c>
      <c r="AI481" s="10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S481/(1+0.13)+Z481)</f>
        <v>84045621.265398</v>
      </c>
      <c r="AJ481" s="10">
        <f t="shared" si="34"/>
        <v>-126239108.495398</v>
      </c>
      <c r="AK481" s="18">
        <f>AD481-VLOOKUP(A481,[2]选股结果!$A$2:$G$4900,7,FALSE)</f>
        <v>-42080250.24</v>
      </c>
    </row>
    <row r="482" spans="1:37">
      <c r="A482" s="5" t="s">
        <v>997</v>
      </c>
      <c r="B482" s="5" t="s">
        <v>998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/>
      <c r="L482" s="6">
        <v>0</v>
      </c>
      <c r="M482" s="6">
        <v>0</v>
      </c>
      <c r="N482" s="6"/>
      <c r="O482" s="6">
        <v>0</v>
      </c>
      <c r="P482" s="6">
        <v>81713154.23</v>
      </c>
      <c r="Q482" s="6">
        <v>144104403.5</v>
      </c>
      <c r="R482" s="6"/>
      <c r="S482" s="6">
        <v>5801890323.48</v>
      </c>
      <c r="T482" s="6">
        <v>-280071928.69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591241748.83</v>
      </c>
      <c r="AA482" s="6">
        <v>356933411.4</v>
      </c>
      <c r="AB482" s="10">
        <f t="shared" si="32"/>
        <v>6425691637.22</v>
      </c>
      <c r="AC482" s="10">
        <f t="shared" si="35"/>
        <v>6551706709.25</v>
      </c>
      <c r="AD482" s="10">
        <f t="shared" si="33"/>
        <v>-126015072.029999</v>
      </c>
      <c r="AE482" s="12">
        <f>C482/(1+0.13)/VLOOKUP(A482,[1]选股结果!$A$2:$AX$3002,3,FALSE)</f>
        <v>0.786550886724479</v>
      </c>
      <c r="AF482" s="12">
        <f>(S482/(1+0.1)+Z482)/(VLOOKUP(A482,[1]选股结果!$A$2:$AY$3002,51,FALSE))</f>
        <v>0.894849200085144</v>
      </c>
      <c r="AG482" s="16"/>
      <c r="AH482" s="12">
        <f>AD482/VLOOKUP(A482,[1]选股结果!$A$2:$AX$3002,35,FALSE)</f>
        <v>-0.55762915506032</v>
      </c>
      <c r="AI482" s="10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S482/(1+0.13)+Z482)</f>
        <v>829287267.690973</v>
      </c>
      <c r="AJ482" s="10">
        <f t="shared" si="34"/>
        <v>-955302339.720972</v>
      </c>
      <c r="AK482" s="18">
        <f>AD482-VLOOKUP(A482,[2]选股结果!$A$2:$G$4900,7,FALSE)</f>
        <v>-126238507.699999</v>
      </c>
    </row>
    <row r="483" spans="1:37">
      <c r="A483" s="5" t="s">
        <v>999</v>
      </c>
      <c r="B483" s="5" t="s">
        <v>1000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/>
      <c r="L483" s="6">
        <v>0</v>
      </c>
      <c r="M483" s="6">
        <v>0</v>
      </c>
      <c r="N483" s="6"/>
      <c r="O483" s="6">
        <v>0</v>
      </c>
      <c r="P483" s="6">
        <v>1019507748.75</v>
      </c>
      <c r="Q483" s="6">
        <v>806276880.4</v>
      </c>
      <c r="R483" s="6"/>
      <c r="S483" s="6">
        <v>3059419442.45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2364304903.63</v>
      </c>
      <c r="AA483" s="6">
        <v>589346905.48</v>
      </c>
      <c r="AB483" s="10">
        <f t="shared" si="32"/>
        <v>11694410058.05</v>
      </c>
      <c r="AC483" s="10">
        <f t="shared" si="35"/>
        <v>7032579000.31</v>
      </c>
      <c r="AD483" s="10">
        <f t="shared" si="33"/>
        <v>4661831057.74</v>
      </c>
      <c r="AE483" s="12">
        <f>C483/(1+0.13)/VLOOKUP(A483,[1]选股结果!$A$2:$AX$3002,3,FALSE)</f>
        <v>0.846165119554021</v>
      </c>
      <c r="AF483" s="12">
        <f>(S483/(1+0.1)+Z483)/(VLOOKUP(A483,[1]选股结果!$A$2:$AY$3002,51,FALSE))</f>
        <v>0.643269733850383</v>
      </c>
      <c r="AG483" s="16"/>
      <c r="AH483" s="12">
        <f>AD483/VLOOKUP(A483,[1]选股结果!$A$2:$AX$3002,35,FALSE)</f>
        <v>0.774182247788143</v>
      </c>
      <c r="AI483" s="10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S483/(1+0.13)+Z483)</f>
        <v>2927369722.60345</v>
      </c>
      <c r="AJ483" s="10">
        <f t="shared" si="34"/>
        <v>1734461335.13655</v>
      </c>
      <c r="AK483" s="18">
        <f>AD483-VLOOKUP(A483,[2]选股结果!$A$2:$G$4900,7,FALSE)</f>
        <v>4671183487.02</v>
      </c>
    </row>
    <row r="484" spans="1:37">
      <c r="A484" s="5" t="s">
        <v>1001</v>
      </c>
      <c r="B484" s="5" t="s">
        <v>1002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/>
      <c r="L484" s="6">
        <v>0</v>
      </c>
      <c r="M484" s="6">
        <v>0</v>
      </c>
      <c r="N484" s="6"/>
      <c r="O484" s="6">
        <v>0</v>
      </c>
      <c r="P484" s="6">
        <v>306834728.87</v>
      </c>
      <c r="Q484" s="6">
        <v>227409219.25</v>
      </c>
      <c r="R484" s="6"/>
      <c r="S484" s="6">
        <v>8003376530.54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518825957.18</v>
      </c>
      <c r="AA484" s="6">
        <v>153310890.28</v>
      </c>
      <c r="AB484" s="10">
        <f t="shared" si="32"/>
        <v>9989314005.52</v>
      </c>
      <c r="AC484" s="10">
        <f t="shared" si="35"/>
        <v>8982348106.87</v>
      </c>
      <c r="AD484" s="10">
        <f t="shared" si="33"/>
        <v>1006965898.65</v>
      </c>
      <c r="AE484" s="12">
        <f>C484/(1+0.13)/VLOOKUP(A484,[1]选股结果!$A$2:$AX$3002,3,FALSE)</f>
        <v>1.02347912388613</v>
      </c>
      <c r="AF484" s="12">
        <f>(S484/(1+0.1)+Z484)/(VLOOKUP(A484,[1]选股结果!$A$2:$AY$3002,51,FALSE))</f>
        <v>0.874613990035555</v>
      </c>
      <c r="AG484" s="16"/>
      <c r="AH484" s="12">
        <f>AD484/VLOOKUP(A484,[1]选股结果!$A$2:$AX$3002,35,FALSE)</f>
        <v>-1.03796276633931</v>
      </c>
      <c r="AI484" s="10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S484/(1+0.13)+Z484)</f>
        <v>1310611889.79699</v>
      </c>
      <c r="AJ484" s="10">
        <f t="shared" si="34"/>
        <v>-303645991.14699</v>
      </c>
      <c r="AK484" s="18">
        <f>AD484-VLOOKUP(A484,[2]选股结果!$A$2:$G$4900,7,FALSE)</f>
        <v>1006965898.65</v>
      </c>
    </row>
    <row r="485" spans="1:37">
      <c r="A485" s="5" t="s">
        <v>1003</v>
      </c>
      <c r="B485" s="5" t="s">
        <v>1004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/>
      <c r="L485" s="6">
        <v>0</v>
      </c>
      <c r="M485" s="6">
        <v>0</v>
      </c>
      <c r="N485" s="6"/>
      <c r="O485" s="6">
        <v>0</v>
      </c>
      <c r="P485" s="6">
        <v>417781091.63</v>
      </c>
      <c r="Q485" s="6">
        <v>1151365729.75</v>
      </c>
      <c r="R485" s="6"/>
      <c r="S485" s="6">
        <v>3801337002.71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2870755797.87</v>
      </c>
      <c r="AA485" s="6">
        <v>1837088343.54</v>
      </c>
      <c r="AB485" s="10">
        <f t="shared" si="32"/>
        <v>8639555244.55</v>
      </c>
      <c r="AC485" s="10">
        <f t="shared" si="35"/>
        <v>8926962235.75</v>
      </c>
      <c r="AD485" s="10">
        <f t="shared" si="33"/>
        <v>-287406991.200001</v>
      </c>
      <c r="AE485" s="12">
        <f>C485/(1+0.13)/VLOOKUP(A485,[1]选股结果!$A$2:$AX$3002,3,FALSE)</f>
        <v>0.872978118741772</v>
      </c>
      <c r="AF485" s="12">
        <f>(S485/(1+0.1)+Z485)/(VLOOKUP(A485,[1]选股结果!$A$2:$AY$3002,51,FALSE))</f>
        <v>0.90708248329903</v>
      </c>
      <c r="AG485" s="16"/>
      <c r="AH485" s="12">
        <f>AD485/VLOOKUP(A485,[1]选股结果!$A$2:$AX$3002,35,FALSE)</f>
        <v>-0.968833922582913</v>
      </c>
      <c r="AI485" s="10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S485/(1+0.13)+Z485)</f>
        <v>739806248.423983</v>
      </c>
      <c r="AJ485" s="10">
        <f t="shared" si="34"/>
        <v>-1027213239.62398</v>
      </c>
      <c r="AK485" s="18">
        <f>AD485-VLOOKUP(A485,[2]选股结果!$A$2:$G$4900,7,FALSE)</f>
        <v>-286652917.890001</v>
      </c>
    </row>
    <row r="486" spans="1:37">
      <c r="A486" s="5" t="s">
        <v>1005</v>
      </c>
      <c r="B486" s="5" t="s">
        <v>1006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/>
      <c r="L486" s="6">
        <v>0</v>
      </c>
      <c r="M486" s="6">
        <v>0</v>
      </c>
      <c r="N486" s="6"/>
      <c r="O486" s="6">
        <v>0</v>
      </c>
      <c r="P486" s="6">
        <v>642528463.4</v>
      </c>
      <c r="Q486" s="6">
        <v>2101685832.36</v>
      </c>
      <c r="R486" s="6"/>
      <c r="S486" s="6">
        <v>1458645159.65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930316565.14</v>
      </c>
      <c r="AA486" s="6">
        <v>1466328744.73</v>
      </c>
      <c r="AB486" s="10">
        <f t="shared" si="32"/>
        <v>7885206922.97</v>
      </c>
      <c r="AC486" s="10">
        <f t="shared" si="35"/>
        <v>4497818932.92</v>
      </c>
      <c r="AD486" s="10">
        <f t="shared" si="33"/>
        <v>3387387990.05</v>
      </c>
      <c r="AE486" s="12">
        <f>C486/(1+0.13)/VLOOKUP(A486,[1]选股结果!$A$2:$AX$3002,3,FALSE)</f>
        <v>0.853800664661399</v>
      </c>
      <c r="AF486" s="12">
        <f>(S486/(1+0.1)+Z486)/(VLOOKUP(A486,[1]选股结果!$A$2:$AY$3002,51,FALSE))</f>
        <v>0.609795189999651</v>
      </c>
      <c r="AG486" s="16"/>
      <c r="AH486" s="12">
        <f>AD486/VLOOKUP(A486,[1]选股结果!$A$2:$AX$3002,35,FALSE)</f>
        <v>0.758008666399184</v>
      </c>
      <c r="AI486" s="10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S486/(1+0.13)+Z486)</f>
        <v>1479036281.10097</v>
      </c>
      <c r="AJ486" s="10">
        <f t="shared" si="34"/>
        <v>1908351708.94903</v>
      </c>
      <c r="AK486" s="18">
        <f>AD486-VLOOKUP(A486,[2]选股结果!$A$2:$G$4900,7,FALSE)</f>
        <v>3385947755.93</v>
      </c>
    </row>
    <row r="487" spans="1:37">
      <c r="A487" s="5" t="s">
        <v>1007</v>
      </c>
      <c r="B487" s="5" t="s">
        <v>1008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/>
      <c r="L487" s="6">
        <v>0</v>
      </c>
      <c r="M487" s="6">
        <v>0</v>
      </c>
      <c r="N487" s="6"/>
      <c r="O487" s="6">
        <v>0</v>
      </c>
      <c r="P487" s="6">
        <v>24188775098.14</v>
      </c>
      <c r="Q487" s="6">
        <v>11515337536.55</v>
      </c>
      <c r="R487" s="6"/>
      <c r="S487" s="6">
        <v>97798917624.89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5924981460.96</v>
      </c>
      <c r="AA487" s="6">
        <v>12487268144.36</v>
      </c>
      <c r="AB487" s="10">
        <f t="shared" si="32"/>
        <v>146871235179.43</v>
      </c>
      <c r="AC487" s="10">
        <f t="shared" si="35"/>
        <v>140399942328.35</v>
      </c>
      <c r="AD487" s="10">
        <f t="shared" si="33"/>
        <v>6471292851.07999</v>
      </c>
      <c r="AE487" s="12">
        <f>C487/(1+0.13)/VLOOKUP(A487,[1]选股结果!$A$2:$AX$3002,3,FALSE)</f>
        <v>1.46511170609501</v>
      </c>
      <c r="AF487" s="12">
        <f>(S487/(1+0.1)+Z487)/(VLOOKUP(A487,[1]选股结果!$A$2:$AY$3002,51,FALSE))</f>
        <v>1.3352601890807</v>
      </c>
      <c r="AG487" s="16"/>
      <c r="AH487" s="12">
        <f>AD487/VLOOKUP(A487,[1]选股结果!$A$2:$AX$3002,35,FALSE)</f>
        <v>0.752773574637033</v>
      </c>
      <c r="AI487" s="10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S487/(1+0.13)+Z487)</f>
        <v>-21450516999.3421</v>
      </c>
      <c r="AJ487" s="10">
        <f t="shared" si="34"/>
        <v>27921809850.422</v>
      </c>
      <c r="AK487" s="18">
        <f>AD487-VLOOKUP(A487,[2]选股结果!$A$2:$G$4900,7,FALSE)</f>
        <v>6468348331.76999</v>
      </c>
    </row>
    <row r="488" spans="1:37">
      <c r="A488" s="5" t="s">
        <v>1009</v>
      </c>
      <c r="B488" s="5" t="s">
        <v>1010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/>
      <c r="L488" s="6">
        <v>0</v>
      </c>
      <c r="M488" s="6">
        <v>0</v>
      </c>
      <c r="N488" s="6"/>
      <c r="O488" s="6">
        <v>0</v>
      </c>
      <c r="P488" s="6">
        <v>683137156.56</v>
      </c>
      <c r="Q488" s="6">
        <v>262072642.42</v>
      </c>
      <c r="R488" s="6"/>
      <c r="S488" s="6">
        <v>5554579782.28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1119035556.9</v>
      </c>
      <c r="AA488" s="6">
        <v>84977263.27</v>
      </c>
      <c r="AB488" s="10">
        <f t="shared" si="32"/>
        <v>10608836774.71</v>
      </c>
      <c r="AC488" s="10">
        <f t="shared" si="35"/>
        <v>7441729759.01</v>
      </c>
      <c r="AD488" s="10">
        <f t="shared" si="33"/>
        <v>3167107015.7</v>
      </c>
      <c r="AE488" s="12">
        <f>C488/(1+0.13)/VLOOKUP(A488,[1]选股结果!$A$2:$AX$3002,3,FALSE)</f>
        <v>0.87068944570365</v>
      </c>
      <c r="AF488" s="12">
        <f>(S488/(1+0.1)+Z488)/(VLOOKUP(A488,[1]选股结果!$A$2:$AY$3002,51,FALSE))</f>
        <v>0.937167832660196</v>
      </c>
      <c r="AG488" s="16"/>
      <c r="AH488" s="12">
        <f>AD488/VLOOKUP(A488,[1]选股结果!$A$2:$AX$3002,35,FALSE)</f>
        <v>0.965590901021328</v>
      </c>
      <c r="AI488" s="10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S488/(1+0.13)+Z488)</f>
        <v>547636385.518673</v>
      </c>
      <c r="AJ488" s="10">
        <f t="shared" si="34"/>
        <v>2619470630.18133</v>
      </c>
      <c r="AK488" s="18">
        <f>AD488-VLOOKUP(A488,[2]选股结果!$A$2:$G$4900,7,FALSE)</f>
        <v>3167389072.49</v>
      </c>
    </row>
    <row r="489" spans="1:37">
      <c r="A489" s="5" t="s">
        <v>1011</v>
      </c>
      <c r="B489" s="5" t="s">
        <v>1012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/>
      <c r="L489" s="6">
        <v>0</v>
      </c>
      <c r="M489" s="6">
        <v>0</v>
      </c>
      <c r="N489" s="6"/>
      <c r="O489" s="6">
        <v>0</v>
      </c>
      <c r="P489" s="6">
        <v>354230742.87</v>
      </c>
      <c r="Q489" s="6">
        <v>775589372.7</v>
      </c>
      <c r="R489" s="6"/>
      <c r="S489" s="6">
        <v>3562096343.78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277318878.19</v>
      </c>
      <c r="AA489" s="6">
        <v>456809779.78</v>
      </c>
      <c r="AB489" s="10">
        <f t="shared" si="32"/>
        <v>4702852597.95</v>
      </c>
      <c r="AC489" s="10">
        <f t="shared" si="35"/>
        <v>4650455744.62</v>
      </c>
      <c r="AD489" s="10">
        <f t="shared" si="33"/>
        <v>52396853.3299999</v>
      </c>
      <c r="AE489" s="12">
        <f>C489/(1+0.13)/VLOOKUP(A489,[1]选股结果!$A$2:$AX$3002,3,FALSE)</f>
        <v>0.613718722302664</v>
      </c>
      <c r="AF489" s="12">
        <f>(S489/(1+0.1)+Z489)/(VLOOKUP(A489,[1]选股结果!$A$2:$AY$3002,51,FALSE))</f>
        <v>0.924672620854469</v>
      </c>
      <c r="AG489" s="16"/>
      <c r="AH489" s="12">
        <f>AD489/VLOOKUP(A489,[1]选股结果!$A$2:$AX$3002,35,FALSE)</f>
        <v>0.0392121670134368</v>
      </c>
      <c r="AI489" s="10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S489/(1+0.13)+Z489)</f>
        <v>372365062.837168</v>
      </c>
      <c r="AJ489" s="10">
        <f t="shared" si="34"/>
        <v>-319968209.507168</v>
      </c>
      <c r="AK489" s="18">
        <f>AD489-VLOOKUP(A489,[2]选股结果!$A$2:$G$4900,7,FALSE)</f>
        <v>52396853.3299999</v>
      </c>
    </row>
    <row r="490" spans="1:37">
      <c r="A490" s="5" t="s">
        <v>1013</v>
      </c>
      <c r="B490" s="5" t="s">
        <v>1014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/>
      <c r="L490" s="6">
        <v>0</v>
      </c>
      <c r="M490" s="6">
        <v>0</v>
      </c>
      <c r="N490" s="6"/>
      <c r="O490" s="6">
        <v>0</v>
      </c>
      <c r="P490" s="6">
        <v>240634344.4</v>
      </c>
      <c r="Q490" s="6">
        <v>18287592.67</v>
      </c>
      <c r="R490" s="6"/>
      <c r="S490" s="6">
        <v>1092541556.14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611354521.04</v>
      </c>
      <c r="AA490" s="6">
        <v>111653793.36</v>
      </c>
      <c r="AB490" s="10">
        <f t="shared" si="32"/>
        <v>2328774915.43</v>
      </c>
      <c r="AC490" s="10">
        <f t="shared" si="35"/>
        <v>2056184214.94</v>
      </c>
      <c r="AD490" s="10">
        <f t="shared" si="33"/>
        <v>272590700.49</v>
      </c>
      <c r="AE490" s="12">
        <f>C490/(1+0.13)/VLOOKUP(A490,[1]选股结果!$A$2:$AX$3002,3,FALSE)</f>
        <v>0.862431292893607</v>
      </c>
      <c r="AF490" s="12">
        <f>(S490/(1+0.1)+Z490)/(VLOOKUP(A490,[1]选股结果!$A$2:$AY$3002,51,FALSE))</f>
        <v>0.839693975231516</v>
      </c>
      <c r="AG490" s="16"/>
      <c r="AH490" s="12">
        <f>AD490/VLOOKUP(A490,[1]选股结果!$A$2:$AX$3002,35,FALSE)</f>
        <v>0.717675603268453</v>
      </c>
      <c r="AI490" s="10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S490/(1+0.13)+Z490)</f>
        <v>332697998.272832</v>
      </c>
      <c r="AJ490" s="10">
        <f t="shared" si="34"/>
        <v>-60107297.7828314</v>
      </c>
      <c r="AK490" s="18">
        <f>AD490-VLOOKUP(A490,[2]选股结果!$A$2:$G$4900,7,FALSE)</f>
        <v>272481948.59</v>
      </c>
    </row>
    <row r="491" spans="1:37">
      <c r="A491" s="5" t="s">
        <v>1015</v>
      </c>
      <c r="B491" s="5" t="s">
        <v>1016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/>
      <c r="L491" s="6">
        <v>0</v>
      </c>
      <c r="M491" s="6">
        <v>0</v>
      </c>
      <c r="N491" s="6"/>
      <c r="O491" s="6">
        <v>0</v>
      </c>
      <c r="P491" s="6">
        <v>687491628.3</v>
      </c>
      <c r="Q491" s="6">
        <v>201505437.41</v>
      </c>
      <c r="R491" s="6"/>
      <c r="S491" s="6">
        <v>3715513855.82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1170119657.66</v>
      </c>
      <c r="AA491" s="6">
        <v>1589990231.26</v>
      </c>
      <c r="AB491" s="10">
        <f t="shared" si="32"/>
        <v>7627784349.43</v>
      </c>
      <c r="AC491" s="10">
        <f t="shared" si="35"/>
        <v>7163115373.04</v>
      </c>
      <c r="AD491" s="10">
        <f t="shared" si="33"/>
        <v>464668976.389999</v>
      </c>
      <c r="AE491" s="12">
        <f>C491/(1+0.13)/VLOOKUP(A491,[1]选股结果!$A$2:$AX$3002,3,FALSE)</f>
        <v>0.761579004665596</v>
      </c>
      <c r="AF491" s="12">
        <f>(S491/(1+0.1)+Z491)/(VLOOKUP(A491,[1]选股结果!$A$2:$AY$3002,51,FALSE))</f>
        <v>0.591556613639992</v>
      </c>
      <c r="AG491" s="16"/>
      <c r="AH491" s="12">
        <f>AD491/VLOOKUP(A491,[1]选股结果!$A$2:$AX$3002,35,FALSE)</f>
        <v>0.75243315361592</v>
      </c>
      <c r="AI491" s="10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S491/(1+0.13)+Z491)</f>
        <v>3229768125.34726</v>
      </c>
      <c r="AJ491" s="10">
        <f t="shared" si="34"/>
        <v>-2765099148.95726</v>
      </c>
      <c r="AK491" s="18">
        <f>AD491-VLOOKUP(A491,[2]选股结果!$A$2:$G$4900,7,FALSE)</f>
        <v>463738961.929999</v>
      </c>
    </row>
    <row r="492" spans="1:37">
      <c r="A492" s="5" t="s">
        <v>1017</v>
      </c>
      <c r="B492" s="5" t="s">
        <v>1018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/>
      <c r="L492" s="6">
        <v>0</v>
      </c>
      <c r="M492" s="6">
        <v>0</v>
      </c>
      <c r="N492" s="6"/>
      <c r="O492" s="6">
        <v>0</v>
      </c>
      <c r="P492" s="6">
        <v>95485893.03</v>
      </c>
      <c r="Q492" s="6">
        <v>31495548.3</v>
      </c>
      <c r="R492" s="6"/>
      <c r="S492" s="6">
        <v>375037181.2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146118049.37</v>
      </c>
      <c r="AA492" s="6">
        <v>97623753</v>
      </c>
      <c r="AB492" s="10">
        <f t="shared" si="32"/>
        <v>794131637.14</v>
      </c>
      <c r="AC492" s="10">
        <f t="shared" si="35"/>
        <v>714264876.6</v>
      </c>
      <c r="AD492" s="10">
        <f t="shared" si="33"/>
        <v>79866760.5400001</v>
      </c>
      <c r="AE492" s="12">
        <f>C492/(1+0.13)/VLOOKUP(A492,[1]选股结果!$A$2:$AX$3002,3,FALSE)</f>
        <v>0.561184006715367</v>
      </c>
      <c r="AF492" s="12">
        <f>(S492/(1+0.1)+Z492)/(VLOOKUP(A492,[1]选股结果!$A$2:$AY$3002,51,FALSE))</f>
        <v>0.432098625743167</v>
      </c>
      <c r="AG492" s="16"/>
      <c r="AH492" s="12">
        <f>AD492/VLOOKUP(A492,[1]选股结果!$A$2:$AX$3002,35,FALSE)</f>
        <v>1.20330551708976</v>
      </c>
      <c r="AI492" s="10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S492/(1+0.13)+Z492)</f>
        <v>649189182.83354</v>
      </c>
      <c r="AJ492" s="10">
        <f t="shared" si="34"/>
        <v>-569322422.29354</v>
      </c>
      <c r="AK492" s="18">
        <f>AD492-VLOOKUP(A492,[2]选股结果!$A$2:$G$4900,7,FALSE)</f>
        <v>79866760.5400001</v>
      </c>
    </row>
    <row r="493" spans="1:37">
      <c r="A493" s="5" t="s">
        <v>1019</v>
      </c>
      <c r="B493" s="5" t="s">
        <v>1020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/>
      <c r="L493" s="6">
        <v>0</v>
      </c>
      <c r="M493" s="6">
        <v>0</v>
      </c>
      <c r="N493" s="6"/>
      <c r="O493" s="6">
        <v>0</v>
      </c>
      <c r="P493" s="6">
        <v>403241952.78</v>
      </c>
      <c r="Q493" s="6">
        <v>70772769.95</v>
      </c>
      <c r="R493" s="6"/>
      <c r="S493" s="6">
        <v>909112794.76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322818145.33</v>
      </c>
      <c r="AA493" s="6">
        <v>812829843.25</v>
      </c>
      <c r="AB493" s="10">
        <f t="shared" si="32"/>
        <v>3322924936.66</v>
      </c>
      <c r="AC493" s="10">
        <f t="shared" si="35"/>
        <v>2448002736.12</v>
      </c>
      <c r="AD493" s="10">
        <f t="shared" si="33"/>
        <v>874922200.54</v>
      </c>
      <c r="AE493" s="12">
        <f>C493/(1+0.13)/VLOOKUP(A493,[1]选股结果!$A$2:$AX$3002,3,FALSE)</f>
        <v>0.856276967271645</v>
      </c>
      <c r="AF493" s="12">
        <f>(S493/(1+0.1)+Z493)/(VLOOKUP(A493,[1]选股结果!$A$2:$AY$3002,51,FALSE))</f>
        <v>0.555397161150476</v>
      </c>
      <c r="AG493" s="16"/>
      <c r="AH493" s="12">
        <f>AD493/VLOOKUP(A493,[1]选股结果!$A$2:$AX$3002,35,FALSE)</f>
        <v>0.747154908427051</v>
      </c>
      <c r="AI493" s="10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S493/(1+0.13)+Z493)</f>
        <v>941959016.307256</v>
      </c>
      <c r="AJ493" s="10">
        <f t="shared" si="34"/>
        <v>-67036815.7672563</v>
      </c>
      <c r="AK493" s="18">
        <f>AD493-VLOOKUP(A493,[2]选股结果!$A$2:$G$4900,7,FALSE)</f>
        <v>875400017.26</v>
      </c>
    </row>
    <row r="494" spans="1:37">
      <c r="A494" s="5" t="s">
        <v>1021</v>
      </c>
      <c r="B494" s="5" t="s">
        <v>1022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/>
      <c r="L494" s="6">
        <v>0</v>
      </c>
      <c r="M494" s="6">
        <v>0</v>
      </c>
      <c r="N494" s="6"/>
      <c r="O494" s="6">
        <v>0</v>
      </c>
      <c r="P494" s="6">
        <v>532601704.71</v>
      </c>
      <c r="Q494" s="6">
        <v>492454462.63</v>
      </c>
      <c r="R494" s="6"/>
      <c r="S494" s="6">
        <v>6038771361.84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2243209116.82</v>
      </c>
      <c r="AA494" s="6">
        <v>1241381242.75</v>
      </c>
      <c r="AB494" s="10">
        <f t="shared" si="32"/>
        <v>10143477449.08</v>
      </c>
      <c r="AC494" s="10">
        <f t="shared" si="35"/>
        <v>10055963426.12</v>
      </c>
      <c r="AD494" s="10">
        <f t="shared" si="33"/>
        <v>87514022.960001</v>
      </c>
      <c r="AE494" s="12">
        <f>C494/(1+0.13)/VLOOKUP(A494,[1]选股结果!$A$2:$AX$3002,3,FALSE)</f>
        <v>0.715900913374176</v>
      </c>
      <c r="AF494" s="12">
        <f>(S494/(1+0.1)+Z494)/(VLOOKUP(A494,[1]选股结果!$A$2:$AY$3002,51,FALSE))</f>
        <v>0.743073098846976</v>
      </c>
      <c r="AG494" s="16"/>
      <c r="AH494" s="12">
        <f>AD494/VLOOKUP(A494,[1]选股结果!$A$2:$AX$3002,35,FALSE)</f>
        <v>0.067830520736316</v>
      </c>
      <c r="AI494" s="10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S494/(1+0.13)+Z494)</f>
        <v>2819529467.95425</v>
      </c>
      <c r="AJ494" s="10">
        <f t="shared" si="34"/>
        <v>-2732015444.99425</v>
      </c>
      <c r="AK494" s="18">
        <f>AD494-VLOOKUP(A494,[2]选股结果!$A$2:$G$4900,7,FALSE)</f>
        <v>87751523.930001</v>
      </c>
    </row>
    <row r="495" spans="1:37">
      <c r="A495" s="5" t="s">
        <v>1023</v>
      </c>
      <c r="B495" s="5" t="s">
        <v>1024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/>
      <c r="L495" s="6">
        <v>0</v>
      </c>
      <c r="M495" s="6">
        <v>0</v>
      </c>
      <c r="N495" s="6"/>
      <c r="O495" s="6">
        <v>0</v>
      </c>
      <c r="P495" s="6">
        <v>144705982.23</v>
      </c>
      <c r="Q495" s="6">
        <v>172741937.53</v>
      </c>
      <c r="R495" s="6"/>
      <c r="S495" s="6">
        <v>2221092132.49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264844823.26</v>
      </c>
      <c r="AA495" s="6">
        <v>202900289.41</v>
      </c>
      <c r="AB495" s="10">
        <f t="shared" si="32"/>
        <v>2819370779.73</v>
      </c>
      <c r="AC495" s="10">
        <f t="shared" si="35"/>
        <v>2833543227.39</v>
      </c>
      <c r="AD495" s="10">
        <f t="shared" si="33"/>
        <v>-14172447.6599998</v>
      </c>
      <c r="AE495" s="12">
        <f>C495/(1+0.13)/VLOOKUP(A495,[1]选股结果!$A$2:$AX$3002,3,FALSE)</f>
        <v>0.786249944230973</v>
      </c>
      <c r="AF495" s="12">
        <f>(S495/(1+0.1)+Z495)/(VLOOKUP(A495,[1]选股结果!$A$2:$AY$3002,51,FALSE))</f>
        <v>0.828459388933081</v>
      </c>
      <c r="AG495" s="16"/>
      <c r="AH495" s="12">
        <f>AD495/VLOOKUP(A495,[1]选股结果!$A$2:$AX$3002,35,FALSE)</f>
        <v>-0.12365166485445</v>
      </c>
      <c r="AI495" s="10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S495/(1+0.13)+Z495)</f>
        <v>526534958.649292</v>
      </c>
      <c r="AJ495" s="10">
        <f t="shared" si="34"/>
        <v>-540707406.309292</v>
      </c>
      <c r="AK495" s="18">
        <f>AD495-VLOOKUP(A495,[2]选股结果!$A$2:$G$4900,7,FALSE)</f>
        <v>509855.790000152</v>
      </c>
    </row>
    <row r="496" spans="1:37">
      <c r="A496" s="5" t="s">
        <v>1025</v>
      </c>
      <c r="B496" s="5" t="s">
        <v>1026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/>
      <c r="L496" s="6">
        <v>0</v>
      </c>
      <c r="M496" s="6">
        <v>0</v>
      </c>
      <c r="N496" s="6"/>
      <c r="O496" s="6">
        <v>0</v>
      </c>
      <c r="P496" s="6">
        <v>1775147875.07</v>
      </c>
      <c r="Q496" s="6">
        <v>2411637787.97</v>
      </c>
      <c r="R496" s="6"/>
      <c r="S496" s="6">
        <v>24503682810.13</v>
      </c>
      <c r="T496" s="6">
        <v>201476762.47</v>
      </c>
      <c r="U496" s="6">
        <v>0</v>
      </c>
      <c r="V496" s="6">
        <v>0</v>
      </c>
      <c r="W496" s="6">
        <v>0</v>
      </c>
      <c r="X496" s="6">
        <v>68322350.18</v>
      </c>
      <c r="Y496" s="6">
        <v>0</v>
      </c>
      <c r="Z496" s="6">
        <v>1135333993.15</v>
      </c>
      <c r="AA496" s="6">
        <v>1481521979.92</v>
      </c>
      <c r="AB496" s="10">
        <f t="shared" si="32"/>
        <v>29530676189.58</v>
      </c>
      <c r="AC496" s="10">
        <f t="shared" si="35"/>
        <v>29165485770.92</v>
      </c>
      <c r="AD496" s="10">
        <f t="shared" si="33"/>
        <v>365190418.659996</v>
      </c>
      <c r="AE496" s="12">
        <f>C496/(1+0.13)/VLOOKUP(A496,[1]选股结果!$A$2:$AX$3002,3,FALSE)</f>
        <v>0.940086784030129</v>
      </c>
      <c r="AF496" s="12">
        <f>(S496/(1+0.1)+Z496)/(VLOOKUP(A496,[1]选股结果!$A$2:$AY$3002,51,FALSE))</f>
        <v>0.953394197638968</v>
      </c>
      <c r="AG496" s="16"/>
      <c r="AH496" s="12">
        <f>AD496/VLOOKUP(A496,[1]选股结果!$A$2:$AX$3002,35,FALSE)</f>
        <v>2.67677182453266</v>
      </c>
      <c r="AI496" s="10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S496/(1+0.13)+Z496)</f>
        <v>1735845534.1076</v>
      </c>
      <c r="AJ496" s="10">
        <f t="shared" si="34"/>
        <v>-1370655115.44761</v>
      </c>
      <c r="AK496" s="18">
        <f>AD496-VLOOKUP(A496,[2]选股结果!$A$2:$G$4900,7,FALSE)</f>
        <v>357387985.559996</v>
      </c>
    </row>
    <row r="497" spans="1:37">
      <c r="A497" s="5" t="s">
        <v>1027</v>
      </c>
      <c r="B497" s="5" t="s">
        <v>1028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/>
      <c r="L497" s="6">
        <v>0</v>
      </c>
      <c r="M497" s="6">
        <v>0</v>
      </c>
      <c r="N497" s="6"/>
      <c r="O497" s="6">
        <v>0</v>
      </c>
      <c r="P497" s="6">
        <v>263383857.72</v>
      </c>
      <c r="Q497" s="6">
        <v>96067185.03</v>
      </c>
      <c r="R497" s="6"/>
      <c r="S497" s="6">
        <v>2835580055.84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887726883.27</v>
      </c>
      <c r="AA497" s="6">
        <v>302785907.55</v>
      </c>
      <c r="AB497" s="10">
        <f t="shared" si="32"/>
        <v>4509202112.19</v>
      </c>
      <c r="AC497" s="10">
        <f t="shared" si="35"/>
        <v>4289476704.38</v>
      </c>
      <c r="AD497" s="10">
        <f t="shared" si="33"/>
        <v>219725407.809999</v>
      </c>
      <c r="AE497" s="12">
        <f>C497/(1+0.13)/VLOOKUP(A497,[1]选股结果!$A$2:$AX$3002,3,FALSE)</f>
        <v>0.529592242237975</v>
      </c>
      <c r="AF497" s="12">
        <f>(S497/(1+0.1)+Z497)/(VLOOKUP(A497,[1]选股结果!$A$2:$AY$3002,51,FALSE))</f>
        <v>0.503267551222383</v>
      </c>
      <c r="AG497" s="16"/>
      <c r="AH497" s="12">
        <f>AD497/VLOOKUP(A497,[1]选股结果!$A$2:$AX$3002,35,FALSE)</f>
        <v>0.731740230132009</v>
      </c>
      <c r="AI497" s="10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S497/(1+0.13)+Z497)</f>
        <v>3488963042.98566</v>
      </c>
      <c r="AJ497" s="10">
        <f t="shared" si="34"/>
        <v>-3269237635.17566</v>
      </c>
      <c r="AK497" s="18">
        <f>AD497-VLOOKUP(A497,[2]选股结果!$A$2:$G$4900,7,FALSE)</f>
        <v>217066028.409999</v>
      </c>
    </row>
    <row r="498" spans="1:37">
      <c r="A498" s="5" t="s">
        <v>1029</v>
      </c>
      <c r="B498" s="5" t="s">
        <v>1030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/>
      <c r="L498" s="6">
        <v>0</v>
      </c>
      <c r="M498" s="6">
        <v>0</v>
      </c>
      <c r="N498" s="6"/>
      <c r="O498" s="6">
        <v>0</v>
      </c>
      <c r="P498" s="6">
        <v>86023460.08</v>
      </c>
      <c r="Q498" s="6">
        <v>127828988.77</v>
      </c>
      <c r="R498" s="6"/>
      <c r="S498" s="6">
        <v>1010738445.44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139818168.15</v>
      </c>
      <c r="AA498" s="6">
        <v>122980656.89</v>
      </c>
      <c r="AB498" s="10">
        <f t="shared" si="32"/>
        <v>1454947468.22</v>
      </c>
      <c r="AC498" s="10">
        <f t="shared" si="35"/>
        <v>1359560730.56</v>
      </c>
      <c r="AD498" s="10">
        <f t="shared" si="33"/>
        <v>95386737.6599998</v>
      </c>
      <c r="AE498" s="12">
        <f>C498/(1+0.13)/VLOOKUP(A498,[1]选股结果!$A$2:$AX$3002,3,FALSE)</f>
        <v>0.822565297329099</v>
      </c>
      <c r="AF498" s="12">
        <f>(S498/(1+0.1)+Z498)/(VLOOKUP(A498,[1]选股结果!$A$2:$AY$3002,51,FALSE))</f>
        <v>0.81676175357682</v>
      </c>
      <c r="AG498" s="16"/>
      <c r="AH498" s="12">
        <f>AD498/VLOOKUP(A498,[1]选股结果!$A$2:$AX$3002,35,FALSE)</f>
        <v>1.00205129373375</v>
      </c>
      <c r="AI498" s="10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S498/(1+0.13)+Z498)</f>
        <v>261904316.895664</v>
      </c>
      <c r="AJ498" s="10">
        <f t="shared" si="34"/>
        <v>-166517579.235664</v>
      </c>
      <c r="AK498" s="18">
        <f>AD498-VLOOKUP(A498,[2]选股结果!$A$2:$G$4900,7,FALSE)</f>
        <v>95442029.9199999</v>
      </c>
    </row>
    <row r="499" spans="1:37">
      <c r="A499" s="5" t="s">
        <v>1031</v>
      </c>
      <c r="B499" s="5" t="s">
        <v>1032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/>
      <c r="L499" s="6">
        <v>0</v>
      </c>
      <c r="M499" s="6">
        <v>0</v>
      </c>
      <c r="N499" s="6"/>
      <c r="O499" s="6">
        <v>0</v>
      </c>
      <c r="P499" s="6">
        <v>322693899.9</v>
      </c>
      <c r="Q499" s="6">
        <v>596496643.73</v>
      </c>
      <c r="R499" s="6"/>
      <c r="S499" s="6">
        <v>6011752425.7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2591753564.95</v>
      </c>
      <c r="AA499" s="6">
        <v>962096840.96</v>
      </c>
      <c r="AB499" s="10">
        <f t="shared" si="32"/>
        <v>14690845312.28</v>
      </c>
      <c r="AC499" s="10">
        <f t="shared" si="35"/>
        <v>9888296731.51</v>
      </c>
      <c r="AD499" s="10">
        <f t="shared" si="33"/>
        <v>4802548580.77</v>
      </c>
      <c r="AE499" s="12">
        <f>C499/(1+0.13)/VLOOKUP(A499,[1]选股结果!$A$2:$AX$3002,3,FALSE)</f>
        <v>1.07919642598929</v>
      </c>
      <c r="AF499" s="12">
        <f>(S499/(1+0.1)+Z499)/(VLOOKUP(A499,[1]选股结果!$A$2:$AY$3002,51,FALSE))</f>
        <v>0.764742731738861</v>
      </c>
      <c r="AG499" s="16"/>
      <c r="AH499" s="12">
        <f>AD499/VLOOKUP(A499,[1]选股结果!$A$2:$AX$3002,35,FALSE)</f>
        <v>5.7314585110073</v>
      </c>
      <c r="AI499" s="10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S499/(1+0.13)+Z499)</f>
        <v>2623658610.06</v>
      </c>
      <c r="AJ499" s="10">
        <f t="shared" si="34"/>
        <v>2178889970.71</v>
      </c>
      <c r="AK499" s="18">
        <f>AD499-VLOOKUP(A499,[2]选股结果!$A$2:$G$4900,7,FALSE)</f>
        <v>4802529327.6</v>
      </c>
    </row>
    <row r="500" spans="1:37">
      <c r="A500" s="5" t="s">
        <v>1033</v>
      </c>
      <c r="B500" s="5" t="s">
        <v>1034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/>
      <c r="L500" s="6">
        <v>0</v>
      </c>
      <c r="M500" s="6">
        <v>0</v>
      </c>
      <c r="N500" s="6"/>
      <c r="O500" s="6">
        <v>0</v>
      </c>
      <c r="P500" s="6">
        <v>115907200.52</v>
      </c>
      <c r="Q500" s="6">
        <v>20259937.9</v>
      </c>
      <c r="R500" s="6"/>
      <c r="S500" s="6">
        <v>1439320014.34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228619023.01</v>
      </c>
      <c r="AA500" s="6">
        <v>41200009.69</v>
      </c>
      <c r="AB500" s="10">
        <f t="shared" si="32"/>
        <v>1959827168.61</v>
      </c>
      <c r="AC500" s="10">
        <f t="shared" si="35"/>
        <v>1825046247.56</v>
      </c>
      <c r="AD500" s="10">
        <f t="shared" si="33"/>
        <v>134780921.05</v>
      </c>
      <c r="AE500" s="12">
        <f>C500/(1+0.13)/VLOOKUP(A500,[1]选股结果!$A$2:$AX$3002,3,FALSE)</f>
        <v>0.804138562333374</v>
      </c>
      <c r="AF500" s="12">
        <f>(S500/(1+0.1)+Z500)/(VLOOKUP(A500,[1]选股结果!$A$2:$AY$3002,51,FALSE))</f>
        <v>0.809485012952822</v>
      </c>
      <c r="AG500" s="16"/>
      <c r="AH500" s="12">
        <f>AD500/VLOOKUP(A500,[1]选股结果!$A$2:$AX$3002,35,FALSE)</f>
        <v>0.660821702321561</v>
      </c>
      <c r="AI500" s="10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S500/(1+0.13)+Z500)</f>
        <v>396497867.325398</v>
      </c>
      <c r="AJ500" s="10">
        <f t="shared" si="34"/>
        <v>-261716946.275398</v>
      </c>
      <c r="AK500" s="18">
        <f>AD500-VLOOKUP(A500,[2]选股结果!$A$2:$G$4900,7,FALSE)</f>
        <v>134931528.4</v>
      </c>
    </row>
    <row r="501" spans="1:37">
      <c r="A501" s="5" t="s">
        <v>1035</v>
      </c>
      <c r="B501" s="5" t="s">
        <v>1036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/>
      <c r="L501" s="6">
        <v>0</v>
      </c>
      <c r="M501" s="6">
        <v>0</v>
      </c>
      <c r="N501" s="6"/>
      <c r="O501" s="6">
        <v>0</v>
      </c>
      <c r="P501" s="6">
        <v>625559158.58</v>
      </c>
      <c r="Q501" s="6">
        <v>279284862.8</v>
      </c>
      <c r="R501" s="6"/>
      <c r="S501" s="6">
        <v>6044631520.35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553472311.72</v>
      </c>
      <c r="AA501" s="6">
        <v>331868829.13</v>
      </c>
      <c r="AB501" s="10">
        <f t="shared" si="32"/>
        <v>8971755386.14</v>
      </c>
      <c r="AC501" s="10">
        <f t="shared" si="35"/>
        <v>7555531819.78</v>
      </c>
      <c r="AD501" s="10">
        <f t="shared" si="33"/>
        <v>1416223566.36</v>
      </c>
      <c r="AE501" s="12">
        <f>C501/(1+0.13)/VLOOKUP(A501,[1]选股结果!$A$2:$AX$3002,3,FALSE)</f>
        <v>0.900624247647338</v>
      </c>
      <c r="AF501" s="12">
        <f>(S501/(1+0.1)+Z501)/(VLOOKUP(A501,[1]选股结果!$A$2:$AY$3002,51,FALSE))</f>
        <v>0.858357366524384</v>
      </c>
      <c r="AG501" s="16"/>
      <c r="AH501" s="12">
        <f>AD501/VLOOKUP(A501,[1]选股结果!$A$2:$AX$3002,35,FALSE)</f>
        <v>1.47781211022593</v>
      </c>
      <c r="AI501" s="10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S501/(1+0.13)+Z501)</f>
        <v>1144002103.87195</v>
      </c>
      <c r="AJ501" s="10">
        <f t="shared" si="34"/>
        <v>272221462.488053</v>
      </c>
      <c r="AK501" s="18">
        <f>AD501-VLOOKUP(A501,[2]选股结果!$A$2:$G$4900,7,FALSE)</f>
        <v>1507618924.76</v>
      </c>
    </row>
    <row r="502" spans="1:37">
      <c r="A502" s="5" t="s">
        <v>1037</v>
      </c>
      <c r="B502" s="5" t="s">
        <v>1038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/>
      <c r="L502" s="6">
        <v>0</v>
      </c>
      <c r="M502" s="6">
        <v>0</v>
      </c>
      <c r="N502" s="6"/>
      <c r="O502" s="6">
        <v>0</v>
      </c>
      <c r="P502" s="6">
        <v>671074207.87</v>
      </c>
      <c r="Q502" s="6">
        <v>29395718.01</v>
      </c>
      <c r="R502" s="6"/>
      <c r="S502" s="6">
        <v>504654430.26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83337558.93</v>
      </c>
      <c r="AA502" s="6">
        <v>117778103.29</v>
      </c>
      <c r="AB502" s="10">
        <f t="shared" si="32"/>
        <v>1181285310.51</v>
      </c>
      <c r="AC502" s="10">
        <f t="shared" si="35"/>
        <v>1376844300.35</v>
      </c>
      <c r="AD502" s="10">
        <f t="shared" si="33"/>
        <v>-195558989.84</v>
      </c>
      <c r="AE502" s="12">
        <f>C502/(1+0.13)/VLOOKUP(A502,[1]选股结果!$A$2:$AX$3002,3,FALSE)</f>
        <v>0.898984582708434</v>
      </c>
      <c r="AF502" s="12">
        <f>(S502/(1+0.1)+Z502)/(VLOOKUP(A502,[1]选股结果!$A$2:$AY$3002,51,FALSE))</f>
        <v>0.761571770865625</v>
      </c>
      <c r="AG502" s="16"/>
      <c r="AH502" s="12">
        <f>AD502/VLOOKUP(A502,[1]选股结果!$A$2:$AX$3002,35,FALSE)</f>
        <v>-0.510706739854516</v>
      </c>
      <c r="AI502" s="10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S502/(1+0.13)+Z502)</f>
        <v>181901745.391947</v>
      </c>
      <c r="AJ502" s="10">
        <f t="shared" si="34"/>
        <v>-377460735.231947</v>
      </c>
      <c r="AK502" s="18">
        <f>AD502-VLOOKUP(A502,[2]选股结果!$A$2:$G$4900,7,FALSE)</f>
        <v>-195558989.84</v>
      </c>
    </row>
    <row r="503" spans="1:37">
      <c r="A503" s="5" t="s">
        <v>1039</v>
      </c>
      <c r="B503" s="5" t="s">
        <v>1040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/>
      <c r="L503" s="6">
        <v>0</v>
      </c>
      <c r="M503" s="6">
        <v>0</v>
      </c>
      <c r="N503" s="6"/>
      <c r="O503" s="6">
        <v>0</v>
      </c>
      <c r="P503" s="6">
        <v>34820313.76</v>
      </c>
      <c r="Q503" s="6">
        <v>62841012.96</v>
      </c>
      <c r="R503" s="6"/>
      <c r="S503" s="6">
        <v>416325374.56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143235074.96</v>
      </c>
      <c r="AA503" s="6">
        <v>147926925.44</v>
      </c>
      <c r="AB503" s="10">
        <f t="shared" si="32"/>
        <v>874977221.08</v>
      </c>
      <c r="AC503" s="10">
        <f t="shared" si="35"/>
        <v>742307688.72</v>
      </c>
      <c r="AD503" s="10">
        <f t="shared" si="33"/>
        <v>132669532.36</v>
      </c>
      <c r="AE503" s="12">
        <f>C503/(1+0.13)/VLOOKUP(A503,[1]选股结果!$A$2:$AX$3002,3,FALSE)</f>
        <v>0.968364519697398</v>
      </c>
      <c r="AF503" s="12">
        <f>(S503/(1+0.1)+Z503)/(VLOOKUP(A503,[1]选股结果!$A$2:$AY$3002,51,FALSE))</f>
        <v>0.734211103205554</v>
      </c>
      <c r="AG503" s="16"/>
      <c r="AH503" s="12">
        <f>AD503/VLOOKUP(A503,[1]选股结果!$A$2:$AX$3002,35,FALSE)</f>
        <v>4.88104308117771</v>
      </c>
      <c r="AI503" s="10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S503/(1+0.13)+Z503)</f>
        <v>198911252.91115</v>
      </c>
      <c r="AJ503" s="10">
        <f t="shared" si="34"/>
        <v>-66241720.5511503</v>
      </c>
      <c r="AK503" s="18">
        <f>AD503-VLOOKUP(A503,[2]选股结果!$A$2:$G$4900,7,FALSE)</f>
        <v>132088498.65</v>
      </c>
    </row>
    <row r="504" spans="1:37">
      <c r="A504" s="5" t="s">
        <v>1041</v>
      </c>
      <c r="B504" s="5" t="s">
        <v>1042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/>
      <c r="L504" s="6">
        <v>0</v>
      </c>
      <c r="M504" s="6">
        <v>0</v>
      </c>
      <c r="N504" s="6"/>
      <c r="O504" s="6">
        <v>0</v>
      </c>
      <c r="P504" s="6">
        <v>185071074.76</v>
      </c>
      <c r="Q504" s="6">
        <v>100888627.12</v>
      </c>
      <c r="R504" s="6"/>
      <c r="S504" s="6">
        <v>1931156196.38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371146551.3</v>
      </c>
      <c r="AA504" s="6">
        <v>765479832.34</v>
      </c>
      <c r="AB504" s="10">
        <f t="shared" si="32"/>
        <v>3527796437.71</v>
      </c>
      <c r="AC504" s="10">
        <f t="shared" si="35"/>
        <v>3252853654.78</v>
      </c>
      <c r="AD504" s="10">
        <f t="shared" si="33"/>
        <v>274942782.929999</v>
      </c>
      <c r="AE504" s="12">
        <f>C504/(1+0.13)/VLOOKUP(A504,[1]选股结果!$A$2:$AX$3002,3,FALSE)</f>
        <v>0.892609880122655</v>
      </c>
      <c r="AF504" s="12">
        <f>(S504/(1+0.1)+Z504)/(VLOOKUP(A504,[1]选股结果!$A$2:$AY$3002,51,FALSE))</f>
        <v>0.689250018483508</v>
      </c>
      <c r="AG504" s="16"/>
      <c r="AH504" s="12">
        <f>AD504/VLOOKUP(A504,[1]选股结果!$A$2:$AX$3002,35,FALSE)</f>
        <v>1.32074677488942</v>
      </c>
      <c r="AI504" s="10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S504/(1+0.13)+Z504)</f>
        <v>1005455851.35292</v>
      </c>
      <c r="AJ504" s="10">
        <f t="shared" si="34"/>
        <v>-730513068.422921</v>
      </c>
      <c r="AK504" s="18">
        <f>AD504-VLOOKUP(A504,[2]选股结果!$A$2:$G$4900,7,FALSE)</f>
        <v>273859890.989999</v>
      </c>
    </row>
    <row r="505" spans="1:37">
      <c r="A505" s="5" t="s">
        <v>1043</v>
      </c>
      <c r="B505" s="5" t="s">
        <v>1044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/>
      <c r="L505" s="6">
        <v>0</v>
      </c>
      <c r="M505" s="6">
        <v>0</v>
      </c>
      <c r="N505" s="6"/>
      <c r="O505" s="6">
        <v>0</v>
      </c>
      <c r="P505" s="6">
        <v>263584405.42</v>
      </c>
      <c r="Q505" s="6">
        <v>97864780.12</v>
      </c>
      <c r="R505" s="6"/>
      <c r="S505" s="6">
        <v>893763986.86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374047711.18</v>
      </c>
      <c r="AA505" s="6">
        <v>794658372.68</v>
      </c>
      <c r="AB505" s="10">
        <f t="shared" si="32"/>
        <v>2429119836.59</v>
      </c>
      <c r="AC505" s="10">
        <f t="shared" si="35"/>
        <v>2326054476.14</v>
      </c>
      <c r="AD505" s="10">
        <f t="shared" si="33"/>
        <v>103065360.45</v>
      </c>
      <c r="AE505" s="12">
        <f>C505/(1+0.13)/VLOOKUP(A505,[1]选股结果!$A$2:$AX$3002,3,FALSE)</f>
        <v>0.8358661347879</v>
      </c>
      <c r="AF505" s="12">
        <f>(S505/(1+0.1)+Z505)/(VLOOKUP(A505,[1]选股结果!$A$2:$AY$3002,51,FALSE))</f>
        <v>0.573350249757037</v>
      </c>
      <c r="AG505" s="16"/>
      <c r="AH505" s="12">
        <f>AD505/VLOOKUP(A505,[1]选股结果!$A$2:$AX$3002,35,FALSE)</f>
        <v>0.262462387062645</v>
      </c>
      <c r="AI505" s="10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S505/(1+0.13)+Z505)</f>
        <v>904531784.757965</v>
      </c>
      <c r="AJ505" s="10">
        <f t="shared" si="34"/>
        <v>-801466424.307965</v>
      </c>
      <c r="AK505" s="18">
        <f>AD505-VLOOKUP(A505,[2]选股结果!$A$2:$G$4900,7,FALSE)</f>
        <v>102361516.83</v>
      </c>
    </row>
    <row r="506" spans="1:37">
      <c r="A506" s="5" t="s">
        <v>1045</v>
      </c>
      <c r="B506" s="5" t="s">
        <v>1046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/>
      <c r="L506" s="6">
        <v>0</v>
      </c>
      <c r="M506" s="6">
        <v>0</v>
      </c>
      <c r="N506" s="6"/>
      <c r="O506" s="6">
        <v>0</v>
      </c>
      <c r="P506" s="6">
        <v>436268470.45</v>
      </c>
      <c r="Q506" s="6">
        <v>36244041.64</v>
      </c>
      <c r="R506" s="6"/>
      <c r="S506" s="6">
        <v>1808194023.04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398565499.98</v>
      </c>
      <c r="AA506" s="6">
        <v>340531254.37</v>
      </c>
      <c r="AB506" s="10">
        <f t="shared" ref="AB506:AB569" si="36">C506+D506+E506+F506+G506+H506+I506+J506+L506+M506+O506+Q506</f>
        <v>3719879052.04</v>
      </c>
      <c r="AC506" s="10">
        <f t="shared" si="35"/>
        <v>2983559247.84</v>
      </c>
      <c r="AD506" s="10">
        <f t="shared" si="33"/>
        <v>736319804.2</v>
      </c>
      <c r="AE506" s="12">
        <f>C506/(1+0.13)/VLOOKUP(A506,[1]选股结果!$A$2:$AX$3002,3,FALSE)</f>
        <v>0.874470854579421</v>
      </c>
      <c r="AF506" s="12">
        <f>(S506/(1+0.1)+Z506)/(VLOOKUP(A506,[1]选股结果!$A$2:$AY$3002,51,FALSE))</f>
        <v>0.874642487035424</v>
      </c>
      <c r="AG506" s="16"/>
      <c r="AH506" s="12">
        <f>AD506/VLOOKUP(A506,[1]选股结果!$A$2:$AX$3002,35,FALSE)</f>
        <v>0.656061911821517</v>
      </c>
      <c r="AI506" s="10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S506/(1+0.13)+Z506)</f>
        <v>336363457.59469</v>
      </c>
      <c r="AJ506" s="10">
        <f t="shared" si="34"/>
        <v>399956346.60531</v>
      </c>
      <c r="AK506" s="18">
        <f>AD506-VLOOKUP(A506,[2]选股结果!$A$2:$G$4900,7,FALSE)</f>
        <v>737162511.47</v>
      </c>
    </row>
    <row r="507" spans="1:37">
      <c r="A507" s="5" t="s">
        <v>1047</v>
      </c>
      <c r="B507" s="5" t="s">
        <v>1048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/>
      <c r="L507" s="6">
        <v>0</v>
      </c>
      <c r="M507" s="6">
        <v>0</v>
      </c>
      <c r="N507" s="6"/>
      <c r="O507" s="6">
        <v>0</v>
      </c>
      <c r="P507" s="6">
        <v>60555022.51</v>
      </c>
      <c r="Q507" s="6">
        <v>84874246.96</v>
      </c>
      <c r="R507" s="6"/>
      <c r="S507" s="6">
        <v>144781498.59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116103484.04</v>
      </c>
      <c r="AA507" s="6">
        <v>106718348.13</v>
      </c>
      <c r="AB507" s="10">
        <f t="shared" si="36"/>
        <v>677195403.05</v>
      </c>
      <c r="AC507" s="10">
        <f t="shared" si="35"/>
        <v>428158353.27</v>
      </c>
      <c r="AD507" s="10">
        <f t="shared" si="33"/>
        <v>249037049.78</v>
      </c>
      <c r="AE507" s="12">
        <f>C507/(1+0.13)/VLOOKUP(A507,[1]选股结果!$A$2:$AX$3002,3,FALSE)</f>
        <v>0.87136302240248</v>
      </c>
      <c r="AF507" s="12">
        <f>(S507/(1+0.1)+Z507)/(VLOOKUP(A507,[1]选股结果!$A$2:$AY$3002,51,FALSE))</f>
        <v>0.478645137161103</v>
      </c>
      <c r="AG507" s="16"/>
      <c r="AH507" s="12">
        <f>AD507/VLOOKUP(A507,[1]选股结果!$A$2:$AX$3002,35,FALSE)</f>
        <v>0.388201019351117</v>
      </c>
      <c r="AI507" s="10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S507/(1+0.13)+Z507)</f>
        <v>273321792.10885</v>
      </c>
      <c r="AJ507" s="10">
        <f t="shared" si="34"/>
        <v>-24284742.3288495</v>
      </c>
      <c r="AK507" s="18">
        <f>AD507-VLOOKUP(A507,[2]选股结果!$A$2:$G$4900,7,FALSE)</f>
        <v>249661527.64</v>
      </c>
    </row>
    <row r="508" spans="1:37">
      <c r="A508" s="5" t="s">
        <v>1049</v>
      </c>
      <c r="B508" s="5" t="s">
        <v>1050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/>
      <c r="L508" s="6">
        <v>0</v>
      </c>
      <c r="M508" s="6">
        <v>0</v>
      </c>
      <c r="N508" s="6"/>
      <c r="O508" s="6">
        <v>0</v>
      </c>
      <c r="P508" s="6">
        <v>1511262000</v>
      </c>
      <c r="Q508" s="6">
        <v>3289363000</v>
      </c>
      <c r="R508" s="6"/>
      <c r="S508" s="6">
        <v>140373094000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7253276000</v>
      </c>
      <c r="AA508" s="6">
        <v>14600978000</v>
      </c>
      <c r="AB508" s="10">
        <f t="shared" si="36"/>
        <v>159283001000</v>
      </c>
      <c r="AC508" s="10">
        <f t="shared" si="35"/>
        <v>163738610000</v>
      </c>
      <c r="AD508" s="10">
        <f t="shared" si="33"/>
        <v>-4455609000</v>
      </c>
      <c r="AE508" s="12">
        <f>C508/(1+0.13)/VLOOKUP(A508,[1]选股结果!$A$2:$AX$3002,3,FALSE)</f>
        <v>1.1944533505506</v>
      </c>
      <c r="AF508" s="12">
        <f>(S508/(1+0.1)+Z508)/(VLOOKUP(A508,[1]选股结果!$A$2:$AY$3002,51,FALSE))</f>
        <v>1.07944641074052</v>
      </c>
      <c r="AG508" s="16"/>
      <c r="AH508" s="12">
        <f>AD508/VLOOKUP(A508,[1]选股结果!$A$2:$AX$3002,35,FALSE)</f>
        <v>0.525569377471195</v>
      </c>
      <c r="AI508" s="10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S508/(1+0.13)+Z508)</f>
        <v>-6538044991.15045</v>
      </c>
      <c r="AJ508" s="10">
        <f t="shared" si="34"/>
        <v>2082435991.15045</v>
      </c>
      <c r="AK508" s="18">
        <f>AD508-VLOOKUP(A508,[2]选股结果!$A$2:$G$4900,7,FALSE)</f>
        <v>-4370483000</v>
      </c>
    </row>
    <row r="509" spans="1:37">
      <c r="A509" s="5" t="s">
        <v>1051</v>
      </c>
      <c r="B509" s="5" t="s">
        <v>1052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/>
      <c r="L509" s="6">
        <v>0</v>
      </c>
      <c r="M509" s="6">
        <v>0</v>
      </c>
      <c r="N509" s="6"/>
      <c r="O509" s="6">
        <v>0</v>
      </c>
      <c r="P509" s="6">
        <v>187596302.62</v>
      </c>
      <c r="Q509" s="6">
        <v>54037376.9</v>
      </c>
      <c r="R509" s="6"/>
      <c r="S509" s="6">
        <v>2138276947.37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781758227.56</v>
      </c>
      <c r="AA509" s="6">
        <v>178330577.58</v>
      </c>
      <c r="AB509" s="10">
        <f t="shared" si="36"/>
        <v>3023437036.42</v>
      </c>
      <c r="AC509" s="10">
        <f t="shared" si="35"/>
        <v>3285962055.13</v>
      </c>
      <c r="AD509" s="10">
        <f t="shared" si="33"/>
        <v>-262525018.71</v>
      </c>
      <c r="AE509" s="12">
        <f>C509/(1+0.13)/VLOOKUP(A509,[1]选股结果!$A$2:$AX$3002,3,FALSE)</f>
        <v>0.715521717235373</v>
      </c>
      <c r="AF509" s="12">
        <f>(S509/(1+0.1)+Z509)/(VLOOKUP(A509,[1]选股结果!$A$2:$AY$3002,51,FALSE))</f>
        <v>0.875862979531711</v>
      </c>
      <c r="AG509" s="16"/>
      <c r="AH509" s="12">
        <f>AD509/VLOOKUP(A509,[1]选股结果!$A$2:$AX$3002,35,FALSE)</f>
        <v>-0.625095156676449</v>
      </c>
      <c r="AI509" s="10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S509/(1+0.13)+Z509)</f>
        <v>437916497.05177</v>
      </c>
      <c r="AJ509" s="10">
        <f t="shared" si="34"/>
        <v>-700441515.761769</v>
      </c>
      <c r="AK509" s="18">
        <f>AD509-VLOOKUP(A509,[2]选股结果!$A$2:$G$4900,7,FALSE)</f>
        <v>-262525018.71</v>
      </c>
    </row>
    <row r="510" spans="1:37">
      <c r="A510" s="5" t="s">
        <v>1053</v>
      </c>
      <c r="B510" s="5" t="s">
        <v>1054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/>
      <c r="L510" s="6">
        <v>0</v>
      </c>
      <c r="M510" s="6">
        <v>0</v>
      </c>
      <c r="N510" s="6"/>
      <c r="O510" s="6">
        <v>0</v>
      </c>
      <c r="P510" s="6">
        <v>108101468.29</v>
      </c>
      <c r="Q510" s="6">
        <v>125594110.56</v>
      </c>
      <c r="R510" s="6"/>
      <c r="S510" s="6">
        <v>1509962076.93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260942886.84</v>
      </c>
      <c r="AA510" s="6">
        <v>73593297.59</v>
      </c>
      <c r="AB510" s="10">
        <f t="shared" si="36"/>
        <v>2012280147.92</v>
      </c>
      <c r="AC510" s="10">
        <f t="shared" si="35"/>
        <v>1952599729.65</v>
      </c>
      <c r="AD510" s="10">
        <f t="shared" si="33"/>
        <v>59680418.27</v>
      </c>
      <c r="AE510" s="12">
        <f>C510/(1+0.13)/VLOOKUP(A510,[1]选股结果!$A$2:$AX$3002,3,FALSE)</f>
        <v>0.70023898419059</v>
      </c>
      <c r="AF510" s="12">
        <f>(S510/(1+0.1)+Z510)/(VLOOKUP(A510,[1]选股结果!$A$2:$AY$3002,51,FALSE))</f>
        <v>0.781663493307339</v>
      </c>
      <c r="AG510" s="16"/>
      <c r="AH510" s="12">
        <f>AD510/VLOOKUP(A510,[1]选股结果!$A$2:$AX$3002,35,FALSE)</f>
        <v>0.2116514434552</v>
      </c>
      <c r="AI510" s="10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S510/(1+0.13)+Z510)</f>
        <v>492755013.61823</v>
      </c>
      <c r="AJ510" s="10">
        <f t="shared" si="34"/>
        <v>-433074595.34823</v>
      </c>
      <c r="AK510" s="18">
        <f>AD510-VLOOKUP(A510,[2]选股结果!$A$2:$G$4900,7,FALSE)</f>
        <v>60735319.35</v>
      </c>
    </row>
    <row r="511" spans="1:37">
      <c r="A511" s="5" t="s">
        <v>1055</v>
      </c>
      <c r="B511" s="5" t="s">
        <v>1056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/>
      <c r="L511" s="6">
        <v>0</v>
      </c>
      <c r="M511" s="6">
        <v>0</v>
      </c>
      <c r="N511" s="6"/>
      <c r="O511" s="6">
        <v>0</v>
      </c>
      <c r="P511" s="6">
        <v>1689487173.49</v>
      </c>
      <c r="Q511" s="6">
        <v>462675205.35</v>
      </c>
      <c r="R511" s="6"/>
      <c r="S511" s="6">
        <v>667942111.92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969709667.6</v>
      </c>
      <c r="AA511" s="6">
        <v>2546683289.23</v>
      </c>
      <c r="AB511" s="10">
        <f t="shared" si="36"/>
        <v>12452368920.27</v>
      </c>
      <c r="AC511" s="10">
        <f t="shared" si="35"/>
        <v>5873822242.24</v>
      </c>
      <c r="AD511" s="10">
        <f t="shared" si="33"/>
        <v>6578546678.03</v>
      </c>
      <c r="AE511" s="12">
        <f>C511/(1+0.13)/VLOOKUP(A511,[1]选股结果!$A$2:$AX$3002,3,FALSE)</f>
        <v>0.951760301920067</v>
      </c>
      <c r="AF511" s="12">
        <f>(S511/(1+0.1)+Z511)/(VLOOKUP(A511,[1]选股结果!$A$2:$AY$3002,51,FALSE))</f>
        <v>0.255553133749703</v>
      </c>
      <c r="AG511" s="16"/>
      <c r="AH511" s="12">
        <f>AD511/VLOOKUP(A511,[1]选股结果!$A$2:$AX$3002,35,FALSE)</f>
        <v>1.61596248391887</v>
      </c>
      <c r="AI511" s="10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S511/(1+0.13)+Z511)</f>
        <v>4609844344.9315</v>
      </c>
      <c r="AJ511" s="10">
        <f t="shared" si="34"/>
        <v>1968702333.0985</v>
      </c>
      <c r="AK511" s="18">
        <f>AD511-VLOOKUP(A511,[2]选股结果!$A$2:$G$4900,7,FALSE)</f>
        <v>6583268595.73</v>
      </c>
    </row>
    <row r="512" spans="1:37">
      <c r="A512" s="5" t="s">
        <v>1057</v>
      </c>
      <c r="B512" s="5" t="s">
        <v>1058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/>
      <c r="L512" s="6">
        <v>0</v>
      </c>
      <c r="M512" s="6">
        <v>0</v>
      </c>
      <c r="N512" s="6"/>
      <c r="O512" s="6">
        <v>0</v>
      </c>
      <c r="P512" s="6">
        <v>349290516.5</v>
      </c>
      <c r="Q512" s="6">
        <v>44670525.27</v>
      </c>
      <c r="R512" s="6"/>
      <c r="S512" s="6">
        <v>4080229315.51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738560017.39</v>
      </c>
      <c r="AA512" s="6">
        <v>674072200.62</v>
      </c>
      <c r="AB512" s="10">
        <f t="shared" si="36"/>
        <v>5327666076.85</v>
      </c>
      <c r="AC512" s="10">
        <f t="shared" si="35"/>
        <v>5842152050.02</v>
      </c>
      <c r="AD512" s="10">
        <f t="shared" si="33"/>
        <v>-514485973.17</v>
      </c>
      <c r="AE512" s="12">
        <f>C512/(1+0.13)/VLOOKUP(A512,[1]选股结果!$A$2:$AX$3002,3,FALSE)</f>
        <v>0.763654151992402</v>
      </c>
      <c r="AF512" s="12">
        <f>(S512/(1+0.1)+Z512)/(VLOOKUP(A512,[1]选股结果!$A$2:$AY$3002,51,FALSE))</f>
        <v>0.882108308053647</v>
      </c>
      <c r="AG512" s="16"/>
      <c r="AH512" s="12">
        <f>AD512/VLOOKUP(A512,[1]选股结果!$A$2:$AX$3002,35,FALSE)</f>
        <v>-0.570201203033617</v>
      </c>
      <c r="AI512" s="10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S512/(1+0.13)+Z512)</f>
        <v>692922877.523805</v>
      </c>
      <c r="AJ512" s="10">
        <f t="shared" si="34"/>
        <v>-1207408850.6938</v>
      </c>
      <c r="AK512" s="18">
        <f>AD512-VLOOKUP(A512,[2]选股结果!$A$2:$G$4900,7,FALSE)</f>
        <v>-515389813.02</v>
      </c>
    </row>
    <row r="513" spans="1:37">
      <c r="A513" s="5" t="s">
        <v>1059</v>
      </c>
      <c r="B513" s="5" t="s">
        <v>1060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/>
      <c r="L513" s="6">
        <v>0</v>
      </c>
      <c r="M513" s="6">
        <v>0</v>
      </c>
      <c r="N513" s="6"/>
      <c r="O513" s="6">
        <v>0</v>
      </c>
      <c r="P513" s="6">
        <v>149263715.26</v>
      </c>
      <c r="Q513" s="6">
        <v>143404101.56</v>
      </c>
      <c r="R513" s="6"/>
      <c r="S513" s="6">
        <v>1785416552.61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324344109.39</v>
      </c>
      <c r="AA513" s="6">
        <v>337728507.19</v>
      </c>
      <c r="AB513" s="10">
        <f t="shared" si="36"/>
        <v>2704683831.43</v>
      </c>
      <c r="AC513" s="10">
        <f t="shared" si="35"/>
        <v>2596752884.45</v>
      </c>
      <c r="AD513" s="10">
        <f t="shared" si="33"/>
        <v>107930946.98</v>
      </c>
      <c r="AE513" s="12">
        <f>C513/(1+0.13)/VLOOKUP(A513,[1]选股结果!$A$2:$AX$3002,3,FALSE)</f>
        <v>0.950886395097517</v>
      </c>
      <c r="AF513" s="12">
        <f>(S513/(1+0.1)+Z513)/(VLOOKUP(A513,[1]选股结果!$A$2:$AY$3002,51,FALSE))</f>
        <v>0.929096441608484</v>
      </c>
      <c r="AG513" s="16"/>
      <c r="AH513" s="12">
        <f>AD513/VLOOKUP(A513,[1]选股结果!$A$2:$AX$3002,35,FALSE)</f>
        <v>1.03527581749224</v>
      </c>
      <c r="AI513" s="10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S513/(1+0.13)+Z513)</f>
        <v>191710045.362566</v>
      </c>
      <c r="AJ513" s="10">
        <f t="shared" si="34"/>
        <v>-83779098.3825665</v>
      </c>
      <c r="AK513" s="18">
        <f>AD513-VLOOKUP(A513,[2]选股结果!$A$2:$G$4900,7,FALSE)</f>
        <v>107750843.06</v>
      </c>
    </row>
    <row r="514" spans="1:37">
      <c r="A514" s="5" t="s">
        <v>1061</v>
      </c>
      <c r="B514" s="5" t="s">
        <v>1062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/>
      <c r="L514" s="6">
        <v>0</v>
      </c>
      <c r="M514" s="6">
        <v>0</v>
      </c>
      <c r="N514" s="6"/>
      <c r="O514" s="6">
        <v>0</v>
      </c>
      <c r="P514" s="6">
        <v>644462098.6</v>
      </c>
      <c r="Q514" s="6">
        <v>718963964.09</v>
      </c>
      <c r="R514" s="6"/>
      <c r="S514" s="6">
        <v>1661168722.25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524890903.13</v>
      </c>
      <c r="AA514" s="6">
        <v>657449046.4</v>
      </c>
      <c r="AB514" s="10">
        <f t="shared" si="36"/>
        <v>5652519032.56</v>
      </c>
      <c r="AC514" s="10">
        <f t="shared" si="35"/>
        <v>3487970770.38</v>
      </c>
      <c r="AD514" s="10">
        <f t="shared" si="33"/>
        <v>2164548262.18</v>
      </c>
      <c r="AE514" s="12">
        <f>C514/(1+0.13)/VLOOKUP(A514,[1]选股结果!$A$2:$AX$3002,3,FALSE)</f>
        <v>0.774501536373788</v>
      </c>
      <c r="AF514" s="12">
        <f>(S514/(1+0.1)+Z514)/(VLOOKUP(A514,[1]选股结果!$A$2:$AY$3002,51,FALSE))</f>
        <v>0.771034482590292</v>
      </c>
      <c r="AG514" s="16"/>
      <c r="AH514" s="12">
        <f>AD514/VLOOKUP(A514,[1]选股结果!$A$2:$AX$3002,35,FALSE)</f>
        <v>0.873545829653949</v>
      </c>
      <c r="AI514" s="10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S514/(1+0.13)+Z514)</f>
        <v>644416989.829557</v>
      </c>
      <c r="AJ514" s="10">
        <f t="shared" si="34"/>
        <v>1520131272.35044</v>
      </c>
      <c r="AK514" s="18">
        <f>AD514-VLOOKUP(A514,[2]选股结果!$A$2:$G$4900,7,FALSE)</f>
        <v>2164503288.28</v>
      </c>
    </row>
    <row r="515" spans="1:37">
      <c r="A515" s="5" t="s">
        <v>1063</v>
      </c>
      <c r="B515" s="5" t="s">
        <v>1064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/>
      <c r="L515" s="6">
        <v>0</v>
      </c>
      <c r="M515" s="6">
        <v>0</v>
      </c>
      <c r="N515" s="6"/>
      <c r="O515" s="6">
        <v>0</v>
      </c>
      <c r="P515" s="6">
        <v>81989068.64</v>
      </c>
      <c r="Q515" s="6">
        <v>63064026.31</v>
      </c>
      <c r="R515" s="6"/>
      <c r="S515" s="6">
        <v>961283849.3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171160098.74</v>
      </c>
      <c r="AA515" s="6">
        <v>106415632.99</v>
      </c>
      <c r="AB515" s="10">
        <f t="shared" si="36"/>
        <v>1534662437.96</v>
      </c>
      <c r="AC515" s="10">
        <f t="shared" si="35"/>
        <v>1320848649.67</v>
      </c>
      <c r="AD515" s="10">
        <f t="shared" ref="AD515:AD578" si="37">AB515-AC515</f>
        <v>213813788.29</v>
      </c>
      <c r="AE515" s="12">
        <f>C515/(1+0.13)/VLOOKUP(A515,[1]选股结果!$A$2:$AX$3002,3,FALSE)</f>
        <v>0.794794742593997</v>
      </c>
      <c r="AF515" s="12">
        <f>(S515/(1+0.1)+Z515)/(VLOOKUP(A515,[1]选股结果!$A$2:$AY$3002,51,FALSE))</f>
        <v>0.684579572063329</v>
      </c>
      <c r="AG515" s="16"/>
      <c r="AH515" s="12">
        <f>AD515/VLOOKUP(A515,[1]选股结果!$A$2:$AX$3002,35,FALSE)</f>
        <v>7.71022304015784</v>
      </c>
      <c r="AI515" s="10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S515/(1+0.13)+Z515)</f>
        <v>504710196.223098</v>
      </c>
      <c r="AJ515" s="10">
        <f t="shared" ref="AJ515:AJ578" si="38">AD515-AI515</f>
        <v>-290896407.933098</v>
      </c>
      <c r="AK515" s="18">
        <f>AD515-VLOOKUP(A515,[2]选股结果!$A$2:$G$4900,7,FALSE)</f>
        <v>213902597.1</v>
      </c>
    </row>
    <row r="516" spans="1:37">
      <c r="A516" s="5" t="s">
        <v>1065</v>
      </c>
      <c r="B516" s="5" t="s">
        <v>1066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/>
      <c r="L516" s="6">
        <v>0</v>
      </c>
      <c r="M516" s="6">
        <v>0</v>
      </c>
      <c r="N516" s="6"/>
      <c r="O516" s="6">
        <v>0</v>
      </c>
      <c r="P516" s="6">
        <v>899813207.32</v>
      </c>
      <c r="Q516" s="6">
        <v>103132133.03</v>
      </c>
      <c r="R516" s="6"/>
      <c r="S516" s="6">
        <v>7827203001.1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1374487866.57</v>
      </c>
      <c r="AA516" s="6">
        <v>1798409698.05</v>
      </c>
      <c r="AB516" s="10">
        <f t="shared" si="36"/>
        <v>11963551240.97</v>
      </c>
      <c r="AC516" s="10">
        <f t="shared" si="35"/>
        <v>11899913773.04</v>
      </c>
      <c r="AD516" s="10">
        <f t="shared" si="37"/>
        <v>63637467.9300022</v>
      </c>
      <c r="AE516" s="12">
        <f>C516/(1+0.13)/VLOOKUP(A516,[1]选股结果!$A$2:$AX$3002,3,FALSE)</f>
        <v>0.670021087072012</v>
      </c>
      <c r="AF516" s="12">
        <f>(S516/(1+0.1)+Z516)/(VLOOKUP(A516,[1]选股结果!$A$2:$AY$3002,51,FALSE))</f>
        <v>0.599684576374535</v>
      </c>
      <c r="AG516" s="16"/>
      <c r="AH516" s="12">
        <f>AD516/VLOOKUP(A516,[1]选股结果!$A$2:$AX$3002,35,FALSE)</f>
        <v>0.0530307163455458</v>
      </c>
      <c r="AI516" s="10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S516/(1+0.13)+Z516)</f>
        <v>5856438175.78248</v>
      </c>
      <c r="AJ516" s="10">
        <f t="shared" si="38"/>
        <v>-5792800707.85248</v>
      </c>
      <c r="AK516" s="18">
        <f>AD516-VLOOKUP(A516,[2]选股结果!$A$2:$G$4900,7,FALSE)</f>
        <v>63068779.2500022</v>
      </c>
    </row>
    <row r="517" spans="1:37">
      <c r="A517" s="5" t="s">
        <v>1067</v>
      </c>
      <c r="B517" s="5" t="s">
        <v>1068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/>
      <c r="L517" s="6">
        <v>0</v>
      </c>
      <c r="M517" s="6">
        <v>0</v>
      </c>
      <c r="N517" s="6"/>
      <c r="O517" s="6">
        <v>0</v>
      </c>
      <c r="P517" s="6">
        <v>65972515.13</v>
      </c>
      <c r="Q517" s="6">
        <v>34800734.37</v>
      </c>
      <c r="R517" s="6"/>
      <c r="S517" s="6">
        <v>65539150.17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138996240.7</v>
      </c>
      <c r="AA517" s="6">
        <v>80067544.03</v>
      </c>
      <c r="AB517" s="10">
        <f t="shared" si="36"/>
        <v>379131459.21</v>
      </c>
      <c r="AC517" s="10">
        <f t="shared" si="35"/>
        <v>350575450.03</v>
      </c>
      <c r="AD517" s="10">
        <f t="shared" si="37"/>
        <v>28556009.18</v>
      </c>
      <c r="AE517" s="12">
        <f>C517/(1+0.13)/VLOOKUP(A517,[1]选股结果!$A$2:$AX$3002,3,FALSE)</f>
        <v>1.049815219937</v>
      </c>
      <c r="AF517" s="12">
        <f>(S517/(1+0.1)+Z517)/(VLOOKUP(A517,[1]选股结果!$A$2:$AY$3002,51,FALSE))</f>
        <v>0.757933085743909</v>
      </c>
      <c r="AG517" s="16"/>
      <c r="AH517" s="12">
        <f>AD517/VLOOKUP(A517,[1]选股结果!$A$2:$AX$3002,35,FALSE)</f>
        <v>2.00488689408527</v>
      </c>
      <c r="AI517" s="10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S517/(1+0.13)+Z517)</f>
        <v>65002951.6519469</v>
      </c>
      <c r="AJ517" s="10">
        <f t="shared" si="38"/>
        <v>-36446942.4719469</v>
      </c>
      <c r="AK517" s="18">
        <f>AD517-VLOOKUP(A517,[2]选股结果!$A$2:$G$4900,7,FALSE)</f>
        <v>28515312.87</v>
      </c>
    </row>
    <row r="518" spans="1:37">
      <c r="A518" s="5" t="s">
        <v>1069</v>
      </c>
      <c r="B518" s="5" t="s">
        <v>1070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/>
      <c r="L518" s="6">
        <v>0</v>
      </c>
      <c r="M518" s="6">
        <v>0</v>
      </c>
      <c r="N518" s="6"/>
      <c r="O518" s="6">
        <v>0</v>
      </c>
      <c r="P518" s="6">
        <v>195702974.92</v>
      </c>
      <c r="Q518" s="6">
        <v>83581939.56</v>
      </c>
      <c r="R518" s="6"/>
      <c r="S518" s="6">
        <v>506023311.7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171968569.3</v>
      </c>
      <c r="AA518" s="6">
        <v>93149198</v>
      </c>
      <c r="AB518" s="10">
        <f t="shared" si="36"/>
        <v>1787640888.96</v>
      </c>
      <c r="AC518" s="10">
        <f t="shared" si="35"/>
        <v>966844053.92</v>
      </c>
      <c r="AD518" s="10">
        <f t="shared" si="37"/>
        <v>820796835.04</v>
      </c>
      <c r="AE518" s="12">
        <f>C518/(1+0.13)/VLOOKUP(A518,[1]选股结果!$A$2:$AX$3002,3,FALSE)</f>
        <v>0.613101152426341</v>
      </c>
      <c r="AF518" s="12">
        <f>(S518/(1+0.1)+Z518)/(VLOOKUP(A518,[1]选股结果!$A$2:$AY$3002,51,FALSE))</f>
        <v>0.34648857133476</v>
      </c>
      <c r="AG518" s="16"/>
      <c r="AH518" s="12">
        <f>AD518/VLOOKUP(A518,[1]选股结果!$A$2:$AX$3002,35,FALSE)</f>
        <v>2.12309543402709</v>
      </c>
      <c r="AI518" s="10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S518/(1+0.13)+Z518)</f>
        <v>1204207627.37752</v>
      </c>
      <c r="AJ518" s="10">
        <f t="shared" si="38"/>
        <v>-383410792.337522</v>
      </c>
      <c r="AK518" s="18">
        <f>AD518-VLOOKUP(A518,[2]选股结果!$A$2:$G$4900,7,FALSE)</f>
        <v>820796835.04</v>
      </c>
    </row>
    <row r="519" spans="1:37">
      <c r="A519" s="5" t="s">
        <v>1071</v>
      </c>
      <c r="B519" s="5" t="s">
        <v>1072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/>
      <c r="L519" s="6">
        <v>0</v>
      </c>
      <c r="M519" s="6">
        <v>0</v>
      </c>
      <c r="N519" s="6"/>
      <c r="O519" s="6">
        <v>0</v>
      </c>
      <c r="P519" s="6">
        <v>221705279.66</v>
      </c>
      <c r="Q519" s="6">
        <v>44775678.33</v>
      </c>
      <c r="R519" s="6"/>
      <c r="S519" s="6">
        <v>2507393567.25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488655447.57</v>
      </c>
      <c r="AA519" s="6">
        <v>731509841.94</v>
      </c>
      <c r="AB519" s="10">
        <f t="shared" si="36"/>
        <v>4147864032.44</v>
      </c>
      <c r="AC519" s="10">
        <f t="shared" si="35"/>
        <v>3949264136.42</v>
      </c>
      <c r="AD519" s="10">
        <f t="shared" si="37"/>
        <v>198599896.02</v>
      </c>
      <c r="AE519" s="12">
        <f>C519/(1+0.13)/VLOOKUP(A519,[1]选股结果!$A$2:$AX$3002,3,FALSE)</f>
        <v>0.915782681284125</v>
      </c>
      <c r="AF519" s="12">
        <f>(S519/(1+0.1)+Z519)/(VLOOKUP(A519,[1]选股结果!$A$2:$AY$3002,51,FALSE))</f>
        <v>0.755722006142223</v>
      </c>
      <c r="AG519" s="16"/>
      <c r="AH519" s="12">
        <f>AD519/VLOOKUP(A519,[1]选股结果!$A$2:$AX$3002,35,FALSE)</f>
        <v>0.818119608972322</v>
      </c>
      <c r="AI519" s="10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S519/(1+0.13)+Z519)</f>
        <v>955272506.50177</v>
      </c>
      <c r="AJ519" s="10">
        <f t="shared" si="38"/>
        <v>-756672610.481771</v>
      </c>
      <c r="AK519" s="18">
        <f>AD519-VLOOKUP(A519,[2]选股结果!$A$2:$G$4900,7,FALSE)</f>
        <v>199105968.82</v>
      </c>
    </row>
    <row r="520" spans="1:37">
      <c r="A520" s="5" t="s">
        <v>1073</v>
      </c>
      <c r="B520" s="5" t="s">
        <v>1074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/>
      <c r="L520" s="6">
        <v>0</v>
      </c>
      <c r="M520" s="6">
        <v>0</v>
      </c>
      <c r="N520" s="6"/>
      <c r="O520" s="6">
        <v>0</v>
      </c>
      <c r="P520" s="6">
        <v>142880501.52</v>
      </c>
      <c r="Q520" s="6">
        <v>143065382.32</v>
      </c>
      <c r="R520" s="6"/>
      <c r="S520" s="6">
        <v>6917983273.47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586074038.54</v>
      </c>
      <c r="AA520" s="6">
        <v>154780716.38</v>
      </c>
      <c r="AB520" s="10">
        <f t="shared" si="36"/>
        <v>7735436905.65</v>
      </c>
      <c r="AC520" s="10">
        <f t="shared" si="35"/>
        <v>7801718529.91</v>
      </c>
      <c r="AD520" s="10">
        <f t="shared" si="37"/>
        <v>-66281624.2600012</v>
      </c>
      <c r="AE520" s="12">
        <f>C520/(1+0.13)/VLOOKUP(A520,[1]选股结果!$A$2:$AX$3002,3,FALSE)</f>
        <v>0.943556781805379</v>
      </c>
      <c r="AF520" s="12">
        <f>(S520/(1+0.1)+Z520)/(VLOOKUP(A520,[1]选股结果!$A$2:$AY$3002,51,FALSE))</f>
        <v>1.00381760103738</v>
      </c>
      <c r="AG520" s="16"/>
      <c r="AH520" s="12">
        <f>AD520/VLOOKUP(A520,[1]选股结果!$A$2:$AX$3002,35,FALSE)</f>
        <v>-0.48909326625192</v>
      </c>
      <c r="AI520" s="10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S520/(1+0.13)+Z520)</f>
        <v>140819850.703628</v>
      </c>
      <c r="AJ520" s="10">
        <f t="shared" si="38"/>
        <v>-207101474.963629</v>
      </c>
      <c r="AK520" s="18">
        <f>AD520-VLOOKUP(A520,[2]选股结果!$A$2:$G$4900,7,FALSE)</f>
        <v>-64415250.3500012</v>
      </c>
    </row>
    <row r="521" spans="1:37">
      <c r="A521" s="5" t="s">
        <v>1075</v>
      </c>
      <c r="B521" s="5" t="s">
        <v>1076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/>
      <c r="L521" s="6">
        <v>0</v>
      </c>
      <c r="M521" s="6">
        <v>0</v>
      </c>
      <c r="N521" s="6"/>
      <c r="O521" s="6">
        <v>0</v>
      </c>
      <c r="P521" s="6">
        <v>250706671.56</v>
      </c>
      <c r="Q521" s="6">
        <v>181431970.51</v>
      </c>
      <c r="R521" s="6"/>
      <c r="S521" s="6">
        <v>2256880183.57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683963677.62</v>
      </c>
      <c r="AA521" s="6">
        <v>380675256.79</v>
      </c>
      <c r="AB521" s="10">
        <f t="shared" si="36"/>
        <v>3802854292.91</v>
      </c>
      <c r="AC521" s="10">
        <f t="shared" si="35"/>
        <v>3572225789.54</v>
      </c>
      <c r="AD521" s="10">
        <f t="shared" si="37"/>
        <v>230628503.37</v>
      </c>
      <c r="AE521" s="12">
        <f>C521/(1+0.13)/VLOOKUP(A521,[1]选股结果!$A$2:$AX$3002,3,FALSE)</f>
        <v>0.814032957337158</v>
      </c>
      <c r="AF521" s="12">
        <f>(S521/(1+0.1)+Z521)/(VLOOKUP(A521,[1]选股结果!$A$2:$AY$3002,51,FALSE))</f>
        <v>0.742813941962044</v>
      </c>
      <c r="AG521" s="16"/>
      <c r="AH521" s="12">
        <f>AD521/VLOOKUP(A521,[1]选股结果!$A$2:$AX$3002,35,FALSE)</f>
        <v>2.57485547168651</v>
      </c>
      <c r="AI521" s="10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S521/(1+0.13)+Z521)</f>
        <v>1001648042.07557</v>
      </c>
      <c r="AJ521" s="10">
        <f t="shared" si="38"/>
        <v>-771019538.705575</v>
      </c>
      <c r="AK521" s="18">
        <f>AD521-VLOOKUP(A521,[2]选股结果!$A$2:$G$4900,7,FALSE)</f>
        <v>230755254.03</v>
      </c>
    </row>
    <row r="522" spans="1:37">
      <c r="A522" s="5" t="s">
        <v>1077</v>
      </c>
      <c r="B522" s="5" t="s">
        <v>1078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/>
      <c r="L522" s="6">
        <v>0</v>
      </c>
      <c r="M522" s="6">
        <v>0</v>
      </c>
      <c r="N522" s="6"/>
      <c r="O522" s="6">
        <v>0</v>
      </c>
      <c r="P522" s="6">
        <v>73018736.6</v>
      </c>
      <c r="Q522" s="6">
        <v>12105187.77</v>
      </c>
      <c r="R522" s="6"/>
      <c r="S522" s="6">
        <v>256082135.17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80527940.67</v>
      </c>
      <c r="AA522" s="6">
        <v>375016954.23</v>
      </c>
      <c r="AB522" s="10">
        <f t="shared" si="36"/>
        <v>1063114572.7</v>
      </c>
      <c r="AC522" s="10">
        <f t="shared" si="35"/>
        <v>784645766.67</v>
      </c>
      <c r="AD522" s="10">
        <f t="shared" si="37"/>
        <v>278468806.03</v>
      </c>
      <c r="AE522" s="12">
        <f>C522/(1+0.13)/VLOOKUP(A522,[1]选股结果!$A$2:$AX$3002,3,FALSE)</f>
        <v>1.01830174248146</v>
      </c>
      <c r="AF522" s="12">
        <f>(S522/(1+0.1)+Z522)/(VLOOKUP(A522,[1]选股结果!$A$2:$AY$3002,51,FALSE))</f>
        <v>0.453265536604425</v>
      </c>
      <c r="AG522" s="16"/>
      <c r="AH522" s="12">
        <f>AD522/VLOOKUP(A522,[1]选股结果!$A$2:$AX$3002,35,FALSE)</f>
        <v>0.663733838008977</v>
      </c>
      <c r="AI522" s="10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S522/(1+0.13)+Z522)</f>
        <v>384122938.412478</v>
      </c>
      <c r="AJ522" s="10">
        <f t="shared" si="38"/>
        <v>-105654132.382478</v>
      </c>
      <c r="AK522" s="18">
        <f>AD522-VLOOKUP(A522,[2]选股结果!$A$2:$G$4900,7,FALSE)</f>
        <v>281587354.55</v>
      </c>
    </row>
    <row r="523" spans="1:37">
      <c r="A523" s="5" t="s">
        <v>1079</v>
      </c>
      <c r="B523" s="5" t="s">
        <v>1080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/>
      <c r="L523" s="6">
        <v>0</v>
      </c>
      <c r="M523" s="6">
        <v>0</v>
      </c>
      <c r="N523" s="6"/>
      <c r="O523" s="6">
        <v>0</v>
      </c>
      <c r="P523" s="6">
        <v>317885460.91</v>
      </c>
      <c r="Q523" s="6">
        <v>21114112.32</v>
      </c>
      <c r="R523" s="6"/>
      <c r="S523" s="6">
        <v>37210542.31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125197418.78</v>
      </c>
      <c r="AA523" s="6">
        <v>11981021.74</v>
      </c>
      <c r="AB523" s="10">
        <f t="shared" si="36"/>
        <v>1602919544.78</v>
      </c>
      <c r="AC523" s="10">
        <f t="shared" si="35"/>
        <v>492274443.74</v>
      </c>
      <c r="AD523" s="10">
        <f t="shared" si="37"/>
        <v>1110645101.04</v>
      </c>
      <c r="AE523" s="12">
        <f>C523/(1+0.13)/VLOOKUP(A523,[1]选股结果!$A$2:$AX$3002,3,FALSE)</f>
        <v>0.781357971792485</v>
      </c>
      <c r="AF523" s="12">
        <f>(S523/(1+0.1)+Z523)/(VLOOKUP(A523,[1]选股结果!$A$2:$AY$3002,51,FALSE))</f>
        <v>0.189893436249501</v>
      </c>
      <c r="AG523" s="16"/>
      <c r="AH523" s="12">
        <f>AD523/VLOOKUP(A523,[1]选股结果!$A$2:$AX$3002,35,FALSE)</f>
        <v>2.09468492031179</v>
      </c>
      <c r="AI523" s="10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S523/(1+0.13)+Z523)</f>
        <v>679317243.689823</v>
      </c>
      <c r="AJ523" s="10">
        <f t="shared" si="38"/>
        <v>431327857.350177</v>
      </c>
      <c r="AK523" s="18">
        <f>AD523-VLOOKUP(A523,[2]选股结果!$A$2:$G$4900,7,FALSE)</f>
        <v>1110645101.04</v>
      </c>
    </row>
    <row r="524" spans="1:37">
      <c r="A524" s="5" t="s">
        <v>1081</v>
      </c>
      <c r="B524" s="5" t="s">
        <v>1082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/>
      <c r="L524" s="6">
        <v>0</v>
      </c>
      <c r="M524" s="6">
        <v>0</v>
      </c>
      <c r="N524" s="6"/>
      <c r="O524" s="6">
        <v>0</v>
      </c>
      <c r="P524" s="6">
        <v>76716535.2</v>
      </c>
      <c r="Q524" s="6">
        <v>13600020.31</v>
      </c>
      <c r="R524" s="6"/>
      <c r="S524" s="6">
        <v>118808889.64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174997883.15</v>
      </c>
      <c r="AA524" s="6">
        <v>23157050.12</v>
      </c>
      <c r="AB524" s="10">
        <f t="shared" si="36"/>
        <v>634107900.98</v>
      </c>
      <c r="AC524" s="10">
        <f t="shared" si="35"/>
        <v>393680358.11</v>
      </c>
      <c r="AD524" s="10">
        <f t="shared" si="37"/>
        <v>240427542.87</v>
      </c>
      <c r="AE524" s="12">
        <f>C524/(1+0.13)/VLOOKUP(A524,[1]选股结果!$A$2:$AX$3002,3,FALSE)</f>
        <v>0.913358791093424</v>
      </c>
      <c r="AF524" s="12">
        <f>(S524/(1+0.1)+Z524)/(VLOOKUP(A524,[1]选股结果!$A$2:$AY$3002,51,FALSE))</f>
        <v>0.671976960206762</v>
      </c>
      <c r="AG524" s="16"/>
      <c r="AH524" s="12">
        <f>AD524/VLOOKUP(A524,[1]选股结果!$A$2:$AX$3002,35,FALSE)</f>
        <v>1.75530095213427</v>
      </c>
      <c r="AI524" s="10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S524/(1+0.13)+Z524)</f>
        <v>141015774.329115</v>
      </c>
      <c r="AJ524" s="10">
        <f t="shared" si="38"/>
        <v>99411768.5408849</v>
      </c>
      <c r="AK524" s="18">
        <f>AD524-VLOOKUP(A524,[2]选股结果!$A$2:$G$4900,7,FALSE)</f>
        <v>249783727.65</v>
      </c>
    </row>
    <row r="525" spans="1:37">
      <c r="A525" s="5" t="s">
        <v>1083</v>
      </c>
      <c r="B525" s="5" t="s">
        <v>1084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/>
      <c r="L525" s="6">
        <v>0</v>
      </c>
      <c r="M525" s="6">
        <v>0</v>
      </c>
      <c r="N525" s="6"/>
      <c r="O525" s="6">
        <v>0</v>
      </c>
      <c r="P525" s="6">
        <v>5373898.09</v>
      </c>
      <c r="Q525" s="6">
        <v>19805544.41</v>
      </c>
      <c r="R525" s="6"/>
      <c r="S525" s="6">
        <v>314788039.35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71190160.74</v>
      </c>
      <c r="AA525" s="6">
        <v>85636044.6</v>
      </c>
      <c r="AB525" s="10">
        <f t="shared" si="36"/>
        <v>873418500.71</v>
      </c>
      <c r="AC525" s="10">
        <f t="shared" si="35"/>
        <v>476988142.78</v>
      </c>
      <c r="AD525" s="10">
        <f t="shared" si="37"/>
        <v>396430357.93</v>
      </c>
      <c r="AE525" s="12">
        <f>C525/(1+0.13)/VLOOKUP(A525,[1]选股结果!$A$2:$AX$3002,3,FALSE)</f>
        <v>1.47473867113465</v>
      </c>
      <c r="AF525" s="12">
        <f>(S525/(1+0.1)+Z525)/(VLOOKUP(A525,[1]选股结果!$A$2:$AY$3002,51,FALSE))</f>
        <v>0.744515304889232</v>
      </c>
      <c r="AG525" s="16"/>
      <c r="AH525" s="12">
        <f>AD525/VLOOKUP(A525,[1]选股结果!$A$2:$AX$3002,35,FALSE)</f>
        <v>4.76088605556154</v>
      </c>
      <c r="AI525" s="10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S525/(1+0.13)+Z525)</f>
        <v>130227970.819557</v>
      </c>
      <c r="AJ525" s="10">
        <f t="shared" si="38"/>
        <v>266202387.110442</v>
      </c>
      <c r="AK525" s="18">
        <f>AD525-VLOOKUP(A525,[2]选股结果!$A$2:$G$4900,7,FALSE)</f>
        <v>397207435.18</v>
      </c>
    </row>
    <row r="526" spans="1:37">
      <c r="A526" s="5" t="s">
        <v>1085</v>
      </c>
      <c r="B526" s="5" t="s">
        <v>1086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/>
      <c r="L526" s="6">
        <v>0</v>
      </c>
      <c r="M526" s="6">
        <v>0</v>
      </c>
      <c r="N526" s="6"/>
      <c r="O526" s="6">
        <v>0</v>
      </c>
      <c r="P526" s="6">
        <v>196176616.14</v>
      </c>
      <c r="Q526" s="6">
        <v>236529979.67</v>
      </c>
      <c r="R526" s="6"/>
      <c r="S526" s="6">
        <v>9976245403.21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663888055.19</v>
      </c>
      <c r="AA526" s="6">
        <v>253587840.38</v>
      </c>
      <c r="AB526" s="10">
        <f t="shared" si="36"/>
        <v>13773075976.7</v>
      </c>
      <c r="AC526" s="10">
        <f t="shared" si="35"/>
        <v>11089897914.92</v>
      </c>
      <c r="AD526" s="10">
        <f t="shared" si="37"/>
        <v>2683178061.78</v>
      </c>
      <c r="AE526" s="12">
        <f>C526/(1+0.13)/VLOOKUP(A526,[1]选股结果!$A$2:$AX$3002,3,FALSE)</f>
        <v>0.942123987652041</v>
      </c>
      <c r="AF526" s="12">
        <f>(S526/(1+0.1)+Z526)/(VLOOKUP(A526,[1]选股结果!$A$2:$AY$3002,51,FALSE))</f>
        <v>0.800254677557907</v>
      </c>
      <c r="AG526" s="16"/>
      <c r="AH526" s="12">
        <f>AD526/VLOOKUP(A526,[1]选股结果!$A$2:$AX$3002,35,FALSE)</f>
        <v>6.19325284377779</v>
      </c>
      <c r="AI526" s="10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S526/(1+0.13)+Z526)</f>
        <v>2670206826.0569</v>
      </c>
      <c r="AJ526" s="10">
        <f t="shared" si="38"/>
        <v>12971235.7230988</v>
      </c>
      <c r="AK526" s="18">
        <f>AD526-VLOOKUP(A526,[2]选股结果!$A$2:$G$4900,7,FALSE)</f>
        <v>2745613452.08</v>
      </c>
    </row>
    <row r="527" spans="1:37">
      <c r="A527" s="5" t="s">
        <v>1087</v>
      </c>
      <c r="B527" s="5" t="s">
        <v>1088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/>
      <c r="L527" s="6">
        <v>0</v>
      </c>
      <c r="M527" s="6">
        <v>0</v>
      </c>
      <c r="N527" s="6"/>
      <c r="O527" s="6">
        <v>0</v>
      </c>
      <c r="P527" s="6">
        <v>367380651.99</v>
      </c>
      <c r="Q527" s="6">
        <v>240027966.2</v>
      </c>
      <c r="R527" s="6"/>
      <c r="S527" s="6">
        <v>5458715747.33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367462743.61</v>
      </c>
      <c r="AA527" s="6">
        <v>407115459.49</v>
      </c>
      <c r="AB527" s="10">
        <f t="shared" si="36"/>
        <v>6720328554.68</v>
      </c>
      <c r="AC527" s="10">
        <f t="shared" si="35"/>
        <v>6600674602.42</v>
      </c>
      <c r="AD527" s="10">
        <f t="shared" si="37"/>
        <v>119653952.26</v>
      </c>
      <c r="AE527" s="12">
        <f>C527/(1+0.13)/VLOOKUP(A527,[1]选股结果!$A$2:$AX$3002,3,FALSE)</f>
        <v>0.908010176486184</v>
      </c>
      <c r="AF527" s="12">
        <f>(S527/(1+0.1)+Z527)/(VLOOKUP(A527,[1]选股结果!$A$2:$AY$3002,51,FALSE))</f>
        <v>0.930500859822098</v>
      </c>
      <c r="AG527" s="16"/>
      <c r="AH527" s="12">
        <f>AD527/VLOOKUP(A527,[1]选股结果!$A$2:$AX$3002,35,FALSE)</f>
        <v>0.22598061030178</v>
      </c>
      <c r="AI527" s="10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S527/(1+0.13)+Z527)</f>
        <v>529839729.807965</v>
      </c>
      <c r="AJ527" s="10">
        <f t="shared" si="38"/>
        <v>-410185777.547965</v>
      </c>
      <c r="AK527" s="18">
        <f>AD527-VLOOKUP(A527,[2]选股结果!$A$2:$G$4900,7,FALSE)</f>
        <v>119458194.39</v>
      </c>
    </row>
    <row r="528" spans="1:37">
      <c r="A528" s="5" t="s">
        <v>1089</v>
      </c>
      <c r="B528" s="5" t="s">
        <v>1090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/>
      <c r="L528" s="6">
        <v>0</v>
      </c>
      <c r="M528" s="6">
        <v>0</v>
      </c>
      <c r="N528" s="6"/>
      <c r="O528" s="6">
        <v>0</v>
      </c>
      <c r="P528" s="6">
        <v>195730912.76</v>
      </c>
      <c r="Q528" s="6">
        <v>814074196.9</v>
      </c>
      <c r="R528" s="6"/>
      <c r="S528" s="6">
        <v>1696353790.2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2752468041.06</v>
      </c>
      <c r="AA528" s="6">
        <v>686681318.71</v>
      </c>
      <c r="AB528" s="10">
        <f t="shared" si="36"/>
        <v>5804805178.14</v>
      </c>
      <c r="AC528" s="10">
        <f t="shared" si="35"/>
        <v>5331234062.73</v>
      </c>
      <c r="AD528" s="10">
        <f t="shared" si="37"/>
        <v>473571115.409999</v>
      </c>
      <c r="AE528" s="12">
        <f>C528/(1+0.13)/VLOOKUP(A528,[1]选股结果!$A$2:$AX$3002,3,FALSE)</f>
        <v>0.756099188962798</v>
      </c>
      <c r="AF528" s="12">
        <f>(S528/(1+0.1)+Z528)/(VLOOKUP(A528,[1]选股结果!$A$2:$AY$3002,51,FALSE))</f>
        <v>0.749409958375481</v>
      </c>
      <c r="AG528" s="16"/>
      <c r="AH528" s="12">
        <f>AD528/VLOOKUP(A528,[1]选股结果!$A$2:$AX$3002,35,FALSE)</f>
        <v>-1.92524177911453</v>
      </c>
      <c r="AI528" s="10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S528/(1+0.13)+Z528)</f>
        <v>1476986146.09522</v>
      </c>
      <c r="AJ528" s="10">
        <f t="shared" si="38"/>
        <v>-1003415030.68522</v>
      </c>
      <c r="AK528" s="18">
        <f>AD528-VLOOKUP(A528,[2]选股结果!$A$2:$G$4900,7,FALSE)</f>
        <v>469346472.119999</v>
      </c>
    </row>
    <row r="529" spans="1:37">
      <c r="A529" s="5" t="s">
        <v>1091</v>
      </c>
      <c r="B529" s="5" t="s">
        <v>1092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/>
      <c r="L529" s="6">
        <v>0</v>
      </c>
      <c r="M529" s="6">
        <v>0</v>
      </c>
      <c r="N529" s="6"/>
      <c r="O529" s="6">
        <v>0</v>
      </c>
      <c r="P529" s="6">
        <v>76079683.76</v>
      </c>
      <c r="Q529" s="6">
        <v>301255527.15</v>
      </c>
      <c r="R529" s="6"/>
      <c r="S529" s="6">
        <v>3316129401.77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608432243.43</v>
      </c>
      <c r="AA529" s="6">
        <v>257294993.47</v>
      </c>
      <c r="AB529" s="10">
        <f t="shared" si="36"/>
        <v>3846291219.18</v>
      </c>
      <c r="AC529" s="10">
        <f t="shared" si="35"/>
        <v>4257936322.43</v>
      </c>
      <c r="AD529" s="10">
        <f t="shared" si="37"/>
        <v>-411645103.25</v>
      </c>
      <c r="AE529" s="12">
        <f>C529/(1+0.13)/VLOOKUP(A529,[1]选股结果!$A$2:$AX$3002,3,FALSE)</f>
        <v>0.942595133277852</v>
      </c>
      <c r="AF529" s="12">
        <f>(S529/(1+0.1)+Z529)/(VLOOKUP(A529,[1]选股结果!$A$2:$AY$3002,51,FALSE))</f>
        <v>1.11572665303561</v>
      </c>
      <c r="AG529" s="16"/>
      <c r="AH529" s="12">
        <f>AD529/VLOOKUP(A529,[1]选股结果!$A$2:$AX$3002,35,FALSE)</f>
        <v>-6.60610928416938</v>
      </c>
      <c r="AI529" s="10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S529/(1+0.13)+Z529)</f>
        <v>-295763460.376991</v>
      </c>
      <c r="AJ529" s="10">
        <f t="shared" si="38"/>
        <v>-115881642.873008</v>
      </c>
      <c r="AK529" s="18">
        <f>AD529-VLOOKUP(A529,[2]选股结果!$A$2:$G$4900,7,FALSE)</f>
        <v>-411105934.089999</v>
      </c>
    </row>
    <row r="530" spans="1:37">
      <c r="A530" s="5" t="s">
        <v>1093</v>
      </c>
      <c r="B530" s="5" t="s">
        <v>1094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/>
      <c r="L530" s="6">
        <v>0</v>
      </c>
      <c r="M530" s="6">
        <v>0</v>
      </c>
      <c r="N530" s="6"/>
      <c r="O530" s="6">
        <v>0</v>
      </c>
      <c r="P530" s="6">
        <v>132537809.65</v>
      </c>
      <c r="Q530" s="6">
        <v>229189162.61</v>
      </c>
      <c r="R530" s="6"/>
      <c r="S530" s="6">
        <v>1534724830.59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391420680.57</v>
      </c>
      <c r="AA530" s="6">
        <v>201893202.34</v>
      </c>
      <c r="AB530" s="10">
        <f t="shared" si="36"/>
        <v>2230342263.7</v>
      </c>
      <c r="AC530" s="10">
        <f t="shared" ref="AC530:AC593" si="39">S530+T530+U530+V530+W530+X530+Y530+Z530+AA530+P530</f>
        <v>2260576523.15</v>
      </c>
      <c r="AD530" s="10">
        <f t="shared" si="37"/>
        <v>-30234259.4499998</v>
      </c>
      <c r="AE530" s="12">
        <f>C530/(1+0.13)/VLOOKUP(A530,[1]选股结果!$A$2:$AX$3002,3,FALSE)</f>
        <v>0.702883156900069</v>
      </c>
      <c r="AF530" s="12">
        <f>(S530/(1+0.1)+Z530)/(VLOOKUP(A530,[1]选股结果!$A$2:$AY$3002,51,FALSE))</f>
        <v>0.77610478339592</v>
      </c>
      <c r="AG530" s="16"/>
      <c r="AH530" s="12">
        <f>AD530/VLOOKUP(A530,[1]选股结果!$A$2:$AX$3002,35,FALSE)</f>
        <v>-0.211432146153453</v>
      </c>
      <c r="AI530" s="10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S530/(1+0.13)+Z530)</f>
        <v>552456804.516195</v>
      </c>
      <c r="AJ530" s="10">
        <f t="shared" si="38"/>
        <v>-582691063.966195</v>
      </c>
      <c r="AK530" s="18">
        <f>AD530-VLOOKUP(A530,[2]选股结果!$A$2:$G$4900,7,FALSE)</f>
        <v>-29894975.0199998</v>
      </c>
    </row>
    <row r="531" spans="1:37">
      <c r="A531" s="5" t="s">
        <v>1095</v>
      </c>
      <c r="B531" s="5" t="s">
        <v>1096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/>
      <c r="L531" s="6">
        <v>0</v>
      </c>
      <c r="M531" s="6">
        <v>0</v>
      </c>
      <c r="N531" s="6"/>
      <c r="O531" s="6">
        <v>0</v>
      </c>
      <c r="P531" s="6">
        <v>138536902.27</v>
      </c>
      <c r="Q531" s="6">
        <v>151719490.3</v>
      </c>
      <c r="R531" s="6"/>
      <c r="S531" s="6">
        <v>2657580602.65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253906723.8</v>
      </c>
      <c r="AA531" s="6">
        <v>209523333.78</v>
      </c>
      <c r="AB531" s="10">
        <f t="shared" si="36"/>
        <v>3785459974.74</v>
      </c>
      <c r="AC531" s="10">
        <f t="shared" si="39"/>
        <v>3259547562.5</v>
      </c>
      <c r="AD531" s="10">
        <f t="shared" si="37"/>
        <v>525912412.24</v>
      </c>
      <c r="AE531" s="12">
        <f>C531/(1+0.13)/VLOOKUP(A531,[1]选股结果!$A$2:$AX$3002,3,FALSE)</f>
        <v>0.904421219249845</v>
      </c>
      <c r="AF531" s="12">
        <f>(S531/(1+0.1)+Z531)/(VLOOKUP(A531,[1]选股结果!$A$2:$AY$3002,51,FALSE))</f>
        <v>0.800207836727467</v>
      </c>
      <c r="AG531" s="16"/>
      <c r="AH531" s="12">
        <f>AD531/VLOOKUP(A531,[1]选股结果!$A$2:$AX$3002,35,FALSE)</f>
        <v>-146.532139157543</v>
      </c>
      <c r="AI531" s="10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S531/(1+0.13)+Z531)</f>
        <v>730746589.586814</v>
      </c>
      <c r="AJ531" s="10">
        <f t="shared" si="38"/>
        <v>-204834177.346814</v>
      </c>
      <c r="AK531" s="18">
        <f>AD531-VLOOKUP(A531,[2]选股结果!$A$2:$G$4900,7,FALSE)</f>
        <v>525966857.57</v>
      </c>
    </row>
    <row r="532" spans="1:37">
      <c r="A532" s="5" t="s">
        <v>1097</v>
      </c>
      <c r="B532" s="5" t="s">
        <v>1098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/>
      <c r="L532" s="6">
        <v>0</v>
      </c>
      <c r="M532" s="6">
        <v>0</v>
      </c>
      <c r="N532" s="6"/>
      <c r="O532" s="6">
        <v>0</v>
      </c>
      <c r="P532" s="6">
        <v>674621275</v>
      </c>
      <c r="Q532" s="6">
        <v>350534070.05</v>
      </c>
      <c r="R532" s="6"/>
      <c r="S532" s="6">
        <v>8214621479.22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1721874045.78</v>
      </c>
      <c r="AA532" s="6">
        <v>496369611.82</v>
      </c>
      <c r="AB532" s="10">
        <f t="shared" si="36"/>
        <v>12041928856.68</v>
      </c>
      <c r="AC532" s="10">
        <f t="shared" si="39"/>
        <v>11107486411.82</v>
      </c>
      <c r="AD532" s="10">
        <f t="shared" si="37"/>
        <v>934442444.859999</v>
      </c>
      <c r="AE532" s="12">
        <f>C532/(1+0.13)/VLOOKUP(A532,[1]选股结果!$A$2:$AX$3002,3,FALSE)</f>
        <v>0.802176314123473</v>
      </c>
      <c r="AF532" s="12">
        <f>(S532/(1+0.1)+Z532)/(VLOOKUP(A532,[1]选股结果!$A$2:$AY$3002,51,FALSE))</f>
        <v>0.778870531951087</v>
      </c>
      <c r="AG532" s="16"/>
      <c r="AH532" s="12">
        <f>AD532/VLOOKUP(A532,[1]选股结果!$A$2:$AX$3002,35,FALSE)</f>
        <v>0.893967365465954</v>
      </c>
      <c r="AI532" s="10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S532/(1+0.13)+Z532)</f>
        <v>2807316198.61681</v>
      </c>
      <c r="AJ532" s="10">
        <f t="shared" si="38"/>
        <v>-1872873753.75681</v>
      </c>
      <c r="AK532" s="18">
        <f>AD532-VLOOKUP(A532,[2]选股结果!$A$2:$G$4900,7,FALSE)</f>
        <v>934880878.299999</v>
      </c>
    </row>
    <row r="533" spans="1:37">
      <c r="A533" s="5" t="s">
        <v>1099</v>
      </c>
      <c r="B533" s="5" t="s">
        <v>1100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/>
      <c r="L533" s="6">
        <v>0</v>
      </c>
      <c r="M533" s="6">
        <v>0</v>
      </c>
      <c r="N533" s="6"/>
      <c r="O533" s="6">
        <v>0</v>
      </c>
      <c r="P533" s="6">
        <v>350399837.45</v>
      </c>
      <c r="Q533" s="6">
        <v>107349883.33</v>
      </c>
      <c r="R533" s="6"/>
      <c r="S533" s="6">
        <v>1514441884.7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476002460.36</v>
      </c>
      <c r="AA533" s="6">
        <v>157127648.73</v>
      </c>
      <c r="AB533" s="10">
        <f t="shared" si="36"/>
        <v>2796581114.91</v>
      </c>
      <c r="AC533" s="10">
        <f t="shared" si="39"/>
        <v>2497971831.24</v>
      </c>
      <c r="AD533" s="10">
        <f t="shared" si="37"/>
        <v>298609283.67</v>
      </c>
      <c r="AE533" s="12">
        <f>C533/(1+0.13)/VLOOKUP(A533,[1]选股结果!$A$2:$AX$3002,3,FALSE)</f>
        <v>0.627995717512701</v>
      </c>
      <c r="AF533" s="12">
        <f>(S533/(1+0.1)+Z533)/(VLOOKUP(A533,[1]选股结果!$A$2:$AY$3002,51,FALSE))</f>
        <v>0.828249610062232</v>
      </c>
      <c r="AG533" s="16"/>
      <c r="AH533" s="12">
        <f>AD533/VLOOKUP(A533,[1]选股结果!$A$2:$AX$3002,35,FALSE)</f>
        <v>0.206881975815957</v>
      </c>
      <c r="AI533" s="10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S533/(1+0.13)+Z533)</f>
        <v>420751405.553363</v>
      </c>
      <c r="AJ533" s="10">
        <f t="shared" si="38"/>
        <v>-122142121.883363</v>
      </c>
      <c r="AK533" s="18">
        <f>AD533-VLOOKUP(A533,[2]选股结果!$A$2:$G$4900,7,FALSE)</f>
        <v>301729582.62</v>
      </c>
    </row>
    <row r="534" spans="1:37">
      <c r="A534" s="5" t="s">
        <v>1101</v>
      </c>
      <c r="B534" s="5" t="s">
        <v>1102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/>
      <c r="L534" s="6">
        <v>0</v>
      </c>
      <c r="M534" s="6">
        <v>0</v>
      </c>
      <c r="N534" s="6"/>
      <c r="O534" s="6">
        <v>0</v>
      </c>
      <c r="P534" s="6">
        <v>369790497.65</v>
      </c>
      <c r="Q534" s="6">
        <v>175254377.52</v>
      </c>
      <c r="R534" s="6"/>
      <c r="S534" s="6">
        <v>8692336783.21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1463314858.37</v>
      </c>
      <c r="AA534" s="6">
        <v>851621402.6</v>
      </c>
      <c r="AB534" s="10">
        <f t="shared" si="36"/>
        <v>12129689323.3</v>
      </c>
      <c r="AC534" s="10">
        <f t="shared" si="39"/>
        <v>11377063541.83</v>
      </c>
      <c r="AD534" s="10">
        <f t="shared" si="37"/>
        <v>752625781.470003</v>
      </c>
      <c r="AE534" s="12">
        <f>C534/(1+0.13)/VLOOKUP(A534,[1]选股结果!$A$2:$AX$3002,3,FALSE)</f>
        <v>0.902666719671843</v>
      </c>
      <c r="AF534" s="12">
        <f>(S534/(1+0.1)+Z534)/(VLOOKUP(A534,[1]选股结果!$A$2:$AY$3002,51,FALSE))</f>
        <v>0.915324556862695</v>
      </c>
      <c r="AG534" s="16"/>
      <c r="AH534" s="12">
        <f>AD534/VLOOKUP(A534,[1]选股结果!$A$2:$AX$3002,35,FALSE)</f>
        <v>0.615420892082578</v>
      </c>
      <c r="AI534" s="10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S534/(1+0.13)+Z534)</f>
        <v>1076175091.22097</v>
      </c>
      <c r="AJ534" s="10">
        <f t="shared" si="38"/>
        <v>-323549309.750971</v>
      </c>
      <c r="AK534" s="18">
        <f>AD534-VLOOKUP(A534,[2]选股结果!$A$2:$G$4900,7,FALSE)</f>
        <v>753350520.930003</v>
      </c>
    </row>
    <row r="535" spans="1:37">
      <c r="A535" s="5" t="s">
        <v>1103</v>
      </c>
      <c r="B535" s="5" t="s">
        <v>1104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/>
      <c r="L535" s="6">
        <v>0</v>
      </c>
      <c r="M535" s="6">
        <v>0</v>
      </c>
      <c r="N535" s="6"/>
      <c r="O535" s="6">
        <v>0</v>
      </c>
      <c r="P535" s="6">
        <v>234480498.43</v>
      </c>
      <c r="Q535" s="6">
        <v>340923195.38</v>
      </c>
      <c r="R535" s="6"/>
      <c r="S535" s="6">
        <v>4578436814.18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1020454298.2</v>
      </c>
      <c r="AA535" s="6">
        <v>591690421.39</v>
      </c>
      <c r="AB535" s="10">
        <f t="shared" si="36"/>
        <v>5157223456.5</v>
      </c>
      <c r="AC535" s="10">
        <f t="shared" si="39"/>
        <v>6425062032.2</v>
      </c>
      <c r="AD535" s="10">
        <f t="shared" si="37"/>
        <v>-1267838575.7</v>
      </c>
      <c r="AE535" s="12">
        <f>C535/(1+0.13)/VLOOKUP(A535,[1]选股结果!$A$2:$AX$3002,3,FALSE)</f>
        <v>0.673571540034511</v>
      </c>
      <c r="AF535" s="12">
        <f>(S535/(1+0.1)+Z535)/(VLOOKUP(A535,[1]选股结果!$A$2:$AY$3002,51,FALSE))</f>
        <v>0.848955434097514</v>
      </c>
      <c r="AG535" s="16"/>
      <c r="AH535" s="12">
        <f>AD535/VLOOKUP(A535,[1]选股结果!$A$2:$AX$3002,35,FALSE)</f>
        <v>-6.24862781482985</v>
      </c>
      <c r="AI535" s="10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S535/(1+0.13)+Z535)</f>
        <v>1032592187.49044</v>
      </c>
      <c r="AJ535" s="10">
        <f t="shared" si="38"/>
        <v>-2300430763.19044</v>
      </c>
      <c r="AK535" s="18">
        <f>AD535-VLOOKUP(A535,[2]选股结果!$A$2:$G$4900,7,FALSE)</f>
        <v>-1268129749.69</v>
      </c>
    </row>
    <row r="536" spans="1:37">
      <c r="A536" s="5" t="s">
        <v>1105</v>
      </c>
      <c r="B536" s="5" t="s">
        <v>1106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/>
      <c r="L536" s="6">
        <v>0</v>
      </c>
      <c r="M536" s="6">
        <v>0</v>
      </c>
      <c r="N536" s="6"/>
      <c r="O536" s="6">
        <v>0</v>
      </c>
      <c r="P536" s="6">
        <v>155590428.51</v>
      </c>
      <c r="Q536" s="6">
        <v>108930926.42</v>
      </c>
      <c r="R536" s="6"/>
      <c r="S536" s="6">
        <v>638666871.26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230370433.34</v>
      </c>
      <c r="AA536" s="6">
        <v>111538221</v>
      </c>
      <c r="AB536" s="10">
        <f t="shared" si="36"/>
        <v>1335345126.75</v>
      </c>
      <c r="AC536" s="10">
        <f t="shared" si="39"/>
        <v>1136165954.11</v>
      </c>
      <c r="AD536" s="10">
        <f t="shared" si="37"/>
        <v>199179172.64</v>
      </c>
      <c r="AE536" s="12">
        <f>C536/(1+0.13)/VLOOKUP(A536,[1]选股结果!$A$2:$AX$3002,3,FALSE)</f>
        <v>0.705734463364681</v>
      </c>
      <c r="AF536" s="12">
        <f>(S536/(1+0.1)+Z536)/(VLOOKUP(A536,[1]选股结果!$A$2:$AY$3002,51,FALSE))</f>
        <v>0.606475904176365</v>
      </c>
      <c r="AG536" s="16"/>
      <c r="AH536" s="12">
        <f>AD536/VLOOKUP(A536,[1]选股结果!$A$2:$AX$3002,35,FALSE)</f>
        <v>1.93867793886952</v>
      </c>
      <c r="AI536" s="10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S536/(1+0.13)+Z536)</f>
        <v>541632864.910974</v>
      </c>
      <c r="AJ536" s="10">
        <f t="shared" si="38"/>
        <v>-342453692.270974</v>
      </c>
      <c r="AK536" s="18">
        <f>AD536-VLOOKUP(A536,[2]选股结果!$A$2:$G$4900,7,FALSE)</f>
        <v>201358917.43</v>
      </c>
    </row>
    <row r="537" spans="1:37">
      <c r="A537" s="5" t="s">
        <v>1107</v>
      </c>
      <c r="B537" s="5" t="s">
        <v>1108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/>
      <c r="L537" s="6">
        <v>0</v>
      </c>
      <c r="M537" s="6">
        <v>0</v>
      </c>
      <c r="N537" s="6"/>
      <c r="O537" s="6">
        <v>0</v>
      </c>
      <c r="P537" s="6">
        <v>76364613.71</v>
      </c>
      <c r="Q537" s="6">
        <v>45669292.82</v>
      </c>
      <c r="R537" s="6"/>
      <c r="S537" s="6">
        <v>538947601.46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235772548.88</v>
      </c>
      <c r="AA537" s="6">
        <v>196312878.93</v>
      </c>
      <c r="AB537" s="10">
        <f t="shared" si="36"/>
        <v>1061890227.8</v>
      </c>
      <c r="AC537" s="10">
        <f t="shared" si="39"/>
        <v>1047397642.98</v>
      </c>
      <c r="AD537" s="10">
        <f t="shared" si="37"/>
        <v>14492584.8200001</v>
      </c>
      <c r="AE537" s="12">
        <f>C537/(1+0.13)/VLOOKUP(A537,[1]选股结果!$A$2:$AX$3002,3,FALSE)</f>
        <v>0.624554449719882</v>
      </c>
      <c r="AF537" s="12">
        <f>(S537/(1+0.1)+Z537)/(VLOOKUP(A537,[1]选股结果!$A$2:$AY$3002,51,FALSE))</f>
        <v>0.56689827750038</v>
      </c>
      <c r="AG537" s="16"/>
      <c r="AH537" s="12">
        <f>AD537/VLOOKUP(A537,[1]选股结果!$A$2:$AX$3002,35,FALSE)</f>
        <v>0.0803425757577323</v>
      </c>
      <c r="AI537" s="10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S537/(1+0.13)+Z537)</f>
        <v>567450458.916902</v>
      </c>
      <c r="AJ537" s="10">
        <f t="shared" si="38"/>
        <v>-552957874.096902</v>
      </c>
      <c r="AK537" s="18">
        <f>AD537-VLOOKUP(A537,[2]选股结果!$A$2:$G$4900,7,FALSE)</f>
        <v>14383711.2300001</v>
      </c>
    </row>
    <row r="538" spans="1:37">
      <c r="A538" s="5" t="s">
        <v>1109</v>
      </c>
      <c r="B538" s="5" t="s">
        <v>1110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/>
      <c r="L538" s="6">
        <v>0</v>
      </c>
      <c r="M538" s="6">
        <v>0</v>
      </c>
      <c r="N538" s="6"/>
      <c r="O538" s="6">
        <v>0</v>
      </c>
      <c r="P538" s="6">
        <v>155176523.65</v>
      </c>
      <c r="Q538" s="6">
        <v>138403533.43</v>
      </c>
      <c r="R538" s="6"/>
      <c r="S538" s="6">
        <v>3641754308.6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970592948.5</v>
      </c>
      <c r="AA538" s="6">
        <v>303455957.82</v>
      </c>
      <c r="AB538" s="10">
        <f t="shared" si="36"/>
        <v>4054036121.37</v>
      </c>
      <c r="AC538" s="10">
        <f t="shared" si="39"/>
        <v>5070979738.57</v>
      </c>
      <c r="AD538" s="10">
        <f t="shared" si="37"/>
        <v>-1016943617.2</v>
      </c>
      <c r="AE538" s="12">
        <f>C538/(1+0.13)/VLOOKUP(A538,[1]选股结果!$A$2:$AX$3002,3,FALSE)</f>
        <v>0.638644866591704</v>
      </c>
      <c r="AF538" s="12">
        <f>(S538/(1+0.1)+Z538)/(VLOOKUP(A538,[1]选股结果!$A$2:$AY$3002,51,FALSE))</f>
        <v>0.797942925507544</v>
      </c>
      <c r="AG538" s="16"/>
      <c r="AH538" s="12">
        <f>AD538/VLOOKUP(A538,[1]选股结果!$A$2:$AX$3002,35,FALSE)</f>
        <v>8.27612451576765</v>
      </c>
      <c r="AI538" s="10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S538/(1+0.13)+Z538)</f>
        <v>1172010252.98018</v>
      </c>
      <c r="AJ538" s="10">
        <f t="shared" si="38"/>
        <v>-2188953870.18018</v>
      </c>
      <c r="AK538" s="18">
        <f>AD538-VLOOKUP(A538,[2]选股结果!$A$2:$G$4900,7,FALSE)</f>
        <v>-1018715139.32</v>
      </c>
    </row>
    <row r="539" spans="1:37">
      <c r="A539" s="5" t="s">
        <v>1111</v>
      </c>
      <c r="B539" s="5" t="s">
        <v>1112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/>
      <c r="L539" s="6">
        <v>0</v>
      </c>
      <c r="M539" s="6">
        <v>0</v>
      </c>
      <c r="N539" s="6"/>
      <c r="O539" s="6">
        <v>0</v>
      </c>
      <c r="P539" s="6">
        <v>210900732.62</v>
      </c>
      <c r="Q539" s="6">
        <v>588997002.47</v>
      </c>
      <c r="R539" s="6"/>
      <c r="S539" s="6">
        <v>7156634652.84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1203006416.74</v>
      </c>
      <c r="AA539" s="6">
        <v>924516938.73</v>
      </c>
      <c r="AB539" s="10">
        <f t="shared" si="36"/>
        <v>10118099213.84</v>
      </c>
      <c r="AC539" s="10">
        <f t="shared" si="39"/>
        <v>9495058740.93</v>
      </c>
      <c r="AD539" s="10">
        <f t="shared" si="37"/>
        <v>623040472.91</v>
      </c>
      <c r="AE539" s="12">
        <f>C539/(1+0.13)/VLOOKUP(A539,[1]选股结果!$A$2:$AX$3002,3,FALSE)</f>
        <v>0.93618552251538</v>
      </c>
      <c r="AF539" s="12">
        <f>(S539/(1+0.1)+Z539)/(VLOOKUP(A539,[1]选股结果!$A$2:$AY$3002,51,FALSE))</f>
        <v>0.942751860216954</v>
      </c>
      <c r="AG539" s="16"/>
      <c r="AH539" s="12">
        <f>AD539/VLOOKUP(A539,[1]选股结果!$A$2:$AX$3002,35,FALSE)</f>
        <v>0.798234549142002</v>
      </c>
      <c r="AI539" s="10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S539/(1+0.13)+Z539)</f>
        <v>640854009.566726</v>
      </c>
      <c r="AJ539" s="10">
        <f t="shared" si="38"/>
        <v>-17813536.6567259</v>
      </c>
      <c r="AK539" s="18">
        <f>AD539-VLOOKUP(A539,[2]选股结果!$A$2:$G$4900,7,FALSE)</f>
        <v>623683882.2</v>
      </c>
    </row>
    <row r="540" spans="1:37">
      <c r="A540" s="5" t="s">
        <v>1113</v>
      </c>
      <c r="B540" s="5" t="s">
        <v>1114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/>
      <c r="L540" s="6">
        <v>0</v>
      </c>
      <c r="M540" s="6">
        <v>0</v>
      </c>
      <c r="N540" s="6"/>
      <c r="O540" s="6">
        <v>0</v>
      </c>
      <c r="P540" s="6">
        <v>77455362.09</v>
      </c>
      <c r="Q540" s="6">
        <v>56378069.13</v>
      </c>
      <c r="R540" s="6"/>
      <c r="S540" s="6">
        <v>794514893.39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327331459.96</v>
      </c>
      <c r="AA540" s="6">
        <v>125873316.1</v>
      </c>
      <c r="AB540" s="10">
        <f t="shared" si="36"/>
        <v>1190764357.47</v>
      </c>
      <c r="AC540" s="10">
        <f t="shared" si="39"/>
        <v>1325175031.54</v>
      </c>
      <c r="AD540" s="10">
        <f t="shared" si="37"/>
        <v>-134410674.07</v>
      </c>
      <c r="AE540" s="12">
        <f>C540/(1+0.13)/VLOOKUP(A540,[1]选股结果!$A$2:$AX$3002,3,FALSE)</f>
        <v>0.551368305370239</v>
      </c>
      <c r="AF540" s="12">
        <f>(S540/(1+0.1)+Z540)/(VLOOKUP(A540,[1]选股结果!$A$2:$AY$3002,51,FALSE))</f>
        <v>0.628127802364741</v>
      </c>
      <c r="AG540" s="16"/>
      <c r="AH540" s="12">
        <f>AD540/VLOOKUP(A540,[1]选股结果!$A$2:$AX$3002,35,FALSE)</f>
        <v>-0.934779373680619</v>
      </c>
      <c r="AI540" s="10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S540/(1+0.13)+Z540)</f>
        <v>640583756.376107</v>
      </c>
      <c r="AJ540" s="10">
        <f t="shared" si="38"/>
        <v>-774994430.446106</v>
      </c>
      <c r="AK540" s="18">
        <f>AD540-VLOOKUP(A540,[2]选股结果!$A$2:$G$4900,7,FALSE)</f>
        <v>-134373580.23</v>
      </c>
    </row>
    <row r="541" spans="1:37">
      <c r="A541" s="5" t="s">
        <v>1115</v>
      </c>
      <c r="B541" s="5" t="s">
        <v>1116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/>
      <c r="L541" s="6">
        <v>0</v>
      </c>
      <c r="M541" s="6">
        <v>0</v>
      </c>
      <c r="N541" s="6"/>
      <c r="O541" s="6">
        <v>0</v>
      </c>
      <c r="P541" s="6">
        <v>108407731.2</v>
      </c>
      <c r="Q541" s="6">
        <v>844575020.96</v>
      </c>
      <c r="R541" s="6"/>
      <c r="S541" s="6">
        <v>810699948.02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253715465.24</v>
      </c>
      <c r="AA541" s="6">
        <v>218060357.06</v>
      </c>
      <c r="AB541" s="10">
        <f t="shared" si="36"/>
        <v>1750873816.26</v>
      </c>
      <c r="AC541" s="10">
        <f t="shared" si="39"/>
        <v>1390883501.52</v>
      </c>
      <c r="AD541" s="10">
        <f t="shared" si="37"/>
        <v>359990314.74</v>
      </c>
      <c r="AE541" s="12">
        <f>C541/(1+0.13)/VLOOKUP(A541,[1]选股结果!$A$2:$AX$3002,3,FALSE)</f>
        <v>0.796736859285429</v>
      </c>
      <c r="AF541" s="12">
        <f>(S541/(1+0.1)+Z541)/(VLOOKUP(A541,[1]选股结果!$A$2:$AY$3002,51,FALSE))</f>
        <v>0.972967321527601</v>
      </c>
      <c r="AG541" s="16"/>
      <c r="AH541" s="12">
        <f>AD541/VLOOKUP(A541,[1]选股结果!$A$2:$AX$3002,35,FALSE)</f>
        <v>-6.69380772675448</v>
      </c>
      <c r="AI541" s="10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S541/(1+0.13)+Z541)</f>
        <v>47092157.5314158</v>
      </c>
      <c r="AJ541" s="10">
        <f t="shared" si="38"/>
        <v>312898157.208584</v>
      </c>
      <c r="AK541" s="18">
        <f>AD541-VLOOKUP(A541,[2]选股结果!$A$2:$G$4900,7,FALSE)</f>
        <v>359968998.01</v>
      </c>
    </row>
    <row r="542" spans="1:37">
      <c r="A542" s="5" t="s">
        <v>1117</v>
      </c>
      <c r="B542" s="5" t="s">
        <v>1118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/>
      <c r="L542" s="6">
        <v>0</v>
      </c>
      <c r="M542" s="6">
        <v>0</v>
      </c>
      <c r="N542" s="6"/>
      <c r="O542" s="6">
        <v>0</v>
      </c>
      <c r="P542" s="6">
        <v>299943645.85</v>
      </c>
      <c r="Q542" s="6">
        <v>383088735.4</v>
      </c>
      <c r="R542" s="6"/>
      <c r="S542" s="6">
        <v>9165646775.86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530369983.16</v>
      </c>
      <c r="AA542" s="6">
        <v>433411061.1</v>
      </c>
      <c r="AB542" s="10">
        <f t="shared" si="36"/>
        <v>10288469468.1</v>
      </c>
      <c r="AC542" s="10">
        <f t="shared" si="39"/>
        <v>10429371465.97</v>
      </c>
      <c r="AD542" s="10">
        <f t="shared" si="37"/>
        <v>-140901997.870001</v>
      </c>
      <c r="AE542" s="12">
        <f>C542/(1+0.13)/VLOOKUP(A542,[1]选股结果!$A$2:$AX$3002,3,FALSE)</f>
        <v>0.885250654670559</v>
      </c>
      <c r="AF542" s="12">
        <f>(S542/(1+0.1)+Z542)/(VLOOKUP(A542,[1]选股结果!$A$2:$AY$3002,51,FALSE))</f>
        <v>0.980019651851601</v>
      </c>
      <c r="AG542" s="16"/>
      <c r="AH542" s="12">
        <f>AD542/VLOOKUP(A542,[1]选股结果!$A$2:$AX$3002,35,FALSE)</f>
        <v>-0.557158772956582</v>
      </c>
      <c r="AI542" s="10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S542/(1+0.13)+Z542)</f>
        <v>401905957.49575</v>
      </c>
      <c r="AJ542" s="10">
        <f t="shared" si="38"/>
        <v>-542807955.365751</v>
      </c>
      <c r="AK542" s="18">
        <f>AD542-VLOOKUP(A542,[2]选股结果!$A$2:$G$4900,7,FALSE)</f>
        <v>-139653067.920001</v>
      </c>
    </row>
    <row r="543" spans="1:37">
      <c r="A543" s="5" t="s">
        <v>1119</v>
      </c>
      <c r="B543" s="5" t="s">
        <v>1120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/>
      <c r="L543" s="6">
        <v>0</v>
      </c>
      <c r="M543" s="6">
        <v>0</v>
      </c>
      <c r="N543" s="6"/>
      <c r="O543" s="6">
        <v>0</v>
      </c>
      <c r="P543" s="6">
        <v>816334457.4</v>
      </c>
      <c r="Q543" s="6">
        <v>2230136717.2</v>
      </c>
      <c r="R543" s="6"/>
      <c r="S543" s="6">
        <v>28575425497.01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1055252956.07</v>
      </c>
      <c r="AA543" s="6">
        <v>3291403660.82</v>
      </c>
      <c r="AB543" s="10">
        <f t="shared" si="36"/>
        <v>31250514706.49</v>
      </c>
      <c r="AC543" s="10">
        <f t="shared" si="39"/>
        <v>33738416571.3</v>
      </c>
      <c r="AD543" s="10">
        <f t="shared" si="37"/>
        <v>-2487901864.81</v>
      </c>
      <c r="AE543" s="12">
        <f>C543/(1+0.13)/VLOOKUP(A543,[1]选股结果!$A$2:$AX$3002,3,FALSE)</f>
        <v>0.8578878421763</v>
      </c>
      <c r="AF543" s="12">
        <f>(S543/(1+0.1)+Z543)/(VLOOKUP(A543,[1]选股结果!$A$2:$AY$3002,51,FALSE))</f>
        <v>0.938360172684611</v>
      </c>
      <c r="AG543" s="16"/>
      <c r="AH543" s="12">
        <f>AD543/VLOOKUP(A543,[1]选股结果!$A$2:$AX$3002,35,FALSE)</f>
        <v>-3.66013999619711</v>
      </c>
      <c r="AI543" s="10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S543/(1+0.13)+Z543)</f>
        <v>2465434080.22442</v>
      </c>
      <c r="AJ543" s="10">
        <f t="shared" si="38"/>
        <v>-4953335945.03442</v>
      </c>
      <c r="AK543" s="18">
        <f>AD543-VLOOKUP(A543,[2]选股结果!$A$2:$G$4900,7,FALSE)</f>
        <v>-2493461876.14</v>
      </c>
    </row>
    <row r="544" spans="1:37">
      <c r="A544" s="5" t="s">
        <v>1121</v>
      </c>
      <c r="B544" s="5" t="s">
        <v>1122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/>
      <c r="L544" s="6">
        <v>0</v>
      </c>
      <c r="M544" s="6">
        <v>0</v>
      </c>
      <c r="N544" s="6"/>
      <c r="O544" s="6">
        <v>0</v>
      </c>
      <c r="P544" s="6">
        <v>319495007.35</v>
      </c>
      <c r="Q544" s="6">
        <v>82710379.33</v>
      </c>
      <c r="R544" s="6"/>
      <c r="S544" s="6">
        <v>6223679049.59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1235520161.15</v>
      </c>
      <c r="AA544" s="6">
        <v>213566481.56</v>
      </c>
      <c r="AB544" s="10">
        <f t="shared" si="36"/>
        <v>8275976178.63</v>
      </c>
      <c r="AC544" s="10">
        <f t="shared" si="39"/>
        <v>7992260699.65</v>
      </c>
      <c r="AD544" s="10">
        <f t="shared" si="37"/>
        <v>283715478.98</v>
      </c>
      <c r="AE544" s="12">
        <f>C544/(1+0.13)/VLOOKUP(A544,[1]选股结果!$A$2:$AX$3002,3,FALSE)</f>
        <v>1.00629155456162</v>
      </c>
      <c r="AF544" s="12">
        <f>(S544/(1+0.1)+Z544)/(VLOOKUP(A544,[1]选股结果!$A$2:$AY$3002,51,FALSE))</f>
        <v>1.02080143090465</v>
      </c>
      <c r="AG544" s="16"/>
      <c r="AH544" s="12">
        <f>AD544/VLOOKUP(A544,[1]选股结果!$A$2:$AX$3002,35,FALSE)</f>
        <v>1.0283001597167</v>
      </c>
      <c r="AI544" s="10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S544/(1+0.13)+Z544)</f>
        <v>9738667.8115921</v>
      </c>
      <c r="AJ544" s="10">
        <f t="shared" si="38"/>
        <v>273976811.168407</v>
      </c>
      <c r="AK544" s="18">
        <f>AD544-VLOOKUP(A544,[2]选股结果!$A$2:$G$4900,7,FALSE)</f>
        <v>285530796.07</v>
      </c>
    </row>
    <row r="545" spans="1:37">
      <c r="A545" s="5" t="s">
        <v>1123</v>
      </c>
      <c r="B545" s="5" t="s">
        <v>1124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/>
      <c r="L545" s="6">
        <v>0</v>
      </c>
      <c r="M545" s="6">
        <v>0</v>
      </c>
      <c r="N545" s="6"/>
      <c r="O545" s="6">
        <v>0</v>
      </c>
      <c r="P545" s="6">
        <v>77197431.71</v>
      </c>
      <c r="Q545" s="6">
        <v>16826354.11</v>
      </c>
      <c r="R545" s="6"/>
      <c r="S545" s="6">
        <v>369228269.4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685553959.9</v>
      </c>
      <c r="AA545" s="6">
        <v>148952937.69</v>
      </c>
      <c r="AB545" s="10">
        <f t="shared" si="36"/>
        <v>636672960.75</v>
      </c>
      <c r="AC545" s="10">
        <f t="shared" si="39"/>
        <v>1280932598.7</v>
      </c>
      <c r="AD545" s="10">
        <f t="shared" si="37"/>
        <v>-644259637.95</v>
      </c>
      <c r="AE545" s="12">
        <f>C545/(1+0.13)/VLOOKUP(A545,[1]选股结果!$A$2:$AX$3002,3,FALSE)</f>
        <v>0.479144244285444</v>
      </c>
      <c r="AF545" s="12">
        <f>(S545/(1+0.1)+Z545)/(VLOOKUP(A545,[1]选股结果!$A$2:$AY$3002,51,FALSE))</f>
        <v>1.0281334684605</v>
      </c>
      <c r="AG545" s="16"/>
      <c r="AH545" s="12">
        <f>AD545/VLOOKUP(A545,[1]选股结果!$A$2:$AX$3002,35,FALSE)</f>
        <v>-4.77689990506942</v>
      </c>
      <c r="AI545" s="10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S545/(1+0.13)+Z545)</f>
        <v>-19032799.8049557</v>
      </c>
      <c r="AJ545" s="10">
        <f t="shared" si="38"/>
        <v>-625226838.145044</v>
      </c>
      <c r="AK545" s="18">
        <f>AD545-VLOOKUP(A545,[2]选股结果!$A$2:$G$4900,7,FALSE)</f>
        <v>-644318490.85</v>
      </c>
    </row>
    <row r="546" spans="1:37">
      <c r="A546" s="5" t="s">
        <v>1125</v>
      </c>
      <c r="B546" s="5" t="s">
        <v>1126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/>
      <c r="L546" s="6">
        <v>0</v>
      </c>
      <c r="M546" s="6">
        <v>0</v>
      </c>
      <c r="N546" s="6"/>
      <c r="O546" s="6">
        <v>0</v>
      </c>
      <c r="P546" s="6">
        <v>1709385902.71</v>
      </c>
      <c r="Q546" s="6">
        <v>180558325.71</v>
      </c>
      <c r="R546" s="6"/>
      <c r="S546" s="6">
        <v>10474386066.24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845833855.47</v>
      </c>
      <c r="AA546" s="6">
        <v>722112885.68</v>
      </c>
      <c r="AB546" s="10">
        <f t="shared" si="36"/>
        <v>16837919932.11</v>
      </c>
      <c r="AC546" s="10">
        <f t="shared" si="39"/>
        <v>13751718710.1</v>
      </c>
      <c r="AD546" s="10">
        <f t="shared" si="37"/>
        <v>3086201222.01</v>
      </c>
      <c r="AE546" s="12">
        <f>C546/(1+0.13)/VLOOKUP(A546,[1]选股结果!$A$2:$AX$3002,3,FALSE)</f>
        <v>0.701435858623138</v>
      </c>
      <c r="AF546" s="12">
        <f>(S546/(1+0.1)+Z546)/(VLOOKUP(A546,[1]选股结果!$A$2:$AY$3002,51,FALSE))</f>
        <v>0.741929851543821</v>
      </c>
      <c r="AG546" s="16"/>
      <c r="AH546" s="12">
        <f>AD546/VLOOKUP(A546,[1]选股结果!$A$2:$AX$3002,35,FALSE)</f>
        <v>0.509662390341312</v>
      </c>
      <c r="AI546" s="10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S546/(1+0.13)+Z546)</f>
        <v>3859168951.25761</v>
      </c>
      <c r="AJ546" s="10">
        <f t="shared" si="38"/>
        <v>-772967729.24761</v>
      </c>
      <c r="AK546" s="18">
        <f>AD546-VLOOKUP(A546,[2]选股结果!$A$2:$G$4900,7,FALSE)</f>
        <v>3084048292.07</v>
      </c>
    </row>
    <row r="547" spans="1:37">
      <c r="A547" s="5" t="s">
        <v>1127</v>
      </c>
      <c r="B547" s="5" t="s">
        <v>1128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/>
      <c r="L547" s="6">
        <v>0</v>
      </c>
      <c r="M547" s="6">
        <v>0</v>
      </c>
      <c r="N547" s="6"/>
      <c r="O547" s="6">
        <v>0</v>
      </c>
      <c r="P547" s="6">
        <v>130321744.57</v>
      </c>
      <c r="Q547" s="6">
        <v>371574718.13</v>
      </c>
      <c r="R547" s="6"/>
      <c r="S547" s="6">
        <v>5684222501.74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1345919094.49</v>
      </c>
      <c r="AA547" s="6">
        <v>1037748936.78</v>
      </c>
      <c r="AB547" s="10">
        <f t="shared" si="36"/>
        <v>7132647306.25</v>
      </c>
      <c r="AC547" s="10">
        <f t="shared" si="39"/>
        <v>8198212277.58</v>
      </c>
      <c r="AD547" s="10">
        <f t="shared" si="37"/>
        <v>-1065564971.33</v>
      </c>
      <c r="AE547" s="12">
        <f>C547/(1+0.13)/VLOOKUP(A547,[1]选股结果!$A$2:$AX$3002,3,FALSE)</f>
        <v>0.88273841540203</v>
      </c>
      <c r="AF547" s="12">
        <f>(S547/(1+0.1)+Z547)/(VLOOKUP(A547,[1]选股结果!$A$2:$AY$3002,51,FALSE))</f>
        <v>1.07540027154738</v>
      </c>
      <c r="AG547" s="16"/>
      <c r="AH547" s="12">
        <f>AD547/VLOOKUP(A547,[1]选股结果!$A$2:$AX$3002,35,FALSE)</f>
        <v>-1.79156023407883</v>
      </c>
      <c r="AI547" s="10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S547/(1+0.13)+Z547)</f>
        <v>-319488433.829911</v>
      </c>
      <c r="AJ547" s="10">
        <f t="shared" si="38"/>
        <v>-746076537.500088</v>
      </c>
      <c r="AK547" s="18">
        <f>AD547-VLOOKUP(A547,[2]选股结果!$A$2:$G$4900,7,FALSE)</f>
        <v>-1063192810.02</v>
      </c>
    </row>
    <row r="548" spans="1:37">
      <c r="A548" s="5" t="s">
        <v>1129</v>
      </c>
      <c r="B548" s="5" t="s">
        <v>1130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/>
      <c r="L548" s="6">
        <v>0</v>
      </c>
      <c r="M548" s="6">
        <v>0</v>
      </c>
      <c r="N548" s="6"/>
      <c r="O548" s="6">
        <v>0</v>
      </c>
      <c r="P548" s="6">
        <v>157766148.23</v>
      </c>
      <c r="Q548" s="6">
        <v>122120457.74</v>
      </c>
      <c r="R548" s="6"/>
      <c r="S548" s="6">
        <v>1295418045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260962539.43</v>
      </c>
      <c r="AA548" s="6">
        <v>183027883.93</v>
      </c>
      <c r="AB548" s="10">
        <f t="shared" si="36"/>
        <v>1979796316.51</v>
      </c>
      <c r="AC548" s="10">
        <f t="shared" si="39"/>
        <v>1897174616.59</v>
      </c>
      <c r="AD548" s="10">
        <f t="shared" si="37"/>
        <v>82621699.9199998</v>
      </c>
      <c r="AE548" s="12">
        <f>C548/(1+0.13)/VLOOKUP(A548,[1]选股结果!$A$2:$AX$3002,3,FALSE)</f>
        <v>0.482928090334415</v>
      </c>
      <c r="AF548" s="12">
        <f>(S548/(1+0.1)+Z548)/(VLOOKUP(A548,[1]选股结果!$A$2:$AY$3002,51,FALSE))</f>
        <v>0.443363750943996</v>
      </c>
      <c r="AG548" s="16"/>
      <c r="AH548" s="12">
        <f>AD548/VLOOKUP(A548,[1]选股结果!$A$2:$AX$3002,35,FALSE)</f>
        <v>1.05999579720441</v>
      </c>
      <c r="AI548" s="10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S548/(1+0.13)+Z548)</f>
        <v>1837424116.88752</v>
      </c>
      <c r="AJ548" s="10">
        <f t="shared" si="38"/>
        <v>-1754802416.96752</v>
      </c>
      <c r="AK548" s="18">
        <f>AD548-VLOOKUP(A548,[2]选股结果!$A$2:$G$4900,7,FALSE)</f>
        <v>82634836.5499998</v>
      </c>
    </row>
    <row r="549" spans="1:37">
      <c r="A549" s="5" t="s">
        <v>1131</v>
      </c>
      <c r="B549" s="5" t="s">
        <v>1132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/>
      <c r="L549" s="6">
        <v>0</v>
      </c>
      <c r="M549" s="6">
        <v>0</v>
      </c>
      <c r="N549" s="6"/>
      <c r="O549" s="6">
        <v>0</v>
      </c>
      <c r="P549" s="6">
        <v>208832730.33</v>
      </c>
      <c r="Q549" s="6">
        <v>37434381.32</v>
      </c>
      <c r="R549" s="6"/>
      <c r="S549" s="6">
        <v>3513595923.71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210543425.86</v>
      </c>
      <c r="AA549" s="6">
        <v>220987537.62</v>
      </c>
      <c r="AB549" s="10">
        <f t="shared" si="36"/>
        <v>4232608031.15</v>
      </c>
      <c r="AC549" s="10">
        <f t="shared" si="39"/>
        <v>4153959617.52</v>
      </c>
      <c r="AD549" s="10">
        <f t="shared" si="37"/>
        <v>78648413.6300001</v>
      </c>
      <c r="AE549" s="12">
        <f>C549/(1+0.13)/VLOOKUP(A549,[1]选股结果!$A$2:$AX$3002,3,FALSE)</f>
        <v>0.824598028795417</v>
      </c>
      <c r="AF549" s="12">
        <f>(S549/(1+0.1)+Z549)/(VLOOKUP(A549,[1]选股结果!$A$2:$AY$3002,51,FALSE))</f>
        <v>0.824810328117131</v>
      </c>
      <c r="AG549" s="16"/>
      <c r="AH549" s="12">
        <f>AD549/VLOOKUP(A549,[1]选股结果!$A$2:$AX$3002,35,FALSE)</f>
        <v>0.238650219343047</v>
      </c>
      <c r="AI549" s="10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S549/(1+0.13)+Z549)</f>
        <v>807963870.982831</v>
      </c>
      <c r="AJ549" s="10">
        <f t="shared" si="38"/>
        <v>-729315457.352831</v>
      </c>
      <c r="AK549" s="18">
        <f>AD549-VLOOKUP(A549,[2]选股结果!$A$2:$G$4900,7,FALSE)</f>
        <v>78473140.7300001</v>
      </c>
    </row>
    <row r="550" spans="1:37">
      <c r="A550" s="5" t="s">
        <v>1133</v>
      </c>
      <c r="B550" s="5" t="s">
        <v>1134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/>
      <c r="L550" s="6">
        <v>0</v>
      </c>
      <c r="M550" s="6">
        <v>0</v>
      </c>
      <c r="N550" s="6"/>
      <c r="O550" s="6">
        <v>0</v>
      </c>
      <c r="P550" s="6">
        <v>248656282.12</v>
      </c>
      <c r="Q550" s="6">
        <v>147033657.21</v>
      </c>
      <c r="R550" s="6"/>
      <c r="S550" s="6">
        <v>2296882845.04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296650084.65</v>
      </c>
      <c r="AA550" s="6">
        <v>213398455.93</v>
      </c>
      <c r="AB550" s="10">
        <f t="shared" si="36"/>
        <v>3326932685.61</v>
      </c>
      <c r="AC550" s="10">
        <f t="shared" si="39"/>
        <v>3055587667.74</v>
      </c>
      <c r="AD550" s="10">
        <f t="shared" si="37"/>
        <v>271345017.87</v>
      </c>
      <c r="AE550" s="12">
        <f>C550/(1+0.13)/VLOOKUP(A550,[1]选股结果!$A$2:$AX$3002,3,FALSE)</f>
        <v>0.483973642515817</v>
      </c>
      <c r="AF550" s="12">
        <f>(S550/(1+0.1)+Z550)/(VLOOKUP(A550,[1]选股结果!$A$2:$AY$3002,51,FALSE))</f>
        <v>0.45846693727134</v>
      </c>
      <c r="AG550" s="16"/>
      <c r="AH550" s="12">
        <f>AD550/VLOOKUP(A550,[1]选股结果!$A$2:$AX$3002,35,FALSE)</f>
        <v>0.561820948245058</v>
      </c>
      <c r="AI550" s="10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S550/(1+0.13)+Z550)</f>
        <v>2872231221.40389</v>
      </c>
      <c r="AJ550" s="10">
        <f t="shared" si="38"/>
        <v>-2600886203.53389</v>
      </c>
      <c r="AK550" s="18">
        <f>AD550-VLOOKUP(A550,[2]选股结果!$A$2:$G$4900,7,FALSE)</f>
        <v>271353662.25</v>
      </c>
    </row>
    <row r="551" spans="1:37">
      <c r="A551" s="5" t="s">
        <v>1135</v>
      </c>
      <c r="B551" s="5" t="s">
        <v>1136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/>
      <c r="L551" s="6">
        <v>0</v>
      </c>
      <c r="M551" s="6">
        <v>0</v>
      </c>
      <c r="N551" s="6"/>
      <c r="O551" s="6">
        <v>0</v>
      </c>
      <c r="P551" s="6">
        <v>19318785.49</v>
      </c>
      <c r="Q551" s="6">
        <v>25002303.5</v>
      </c>
      <c r="R551" s="6"/>
      <c r="S551" s="6">
        <v>1249715912.69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206295129.18</v>
      </c>
      <c r="AA551" s="6">
        <v>67003150.88</v>
      </c>
      <c r="AB551" s="10">
        <f t="shared" si="36"/>
        <v>1583444035.45</v>
      </c>
      <c r="AC551" s="10">
        <f t="shared" si="39"/>
        <v>1542332978.24</v>
      </c>
      <c r="AD551" s="10">
        <f t="shared" si="37"/>
        <v>41111057.2099998</v>
      </c>
      <c r="AE551" s="12">
        <f>C551/(1+0.13)/VLOOKUP(A551,[1]选股结果!$A$2:$AX$3002,3,FALSE)</f>
        <v>0.879480868990061</v>
      </c>
      <c r="AF551" s="12">
        <f>(S551/(1+0.1)+Z551)/(VLOOKUP(A551,[1]选股结果!$A$2:$AY$3002,51,FALSE))</f>
        <v>0.899815676190045</v>
      </c>
      <c r="AG551" s="16"/>
      <c r="AH551" s="12">
        <f>AD551/VLOOKUP(A551,[1]选股结果!$A$2:$AX$3002,35,FALSE)</f>
        <v>-2.85798795119677</v>
      </c>
      <c r="AI551" s="10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S551/(1+0.13)+Z551)</f>
        <v>179623240.783628</v>
      </c>
      <c r="AJ551" s="10">
        <f t="shared" si="38"/>
        <v>-138512183.573628</v>
      </c>
      <c r="AK551" s="18">
        <f>AD551-VLOOKUP(A551,[2]选股结果!$A$2:$G$4900,7,FALSE)</f>
        <v>48352580.9999998</v>
      </c>
    </row>
    <row r="552" spans="1:37">
      <c r="A552" s="5" t="s">
        <v>1137</v>
      </c>
      <c r="B552" s="5" t="s">
        <v>1138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/>
      <c r="L552" s="6">
        <v>0</v>
      </c>
      <c r="M552" s="6">
        <v>0</v>
      </c>
      <c r="N552" s="6"/>
      <c r="O552" s="6">
        <v>0</v>
      </c>
      <c r="P552" s="6">
        <v>90934133.87</v>
      </c>
      <c r="Q552" s="6">
        <v>433943648.67</v>
      </c>
      <c r="R552" s="6"/>
      <c r="S552" s="6">
        <v>3218966146.78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336878168.36</v>
      </c>
      <c r="AA552" s="6">
        <v>596506607.43</v>
      </c>
      <c r="AB552" s="10">
        <f t="shared" si="36"/>
        <v>4305941187.34</v>
      </c>
      <c r="AC552" s="10">
        <f t="shared" si="39"/>
        <v>4243285056.44</v>
      </c>
      <c r="AD552" s="10">
        <f t="shared" si="37"/>
        <v>62656130.9000001</v>
      </c>
      <c r="AE552" s="12">
        <f>C552/(1+0.13)/VLOOKUP(A552,[1]选股结果!$A$2:$AX$3002,3,FALSE)</f>
        <v>1.03117094607396</v>
      </c>
      <c r="AF552" s="12">
        <f>(S552/(1+0.1)+Z552)/(VLOOKUP(A552,[1]选股结果!$A$2:$AY$3002,51,FALSE))</f>
        <v>1.0006021880869</v>
      </c>
      <c r="AG552" s="16"/>
      <c r="AH552" s="12">
        <f>AD552/VLOOKUP(A552,[1]选股结果!$A$2:$AX$3002,35,FALSE)</f>
        <v>1.26205301696594</v>
      </c>
      <c r="AI552" s="10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S552/(1+0.13)+Z552)</f>
        <v>75726368.760088</v>
      </c>
      <c r="AJ552" s="10">
        <f t="shared" si="38"/>
        <v>-13070237.8600879</v>
      </c>
      <c r="AK552" s="18">
        <f>AD552-VLOOKUP(A552,[2]选股结果!$A$2:$G$4900,7,FALSE)</f>
        <v>63073940.0500001</v>
      </c>
    </row>
    <row r="553" spans="1:37">
      <c r="A553" s="5" t="s">
        <v>1139</v>
      </c>
      <c r="B553" s="5" t="s">
        <v>1140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/>
      <c r="L553" s="6">
        <v>0</v>
      </c>
      <c r="M553" s="6">
        <v>0</v>
      </c>
      <c r="N553" s="6"/>
      <c r="O553" s="6">
        <v>0</v>
      </c>
      <c r="P553" s="6">
        <v>201242608.88</v>
      </c>
      <c r="Q553" s="6">
        <v>788747228.65</v>
      </c>
      <c r="R553" s="6"/>
      <c r="S553" s="6">
        <v>2159249454.51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824878279.83</v>
      </c>
      <c r="AA553" s="6">
        <v>595908103.03</v>
      </c>
      <c r="AB553" s="10">
        <f t="shared" si="36"/>
        <v>3691505509.72</v>
      </c>
      <c r="AC553" s="10">
        <f t="shared" si="39"/>
        <v>3781278446.25</v>
      </c>
      <c r="AD553" s="10">
        <f t="shared" si="37"/>
        <v>-89772936.5299997</v>
      </c>
      <c r="AE553" s="12">
        <f>C553/(1+0.13)/VLOOKUP(A553,[1]选股结果!$A$2:$AX$3002,3,FALSE)</f>
        <v>0.448730940524666</v>
      </c>
      <c r="AF553" s="12">
        <f>(S553/(1+0.1)+Z553)/(VLOOKUP(A553,[1]选股结果!$A$2:$AY$3002,51,FALSE))</f>
        <v>0.495985531425047</v>
      </c>
      <c r="AG553" s="16"/>
      <c r="AH553" s="12">
        <f>AD553/VLOOKUP(A553,[1]选股结果!$A$2:$AX$3002,35,FALSE)</f>
        <v>0.539024141749125</v>
      </c>
      <c r="AI553" s="10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S553/(1+0.13)+Z553)</f>
        <v>2885075152.71991</v>
      </c>
      <c r="AJ553" s="10">
        <f t="shared" si="38"/>
        <v>-2974848089.24991</v>
      </c>
      <c r="AK553" s="18">
        <f>AD553-VLOOKUP(A553,[2]选股结果!$A$2:$G$4900,7,FALSE)</f>
        <v>-65865202.2299997</v>
      </c>
    </row>
    <row r="554" spans="1:37">
      <c r="A554" s="5" t="s">
        <v>1141</v>
      </c>
      <c r="B554" s="5" t="s">
        <v>1142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/>
      <c r="L554" s="6">
        <v>0</v>
      </c>
      <c r="M554" s="6">
        <v>0</v>
      </c>
      <c r="N554" s="6"/>
      <c r="O554" s="6">
        <v>0</v>
      </c>
      <c r="P554" s="6">
        <v>671734842.71</v>
      </c>
      <c r="Q554" s="6">
        <v>160860755.68</v>
      </c>
      <c r="R554" s="6"/>
      <c r="S554" s="6">
        <v>11193529960.99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397844184.75</v>
      </c>
      <c r="AA554" s="6">
        <v>308184988.71</v>
      </c>
      <c r="AB554" s="10">
        <f t="shared" si="36"/>
        <v>14481887628.35</v>
      </c>
      <c r="AC554" s="10">
        <f t="shared" si="39"/>
        <v>12571293977.16</v>
      </c>
      <c r="AD554" s="10">
        <f t="shared" si="37"/>
        <v>1910593651.19</v>
      </c>
      <c r="AE554" s="12">
        <f>C554/(1+0.13)/VLOOKUP(A554,[1]选股结果!$A$2:$AX$3002,3,FALSE)</f>
        <v>0.901090556276804</v>
      </c>
      <c r="AF554" s="12">
        <f>(S554/(1+0.1)+Z554)/(VLOOKUP(A554,[1]选股结果!$A$2:$AY$3002,51,FALSE))</f>
        <v>0.870857574120498</v>
      </c>
      <c r="AG554" s="16"/>
      <c r="AH554" s="12">
        <f>AD554/VLOOKUP(A554,[1]选股结果!$A$2:$AX$3002,35,FALSE)</f>
        <v>1.22843705474436</v>
      </c>
      <c r="AI554" s="10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S554/(1+0.13)+Z554)</f>
        <v>1838179407.65018</v>
      </c>
      <c r="AJ554" s="10">
        <f t="shared" si="38"/>
        <v>72414243.5398235</v>
      </c>
      <c r="AK554" s="18">
        <f>AD554-VLOOKUP(A554,[2]选股结果!$A$2:$G$4900,7,FALSE)</f>
        <v>1910593651.19</v>
      </c>
    </row>
    <row r="555" spans="1:37">
      <c r="A555" s="5" t="s">
        <v>1143</v>
      </c>
      <c r="B555" s="5" t="s">
        <v>1144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/>
      <c r="L555" s="6">
        <v>0</v>
      </c>
      <c r="M555" s="6">
        <v>0</v>
      </c>
      <c r="N555" s="6"/>
      <c r="O555" s="6">
        <v>0</v>
      </c>
      <c r="P555" s="6">
        <v>47191512.1</v>
      </c>
      <c r="Q555" s="6">
        <v>18462965.04</v>
      </c>
      <c r="R555" s="6"/>
      <c r="S555" s="6">
        <v>224349201.89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105210066.84</v>
      </c>
      <c r="AA555" s="6">
        <v>41595598.89</v>
      </c>
      <c r="AB555" s="10">
        <f t="shared" si="36"/>
        <v>640536982.36</v>
      </c>
      <c r="AC555" s="10">
        <f t="shared" si="39"/>
        <v>418346379.72</v>
      </c>
      <c r="AD555" s="10">
        <f t="shared" si="37"/>
        <v>222190602.64</v>
      </c>
      <c r="AE555" s="12">
        <f>C555/(1+0.13)/VLOOKUP(A555,[1]选股结果!$A$2:$AX$3002,3,FALSE)</f>
        <v>1.11582677669221</v>
      </c>
      <c r="AF555" s="12">
        <f>(S555/(1+0.1)+Z555)/(VLOOKUP(A555,[1]选股结果!$A$2:$AY$3002,51,FALSE))</f>
        <v>0.724828761366134</v>
      </c>
      <c r="AG555" s="16"/>
      <c r="AH555" s="12">
        <f>AD555/VLOOKUP(A555,[1]选股结果!$A$2:$AX$3002,35,FALSE)</f>
        <v>1.25787746600081</v>
      </c>
      <c r="AI555" s="10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S555/(1+0.13)+Z555)</f>
        <v>122784507.183186</v>
      </c>
      <c r="AJ555" s="10">
        <f t="shared" si="38"/>
        <v>99406095.4568142</v>
      </c>
      <c r="AK555" s="18">
        <f>AD555-VLOOKUP(A555,[2]选股结果!$A$2:$G$4900,7,FALSE)</f>
        <v>222190602.64</v>
      </c>
    </row>
    <row r="556" spans="1:37">
      <c r="A556" s="5" t="s">
        <v>1145</v>
      </c>
      <c r="B556" s="5" t="s">
        <v>1146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/>
      <c r="L556" s="6">
        <v>0</v>
      </c>
      <c r="M556" s="6">
        <v>0</v>
      </c>
      <c r="N556" s="6"/>
      <c r="O556" s="6">
        <v>0</v>
      </c>
      <c r="P556" s="6">
        <v>896079842.88</v>
      </c>
      <c r="Q556" s="6">
        <v>95511253.58</v>
      </c>
      <c r="R556" s="6"/>
      <c r="S556" s="6">
        <v>20213894757.21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995050677.07</v>
      </c>
      <c r="AA556" s="6">
        <v>485703525.59</v>
      </c>
      <c r="AB556" s="10">
        <f t="shared" si="36"/>
        <v>25766681541.12</v>
      </c>
      <c r="AC556" s="10">
        <f t="shared" si="39"/>
        <v>22590728802.75</v>
      </c>
      <c r="AD556" s="10">
        <f t="shared" si="37"/>
        <v>3175952738.37</v>
      </c>
      <c r="AE556" s="12">
        <f>C556/(1+0.13)/VLOOKUP(A556,[1]选股结果!$A$2:$AX$3002,3,FALSE)</f>
        <v>0.957960090280614</v>
      </c>
      <c r="AF556" s="12">
        <f>(S556/(1+0.1)+Z556)/(VLOOKUP(A556,[1]选股结果!$A$2:$AY$3002,51,FALSE))</f>
        <v>0.968277372688524</v>
      </c>
      <c r="AG556" s="16"/>
      <c r="AH556" s="12">
        <f>AD556/VLOOKUP(A556,[1]选股结果!$A$2:$AX$3002,35,FALSE)</f>
        <v>1.1530752080824</v>
      </c>
      <c r="AI556" s="10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S556/(1+0.13)+Z556)</f>
        <v>1122507142.41115</v>
      </c>
      <c r="AJ556" s="10">
        <f t="shared" si="38"/>
        <v>2053445595.95885</v>
      </c>
      <c r="AK556" s="18">
        <f>AD556-VLOOKUP(A556,[2]选股结果!$A$2:$G$4900,7,FALSE)</f>
        <v>3176529697.3</v>
      </c>
    </row>
    <row r="557" spans="1:37">
      <c r="A557" s="5" t="s">
        <v>1147</v>
      </c>
      <c r="B557" s="5" t="s">
        <v>1148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/>
      <c r="L557" s="6">
        <v>0</v>
      </c>
      <c r="M557" s="6">
        <v>0</v>
      </c>
      <c r="N557" s="6"/>
      <c r="O557" s="6">
        <v>0</v>
      </c>
      <c r="P557" s="6">
        <v>32277328.19</v>
      </c>
      <c r="Q557" s="6">
        <v>39787109.04</v>
      </c>
      <c r="R557" s="6"/>
      <c r="S557" s="6">
        <v>1065158821.43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203212110.94</v>
      </c>
      <c r="AA557" s="6">
        <v>79722600.63</v>
      </c>
      <c r="AB557" s="10">
        <f t="shared" si="36"/>
        <v>1364564039.01</v>
      </c>
      <c r="AC557" s="10">
        <f t="shared" si="39"/>
        <v>1380370861.19</v>
      </c>
      <c r="AD557" s="10">
        <f t="shared" si="37"/>
        <v>-15806822.1800001</v>
      </c>
      <c r="AE557" s="12">
        <f>C557/(1+0.13)/VLOOKUP(A557,[1]选股结果!$A$2:$AX$3002,3,FALSE)</f>
        <v>0.601399667518002</v>
      </c>
      <c r="AF557" s="12">
        <f>(S557/(1+0.1)+Z557)/(VLOOKUP(A557,[1]选股结果!$A$2:$AY$3002,51,FALSE))</f>
        <v>0.665071544889503</v>
      </c>
      <c r="AG557" s="16"/>
      <c r="AH557" s="12">
        <f>AD557/VLOOKUP(A557,[1]选股结果!$A$2:$AX$3002,35,FALSE)</f>
        <v>-0.0906823602822654</v>
      </c>
      <c r="AI557" s="10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S557/(1+0.13)+Z557)</f>
        <v>615691695.085752</v>
      </c>
      <c r="AJ557" s="10">
        <f t="shared" si="38"/>
        <v>-631498517.265752</v>
      </c>
      <c r="AK557" s="18">
        <f>AD557-VLOOKUP(A557,[2]选股结果!$A$2:$G$4900,7,FALSE)</f>
        <v>-14596750.4500001</v>
      </c>
    </row>
    <row r="558" spans="1:37">
      <c r="A558" s="5" t="s">
        <v>1149</v>
      </c>
      <c r="B558" s="5" t="s">
        <v>1150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/>
      <c r="L558" s="6">
        <v>0</v>
      </c>
      <c r="M558" s="6">
        <v>0</v>
      </c>
      <c r="N558" s="6"/>
      <c r="O558" s="6">
        <v>0</v>
      </c>
      <c r="P558" s="6">
        <v>1084982610.43</v>
      </c>
      <c r="Q558" s="6">
        <v>620103814.88</v>
      </c>
      <c r="R558" s="6"/>
      <c r="S558" s="6">
        <v>6160364993.68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1786323620.63</v>
      </c>
      <c r="AA558" s="6">
        <v>611522108.26</v>
      </c>
      <c r="AB558" s="10">
        <f t="shared" si="36"/>
        <v>10807779470.59</v>
      </c>
      <c r="AC558" s="10">
        <f t="shared" si="39"/>
        <v>9643193333</v>
      </c>
      <c r="AD558" s="10">
        <f t="shared" si="37"/>
        <v>1164586137.59</v>
      </c>
      <c r="AE558" s="12">
        <f>C558/(1+0.13)/VLOOKUP(A558,[1]选股结果!$A$2:$AX$3002,3,FALSE)</f>
        <v>0.615739029598609</v>
      </c>
      <c r="AF558" s="12">
        <f>(S558/(1+0.1)+Z558)/(VLOOKUP(A558,[1]选股结果!$A$2:$AY$3002,51,FALSE))</f>
        <v>0.638154286290825</v>
      </c>
      <c r="AG558" s="16"/>
      <c r="AH558" s="12">
        <f>AD558/VLOOKUP(A558,[1]选股结果!$A$2:$AX$3002,35,FALSE)</f>
        <v>0.454116035894311</v>
      </c>
      <c r="AI558" s="10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S558/(1+0.13)+Z558)</f>
        <v>4337056607.87504</v>
      </c>
      <c r="AJ558" s="10">
        <f t="shared" si="38"/>
        <v>-3172470470.28505</v>
      </c>
      <c r="AK558" s="18">
        <f>AD558-VLOOKUP(A558,[2]选股结果!$A$2:$G$4900,7,FALSE)</f>
        <v>1398594066.73</v>
      </c>
    </row>
    <row r="559" spans="1:37">
      <c r="A559" s="5" t="s">
        <v>1151</v>
      </c>
      <c r="B559" s="5" t="s">
        <v>1152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/>
      <c r="L559" s="6">
        <v>0</v>
      </c>
      <c r="M559" s="6">
        <v>0</v>
      </c>
      <c r="N559" s="6"/>
      <c r="O559" s="6">
        <v>0</v>
      </c>
      <c r="P559" s="6">
        <v>850843253.2</v>
      </c>
      <c r="Q559" s="6">
        <v>225636145.33</v>
      </c>
      <c r="R559" s="6"/>
      <c r="S559" s="6">
        <v>17680991636.12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2963454360.3</v>
      </c>
      <c r="AA559" s="6">
        <v>561872680.99</v>
      </c>
      <c r="AB559" s="10">
        <f t="shared" si="36"/>
        <v>21445787485.19</v>
      </c>
      <c r="AC559" s="10">
        <f t="shared" si="39"/>
        <v>22057161930.61</v>
      </c>
      <c r="AD559" s="10">
        <f t="shared" si="37"/>
        <v>-611374445.419998</v>
      </c>
      <c r="AE559" s="12">
        <f>C559/(1+0.13)/VLOOKUP(A559,[1]选股结果!$A$2:$AX$3002,3,FALSE)</f>
        <v>0.948434109264089</v>
      </c>
      <c r="AF559" s="12">
        <f>(S559/(1+0.1)+Z559)/(VLOOKUP(A559,[1]选股结果!$A$2:$AY$3002,51,FALSE))</f>
        <v>1.05994108698136</v>
      </c>
      <c r="AG559" s="16"/>
      <c r="AH559" s="12">
        <f>AD559/VLOOKUP(A559,[1]选股结果!$A$2:$AX$3002,35,FALSE)</f>
        <v>-0.430069315090487</v>
      </c>
      <c r="AI559" s="10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S559/(1+0.13)+Z559)</f>
        <v>-649839020.763538</v>
      </c>
      <c r="AJ559" s="10">
        <f t="shared" si="38"/>
        <v>38464575.3435402</v>
      </c>
      <c r="AK559" s="18">
        <f>AD559-VLOOKUP(A559,[2]选股结果!$A$2:$G$4900,7,FALSE)</f>
        <v>-611393015.719998</v>
      </c>
    </row>
    <row r="560" spans="1:37">
      <c r="A560" s="5" t="s">
        <v>1153</v>
      </c>
      <c r="B560" s="5" t="s">
        <v>1154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/>
      <c r="L560" s="6">
        <v>0</v>
      </c>
      <c r="M560" s="6">
        <v>0</v>
      </c>
      <c r="N560" s="6"/>
      <c r="O560" s="6">
        <v>0</v>
      </c>
      <c r="P560" s="6">
        <v>214168983.43</v>
      </c>
      <c r="Q560" s="6">
        <v>99647846.13</v>
      </c>
      <c r="R560" s="6"/>
      <c r="S560" s="6">
        <v>644972137.93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156631324.72</v>
      </c>
      <c r="AA560" s="6">
        <v>440440200.68</v>
      </c>
      <c r="AB560" s="10">
        <f t="shared" si="36"/>
        <v>1276561392.26</v>
      </c>
      <c r="AC560" s="10">
        <f t="shared" si="39"/>
        <v>1456212646.76</v>
      </c>
      <c r="AD560" s="10">
        <f t="shared" si="37"/>
        <v>-179651254.5</v>
      </c>
      <c r="AE560" s="12">
        <f>C560/(1+0.13)/VLOOKUP(A560,[1]选股结果!$A$2:$AX$3002,3,FALSE)</f>
        <v>0.803771413237933</v>
      </c>
      <c r="AF560" s="12">
        <f>(S560/(1+0.1)+Z560)/(VLOOKUP(A560,[1]选股结果!$A$2:$AY$3002,51,FALSE))</f>
        <v>0.66472900380253</v>
      </c>
      <c r="AG560" s="16"/>
      <c r="AH560" s="12">
        <f>AD560/VLOOKUP(A560,[1]选股结果!$A$2:$AX$3002,35,FALSE)</f>
        <v>-1.25015910790512</v>
      </c>
      <c r="AI560" s="10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S560/(1+0.13)+Z560)</f>
        <v>390299917.222124</v>
      </c>
      <c r="AJ560" s="10">
        <f t="shared" si="38"/>
        <v>-569951171.722124</v>
      </c>
      <c r="AK560" s="18">
        <f>AD560-VLOOKUP(A560,[2]选股结果!$A$2:$G$4900,7,FALSE)</f>
        <v>-179739048.53</v>
      </c>
    </row>
    <row r="561" spans="1:37">
      <c r="A561" s="5" t="s">
        <v>1155</v>
      </c>
      <c r="B561" s="5" t="s">
        <v>1156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/>
      <c r="L561" s="6">
        <v>0</v>
      </c>
      <c r="M561" s="6">
        <v>0</v>
      </c>
      <c r="N561" s="6"/>
      <c r="O561" s="6">
        <v>0</v>
      </c>
      <c r="P561" s="6">
        <v>124379624.87</v>
      </c>
      <c r="Q561" s="6">
        <v>19075004.28</v>
      </c>
      <c r="R561" s="6"/>
      <c r="S561" s="6">
        <v>2692042697.57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819628264.11</v>
      </c>
      <c r="AA561" s="6">
        <v>98325257.97</v>
      </c>
      <c r="AB561" s="10">
        <f t="shared" si="36"/>
        <v>4082978071.94</v>
      </c>
      <c r="AC561" s="10">
        <f t="shared" si="39"/>
        <v>3734375844.52</v>
      </c>
      <c r="AD561" s="10">
        <f t="shared" si="37"/>
        <v>348602227.42</v>
      </c>
      <c r="AE561" s="12">
        <f>C561/(1+0.13)/VLOOKUP(A561,[1]选股结果!$A$2:$AX$3002,3,FALSE)</f>
        <v>0.958687243219191</v>
      </c>
      <c r="AF561" s="12">
        <f>(S561/(1+0.1)+Z561)/(VLOOKUP(A561,[1]选股结果!$A$2:$AY$3002,51,FALSE))</f>
        <v>0.958970935678193</v>
      </c>
      <c r="AG561" s="16"/>
      <c r="AH561" s="12">
        <f>AD561/VLOOKUP(A561,[1]选股结果!$A$2:$AX$3002,35,FALSE)</f>
        <v>1.47425824508645</v>
      </c>
      <c r="AI561" s="10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S561/(1+0.13)+Z561)</f>
        <v>204747164.73407</v>
      </c>
      <c r="AJ561" s="10">
        <f t="shared" si="38"/>
        <v>143855062.68593</v>
      </c>
      <c r="AK561" s="18">
        <f>AD561-VLOOKUP(A561,[2]选股结果!$A$2:$G$4900,7,FALSE)</f>
        <v>350705090.04</v>
      </c>
    </row>
    <row r="562" spans="1:37">
      <c r="A562" s="5" t="s">
        <v>1157</v>
      </c>
      <c r="B562" s="5" t="s">
        <v>1158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/>
      <c r="L562" s="6">
        <v>0</v>
      </c>
      <c r="M562" s="6">
        <v>0</v>
      </c>
      <c r="N562" s="6"/>
      <c r="O562" s="6">
        <v>0</v>
      </c>
      <c r="P562" s="6">
        <v>78087314.36</v>
      </c>
      <c r="Q562" s="6">
        <v>40823822.92</v>
      </c>
      <c r="R562" s="6"/>
      <c r="S562" s="6">
        <v>2242651174.42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525094339.02</v>
      </c>
      <c r="AA562" s="6">
        <v>280684158.16</v>
      </c>
      <c r="AB562" s="10">
        <f t="shared" si="36"/>
        <v>3049313013.04</v>
      </c>
      <c r="AC562" s="10">
        <f t="shared" si="39"/>
        <v>3126516985.96</v>
      </c>
      <c r="AD562" s="10">
        <f t="shared" si="37"/>
        <v>-77203972.9200001</v>
      </c>
      <c r="AE562" s="12">
        <f>C562/(1+0.13)/VLOOKUP(A562,[1]选股结果!$A$2:$AX$3002,3,FALSE)</f>
        <v>0.871775218680604</v>
      </c>
      <c r="AF562" s="12">
        <f>(S562/(1+0.1)+Z562)/(VLOOKUP(A562,[1]选股结果!$A$2:$AY$3002,51,FALSE))</f>
        <v>0.887346586730325</v>
      </c>
      <c r="AG562" s="16"/>
      <c r="AH562" s="12">
        <f>AD562/VLOOKUP(A562,[1]选股结果!$A$2:$AX$3002,35,FALSE)</f>
        <v>-0.763057066132624</v>
      </c>
      <c r="AI562" s="10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S562/(1+0.13)+Z562)</f>
        <v>379623562.70115</v>
      </c>
      <c r="AJ562" s="10">
        <f t="shared" si="38"/>
        <v>-456827535.62115</v>
      </c>
      <c r="AK562" s="18">
        <f>AD562-VLOOKUP(A562,[2]选股结果!$A$2:$G$4900,7,FALSE)</f>
        <v>-76927478.0100001</v>
      </c>
    </row>
    <row r="563" spans="1:37">
      <c r="A563" s="5" t="s">
        <v>1159</v>
      </c>
      <c r="B563" s="5" t="s">
        <v>1160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/>
      <c r="L563" s="6">
        <v>0</v>
      </c>
      <c r="M563" s="6">
        <v>0</v>
      </c>
      <c r="N563" s="6"/>
      <c r="O563" s="6">
        <v>0</v>
      </c>
      <c r="P563" s="6">
        <v>458108112.9</v>
      </c>
      <c r="Q563" s="6">
        <v>151319645.84</v>
      </c>
      <c r="R563" s="6"/>
      <c r="S563" s="6">
        <v>6613567111.96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1077067761.65</v>
      </c>
      <c r="AA563" s="6">
        <v>174829858.27</v>
      </c>
      <c r="AB563" s="10">
        <f t="shared" si="36"/>
        <v>8631923251.11</v>
      </c>
      <c r="AC563" s="10">
        <f t="shared" si="39"/>
        <v>8323572844.78</v>
      </c>
      <c r="AD563" s="10">
        <f t="shared" si="37"/>
        <v>308350406.33</v>
      </c>
      <c r="AE563" s="12">
        <f>C563/(1+0.13)/VLOOKUP(A563,[1]选股结果!$A$2:$AX$3002,3,FALSE)</f>
        <v>0.880878934232922</v>
      </c>
      <c r="AF563" s="12">
        <f>(S563/(1+0.1)+Z563)/(VLOOKUP(A563,[1]选股结果!$A$2:$AY$3002,51,FALSE))</f>
        <v>0.877888777692441</v>
      </c>
      <c r="AG563" s="16"/>
      <c r="AH563" s="12">
        <f>AD563/VLOOKUP(A563,[1]选股结果!$A$2:$AX$3002,35,FALSE)</f>
        <v>1.10256183280425</v>
      </c>
      <c r="AI563" s="10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S563/(1+0.13)+Z563)</f>
        <v>1145730140.44832</v>
      </c>
      <c r="AJ563" s="10">
        <f t="shared" si="38"/>
        <v>-837379734.118318</v>
      </c>
      <c r="AK563" s="18">
        <f>AD563-VLOOKUP(A563,[2]选股结果!$A$2:$G$4900,7,FALSE)</f>
        <v>308870606.99</v>
      </c>
    </row>
    <row r="564" spans="1:37">
      <c r="A564" s="5" t="s">
        <v>1161</v>
      </c>
      <c r="B564" s="5" t="s">
        <v>1162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/>
      <c r="L564" s="6">
        <v>0</v>
      </c>
      <c r="M564" s="6">
        <v>0</v>
      </c>
      <c r="N564" s="6"/>
      <c r="O564" s="6">
        <v>0</v>
      </c>
      <c r="P564" s="6">
        <v>49981547.92</v>
      </c>
      <c r="Q564" s="6">
        <v>117020755.67</v>
      </c>
      <c r="R564" s="6"/>
      <c r="S564" s="6">
        <v>3268717532.32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325446972.69</v>
      </c>
      <c r="AA564" s="6">
        <v>26206489.37</v>
      </c>
      <c r="AB564" s="10">
        <f t="shared" si="36"/>
        <v>4451187635.19</v>
      </c>
      <c r="AC564" s="10">
        <f t="shared" si="39"/>
        <v>3670352542.3</v>
      </c>
      <c r="AD564" s="10">
        <f t="shared" si="37"/>
        <v>780835092.89</v>
      </c>
      <c r="AE564" s="12">
        <f>C564/(1+0.13)/VLOOKUP(A564,[1]选股结果!$A$2:$AX$3002,3,FALSE)</f>
        <v>0.965299108199028</v>
      </c>
      <c r="AF564" s="12">
        <f>(S564/(1+0.1)+Z564)/(VLOOKUP(A564,[1]选股结果!$A$2:$AY$3002,51,FALSE))</f>
        <v>0.898783265262432</v>
      </c>
      <c r="AG564" s="16"/>
      <c r="AH564" s="12">
        <f>AD564/VLOOKUP(A564,[1]选股结果!$A$2:$AX$3002,35,FALSE)</f>
        <v>6.6870412589166</v>
      </c>
      <c r="AI564" s="10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S564/(1+0.13)+Z564)</f>
        <v>450184551.465929</v>
      </c>
      <c r="AJ564" s="10">
        <f t="shared" si="38"/>
        <v>330650541.424071</v>
      </c>
      <c r="AK564" s="18">
        <f>AD564-VLOOKUP(A564,[2]选股结果!$A$2:$G$4900,7,FALSE)</f>
        <v>781061891.1</v>
      </c>
    </row>
    <row r="565" spans="1:37">
      <c r="A565" s="5" t="s">
        <v>1163</v>
      </c>
      <c r="B565" s="5" t="s">
        <v>1164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/>
      <c r="L565" s="6">
        <v>0</v>
      </c>
      <c r="M565" s="6">
        <v>0</v>
      </c>
      <c r="N565" s="6"/>
      <c r="O565" s="6">
        <v>0</v>
      </c>
      <c r="P565" s="6">
        <v>238573133.35</v>
      </c>
      <c r="Q565" s="6">
        <v>67485866.52</v>
      </c>
      <c r="R565" s="6"/>
      <c r="S565" s="6">
        <v>1046653906.21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287765696.56</v>
      </c>
      <c r="AA565" s="6">
        <v>219593989.8</v>
      </c>
      <c r="AB565" s="10">
        <f t="shared" si="36"/>
        <v>2074361495.58</v>
      </c>
      <c r="AC565" s="10">
        <f t="shared" si="39"/>
        <v>1792586725.92</v>
      </c>
      <c r="AD565" s="10">
        <f t="shared" si="37"/>
        <v>281774769.66</v>
      </c>
      <c r="AE565" s="12">
        <f>C565/(1+0.13)/VLOOKUP(A565,[1]选股结果!$A$2:$AX$3002,3,FALSE)</f>
        <v>0.777074505941371</v>
      </c>
      <c r="AF565" s="12">
        <f>(S565/(1+0.1)+Z565)/(VLOOKUP(A565,[1]选股结果!$A$2:$AY$3002,51,FALSE))</f>
        <v>0.676190810172064</v>
      </c>
      <c r="AG565" s="16"/>
      <c r="AH565" s="12">
        <f>AD565/VLOOKUP(A565,[1]选股结果!$A$2:$AX$3002,35,FALSE)</f>
        <v>0.706107036386036</v>
      </c>
      <c r="AI565" s="10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S565/(1+0.13)+Z565)</f>
        <v>618713130.173894</v>
      </c>
      <c r="AJ565" s="10">
        <f t="shared" si="38"/>
        <v>-336938360.513894</v>
      </c>
      <c r="AK565" s="18">
        <f>AD565-VLOOKUP(A565,[2]选股结果!$A$2:$G$4900,7,FALSE)</f>
        <v>281847047.02</v>
      </c>
    </row>
    <row r="566" spans="1:37">
      <c r="A566" s="5" t="s">
        <v>1165</v>
      </c>
      <c r="B566" s="5" t="s">
        <v>1166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/>
      <c r="L566" s="6">
        <v>0</v>
      </c>
      <c r="M566" s="6">
        <v>0</v>
      </c>
      <c r="N566" s="6"/>
      <c r="O566" s="6">
        <v>0</v>
      </c>
      <c r="P566" s="6">
        <v>69107716.54</v>
      </c>
      <c r="Q566" s="6">
        <v>28033148.03</v>
      </c>
      <c r="R566" s="6"/>
      <c r="S566" s="6">
        <v>1103258170.3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190124001.93</v>
      </c>
      <c r="AA566" s="6">
        <v>103330204.09</v>
      </c>
      <c r="AB566" s="10">
        <f t="shared" si="36"/>
        <v>1289765165.19</v>
      </c>
      <c r="AC566" s="10">
        <f t="shared" si="39"/>
        <v>1465820092.86</v>
      </c>
      <c r="AD566" s="10">
        <f t="shared" si="37"/>
        <v>-176054927.67</v>
      </c>
      <c r="AE566" s="12">
        <f>C566/(1+0.13)/VLOOKUP(A566,[1]选股结果!$A$2:$AX$3002,3,FALSE)</f>
        <v>1.12727674428994</v>
      </c>
      <c r="AF566" s="12">
        <f>(S566/(1+0.1)+Z566)/(VLOOKUP(A566,[1]选股结果!$A$2:$AY$3002,51,FALSE))</f>
        <v>1.2050902166541</v>
      </c>
      <c r="AG566" s="16"/>
      <c r="AH566" s="12">
        <f>AD566/VLOOKUP(A566,[1]选股结果!$A$2:$AX$3002,35,FALSE)</f>
        <v>-7.52313597809894</v>
      </c>
      <c r="AI566" s="10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S566/(1+0.13)+Z566)</f>
        <v>-176419946.452301</v>
      </c>
      <c r="AJ566" s="10">
        <f t="shared" si="38"/>
        <v>365018.782300949</v>
      </c>
      <c r="AK566" s="18">
        <f>AD566-VLOOKUP(A566,[2]选股结果!$A$2:$G$4900,7,FALSE)</f>
        <v>-176141700.16</v>
      </c>
    </row>
    <row r="567" spans="1:37">
      <c r="A567" s="5" t="s">
        <v>1167</v>
      </c>
      <c r="B567" s="5" t="s">
        <v>1168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/>
      <c r="L567" s="6">
        <v>0</v>
      </c>
      <c r="M567" s="6">
        <v>0</v>
      </c>
      <c r="N567" s="6"/>
      <c r="O567" s="6">
        <v>0</v>
      </c>
      <c r="P567" s="6">
        <v>621243030.84</v>
      </c>
      <c r="Q567" s="6">
        <v>98979276.76</v>
      </c>
      <c r="R567" s="6"/>
      <c r="S567" s="6">
        <v>25954428647.07</v>
      </c>
      <c r="T567" s="6">
        <v>10011527.78</v>
      </c>
      <c r="U567" s="6">
        <v>-51315297.5</v>
      </c>
      <c r="V567" s="6">
        <v>0</v>
      </c>
      <c r="W567" s="6">
        <v>0</v>
      </c>
      <c r="X567" s="6">
        <v>4717529.49</v>
      </c>
      <c r="Y567" s="6">
        <v>0</v>
      </c>
      <c r="Z567" s="6">
        <v>1786993687.68</v>
      </c>
      <c r="AA567" s="6">
        <v>675992456.61</v>
      </c>
      <c r="AB567" s="10">
        <f t="shared" si="36"/>
        <v>25281342400.06</v>
      </c>
      <c r="AC567" s="10">
        <f t="shared" si="39"/>
        <v>29002071581.97</v>
      </c>
      <c r="AD567" s="10">
        <f t="shared" si="37"/>
        <v>-3720729181.91</v>
      </c>
      <c r="AE567" s="12">
        <f>C567/(1+0.13)/VLOOKUP(A567,[1]选股结果!$A$2:$AX$3002,3,FALSE)</f>
        <v>0.853082219033603</v>
      </c>
      <c r="AF567" s="12">
        <f>(S567/(1+0.1)+Z567)/(VLOOKUP(A567,[1]选股结果!$A$2:$AY$3002,51,FALSE))</f>
        <v>1.02767766521183</v>
      </c>
      <c r="AG567" s="16"/>
      <c r="AH567" s="12">
        <f>AD567/VLOOKUP(A567,[1]选股结果!$A$2:$AX$3002,35,FALSE)</f>
        <v>-3.61251025449748</v>
      </c>
      <c r="AI567" s="10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S567/(1+0.13)+Z567)</f>
        <v>-57178082.720623</v>
      </c>
      <c r="AJ567" s="10">
        <f t="shared" si="38"/>
        <v>-3663551099.18938</v>
      </c>
      <c r="AK567" s="18">
        <f>AD567-VLOOKUP(A567,[2]选股结果!$A$2:$G$4900,7,FALSE)</f>
        <v>-3720629125.99</v>
      </c>
    </row>
    <row r="568" spans="1:37">
      <c r="A568" s="5" t="s">
        <v>1169</v>
      </c>
      <c r="B568" s="5" t="s">
        <v>1170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/>
      <c r="L568" s="6">
        <v>0</v>
      </c>
      <c r="M568" s="6">
        <v>0</v>
      </c>
      <c r="N568" s="6"/>
      <c r="O568" s="6">
        <v>0</v>
      </c>
      <c r="P568" s="6">
        <v>1690274168.53</v>
      </c>
      <c r="Q568" s="6">
        <v>996972246.09</v>
      </c>
      <c r="R568" s="6"/>
      <c r="S568" s="6">
        <v>47405380400.43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2120816737.86</v>
      </c>
      <c r="AA568" s="6">
        <v>1683408828.65</v>
      </c>
      <c r="AB568" s="10">
        <f t="shared" si="36"/>
        <v>54183262723.98</v>
      </c>
      <c r="AC568" s="10">
        <f t="shared" si="39"/>
        <v>52899880135.47</v>
      </c>
      <c r="AD568" s="10">
        <f t="shared" si="37"/>
        <v>1283382588.50999</v>
      </c>
      <c r="AE568" s="12">
        <f>C568/(1+0.13)/VLOOKUP(A568,[1]选股结果!$A$2:$AX$3002,3,FALSE)</f>
        <v>1.11432651584016</v>
      </c>
      <c r="AF568" s="12">
        <f>(S568/(1+0.1)+Z568)/(VLOOKUP(A568,[1]选股结果!$A$2:$AY$3002,51,FALSE))</f>
        <v>1.16934608055903</v>
      </c>
      <c r="AG568" s="16"/>
      <c r="AH568" s="12">
        <f>AD568/VLOOKUP(A568,[1]选股结果!$A$2:$AX$3002,35,FALSE)</f>
        <v>0.48172884790153</v>
      </c>
      <c r="AI568" s="10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S568/(1+0.13)+Z568)</f>
        <v>-5404187603.427</v>
      </c>
      <c r="AJ568" s="10">
        <f t="shared" si="38"/>
        <v>6687570191.937</v>
      </c>
      <c r="AK568" s="18">
        <f>AD568-VLOOKUP(A568,[2]选股结果!$A$2:$G$4900,7,FALSE)</f>
        <v>1284388398.15999</v>
      </c>
    </row>
    <row r="569" spans="1:37">
      <c r="A569" s="5" t="s">
        <v>1171</v>
      </c>
      <c r="B569" s="5" t="s">
        <v>1172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/>
      <c r="L569" s="6">
        <v>0</v>
      </c>
      <c r="M569" s="6">
        <v>0</v>
      </c>
      <c r="N569" s="6"/>
      <c r="O569" s="6">
        <v>0</v>
      </c>
      <c r="P569" s="6">
        <v>29263021.76</v>
      </c>
      <c r="Q569" s="6">
        <v>31029150.78</v>
      </c>
      <c r="R569" s="6"/>
      <c r="S569" s="6">
        <v>220537806.25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104441066.41</v>
      </c>
      <c r="AA569" s="6">
        <v>69067130.57</v>
      </c>
      <c r="AB569" s="10">
        <f t="shared" si="36"/>
        <v>410444806.95</v>
      </c>
      <c r="AC569" s="10">
        <f t="shared" si="39"/>
        <v>423309024.99</v>
      </c>
      <c r="AD569" s="10">
        <f t="shared" si="37"/>
        <v>-12864218.0399999</v>
      </c>
      <c r="AE569" s="12">
        <f>C569/(1+0.13)/VLOOKUP(A569,[1]选股结果!$A$2:$AX$3002,3,FALSE)</f>
        <v>0.948152619259623</v>
      </c>
      <c r="AF569" s="12">
        <f>(S569/(1+0.1)+Z569)/(VLOOKUP(A569,[1]选股结果!$A$2:$AY$3002,51,FALSE))</f>
        <v>1.06286124395105</v>
      </c>
      <c r="AG569" s="16"/>
      <c r="AH569" s="12">
        <f>AD569/VLOOKUP(A569,[1]选股结果!$A$2:$AX$3002,35,FALSE)</f>
        <v>-0.201559237051483</v>
      </c>
      <c r="AI569" s="10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S569/(1+0.13)+Z569)</f>
        <v>-12711885.961239</v>
      </c>
      <c r="AJ569" s="10">
        <f t="shared" si="38"/>
        <v>-152332.078760922</v>
      </c>
      <c r="AK569" s="18">
        <f>AD569-VLOOKUP(A569,[2]选股结果!$A$2:$G$4900,7,FALSE)</f>
        <v>-12715715.5799999</v>
      </c>
    </row>
    <row r="570" spans="1:37">
      <c r="A570" s="5" t="s">
        <v>1173</v>
      </c>
      <c r="B570" s="5" t="s">
        <v>1174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/>
      <c r="L570" s="6">
        <v>0</v>
      </c>
      <c r="M570" s="6">
        <v>0</v>
      </c>
      <c r="N570" s="6"/>
      <c r="O570" s="6">
        <v>0</v>
      </c>
      <c r="P570" s="6">
        <v>40087959.34</v>
      </c>
      <c r="Q570" s="6">
        <v>30158384.22</v>
      </c>
      <c r="R570" s="6"/>
      <c r="S570" s="6">
        <v>2792135269.41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197658870.79</v>
      </c>
      <c r="AA570" s="6">
        <v>422276104.87</v>
      </c>
      <c r="AB570" s="10">
        <f t="shared" ref="AB570:AB587" si="40">C570+D570+E570+F570+G570+H570+I570+J570+L570+M570+O570+Q570</f>
        <v>2814535073.31</v>
      </c>
      <c r="AC570" s="10">
        <f t="shared" si="39"/>
        <v>3452158204.41</v>
      </c>
      <c r="AD570" s="10">
        <f t="shared" si="37"/>
        <v>-637623131.1</v>
      </c>
      <c r="AE570" s="12">
        <f>C570/(1+0.13)/VLOOKUP(A570,[1]选股结果!$A$2:$AX$3002,3,FALSE)</f>
        <v>0.917310211207371</v>
      </c>
      <c r="AF570" s="12">
        <f>(S570/(1+0.1)+Z570)/(VLOOKUP(A570,[1]选股结果!$A$2:$AY$3002,51,FALSE))</f>
        <v>1.01677193369614</v>
      </c>
      <c r="AG570" s="16"/>
      <c r="AH570" s="12">
        <f>AD570/VLOOKUP(A570,[1]选股结果!$A$2:$AX$3002,35,FALSE)</f>
        <v>-25.7867977283864</v>
      </c>
      <c r="AI570" s="10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S570/(1+0.13)+Z570)</f>
        <v>22258146.9805312</v>
      </c>
      <c r="AJ570" s="10">
        <f t="shared" si="38"/>
        <v>-659881278.080531</v>
      </c>
      <c r="AK570" s="18">
        <f>AD570-VLOOKUP(A570,[2]选股结果!$A$2:$G$4900,7,FALSE)</f>
        <v>-636980297.39</v>
      </c>
    </row>
    <row r="571" spans="1:37">
      <c r="A571" s="5" t="s">
        <v>1175</v>
      </c>
      <c r="B571" s="5" t="s">
        <v>1176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/>
      <c r="L571" s="6">
        <v>0</v>
      </c>
      <c r="M571" s="6">
        <v>0</v>
      </c>
      <c r="N571" s="6"/>
      <c r="O571" s="6">
        <v>0</v>
      </c>
      <c r="P571" s="6">
        <v>16379256.35</v>
      </c>
      <c r="Q571" s="6">
        <v>415919443.28</v>
      </c>
      <c r="R571" s="6"/>
      <c r="S571" s="6">
        <v>340642251.31</v>
      </c>
      <c r="T571" s="6">
        <v>0</v>
      </c>
      <c r="U571" s="6">
        <v>0</v>
      </c>
      <c r="V571" s="6">
        <v>12926039.09</v>
      </c>
      <c r="W571" s="6">
        <v>0</v>
      </c>
      <c r="X571" s="6">
        <v>0</v>
      </c>
      <c r="Y571" s="6">
        <v>0</v>
      </c>
      <c r="Z571" s="6">
        <v>50058883.13</v>
      </c>
      <c r="AA571" s="6">
        <v>487077753.95</v>
      </c>
      <c r="AB571" s="10">
        <f t="shared" si="40"/>
        <v>808101738.92</v>
      </c>
      <c r="AC571" s="10">
        <f t="shared" si="39"/>
        <v>907084183.83</v>
      </c>
      <c r="AD571" s="10">
        <f t="shared" si="37"/>
        <v>-98982444.9100001</v>
      </c>
      <c r="AE571" s="12">
        <f>C571/(1+0.13)/VLOOKUP(A571,[1]选股结果!$A$2:$AX$3002,3,FALSE)</f>
        <v>0.762444449885258</v>
      </c>
      <c r="AF571" s="12">
        <f>(S571/(1+0.1)+Z571)/(VLOOKUP(A571,[1]选股结果!$A$2:$AY$3002,51,FALSE))</f>
        <v>0.833934062642197</v>
      </c>
      <c r="AG571" s="16"/>
      <c r="AH571" s="12">
        <f>AD571/VLOOKUP(A571,[1]选股结果!$A$2:$AX$3002,35,FALSE)</f>
        <v>-6.73150872989763</v>
      </c>
      <c r="AI571" s="10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S571/(1+0.13)+Z571)</f>
        <v>79857222.0766372</v>
      </c>
      <c r="AJ571" s="10">
        <f t="shared" si="38"/>
        <v>-178839666.986637</v>
      </c>
      <c r="AK571" s="18">
        <f>AD571-VLOOKUP(A571,[2]选股结果!$A$2:$G$4900,7,FALSE)</f>
        <v>-98982444.9100001</v>
      </c>
    </row>
    <row r="572" spans="1:37">
      <c r="A572" s="5" t="s">
        <v>1177</v>
      </c>
      <c r="B572" s="5" t="s">
        <v>1178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/>
      <c r="L572" s="6">
        <v>0</v>
      </c>
      <c r="M572" s="6">
        <v>0</v>
      </c>
      <c r="N572" s="6"/>
      <c r="O572" s="6">
        <v>0</v>
      </c>
      <c r="P572" s="6">
        <v>76484851.06</v>
      </c>
      <c r="Q572" s="6">
        <v>172494475.43</v>
      </c>
      <c r="R572" s="6"/>
      <c r="S572" s="6">
        <v>880446617.91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347985657.01</v>
      </c>
      <c r="AA572" s="6">
        <v>209009342.97</v>
      </c>
      <c r="AB572" s="10">
        <f t="shared" si="40"/>
        <v>1526544339.62</v>
      </c>
      <c r="AC572" s="10">
        <f t="shared" si="39"/>
        <v>1513926468.95</v>
      </c>
      <c r="AD572" s="10">
        <f t="shared" si="37"/>
        <v>12617870.6700001</v>
      </c>
      <c r="AE572" s="12">
        <f>C572/(1+0.13)/VLOOKUP(A572,[1]选股结果!$A$2:$AX$3002,3,FALSE)</f>
        <v>0.894004241194337</v>
      </c>
      <c r="AF572" s="12">
        <f>(S572/(1+0.1)+Z572)/(VLOOKUP(A572,[1]选股结果!$A$2:$AY$3002,51,FALSE))</f>
        <v>0.90830667972724</v>
      </c>
      <c r="AG572" s="16"/>
      <c r="AH572" s="12">
        <f>AD572/VLOOKUP(A572,[1]选股结果!$A$2:$AX$3002,35,FALSE)</f>
        <v>0.55419093060769</v>
      </c>
      <c r="AI572" s="10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S572/(1+0.13)+Z572)</f>
        <v>137179554.434602</v>
      </c>
      <c r="AJ572" s="10">
        <f t="shared" si="38"/>
        <v>-124561683.764602</v>
      </c>
      <c r="AK572" s="18">
        <f>AD572-VLOOKUP(A572,[2]选股结果!$A$2:$G$4900,7,FALSE)</f>
        <v>15694060.0100001</v>
      </c>
    </row>
    <row r="573" spans="1:37">
      <c r="A573" s="5" t="s">
        <v>1179</v>
      </c>
      <c r="B573" s="5" t="s">
        <v>1180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/>
      <c r="L573" s="6">
        <v>0</v>
      </c>
      <c r="M573" s="6">
        <v>0</v>
      </c>
      <c r="N573" s="6"/>
      <c r="O573" s="6">
        <v>0</v>
      </c>
      <c r="P573" s="6">
        <v>263769356.26</v>
      </c>
      <c r="Q573" s="6">
        <v>281291016.41</v>
      </c>
      <c r="R573" s="6"/>
      <c r="S573" s="6">
        <v>5988213165.91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888119907.57</v>
      </c>
      <c r="AA573" s="6">
        <v>610171219.53</v>
      </c>
      <c r="AB573" s="10">
        <f t="shared" si="40"/>
        <v>7332192550.19</v>
      </c>
      <c r="AC573" s="10">
        <f t="shared" si="39"/>
        <v>7750273649.27</v>
      </c>
      <c r="AD573" s="10">
        <f t="shared" si="37"/>
        <v>-418081099.08</v>
      </c>
      <c r="AE573" s="12">
        <f>C573/(1+0.13)/VLOOKUP(A573,[1]选股结果!$A$2:$AX$3002,3,FALSE)</f>
        <v>0.686162922131099</v>
      </c>
      <c r="AF573" s="12">
        <f>(S573/(1+0.1)+Z573)/(VLOOKUP(A573,[1]选股结果!$A$2:$AY$3002,51,FALSE))</f>
        <v>0.768605548856996</v>
      </c>
      <c r="AG573" s="16"/>
      <c r="AH573" s="12">
        <f>AD573/VLOOKUP(A573,[1]选股结果!$A$2:$AX$3002,35,FALSE)</f>
        <v>-1.0721700108333</v>
      </c>
      <c r="AI573" s="10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S573/(1+0.13)+Z573)</f>
        <v>2050807404.52398</v>
      </c>
      <c r="AJ573" s="10">
        <f t="shared" si="38"/>
        <v>-2468888503.60398</v>
      </c>
      <c r="AK573" s="18">
        <f>AD573-VLOOKUP(A573,[2]选股结果!$A$2:$G$4900,7,FALSE)</f>
        <v>-421550110.66</v>
      </c>
    </row>
    <row r="574" spans="1:37">
      <c r="A574" s="5" t="s">
        <v>1181</v>
      </c>
      <c r="B574" s="5" t="s">
        <v>1182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/>
      <c r="L574" s="6">
        <v>0</v>
      </c>
      <c r="M574" s="6">
        <v>0</v>
      </c>
      <c r="N574" s="6"/>
      <c r="O574" s="6">
        <v>0</v>
      </c>
      <c r="P574" s="6">
        <v>90346916.97</v>
      </c>
      <c r="Q574" s="6">
        <v>49786287.99</v>
      </c>
      <c r="R574" s="6"/>
      <c r="S574" s="6">
        <v>895497337.21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314026691.68</v>
      </c>
      <c r="AA574" s="6">
        <v>128309554.91</v>
      </c>
      <c r="AB574" s="10">
        <f t="shared" si="40"/>
        <v>1424358522.26</v>
      </c>
      <c r="AC574" s="10">
        <f t="shared" si="39"/>
        <v>1428180500.77</v>
      </c>
      <c r="AD574" s="10">
        <f t="shared" si="37"/>
        <v>-3821978.51000023</v>
      </c>
      <c r="AE574" s="12">
        <f>C574/(1+0.13)/VLOOKUP(A574,[1]选股结果!$A$2:$AX$3002,3,FALSE)</f>
        <v>0.768979258355558</v>
      </c>
      <c r="AF574" s="12">
        <f>(S574/(1+0.1)+Z574)/(VLOOKUP(A574,[1]选股结果!$A$2:$AY$3002,51,FALSE))</f>
        <v>0.796743594966253</v>
      </c>
      <c r="AG574" s="16"/>
      <c r="AH574" s="12">
        <f>AD574/VLOOKUP(A574,[1]选股结果!$A$2:$AX$3002,35,FALSE)</f>
        <v>-0.0313475469255734</v>
      </c>
      <c r="AI574" s="10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S574/(1+0.13)+Z574)</f>
        <v>309405223.855132</v>
      </c>
      <c r="AJ574" s="10">
        <f t="shared" si="38"/>
        <v>-313227202.365133</v>
      </c>
      <c r="AK574" s="18">
        <f>AD574-VLOOKUP(A574,[2]选股结果!$A$2:$G$4900,7,FALSE)</f>
        <v>-3956943.08000023</v>
      </c>
    </row>
    <row r="575" spans="1:37">
      <c r="A575" s="5" t="s">
        <v>1183</v>
      </c>
      <c r="B575" s="5" t="s">
        <v>1184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/>
      <c r="L575" s="6">
        <v>0</v>
      </c>
      <c r="M575" s="6">
        <v>0</v>
      </c>
      <c r="N575" s="6"/>
      <c r="O575" s="6">
        <v>0</v>
      </c>
      <c r="P575" s="6">
        <v>119034039.05</v>
      </c>
      <c r="Q575" s="6">
        <v>78902235.69</v>
      </c>
      <c r="R575" s="6"/>
      <c r="S575" s="6">
        <v>541165969.4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264679409.39</v>
      </c>
      <c r="AA575" s="6">
        <v>186457036.56</v>
      </c>
      <c r="AB575" s="10">
        <f t="shared" si="40"/>
        <v>1369424128.39</v>
      </c>
      <c r="AC575" s="10">
        <f t="shared" si="39"/>
        <v>1111336454.4</v>
      </c>
      <c r="AD575" s="10">
        <f t="shared" si="37"/>
        <v>258087673.99</v>
      </c>
      <c r="AE575" s="12">
        <f>C575/(1+0.13)/VLOOKUP(A575,[1]选股结果!$A$2:$AX$3002,3,FALSE)</f>
        <v>0.63759568236904</v>
      </c>
      <c r="AF575" s="12">
        <f>(S575/(1+0.1)+Z575)/(VLOOKUP(A575,[1]选股结果!$A$2:$AY$3002,51,FALSE))</f>
        <v>0.440480597306229</v>
      </c>
      <c r="AG575" s="16"/>
      <c r="AH575" s="12">
        <f>AD575/VLOOKUP(A575,[1]选股结果!$A$2:$AX$3002,35,FALSE)</f>
        <v>3.94623176451699</v>
      </c>
      <c r="AI575" s="10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S575/(1+0.13)+Z575)</f>
        <v>974191999.347876</v>
      </c>
      <c r="AJ575" s="10">
        <f t="shared" si="38"/>
        <v>-716104325.357876</v>
      </c>
      <c r="AK575" s="18">
        <f>AD575-VLOOKUP(A575,[2]选股结果!$A$2:$G$4900,7,FALSE)</f>
        <v>258565073.55</v>
      </c>
    </row>
    <row r="576" spans="1:37">
      <c r="A576" s="5" t="s">
        <v>1185</v>
      </c>
      <c r="B576" s="5" t="s">
        <v>1186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/>
      <c r="L576" s="6">
        <v>0</v>
      </c>
      <c r="M576" s="6">
        <v>0</v>
      </c>
      <c r="N576" s="6"/>
      <c r="O576" s="6">
        <v>0</v>
      </c>
      <c r="P576" s="6">
        <v>166522353.38</v>
      </c>
      <c r="Q576" s="6">
        <v>27760499.84</v>
      </c>
      <c r="R576" s="6"/>
      <c r="S576" s="6">
        <v>7083147611.09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467078129.91</v>
      </c>
      <c r="AA576" s="6">
        <v>592536177.7</v>
      </c>
      <c r="AB576" s="10">
        <f t="shared" si="40"/>
        <v>11938586676.25</v>
      </c>
      <c r="AC576" s="10">
        <f t="shared" si="39"/>
        <v>8309284272.08</v>
      </c>
      <c r="AD576" s="10">
        <f t="shared" si="37"/>
        <v>3629302404.17</v>
      </c>
      <c r="AE576" s="12">
        <f>C576/(1+0.13)/VLOOKUP(A576,[1]选股结果!$A$2:$AX$3002,3,FALSE)</f>
        <v>0.854948229079977</v>
      </c>
      <c r="AF576" s="12">
        <f>(S576/(1+0.1)+Z576)/(VLOOKUP(A576,[1]选股结果!$A$2:$AY$3002,51,FALSE))</f>
        <v>0.57075629627127</v>
      </c>
      <c r="AG576" s="16"/>
      <c r="AH576" s="12">
        <f>AD576/VLOOKUP(A576,[1]选股结果!$A$2:$AX$3002,35,FALSE)</f>
        <v>-29.7065391399633</v>
      </c>
      <c r="AI576" s="10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S576/(1+0.13)+Z576)</f>
        <v>5364916041.82646</v>
      </c>
      <c r="AJ576" s="10">
        <f t="shared" si="38"/>
        <v>-1735613637.65646</v>
      </c>
      <c r="AK576" s="18">
        <f>AD576-VLOOKUP(A576,[2]选股结果!$A$2:$G$4900,7,FALSE)</f>
        <v>3597068567.94</v>
      </c>
    </row>
    <row r="577" spans="1:37">
      <c r="A577" s="5" t="s">
        <v>1187</v>
      </c>
      <c r="B577" s="5" t="s">
        <v>1188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/>
      <c r="L577" s="6">
        <v>0</v>
      </c>
      <c r="M577" s="6">
        <v>0</v>
      </c>
      <c r="N577" s="6"/>
      <c r="O577" s="6">
        <v>0</v>
      </c>
      <c r="P577" s="6">
        <v>217558540.92</v>
      </c>
      <c r="Q577" s="6">
        <v>53238276.88</v>
      </c>
      <c r="R577" s="6"/>
      <c r="S577" s="6">
        <v>3021599719.63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688771739.87</v>
      </c>
      <c r="AA577" s="6">
        <v>193554073.4</v>
      </c>
      <c r="AB577" s="10">
        <f t="shared" si="40"/>
        <v>4588957666.03</v>
      </c>
      <c r="AC577" s="10">
        <f t="shared" si="39"/>
        <v>4121484073.82</v>
      </c>
      <c r="AD577" s="10">
        <f t="shared" si="37"/>
        <v>467473592.21</v>
      </c>
      <c r="AE577" s="12">
        <f>C577/(1+0.13)/VLOOKUP(A577,[1]选股结果!$A$2:$AX$3002,3,FALSE)</f>
        <v>0.922999402718294</v>
      </c>
      <c r="AF577" s="12">
        <f>(S577/(1+0.1)+Z577)/(VLOOKUP(A577,[1]选股结果!$A$2:$AY$3002,51,FALSE))</f>
        <v>0.842459097401692</v>
      </c>
      <c r="AG577" s="16"/>
      <c r="AH577" s="12">
        <f>AD577/VLOOKUP(A577,[1]选股结果!$A$2:$AX$3002,35,FALSE)</f>
        <v>2.29492961756278</v>
      </c>
      <c r="AI577" s="10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S577/(1+0.13)+Z577)</f>
        <v>715403338.660089</v>
      </c>
      <c r="AJ577" s="10">
        <f t="shared" si="38"/>
        <v>-247929746.450089</v>
      </c>
      <c r="AK577" s="18">
        <f>AD577-VLOOKUP(A577,[2]选股结果!$A$2:$G$4900,7,FALSE)</f>
        <v>467281029.76</v>
      </c>
    </row>
    <row r="578" spans="1:37">
      <c r="A578" s="5" t="s">
        <v>1189</v>
      </c>
      <c r="B578" s="5" t="s">
        <v>1190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/>
      <c r="L578" s="6">
        <v>0</v>
      </c>
      <c r="M578" s="6">
        <v>0</v>
      </c>
      <c r="N578" s="6"/>
      <c r="O578" s="6">
        <v>0</v>
      </c>
      <c r="P578" s="6">
        <v>40899862.43</v>
      </c>
      <c r="Q578" s="6">
        <v>25684092.52</v>
      </c>
      <c r="R578" s="6"/>
      <c r="S578" s="6">
        <v>2069122431.08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201721266.19</v>
      </c>
      <c r="AA578" s="6">
        <v>115480785.5</v>
      </c>
      <c r="AB578" s="10">
        <f t="shared" si="40"/>
        <v>2307736614.34</v>
      </c>
      <c r="AC578" s="10">
        <f t="shared" si="39"/>
        <v>2427224345.2</v>
      </c>
      <c r="AD578" s="10">
        <f t="shared" si="37"/>
        <v>-119487730.86</v>
      </c>
      <c r="AE578" s="12">
        <f>C578/(1+0.13)/VLOOKUP(A578,[1]选股结果!$A$2:$AX$3002,3,FALSE)</f>
        <v>0.94752663575876</v>
      </c>
      <c r="AF578" s="12">
        <f>(S578/(1+0.1)+Z578)/(VLOOKUP(A578,[1]选股结果!$A$2:$AY$3002,51,FALSE))</f>
        <v>0.990136238893902</v>
      </c>
      <c r="AG578" s="16"/>
      <c r="AH578" s="12">
        <f>AD578/VLOOKUP(A578,[1]选股结果!$A$2:$AX$3002,35,FALSE)</f>
        <v>-7.05913700541839</v>
      </c>
      <c r="AI578" s="10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S578/(1+0.13)+Z578)</f>
        <v>70686917.1340709</v>
      </c>
      <c r="AJ578" s="10">
        <f t="shared" si="38"/>
        <v>-190174647.994071</v>
      </c>
      <c r="AK578" s="18">
        <f>AD578-VLOOKUP(A578,[2]选股结果!$A$2:$G$4900,7,FALSE)</f>
        <v>-118875014.49</v>
      </c>
    </row>
    <row r="579" spans="1:37">
      <c r="A579" s="5" t="s">
        <v>1191</v>
      </c>
      <c r="B579" s="5" t="s">
        <v>1192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/>
      <c r="L579" s="6">
        <v>0</v>
      </c>
      <c r="M579" s="6">
        <v>0</v>
      </c>
      <c r="N579" s="6"/>
      <c r="O579" s="6">
        <v>0</v>
      </c>
      <c r="P579" s="6">
        <v>28066646.43</v>
      </c>
      <c r="Q579" s="6">
        <v>9697039.45</v>
      </c>
      <c r="R579" s="6"/>
      <c r="S579" s="6">
        <v>552474784.5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133811435.39</v>
      </c>
      <c r="AA579" s="6">
        <v>47496291.58</v>
      </c>
      <c r="AB579" s="10">
        <f t="shared" si="40"/>
        <v>656550107.55</v>
      </c>
      <c r="AC579" s="10">
        <f t="shared" si="39"/>
        <v>761849157.9</v>
      </c>
      <c r="AD579" s="10">
        <f t="shared" ref="AD579:AD642" si="41">AB579-AC579</f>
        <v>-105299050.35</v>
      </c>
      <c r="AE579" s="12">
        <f>C579/(1+0.13)/VLOOKUP(A579,[1]选股结果!$A$2:$AX$3002,3,FALSE)</f>
        <v>0.86775859770155</v>
      </c>
      <c r="AF579" s="12">
        <f>(S579/(1+0.1)+Z579)/(VLOOKUP(A579,[1]选股结果!$A$2:$AY$3002,51,FALSE))</f>
        <v>0.961626819417538</v>
      </c>
      <c r="AG579" s="16"/>
      <c r="AH579" s="12">
        <f>AD579/VLOOKUP(A579,[1]选股结果!$A$2:$AX$3002,35,FALSE)</f>
        <v>-3.70526335781075</v>
      </c>
      <c r="AI579" s="10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S579/(1+0.13)+Z579)</f>
        <v>38715733.7344247</v>
      </c>
      <c r="AJ579" s="10">
        <f t="shared" ref="AJ579:AJ642" si="42">AD579-AI579</f>
        <v>-144014784.084425</v>
      </c>
      <c r="AK579" s="18">
        <f>AD579-VLOOKUP(A579,[2]选股结果!$A$2:$G$4900,7,FALSE)</f>
        <v>-105299683.09</v>
      </c>
    </row>
    <row r="580" spans="1:37">
      <c r="A580" s="5" t="s">
        <v>1193</v>
      </c>
      <c r="B580" s="5" t="s">
        <v>1194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/>
      <c r="L580" s="6">
        <v>0</v>
      </c>
      <c r="M580" s="6">
        <v>0</v>
      </c>
      <c r="N580" s="6"/>
      <c r="O580" s="6">
        <v>0</v>
      </c>
      <c r="P580" s="6">
        <v>45704283.68</v>
      </c>
      <c r="Q580" s="6">
        <v>21318098.75</v>
      </c>
      <c r="R580" s="6"/>
      <c r="S580" s="6">
        <v>1505602389.14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290568923.93</v>
      </c>
      <c r="AA580" s="6">
        <v>34217259.42</v>
      </c>
      <c r="AB580" s="10">
        <f t="shared" si="40"/>
        <v>1928585650.34</v>
      </c>
      <c r="AC580" s="10">
        <f t="shared" si="39"/>
        <v>1876092856.17</v>
      </c>
      <c r="AD580" s="10">
        <f t="shared" si="41"/>
        <v>52492794.1699996</v>
      </c>
      <c r="AE580" s="12">
        <f>C580/(1+0.13)/VLOOKUP(A580,[1]选股结果!$A$2:$AX$3002,3,FALSE)</f>
        <v>0.882554031992758</v>
      </c>
      <c r="AF580" s="12">
        <f>(S580/(1+0.1)+Z580)/(VLOOKUP(A580,[1]选股结果!$A$2:$AY$3002,51,FALSE))</f>
        <v>1.0104561825913</v>
      </c>
      <c r="AG580" s="16"/>
      <c r="AH580" s="12">
        <f>AD580/VLOOKUP(A580,[1]选股结果!$A$2:$AX$3002,35,FALSE)</f>
        <v>0.236457070313608</v>
      </c>
      <c r="AI580" s="10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S580/(1+0.13)+Z580)</f>
        <v>19167559.8758409</v>
      </c>
      <c r="AJ580" s="10">
        <f t="shared" si="42"/>
        <v>33325234.2941587</v>
      </c>
      <c r="AK580" s="18">
        <f>AD580-VLOOKUP(A580,[2]选股结果!$A$2:$G$4900,7,FALSE)</f>
        <v>51810115.7299996</v>
      </c>
    </row>
    <row r="581" spans="1:37">
      <c r="A581" s="5" t="s">
        <v>1195</v>
      </c>
      <c r="B581" s="5" t="s">
        <v>1196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/>
      <c r="L581" s="6">
        <v>0</v>
      </c>
      <c r="M581" s="6">
        <v>0</v>
      </c>
      <c r="N581" s="6"/>
      <c r="O581" s="6">
        <v>0</v>
      </c>
      <c r="P581" s="6">
        <v>82817595.07</v>
      </c>
      <c r="Q581" s="6">
        <v>47218511.94</v>
      </c>
      <c r="R581" s="6"/>
      <c r="S581" s="6">
        <v>4893845173.69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468855987.99</v>
      </c>
      <c r="AA581" s="6">
        <v>79123273.16</v>
      </c>
      <c r="AB581" s="10">
        <f t="shared" si="40"/>
        <v>5947067664.39</v>
      </c>
      <c r="AC581" s="10">
        <f t="shared" si="39"/>
        <v>5524642029.91</v>
      </c>
      <c r="AD581" s="10">
        <f t="shared" si="41"/>
        <v>422425634.48</v>
      </c>
      <c r="AE581" s="12">
        <f>C581/(1+0.13)/VLOOKUP(A581,[1]选股结果!$A$2:$AX$3002,3,FALSE)</f>
        <v>0.925211776529456</v>
      </c>
      <c r="AF581" s="12">
        <f>(S581/(1+0.1)+Z581)/(VLOOKUP(A581,[1]选股结果!$A$2:$AY$3002,51,FALSE))</f>
        <v>0.94245565791739</v>
      </c>
      <c r="AG581" s="16"/>
      <c r="AH581" s="12">
        <f>AD581/VLOOKUP(A581,[1]选股结果!$A$2:$AX$3002,35,FALSE)</f>
        <v>1.08977056460303</v>
      </c>
      <c r="AI581" s="10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S581/(1+0.13)+Z581)</f>
        <v>418384526.086195</v>
      </c>
      <c r="AJ581" s="10">
        <f t="shared" si="42"/>
        <v>4041108.3938055</v>
      </c>
      <c r="AK581" s="18">
        <f>AD581-VLOOKUP(A581,[2]选股结果!$A$2:$G$4900,7,FALSE)</f>
        <v>420976366.44</v>
      </c>
    </row>
    <row r="582" spans="1:37">
      <c r="A582" s="5" t="s">
        <v>1197</v>
      </c>
      <c r="B582" s="5" t="s">
        <v>1198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/>
      <c r="L582" s="6">
        <v>0</v>
      </c>
      <c r="M582" s="6">
        <v>0</v>
      </c>
      <c r="N582" s="6"/>
      <c r="O582" s="6">
        <v>0</v>
      </c>
      <c r="P582" s="6">
        <v>118287156.55</v>
      </c>
      <c r="Q582" s="6">
        <v>26558762.28</v>
      </c>
      <c r="R582" s="6"/>
      <c r="S582" s="6">
        <v>139529447.36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117293194.09</v>
      </c>
      <c r="AA582" s="6">
        <v>314045044.07</v>
      </c>
      <c r="AB582" s="10">
        <f t="shared" si="40"/>
        <v>835042979.6</v>
      </c>
      <c r="AC582" s="10">
        <f t="shared" si="39"/>
        <v>689154842.07</v>
      </c>
      <c r="AD582" s="10">
        <f t="shared" si="41"/>
        <v>145888137.53</v>
      </c>
      <c r="AE582" s="12">
        <f>C582/(1+0.13)/VLOOKUP(A582,[1]选股结果!$A$2:$AX$3002,3,FALSE)</f>
        <v>1.0061870879819</v>
      </c>
      <c r="AF582" s="12">
        <f>(S582/(1+0.1)+Z582)/(VLOOKUP(A582,[1]选股结果!$A$2:$AY$3002,51,FALSE))</f>
        <v>0.431934122031461</v>
      </c>
      <c r="AG582" s="16"/>
      <c r="AH582" s="12">
        <f>AD582/VLOOKUP(A582,[1]选股结果!$A$2:$AX$3002,35,FALSE)</f>
        <v>1.13730409804727</v>
      </c>
      <c r="AI582" s="10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S582/(1+0.13)+Z582)</f>
        <v>324450210.145752</v>
      </c>
      <c r="AJ582" s="10">
        <f t="shared" si="42"/>
        <v>-178562072.615752</v>
      </c>
      <c r="AK582" s="18">
        <f>AD582-VLOOKUP(A582,[2]选股结果!$A$2:$G$4900,7,FALSE)</f>
        <v>145888137.53</v>
      </c>
    </row>
    <row r="583" spans="1:37">
      <c r="A583" s="5" t="s">
        <v>1199</v>
      </c>
      <c r="B583" s="5" t="s">
        <v>1200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/>
      <c r="L583" s="6">
        <v>0</v>
      </c>
      <c r="M583" s="6">
        <v>0</v>
      </c>
      <c r="N583" s="6"/>
      <c r="O583" s="6">
        <v>0</v>
      </c>
      <c r="P583" s="6">
        <v>107764972.3</v>
      </c>
      <c r="Q583" s="6">
        <v>25170791.19</v>
      </c>
      <c r="R583" s="6"/>
      <c r="S583" s="6">
        <v>1197151740.94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196770173.17</v>
      </c>
      <c r="AA583" s="6">
        <v>96909856.89</v>
      </c>
      <c r="AB583" s="10">
        <f t="shared" si="40"/>
        <v>1822478741.37</v>
      </c>
      <c r="AC583" s="10">
        <f t="shared" si="39"/>
        <v>1598596743.3</v>
      </c>
      <c r="AD583" s="10">
        <f t="shared" si="41"/>
        <v>223881998.07</v>
      </c>
      <c r="AE583" s="12">
        <f>C583/(1+0.13)/VLOOKUP(A583,[1]选股结果!$A$2:$AX$3002,3,FALSE)</f>
        <v>0.755966301857999</v>
      </c>
      <c r="AF583" s="12">
        <f>(S583/(1+0.1)+Z583)/(VLOOKUP(A583,[1]选股结果!$A$2:$AY$3002,51,FALSE))</f>
        <v>0.721976042782194</v>
      </c>
      <c r="AG583" s="16"/>
      <c r="AH583" s="12">
        <f>AD583/VLOOKUP(A583,[1]选股结果!$A$2:$AX$3002,35,FALSE)</f>
        <v>0.69793703995089</v>
      </c>
      <c r="AI583" s="10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S583/(1+0.13)+Z583)</f>
        <v>523765530.404071</v>
      </c>
      <c r="AJ583" s="10">
        <f t="shared" si="42"/>
        <v>-299883532.334071</v>
      </c>
      <c r="AK583" s="18">
        <f>AD583-VLOOKUP(A583,[2]选股结果!$A$2:$G$4900,7,FALSE)</f>
        <v>223843052.16</v>
      </c>
    </row>
    <row r="584" spans="1:37">
      <c r="A584" s="5" t="s">
        <v>1201</v>
      </c>
      <c r="B584" s="5" t="s">
        <v>1202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/>
      <c r="L584" s="6">
        <v>0</v>
      </c>
      <c r="M584" s="6">
        <v>0</v>
      </c>
      <c r="N584" s="6"/>
      <c r="O584" s="6">
        <v>0</v>
      </c>
      <c r="P584" s="6">
        <v>203946044.93</v>
      </c>
      <c r="Q584" s="6">
        <v>9366718.06</v>
      </c>
      <c r="R584" s="6"/>
      <c r="S584" s="6">
        <v>956072946.89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129453648.94</v>
      </c>
      <c r="AA584" s="6">
        <v>18224536.48</v>
      </c>
      <c r="AB584" s="10">
        <f t="shared" si="40"/>
        <v>1915879984.09</v>
      </c>
      <c r="AC584" s="10">
        <f t="shared" si="39"/>
        <v>1307697177.24</v>
      </c>
      <c r="AD584" s="10">
        <f t="shared" si="41"/>
        <v>608182806.85</v>
      </c>
      <c r="AE584" s="12">
        <f>C584/(1+0.13)/VLOOKUP(A584,[1]选股结果!$A$2:$AX$3002,3,FALSE)</f>
        <v>0.761220084533121</v>
      </c>
      <c r="AF584" s="12">
        <f>(S584/(1+0.1)+Z584)/(VLOOKUP(A584,[1]选股结果!$A$2:$AY$3002,51,FALSE))</f>
        <v>0.60928232387414</v>
      </c>
      <c r="AG584" s="16"/>
      <c r="AH584" s="12">
        <f>AD584/VLOOKUP(A584,[1]选股结果!$A$2:$AX$3002,35,FALSE)</f>
        <v>1.25590018722362</v>
      </c>
      <c r="AI584" s="10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S584/(1+0.13)+Z584)</f>
        <v>663459410.605044</v>
      </c>
      <c r="AJ584" s="10">
        <f t="shared" si="42"/>
        <v>-55276603.7550445</v>
      </c>
      <c r="AK584" s="18">
        <f>AD584-VLOOKUP(A584,[2]选股结果!$A$2:$G$4900,7,FALSE)</f>
        <v>608182806.85</v>
      </c>
    </row>
    <row r="585" spans="1:37">
      <c r="A585" s="5" t="s">
        <v>1203</v>
      </c>
      <c r="B585" s="5" t="s">
        <v>1204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/>
      <c r="L585" s="6">
        <v>0</v>
      </c>
      <c r="M585" s="6">
        <v>0</v>
      </c>
      <c r="N585" s="6"/>
      <c r="O585" s="6">
        <v>0</v>
      </c>
      <c r="P585" s="6">
        <v>1635563997.69</v>
      </c>
      <c r="Q585" s="6">
        <v>2149139998.97</v>
      </c>
      <c r="R585" s="6"/>
      <c r="S585" s="6">
        <v>54769186949.11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1582554944.01</v>
      </c>
      <c r="AA585" s="6">
        <v>2143659233.29</v>
      </c>
      <c r="AB585" s="10">
        <f t="shared" si="40"/>
        <v>61402141253.28</v>
      </c>
      <c r="AC585" s="10">
        <f t="shared" si="39"/>
        <v>60130965124.1</v>
      </c>
      <c r="AD585" s="10">
        <f t="shared" si="41"/>
        <v>1271176129.17999</v>
      </c>
      <c r="AE585" s="12">
        <f>C585/(1+0.13)/VLOOKUP(A585,[1]选股结果!$A$2:$AX$3002,3,FALSE)</f>
        <v>1.07769944550805</v>
      </c>
      <c r="AF585" s="12">
        <f>(S585/(1+0.1)+Z585)/(VLOOKUP(A585,[1]选股结果!$A$2:$AY$3002,51,FALSE))</f>
        <v>1.16193741524968</v>
      </c>
      <c r="AG585" s="16"/>
      <c r="AH585" s="12">
        <f>AD585/VLOOKUP(A585,[1]选股结果!$A$2:$AX$3002,35,FALSE)</f>
        <v>0.381686062150961</v>
      </c>
      <c r="AI585" s="10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S585/(1+0.13)+Z585)</f>
        <v>-5837874064.20062</v>
      </c>
      <c r="AJ585" s="10">
        <f t="shared" si="42"/>
        <v>7109050193.38062</v>
      </c>
      <c r="AK585" s="18">
        <f>AD585-VLOOKUP(A585,[2]选股结果!$A$2:$G$4900,7,FALSE)</f>
        <v>1274111271.40999</v>
      </c>
    </row>
    <row r="586" spans="1:37">
      <c r="A586" s="5" t="s">
        <v>1205</v>
      </c>
      <c r="B586" s="5" t="s">
        <v>1206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/>
      <c r="L586" s="6">
        <v>0</v>
      </c>
      <c r="M586" s="6">
        <v>0</v>
      </c>
      <c r="N586" s="6"/>
      <c r="O586" s="6">
        <v>0</v>
      </c>
      <c r="P586" s="6">
        <v>207882384.15</v>
      </c>
      <c r="Q586" s="6">
        <v>22413644.71</v>
      </c>
      <c r="R586" s="6"/>
      <c r="S586" s="6">
        <v>1809818815.92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259320071.64</v>
      </c>
      <c r="AA586" s="6">
        <v>168001349.26</v>
      </c>
      <c r="AB586" s="10">
        <f t="shared" si="40"/>
        <v>1476804440.43</v>
      </c>
      <c r="AC586" s="10">
        <f t="shared" si="39"/>
        <v>2445022620.97</v>
      </c>
      <c r="AD586" s="10">
        <f t="shared" si="41"/>
        <v>-968218180.54</v>
      </c>
      <c r="AE586" s="12">
        <f>C586/(1+0.13)/VLOOKUP(A586,[1]选股结果!$A$2:$AX$3002,3,FALSE)</f>
        <v>0.568502959135327</v>
      </c>
      <c r="AF586" s="12">
        <f>(S586/(1+0.1)+Z586)/(VLOOKUP(A586,[1]选股结果!$A$2:$AY$3002,51,FALSE))</f>
        <v>1.00400840485964</v>
      </c>
      <c r="AG586" s="16"/>
      <c r="AH586" s="12">
        <f>AD586/VLOOKUP(A586,[1]选股结果!$A$2:$AX$3002,35,FALSE)</f>
        <v>-3.51608895482718</v>
      </c>
      <c r="AI586" s="10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S586/(1+0.13)+Z586)</f>
        <v>36076293.2293801</v>
      </c>
      <c r="AJ586" s="10">
        <f t="shared" si="42"/>
        <v>-1004294473.76938</v>
      </c>
      <c r="AK586" s="18">
        <f>AD586-VLOOKUP(A586,[2]选股结果!$A$2:$G$4900,7,FALSE)</f>
        <v>-968242889.11</v>
      </c>
    </row>
    <row r="587" spans="1:37">
      <c r="A587" s="5" t="s">
        <v>1207</v>
      </c>
      <c r="B587" s="5" t="s">
        <v>1208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/>
      <c r="L587" s="6">
        <v>0</v>
      </c>
      <c r="M587" s="6">
        <v>0</v>
      </c>
      <c r="N587" s="6"/>
      <c r="O587" s="6">
        <v>0</v>
      </c>
      <c r="P587" s="6">
        <v>4831744.48</v>
      </c>
      <c r="Q587" s="6">
        <v>109052581.89</v>
      </c>
      <c r="R587" s="6"/>
      <c r="S587" s="6">
        <v>536015782.34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53779998.92</v>
      </c>
      <c r="AA587" s="6">
        <v>186318284.29</v>
      </c>
      <c r="AB587" s="10">
        <f t="shared" si="40"/>
        <v>707333193.34</v>
      </c>
      <c r="AC587" s="10">
        <f t="shared" si="39"/>
        <v>780945810.03</v>
      </c>
      <c r="AD587" s="10">
        <f t="shared" si="41"/>
        <v>-73612616.6899999</v>
      </c>
      <c r="AE587" s="12">
        <f>C587/(1+0.13)/VLOOKUP(A587,[1]选股结果!$A$2:$AX$3002,3,FALSE)</f>
        <v>0.768955818801787</v>
      </c>
      <c r="AF587" s="12">
        <f>(S587/(1+0.1)+Z587)/(VLOOKUP(A587,[1]选股结果!$A$2:$AY$3002,51,FALSE))</f>
        <v>0.829055965321826</v>
      </c>
      <c r="AG587" s="16"/>
      <c r="AH587" s="12">
        <f>AD587/VLOOKUP(A587,[1]选股结果!$A$2:$AX$3002,35,FALSE)</f>
        <v>-6.95294091753564</v>
      </c>
      <c r="AI587" s="10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S587/(1+0.13)+Z587)</f>
        <v>124500087.901593</v>
      </c>
      <c r="AJ587" s="10">
        <f t="shared" si="42"/>
        <v>-198112704.591593</v>
      </c>
      <c r="AK587" s="18">
        <f>AD587-VLOOKUP(A587,[2]选股结果!$A$2:$G$4900,7,FALSE)</f>
        <v>-73585806.4499999</v>
      </c>
    </row>
    <row r="588" spans="1:37">
      <c r="A588" s="5" t="s">
        <v>1209</v>
      </c>
      <c r="B588" s="5" t="s">
        <v>1210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/>
      <c r="L588" s="6">
        <v>0</v>
      </c>
      <c r="M588" s="6">
        <v>0</v>
      </c>
      <c r="N588" s="6"/>
      <c r="O588" s="6">
        <v>0</v>
      </c>
      <c r="P588" s="6">
        <v>63128169.16</v>
      </c>
      <c r="Q588" s="6">
        <v>34540098.7</v>
      </c>
      <c r="R588" s="6"/>
      <c r="S588" s="6">
        <v>1338667291.41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148008591.52</v>
      </c>
      <c r="AA588" s="6">
        <v>56348751.05</v>
      </c>
      <c r="AB588" s="10">
        <f t="shared" ref="AB588:AB617" si="43">C588+D588+E588+F588+G588+H588+I588+J588+L588+M588+O588+Q588</f>
        <v>1828966859.71</v>
      </c>
      <c r="AC588" s="10">
        <f t="shared" si="39"/>
        <v>1606152803.14</v>
      </c>
      <c r="AD588" s="10">
        <f t="shared" si="41"/>
        <v>222814056.57</v>
      </c>
      <c r="AE588" s="12">
        <f>C588/(1+0.13)/VLOOKUP(A588,[1]选股结果!$A$2:$AX$3002,3,FALSE)</f>
        <v>0.968465972031272</v>
      </c>
      <c r="AF588" s="12">
        <f>(S588/(1+0.1)+Z588)/(VLOOKUP(A588,[1]选股结果!$A$2:$AY$3002,51,FALSE))</f>
        <v>0.878495770781578</v>
      </c>
      <c r="AG588" s="16"/>
      <c r="AH588" s="12">
        <f>AD588/VLOOKUP(A588,[1]选股结果!$A$2:$AX$3002,35,FALSE)</f>
        <v>3.43596162728144</v>
      </c>
      <c r="AI588" s="10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S588/(1+0.13)+Z588)</f>
        <v>221098361.458141</v>
      </c>
      <c r="AJ588" s="10">
        <f t="shared" si="42"/>
        <v>1715695.11185861</v>
      </c>
      <c r="AK588" s="18">
        <f>AD588-VLOOKUP(A588,[2]选股结果!$A$2:$G$4900,7,FALSE)</f>
        <v>226734182.47</v>
      </c>
    </row>
    <row r="589" spans="1:37">
      <c r="A589" s="5" t="s">
        <v>1211</v>
      </c>
      <c r="B589" s="5" t="s">
        <v>1212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/>
      <c r="L589" s="6">
        <v>0</v>
      </c>
      <c r="M589" s="6">
        <v>0</v>
      </c>
      <c r="N589" s="6"/>
      <c r="O589" s="6">
        <v>0</v>
      </c>
      <c r="P589" s="6">
        <v>85851369.4</v>
      </c>
      <c r="Q589" s="6">
        <v>100570526</v>
      </c>
      <c r="R589" s="6"/>
      <c r="S589" s="6">
        <v>7877315368.29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164419579.72</v>
      </c>
      <c r="AA589" s="6">
        <v>102303647.95</v>
      </c>
      <c r="AB589" s="10">
        <f t="shared" si="43"/>
        <v>7830406569.32</v>
      </c>
      <c r="AC589" s="10">
        <f t="shared" si="39"/>
        <v>8229889965.36</v>
      </c>
      <c r="AD589" s="10">
        <f t="shared" si="41"/>
        <v>-399483396.04</v>
      </c>
      <c r="AE589" s="12">
        <f>C589/(1+0.13)/VLOOKUP(A589,[1]选股结果!$A$2:$AX$3002,3,FALSE)</f>
        <v>0.882215581440349</v>
      </c>
      <c r="AF589" s="12">
        <f>(S589/(1+0.1)+Z589)/(VLOOKUP(A589,[1]选股结果!$A$2:$AY$3002,51,FALSE))</f>
        <v>0.955237504068584</v>
      </c>
      <c r="AG589" s="16"/>
      <c r="AH589" s="12">
        <f>AD589/VLOOKUP(A589,[1]选股结果!$A$2:$AX$3002,35,FALSE)</f>
        <v>-258.835485569183</v>
      </c>
      <c r="AI589" s="10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S589/(1+0.13)+Z589)</f>
        <v>533399088.300708</v>
      </c>
      <c r="AJ589" s="10">
        <f t="shared" si="42"/>
        <v>-932882484.340708</v>
      </c>
      <c r="AK589" s="18">
        <f>AD589-VLOOKUP(A589,[2]选股结果!$A$2:$G$4900,7,FALSE)</f>
        <v>-398541114.69</v>
      </c>
    </row>
    <row r="590" spans="1:37">
      <c r="A590" s="5" t="s">
        <v>1213</v>
      </c>
      <c r="B590" s="5" t="s">
        <v>1214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/>
      <c r="L590" s="6">
        <v>0</v>
      </c>
      <c r="M590" s="6">
        <v>0</v>
      </c>
      <c r="N590" s="6"/>
      <c r="O590" s="6">
        <v>0</v>
      </c>
      <c r="P590" s="6">
        <v>162862560.45</v>
      </c>
      <c r="Q590" s="6">
        <v>133476653.29</v>
      </c>
      <c r="R590" s="6"/>
      <c r="S590" s="6">
        <v>2426146268.67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819439936.57</v>
      </c>
      <c r="AA590" s="6">
        <v>112701934.8</v>
      </c>
      <c r="AB590" s="10">
        <f t="shared" si="43"/>
        <v>3759785316.85</v>
      </c>
      <c r="AC590" s="10">
        <f t="shared" si="39"/>
        <v>3521150700.49</v>
      </c>
      <c r="AD590" s="10">
        <f t="shared" si="41"/>
        <v>238634616.36</v>
      </c>
      <c r="AE590" s="12">
        <f>C590/(1+0.13)/VLOOKUP(A590,[1]选股结果!$A$2:$AX$3002,3,FALSE)</f>
        <v>0.963042231594429</v>
      </c>
      <c r="AF590" s="12">
        <f>(S590/(1+0.1)+Z590)/(VLOOKUP(A590,[1]选股结果!$A$2:$AY$3002,51,FALSE))</f>
        <v>0.941145448261715</v>
      </c>
      <c r="AG590" s="16"/>
      <c r="AH590" s="12">
        <f>AD590/VLOOKUP(A590,[1]选股结果!$A$2:$AX$3002,35,FALSE)</f>
        <v>2.24866591930635</v>
      </c>
      <c r="AI590" s="10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S590/(1+0.13)+Z590)</f>
        <v>247725580.531858</v>
      </c>
      <c r="AJ590" s="10">
        <f t="shared" si="42"/>
        <v>-9090964.17185831</v>
      </c>
      <c r="AK590" s="18">
        <f>AD590-VLOOKUP(A590,[2]选股结果!$A$2:$G$4900,7,FALSE)</f>
        <v>238623417.26</v>
      </c>
    </row>
    <row r="591" spans="1:37">
      <c r="A591" s="5" t="s">
        <v>1215</v>
      </c>
      <c r="B591" s="5" t="s">
        <v>1216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/>
      <c r="L591" s="6">
        <v>0</v>
      </c>
      <c r="M591" s="6">
        <v>0</v>
      </c>
      <c r="N591" s="6"/>
      <c r="O591" s="6">
        <v>0</v>
      </c>
      <c r="P591" s="6">
        <v>77802184.12</v>
      </c>
      <c r="Q591" s="6">
        <v>145387061.85</v>
      </c>
      <c r="R591" s="6"/>
      <c r="S591" s="6">
        <v>489905708.68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175350028.54</v>
      </c>
      <c r="AA591" s="6">
        <v>216507329.03</v>
      </c>
      <c r="AB591" s="10">
        <f t="shared" si="43"/>
        <v>935912790.05</v>
      </c>
      <c r="AC591" s="10">
        <f t="shared" si="39"/>
        <v>959565250.37</v>
      </c>
      <c r="AD591" s="10">
        <f t="shared" si="41"/>
        <v>-23652460.3199999</v>
      </c>
      <c r="AE591" s="12">
        <f>C591/(1+0.13)/VLOOKUP(A591,[1]选股结果!$A$2:$AX$3002,3,FALSE)</f>
        <v>0.796301727220878</v>
      </c>
      <c r="AF591" s="12">
        <f>(S591/(1+0.1)+Z591)/(VLOOKUP(A591,[1]选股结果!$A$2:$AY$3002,51,FALSE))</f>
        <v>0.869429932542674</v>
      </c>
      <c r="AG591" s="16"/>
      <c r="AH591" s="12">
        <f>AD591/VLOOKUP(A591,[1]选股结果!$A$2:$AX$3002,35,FALSE)</f>
        <v>-0.16761955028784</v>
      </c>
      <c r="AI591" s="10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S591/(1+0.13)+Z591)</f>
        <v>105042852.031947</v>
      </c>
      <c r="AJ591" s="10">
        <f t="shared" si="42"/>
        <v>-128695312.351947</v>
      </c>
      <c r="AK591" s="18">
        <f>AD591-VLOOKUP(A591,[2]选股结果!$A$2:$G$4900,7,FALSE)</f>
        <v>-23982576.0899999</v>
      </c>
    </row>
    <row r="592" spans="1:37">
      <c r="A592" s="5" t="s">
        <v>1217</v>
      </c>
      <c r="B592" s="5" t="s">
        <v>1218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/>
      <c r="L592" s="6">
        <v>0</v>
      </c>
      <c r="M592" s="6">
        <v>0</v>
      </c>
      <c r="N592" s="6"/>
      <c r="O592" s="6">
        <v>0</v>
      </c>
      <c r="P592" s="6">
        <v>10086188.75</v>
      </c>
      <c r="Q592" s="6">
        <v>114773917.35</v>
      </c>
      <c r="R592" s="6"/>
      <c r="S592" s="6">
        <v>622660977.23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58552167.51</v>
      </c>
      <c r="AA592" s="6">
        <v>102164263.85</v>
      </c>
      <c r="AB592" s="10">
        <f t="shared" si="43"/>
        <v>264148766.78</v>
      </c>
      <c r="AC592" s="10">
        <f t="shared" si="39"/>
        <v>793463597.34</v>
      </c>
      <c r="AD592" s="10">
        <f t="shared" si="41"/>
        <v>-529314830.56</v>
      </c>
      <c r="AE592" s="12">
        <f>C592/(1+0.13)/VLOOKUP(A592,[1]选股结果!$A$2:$AX$3002,3,FALSE)</f>
        <v>0.831041861680519</v>
      </c>
      <c r="AF592" s="12">
        <f>(S592/(1+0.1)+Z592)/(VLOOKUP(A592,[1]选股结果!$A$2:$AY$3002,51,FALSE))</f>
        <v>2.61546534526047</v>
      </c>
      <c r="AG592" s="16"/>
      <c r="AH592" s="12">
        <f>AD592/VLOOKUP(A592,[1]选股结果!$A$2:$AX$3002,35,FALSE)</f>
        <v>1.52026256140491</v>
      </c>
      <c r="AI592" s="10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S592/(1+0.13)+Z592)</f>
        <v>-370766399.047876</v>
      </c>
      <c r="AJ592" s="10">
        <f t="shared" si="42"/>
        <v>-158548431.512124</v>
      </c>
      <c r="AK592" s="18">
        <f>AD592-VLOOKUP(A592,[2]选股结果!$A$2:$G$4900,7,FALSE)</f>
        <v>-529314830.56</v>
      </c>
    </row>
    <row r="593" spans="1:37">
      <c r="A593" s="5" t="s">
        <v>1219</v>
      </c>
      <c r="B593" s="5" t="s">
        <v>1220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/>
      <c r="L593" s="6">
        <v>0</v>
      </c>
      <c r="M593" s="6">
        <v>0</v>
      </c>
      <c r="N593" s="6"/>
      <c r="O593" s="6">
        <v>0</v>
      </c>
      <c r="P593" s="6">
        <v>29126470.48</v>
      </c>
      <c r="Q593" s="6">
        <v>18754898.72</v>
      </c>
      <c r="R593" s="6"/>
      <c r="S593" s="6">
        <v>1101886537.81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122902538.64</v>
      </c>
      <c r="AA593" s="6">
        <v>35680704.69</v>
      </c>
      <c r="AB593" s="10">
        <f t="shared" si="43"/>
        <v>1299910014.64</v>
      </c>
      <c r="AC593" s="10">
        <f t="shared" si="39"/>
        <v>1289596251.62</v>
      </c>
      <c r="AD593" s="10">
        <f t="shared" si="41"/>
        <v>10313763.02</v>
      </c>
      <c r="AE593" s="12">
        <f>C593/(1+0.13)/VLOOKUP(A593,[1]选股结果!$A$2:$AX$3002,3,FALSE)</f>
        <v>0.682716871170201</v>
      </c>
      <c r="AF593" s="12">
        <f>(S593/(1+0.1)+Z593)/(VLOOKUP(A593,[1]选股结果!$A$2:$AY$3002,51,FALSE))</f>
        <v>0.757150852714059</v>
      </c>
      <c r="AG593" s="16"/>
      <c r="AH593" s="12">
        <f>AD593/VLOOKUP(A593,[1]选股结果!$A$2:$AX$3002,35,FALSE)</f>
        <v>0.0885002825434292</v>
      </c>
      <c r="AI593" s="10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S593/(1+0.13)+Z593)</f>
        <v>387304910.449646</v>
      </c>
      <c r="AJ593" s="10">
        <f t="shared" si="42"/>
        <v>-376991147.429646</v>
      </c>
      <c r="AK593" s="18">
        <f>AD593-VLOOKUP(A593,[2]选股结果!$A$2:$G$4900,7,FALSE)</f>
        <v>8487876.65999998</v>
      </c>
    </row>
    <row r="594" spans="1:37">
      <c r="A594" s="5" t="s">
        <v>1221</v>
      </c>
      <c r="B594" s="5" t="s">
        <v>1222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/>
      <c r="L594" s="6">
        <v>0</v>
      </c>
      <c r="M594" s="6">
        <v>0</v>
      </c>
      <c r="N594" s="6"/>
      <c r="O594" s="6">
        <v>0</v>
      </c>
      <c r="P594" s="6">
        <v>502390982.33</v>
      </c>
      <c r="Q594" s="6">
        <v>552742852.05</v>
      </c>
      <c r="R594" s="6"/>
      <c r="S594" s="6">
        <v>27212997587.39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1030469707.12</v>
      </c>
      <c r="AA594" s="6">
        <v>892430622.19</v>
      </c>
      <c r="AB594" s="10">
        <f t="shared" si="43"/>
        <v>30349819800.98</v>
      </c>
      <c r="AC594" s="10">
        <f t="shared" ref="AC594:AC657" si="44">S594+T594+U594+V594+W594+X594+Y594+Z594+AA594+P594</f>
        <v>29638288899.03</v>
      </c>
      <c r="AD594" s="10">
        <f t="shared" si="41"/>
        <v>711530901.950001</v>
      </c>
      <c r="AE594" s="12">
        <f>C594/(1+0.13)/VLOOKUP(A594,[1]选股结果!$A$2:$AX$3002,3,FALSE)</f>
        <v>0.921956933002088</v>
      </c>
      <c r="AF594" s="12">
        <f>(S594/(1+0.1)+Z594)/(VLOOKUP(A594,[1]选股结果!$A$2:$AY$3002,51,FALSE))</f>
        <v>0.931502820930099</v>
      </c>
      <c r="AG594" s="16"/>
      <c r="AH594" s="12">
        <f>AD594/VLOOKUP(A594,[1]选股结果!$A$2:$AX$3002,35,FALSE)</f>
        <v>1.5388789858899</v>
      </c>
      <c r="AI594" s="10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S594/(1+0.13)+Z594)</f>
        <v>2551730075.78735</v>
      </c>
      <c r="AJ594" s="10">
        <f t="shared" si="42"/>
        <v>-1840199173.83735</v>
      </c>
      <c r="AK594" s="18">
        <f>AD594-VLOOKUP(A594,[2]选股结果!$A$2:$G$4900,7,FALSE)</f>
        <v>754954147.820001</v>
      </c>
    </row>
    <row r="595" spans="1:37">
      <c r="A595" s="5" t="s">
        <v>1223</v>
      </c>
      <c r="B595" s="5" t="s">
        <v>1224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/>
      <c r="L595" s="6">
        <v>0</v>
      </c>
      <c r="M595" s="6">
        <v>0</v>
      </c>
      <c r="N595" s="6"/>
      <c r="O595" s="6">
        <v>0</v>
      </c>
      <c r="P595" s="6">
        <v>90772781.79</v>
      </c>
      <c r="Q595" s="6">
        <v>124226035.91</v>
      </c>
      <c r="R595" s="6"/>
      <c r="S595" s="6">
        <v>1288562023.05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373921237.16</v>
      </c>
      <c r="AA595" s="6">
        <v>351799634.38</v>
      </c>
      <c r="AB595" s="10">
        <f t="shared" si="43"/>
        <v>2222342093.77</v>
      </c>
      <c r="AC595" s="10">
        <f t="shared" si="44"/>
        <v>2105055676.38</v>
      </c>
      <c r="AD595" s="10">
        <f t="shared" si="41"/>
        <v>117286417.39</v>
      </c>
      <c r="AE595" s="12">
        <f>C595/(1+0.13)/VLOOKUP(A595,[1]选股结果!$A$2:$AX$3002,3,FALSE)</f>
        <v>0.83335118510451</v>
      </c>
      <c r="AF595" s="12">
        <f>(S595/(1+0.1)+Z595)/(VLOOKUP(A595,[1]选股结果!$A$2:$AY$3002,51,FALSE))</f>
        <v>0.726538087369519</v>
      </c>
      <c r="AG595" s="16"/>
      <c r="AH595" s="12">
        <f>AD595/VLOOKUP(A595,[1]选股结果!$A$2:$AX$3002,35,FALSE)</f>
        <v>-0.44372062898749</v>
      </c>
      <c r="AI595" s="10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S595/(1+0.13)+Z595)</f>
        <v>612751157.289469</v>
      </c>
      <c r="AJ595" s="10">
        <f t="shared" si="42"/>
        <v>-495464739.899469</v>
      </c>
      <c r="AK595" s="18">
        <f>AD595-VLOOKUP(A595,[2]选股结果!$A$2:$G$4900,7,FALSE)</f>
        <v>117456375.8</v>
      </c>
    </row>
    <row r="596" spans="1:37">
      <c r="A596" s="5" t="s">
        <v>1225</v>
      </c>
      <c r="B596" s="5" t="s">
        <v>1226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/>
      <c r="L596" s="6">
        <v>0</v>
      </c>
      <c r="M596" s="6">
        <v>0</v>
      </c>
      <c r="N596" s="6"/>
      <c r="O596" s="6">
        <v>0</v>
      </c>
      <c r="P596" s="6">
        <v>33102277.47</v>
      </c>
      <c r="Q596" s="6">
        <v>89119924.28</v>
      </c>
      <c r="R596" s="6"/>
      <c r="S596" s="6">
        <v>1971838139.36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181457995.79</v>
      </c>
      <c r="AA596" s="6">
        <v>297753532.47</v>
      </c>
      <c r="AB596" s="10">
        <f t="shared" si="43"/>
        <v>2233455379.59</v>
      </c>
      <c r="AC596" s="10">
        <f t="shared" si="44"/>
        <v>2484151945.09</v>
      </c>
      <c r="AD596" s="10">
        <f t="shared" si="41"/>
        <v>-250696565.5</v>
      </c>
      <c r="AE596" s="12">
        <f>C596/(1+0.13)/VLOOKUP(A596,[1]选股结果!$A$2:$AX$3002,3,FALSE)</f>
        <v>0.978767289813224</v>
      </c>
      <c r="AF596" s="12">
        <f>(S596/(1+0.1)+Z596)/(VLOOKUP(A596,[1]选股结果!$A$2:$AY$3002,51,FALSE))</f>
        <v>1.03868501400844</v>
      </c>
      <c r="AG596" s="16"/>
      <c r="AH596" s="12">
        <f>AD596/VLOOKUP(A596,[1]选股结果!$A$2:$AX$3002,35,FALSE)</f>
        <v>-3.92798921773339</v>
      </c>
      <c r="AI596" s="10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S596/(1+0.13)+Z596)</f>
        <v>-25930888.8784075</v>
      </c>
      <c r="AJ596" s="10">
        <f t="shared" si="42"/>
        <v>-224765676.621592</v>
      </c>
      <c r="AK596" s="18">
        <f>AD596-VLOOKUP(A596,[2]选股结果!$A$2:$G$4900,7,FALSE)</f>
        <v>-251063818.75</v>
      </c>
    </row>
    <row r="597" spans="1:37">
      <c r="A597" s="5" t="s">
        <v>1227</v>
      </c>
      <c r="B597" s="5" t="s">
        <v>1228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/>
      <c r="L597" s="6">
        <v>0</v>
      </c>
      <c r="M597" s="6">
        <v>0</v>
      </c>
      <c r="N597" s="6"/>
      <c r="O597" s="6">
        <v>0</v>
      </c>
      <c r="P597" s="6">
        <v>52054460.55</v>
      </c>
      <c r="Q597" s="6">
        <v>1341791034.47</v>
      </c>
      <c r="R597" s="6"/>
      <c r="S597" s="6">
        <v>7150874409.16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1258759663.31</v>
      </c>
      <c r="AA597" s="6">
        <v>1511568829.82</v>
      </c>
      <c r="AB597" s="10">
        <f t="shared" si="43"/>
        <v>9107471959.21</v>
      </c>
      <c r="AC597" s="10">
        <f t="shared" si="44"/>
        <v>9973257362.84</v>
      </c>
      <c r="AD597" s="10">
        <f t="shared" si="41"/>
        <v>-865785403.629999</v>
      </c>
      <c r="AE597" s="12">
        <f>C597/(1+0.13)/VLOOKUP(A597,[1]选股结果!$A$2:$AX$3002,3,FALSE)</f>
        <v>0.815511902177427</v>
      </c>
      <c r="AF597" s="12">
        <f>(S597/(1+0.1)+Z597)/(VLOOKUP(A597,[1]选股结果!$A$2:$AY$3002,51,FALSE))</f>
        <v>0.768154296374491</v>
      </c>
      <c r="AG597" s="16"/>
      <c r="AH597" s="12">
        <f>AD597/VLOOKUP(A597,[1]选股结果!$A$2:$AX$3002,35,FALSE)</f>
        <v>0.316872952268087</v>
      </c>
      <c r="AI597" s="10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S597/(1+0.13)+Z597)</f>
        <v>2514590117.70549</v>
      </c>
      <c r="AJ597" s="10">
        <f t="shared" si="42"/>
        <v>-3380375521.33549</v>
      </c>
      <c r="AK597" s="18">
        <f>AD597-VLOOKUP(A597,[2]选股结果!$A$2:$G$4900,7,FALSE)</f>
        <v>-865479103.549999</v>
      </c>
    </row>
    <row r="598" spans="1:37">
      <c r="A598" s="5" t="s">
        <v>1229</v>
      </c>
      <c r="B598" s="5" t="s">
        <v>1230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/>
      <c r="L598" s="6">
        <v>0</v>
      </c>
      <c r="M598" s="6">
        <v>0</v>
      </c>
      <c r="N598" s="6"/>
      <c r="O598" s="6">
        <v>0</v>
      </c>
      <c r="P598" s="6">
        <v>34626972.13</v>
      </c>
      <c r="Q598" s="6">
        <v>61167602.77</v>
      </c>
      <c r="R598" s="6"/>
      <c r="S598" s="6">
        <v>502148862.19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145548886.6</v>
      </c>
      <c r="AA598" s="6">
        <v>87893269.09</v>
      </c>
      <c r="AB598" s="10">
        <f t="shared" si="43"/>
        <v>801260280.52</v>
      </c>
      <c r="AC598" s="10">
        <f t="shared" si="44"/>
        <v>770217990.01</v>
      </c>
      <c r="AD598" s="10">
        <f t="shared" si="41"/>
        <v>31042290.51</v>
      </c>
      <c r="AE598" s="12">
        <f>C598/(1+0.13)/VLOOKUP(A598,[1]选股结果!$A$2:$AX$3002,3,FALSE)</f>
        <v>0.518632200570727</v>
      </c>
      <c r="AF598" s="12">
        <f>(S598/(1+0.1)+Z598)/(VLOOKUP(A598,[1]选股结果!$A$2:$AY$3002,51,FALSE))</f>
        <v>0.534319532768832</v>
      </c>
      <c r="AG598" s="16"/>
      <c r="AH598" s="12">
        <f>AD598/VLOOKUP(A598,[1]选股结果!$A$2:$AX$3002,35,FALSE)</f>
        <v>0.30483683017886</v>
      </c>
      <c r="AI598" s="10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S598/(1+0.13)+Z598)</f>
        <v>536827800.378053</v>
      </c>
      <c r="AJ598" s="10">
        <f t="shared" si="42"/>
        <v>-505785509.868053</v>
      </c>
      <c r="AK598" s="18">
        <f>AD598-VLOOKUP(A598,[2]选股结果!$A$2:$G$4900,7,FALSE)</f>
        <v>31033912.92</v>
      </c>
    </row>
    <row r="599" spans="1:37">
      <c r="A599" s="5" t="s">
        <v>1231</v>
      </c>
      <c r="B599" s="5" t="s">
        <v>1232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/>
      <c r="L599" s="6">
        <v>0</v>
      </c>
      <c r="M599" s="6">
        <v>0</v>
      </c>
      <c r="N599" s="6"/>
      <c r="O599" s="6">
        <v>0</v>
      </c>
      <c r="P599" s="6">
        <v>306087810.25</v>
      </c>
      <c r="Q599" s="6">
        <v>70534573.45</v>
      </c>
      <c r="R599" s="6"/>
      <c r="S599" s="6">
        <v>2744435915.44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815931872.73</v>
      </c>
      <c r="AA599" s="6">
        <v>317346012.22</v>
      </c>
      <c r="AB599" s="10">
        <f t="shared" si="43"/>
        <v>4514172492.88</v>
      </c>
      <c r="AC599" s="10">
        <f t="shared" si="44"/>
        <v>4183801610.64</v>
      </c>
      <c r="AD599" s="10">
        <f t="shared" si="41"/>
        <v>330370882.24</v>
      </c>
      <c r="AE599" s="12">
        <f>C599/(1+0.13)/VLOOKUP(A599,[1]选股结果!$A$2:$AX$3002,3,FALSE)</f>
        <v>0.674303364014847</v>
      </c>
      <c r="AF599" s="12">
        <f>(S599/(1+0.1)+Z599)/(VLOOKUP(A599,[1]选股结果!$A$2:$AY$3002,51,FALSE))</f>
        <v>0.603386911355737</v>
      </c>
      <c r="AG599" s="16"/>
      <c r="AH599" s="12">
        <f>AD599/VLOOKUP(A599,[1]选股结果!$A$2:$AX$3002,35,FALSE)</f>
        <v>1.53404689251255</v>
      </c>
      <c r="AI599" s="10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S599/(1+0.13)+Z599)</f>
        <v>2242512324.5131</v>
      </c>
      <c r="AJ599" s="10">
        <f t="shared" si="42"/>
        <v>-1912141442.2731</v>
      </c>
      <c r="AK599" s="18">
        <f>AD599-VLOOKUP(A599,[2]选股结果!$A$2:$G$4900,7,FALSE)</f>
        <v>331416082.72</v>
      </c>
    </row>
    <row r="600" spans="1:37">
      <c r="A600" s="5" t="s">
        <v>1233</v>
      </c>
      <c r="B600" s="5" t="s">
        <v>1234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/>
      <c r="L600" s="6">
        <v>0</v>
      </c>
      <c r="M600" s="6">
        <v>0</v>
      </c>
      <c r="N600" s="6"/>
      <c r="O600" s="6">
        <v>0</v>
      </c>
      <c r="P600" s="6">
        <v>125756439.28</v>
      </c>
      <c r="Q600" s="6">
        <v>83677589.62</v>
      </c>
      <c r="R600" s="6"/>
      <c r="S600" s="6">
        <v>3264260006.56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162417729.75</v>
      </c>
      <c r="AA600" s="6">
        <v>204915777.14</v>
      </c>
      <c r="AB600" s="10">
        <f t="shared" si="43"/>
        <v>3469885881.67</v>
      </c>
      <c r="AC600" s="10">
        <f t="shared" si="44"/>
        <v>3757349952.73</v>
      </c>
      <c r="AD600" s="10">
        <f t="shared" si="41"/>
        <v>-287464071.06</v>
      </c>
      <c r="AE600" s="12">
        <f>C600/(1+0.13)/VLOOKUP(A600,[1]选股结果!$A$2:$AX$3002,3,FALSE)</f>
        <v>1.08004794391272</v>
      </c>
      <c r="AF600" s="12">
        <f>(S600/(1+0.1)+Z600)/(VLOOKUP(A600,[1]选股结果!$A$2:$AY$3002,51,FALSE))</f>
        <v>1.31872505980463</v>
      </c>
      <c r="AG600" s="16"/>
      <c r="AH600" s="12">
        <f>AD600/VLOOKUP(A600,[1]选股结果!$A$2:$AX$3002,35,FALSE)</f>
        <v>-0.734339982182516</v>
      </c>
      <c r="AI600" s="10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S600/(1+0.13)+Z600)</f>
        <v>-677694283.892124</v>
      </c>
      <c r="AJ600" s="10">
        <f t="shared" si="42"/>
        <v>390230212.832124</v>
      </c>
      <c r="AK600" s="18">
        <f>AD600-VLOOKUP(A600,[2]选股结果!$A$2:$G$4900,7,FALSE)</f>
        <v>-287468006.31</v>
      </c>
    </row>
    <row r="601" spans="1:37">
      <c r="A601" s="5" t="s">
        <v>1235</v>
      </c>
      <c r="B601" s="5" t="s">
        <v>1236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/>
      <c r="L601" s="6">
        <v>0</v>
      </c>
      <c r="M601" s="6">
        <v>0</v>
      </c>
      <c r="N601" s="6"/>
      <c r="O601" s="6">
        <v>0</v>
      </c>
      <c r="P601" s="6">
        <v>3427192530.74</v>
      </c>
      <c r="Q601" s="6">
        <v>475191333.88</v>
      </c>
      <c r="R601" s="6"/>
      <c r="S601" s="6">
        <v>7048833919.04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1498051516.39</v>
      </c>
      <c r="AA601" s="6">
        <v>477069815.23</v>
      </c>
      <c r="AB601" s="10">
        <f t="shared" si="43"/>
        <v>17420613313.06</v>
      </c>
      <c r="AC601" s="10">
        <f t="shared" si="44"/>
        <v>12451147781.4</v>
      </c>
      <c r="AD601" s="10">
        <f t="shared" si="41"/>
        <v>4969465531.66</v>
      </c>
      <c r="AE601" s="12">
        <f>C601/(1+0.13)/VLOOKUP(A601,[1]选股结果!$A$2:$AX$3002,3,FALSE)</f>
        <v>0.833266133207286</v>
      </c>
      <c r="AF601" s="12">
        <f>(S601/(1+0.1)+Z601)/(VLOOKUP(A601,[1]选股结果!$A$2:$AY$3002,51,FALSE))</f>
        <v>0.616904607581083</v>
      </c>
      <c r="AG601" s="16"/>
      <c r="AH601" s="12">
        <f>AD601/VLOOKUP(A601,[1]选股结果!$A$2:$AX$3002,35,FALSE)</f>
        <v>1.24810754331162</v>
      </c>
      <c r="AI601" s="10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S601/(1+0.13)+Z601)</f>
        <v>5079771493.92575</v>
      </c>
      <c r="AJ601" s="10">
        <f t="shared" si="42"/>
        <v>-110305962.265748</v>
      </c>
      <c r="AK601" s="18">
        <f>AD601-VLOOKUP(A601,[2]选股结果!$A$2:$G$4900,7,FALSE)</f>
        <v>4969483666.3</v>
      </c>
    </row>
    <row r="602" spans="1:37">
      <c r="A602" s="5" t="s">
        <v>1237</v>
      </c>
      <c r="B602" s="5" t="s">
        <v>1238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/>
      <c r="L602" s="6">
        <v>0</v>
      </c>
      <c r="M602" s="6">
        <v>0</v>
      </c>
      <c r="N602" s="6"/>
      <c r="O602" s="6">
        <v>0</v>
      </c>
      <c r="P602" s="6">
        <v>404952427.19</v>
      </c>
      <c r="Q602" s="6">
        <v>696045377.88</v>
      </c>
      <c r="R602" s="6"/>
      <c r="S602" s="6">
        <v>5165223664.54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1435557699.19</v>
      </c>
      <c r="AA602" s="6">
        <v>590170773.14</v>
      </c>
      <c r="AB602" s="10">
        <f t="shared" si="43"/>
        <v>10219613838.9</v>
      </c>
      <c r="AC602" s="10">
        <f t="shared" si="44"/>
        <v>7595904564.06</v>
      </c>
      <c r="AD602" s="10">
        <f t="shared" si="41"/>
        <v>2623709274.84</v>
      </c>
      <c r="AE602" s="12">
        <f>C602/(1+0.13)/VLOOKUP(A602,[1]选股结果!$A$2:$AX$3002,3,FALSE)</f>
        <v>0.289728808630181</v>
      </c>
      <c r="AF602" s="12">
        <f>(S602/(1+0.1)+Z602)/(VLOOKUP(A602,[1]选股结果!$A$2:$AY$3002,51,FALSE))</f>
        <v>0.239991422469249</v>
      </c>
      <c r="AG602" s="16"/>
      <c r="AH602" s="12">
        <f>AD602/VLOOKUP(A602,[1]选股结果!$A$2:$AX$3002,35,FALSE)</f>
        <v>0.850793344393977</v>
      </c>
      <c r="AI602" s="10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S602/(1+0.13)+Z602)</f>
        <v>19541092539.7118</v>
      </c>
      <c r="AJ602" s="10">
        <f t="shared" si="42"/>
        <v>-16917383264.8718</v>
      </c>
      <c r="AK602" s="18">
        <f>AD602-VLOOKUP(A602,[2]选股结果!$A$2:$G$4900,7,FALSE)</f>
        <v>2620729901.34</v>
      </c>
    </row>
    <row r="603" spans="1:37">
      <c r="A603" s="5" t="s">
        <v>1239</v>
      </c>
      <c r="B603" s="5" t="s">
        <v>1240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/>
      <c r="L603" s="6">
        <v>0</v>
      </c>
      <c r="M603" s="6">
        <v>0</v>
      </c>
      <c r="N603" s="6"/>
      <c r="O603" s="6">
        <v>0</v>
      </c>
      <c r="P603" s="6">
        <v>223136481.65</v>
      </c>
      <c r="Q603" s="6">
        <v>113427098.54</v>
      </c>
      <c r="R603" s="6"/>
      <c r="S603" s="6">
        <v>1548244644.14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622799380.22</v>
      </c>
      <c r="AA603" s="6">
        <v>441438913.18</v>
      </c>
      <c r="AB603" s="10">
        <f t="shared" si="43"/>
        <v>3313970189.63</v>
      </c>
      <c r="AC603" s="10">
        <f t="shared" si="44"/>
        <v>2835619419.19</v>
      </c>
      <c r="AD603" s="10">
        <f t="shared" si="41"/>
        <v>478350770.44</v>
      </c>
      <c r="AE603" s="12">
        <f>C603/(1+0.13)/VLOOKUP(A603,[1]选股结果!$A$2:$AX$3002,3,FALSE)</f>
        <v>0.722544547052327</v>
      </c>
      <c r="AF603" s="12">
        <f>(S603/(1+0.1)+Z603)/(VLOOKUP(A603,[1]选股结果!$A$2:$AY$3002,51,FALSE))</f>
        <v>0.611144708565219</v>
      </c>
      <c r="AG603" s="16"/>
      <c r="AH603" s="12">
        <f>AD603/VLOOKUP(A603,[1]选股结果!$A$2:$AX$3002,35,FALSE)</f>
        <v>1.08211641216017</v>
      </c>
      <c r="AI603" s="10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S603/(1+0.13)+Z603)</f>
        <v>1329190083.22628</v>
      </c>
      <c r="AJ603" s="10">
        <f t="shared" si="42"/>
        <v>-850839312.786283</v>
      </c>
      <c r="AK603" s="18">
        <f>AD603-VLOOKUP(A603,[2]选股结果!$A$2:$G$4900,7,FALSE)</f>
        <v>477455006.2</v>
      </c>
    </row>
    <row r="604" spans="1:37">
      <c r="A604" s="5" t="s">
        <v>1241</v>
      </c>
      <c r="B604" s="5" t="s">
        <v>1242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/>
      <c r="L604" s="6">
        <v>0</v>
      </c>
      <c r="M604" s="6">
        <v>0</v>
      </c>
      <c r="N604" s="6"/>
      <c r="O604" s="6">
        <v>0</v>
      </c>
      <c r="P604" s="6">
        <v>207400219.09</v>
      </c>
      <c r="Q604" s="6">
        <v>1523295534.98</v>
      </c>
      <c r="R604" s="6"/>
      <c r="S604" s="6">
        <v>14639357837.13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551368494.25</v>
      </c>
      <c r="AA604" s="6">
        <v>1991788215.56</v>
      </c>
      <c r="AB604" s="10">
        <f t="shared" si="43"/>
        <v>16896328589.13</v>
      </c>
      <c r="AC604" s="10">
        <f t="shared" si="44"/>
        <v>17389914766.03</v>
      </c>
      <c r="AD604" s="10">
        <f t="shared" si="41"/>
        <v>-493586176.9</v>
      </c>
      <c r="AE604" s="12">
        <f>C604/(1+0.13)/VLOOKUP(A604,[1]选股结果!$A$2:$AX$3002,3,FALSE)</f>
        <v>0.941600655261189</v>
      </c>
      <c r="AF604" s="12">
        <f>(S604/(1+0.1)+Z604)/(VLOOKUP(A604,[1]选股结果!$A$2:$AY$3002,51,FALSE))</f>
        <v>0.973854924467527</v>
      </c>
      <c r="AG604" s="16"/>
      <c r="AH604" s="12">
        <f>AD604/VLOOKUP(A604,[1]选股结果!$A$2:$AX$3002,35,FALSE)</f>
        <v>2.26910272121404</v>
      </c>
      <c r="AI604" s="10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S604/(1+0.13)+Z604)</f>
        <v>725419170.226282</v>
      </c>
      <c r="AJ604" s="10">
        <f t="shared" si="42"/>
        <v>-1219005347.12628</v>
      </c>
      <c r="AK604" s="18">
        <f>AD604-VLOOKUP(A604,[2]选股结果!$A$2:$G$4900,7,FALSE)</f>
        <v>-494083279.84</v>
      </c>
    </row>
    <row r="605" spans="1:37">
      <c r="A605" s="5" t="s">
        <v>1243</v>
      </c>
      <c r="B605" s="5" t="s">
        <v>1244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/>
      <c r="L605" s="6">
        <v>0</v>
      </c>
      <c r="M605" s="6">
        <v>0</v>
      </c>
      <c r="N605" s="6"/>
      <c r="O605" s="6">
        <v>0</v>
      </c>
      <c r="P605" s="6">
        <v>92162970.82</v>
      </c>
      <c r="Q605" s="6">
        <v>24795423.37</v>
      </c>
      <c r="R605" s="6"/>
      <c r="S605" s="6">
        <v>1674178739.53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170219192.93</v>
      </c>
      <c r="AA605" s="6">
        <v>108170918.57</v>
      </c>
      <c r="AB605" s="10">
        <f t="shared" si="43"/>
        <v>2608960392.14</v>
      </c>
      <c r="AC605" s="10">
        <f t="shared" si="44"/>
        <v>2044731821.85</v>
      </c>
      <c r="AD605" s="10">
        <f t="shared" si="41"/>
        <v>564228570.29</v>
      </c>
      <c r="AE605" s="12">
        <f>C605/(1+0.13)/VLOOKUP(A605,[1]选股结果!$A$2:$AX$3002,3,FALSE)</f>
        <v>0.905986801176953</v>
      </c>
      <c r="AF605" s="12">
        <f>(S605/(1+0.1)+Z605)/(VLOOKUP(A605,[1]选股结果!$A$2:$AY$3002,51,FALSE))</f>
        <v>0.704780264536612</v>
      </c>
      <c r="AG605" s="16"/>
      <c r="AH605" s="12">
        <f>AD605/VLOOKUP(A605,[1]选股结果!$A$2:$AX$3002,35,FALSE)</f>
        <v>10.220867125297</v>
      </c>
      <c r="AI605" s="10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S605/(1+0.13)+Z605)</f>
        <v>749238555.301239</v>
      </c>
      <c r="AJ605" s="10">
        <f t="shared" si="42"/>
        <v>-185009985.011239</v>
      </c>
      <c r="AK605" s="18">
        <f>AD605-VLOOKUP(A605,[2]选股结果!$A$2:$G$4900,7,FALSE)</f>
        <v>566001635.67</v>
      </c>
    </row>
    <row r="606" spans="1:37">
      <c r="A606" s="5" t="s">
        <v>1245</v>
      </c>
      <c r="B606" s="5" t="s">
        <v>1246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/>
      <c r="L606" s="6">
        <v>0</v>
      </c>
      <c r="M606" s="6">
        <v>0</v>
      </c>
      <c r="N606" s="6"/>
      <c r="O606" s="6">
        <v>0</v>
      </c>
      <c r="P606" s="6">
        <v>563226266.81</v>
      </c>
      <c r="Q606" s="6">
        <v>312611736.13</v>
      </c>
      <c r="R606" s="6"/>
      <c r="S606" s="6">
        <v>5818788990.22</v>
      </c>
      <c r="T606" s="6">
        <v>17698078.82</v>
      </c>
      <c r="U606" s="6">
        <v>0</v>
      </c>
      <c r="V606" s="6">
        <v>0</v>
      </c>
      <c r="W606" s="6">
        <v>0</v>
      </c>
      <c r="X606" s="6">
        <v>3444.12</v>
      </c>
      <c r="Y606" s="6">
        <v>0</v>
      </c>
      <c r="Z606" s="6">
        <v>101809199.64</v>
      </c>
      <c r="AA606" s="6">
        <v>347071184.55</v>
      </c>
      <c r="AB606" s="10">
        <f t="shared" si="43"/>
        <v>7447943977.15</v>
      </c>
      <c r="AC606" s="10">
        <f t="shared" si="44"/>
        <v>6848597164.16</v>
      </c>
      <c r="AD606" s="10">
        <f t="shared" si="41"/>
        <v>599346812.99</v>
      </c>
      <c r="AE606" s="12">
        <f>C606/(1+0.13)/VLOOKUP(A606,[1]选股结果!$A$2:$AX$3002,3,FALSE)</f>
        <v>1.42994367747819</v>
      </c>
      <c r="AF606" s="12">
        <f>(S606/(1+0.1)+Z606)/(VLOOKUP(A606,[1]选股结果!$A$2:$AY$3002,51,FALSE))</f>
        <v>1.25200462688939</v>
      </c>
      <c r="AG606" s="16"/>
      <c r="AH606" s="12">
        <f>AD606/VLOOKUP(A606,[1]选股结果!$A$2:$AX$3002,35,FALSE)</f>
        <v>3.51297352672967</v>
      </c>
      <c r="AI606" s="10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S606/(1+0.13)+Z606)</f>
        <v>-944792249.915311</v>
      </c>
      <c r="AJ606" s="10">
        <f t="shared" si="42"/>
        <v>1544139062.90531</v>
      </c>
      <c r="AK606" s="18">
        <f>AD606-VLOOKUP(A606,[2]选股结果!$A$2:$G$4900,7,FALSE)</f>
        <v>597831270.51</v>
      </c>
    </row>
    <row r="607" spans="1:37">
      <c r="A607" s="5" t="s">
        <v>1247</v>
      </c>
      <c r="B607" s="5" t="s">
        <v>1248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/>
      <c r="L607" s="6">
        <v>0</v>
      </c>
      <c r="M607" s="6">
        <v>0</v>
      </c>
      <c r="N607" s="6"/>
      <c r="O607" s="6">
        <v>0</v>
      </c>
      <c r="P607" s="6">
        <v>3936953.9</v>
      </c>
      <c r="Q607" s="6">
        <v>2491854.25</v>
      </c>
      <c r="R607" s="6"/>
      <c r="S607" s="6">
        <v>299651379.81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101864845.03</v>
      </c>
      <c r="AA607" s="6">
        <v>10249122.52</v>
      </c>
      <c r="AB607" s="10">
        <f t="shared" si="43"/>
        <v>455536345.07</v>
      </c>
      <c r="AC607" s="10">
        <f t="shared" si="44"/>
        <v>415702301.26</v>
      </c>
      <c r="AD607" s="10">
        <f t="shared" si="41"/>
        <v>39834043.81</v>
      </c>
      <c r="AE607" s="12">
        <f>C607/(1+0.13)/VLOOKUP(A607,[1]选股结果!$A$2:$AX$3002,3,FALSE)</f>
        <v>0.777708986267952</v>
      </c>
      <c r="AF607" s="12">
        <f>(S607/(1+0.1)+Z607)/(VLOOKUP(A607,[1]选股结果!$A$2:$AY$3002,51,FALSE))</f>
        <v>0.752634926697968</v>
      </c>
      <c r="AG607" s="16"/>
      <c r="AH607" s="12">
        <f>AD607/VLOOKUP(A607,[1]选股结果!$A$2:$AX$3002,35,FALSE)</f>
        <v>2.35371330476125</v>
      </c>
      <c r="AI607" s="10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S607/(1+0.13)+Z607)</f>
        <v>130243445.188761</v>
      </c>
      <c r="AJ607" s="10">
        <f t="shared" si="42"/>
        <v>-90409401.3787611</v>
      </c>
      <c r="AK607" s="18">
        <f>AD607-VLOOKUP(A607,[2]选股结果!$A$2:$G$4900,7,FALSE)</f>
        <v>39841104.59</v>
      </c>
    </row>
    <row r="608" spans="1:37">
      <c r="A608" s="5" t="s">
        <v>1249</v>
      </c>
      <c r="B608" s="5" t="s">
        <v>1250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/>
      <c r="L608" s="6">
        <v>0</v>
      </c>
      <c r="M608" s="6">
        <v>0</v>
      </c>
      <c r="N608" s="6"/>
      <c r="O608" s="6">
        <v>0</v>
      </c>
      <c r="P608" s="6">
        <v>296286945.59</v>
      </c>
      <c r="Q608" s="6">
        <v>651644027.02</v>
      </c>
      <c r="R608" s="6"/>
      <c r="S608" s="6">
        <v>6559118691.87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545381821.36</v>
      </c>
      <c r="AA608" s="6">
        <v>1060588196.29</v>
      </c>
      <c r="AB608" s="10">
        <f t="shared" si="43"/>
        <v>7740551223.36</v>
      </c>
      <c r="AC608" s="10">
        <f t="shared" si="44"/>
        <v>8461375655.11</v>
      </c>
      <c r="AD608" s="10">
        <f t="shared" si="41"/>
        <v>-720824431.749999</v>
      </c>
      <c r="AE608" s="12">
        <f>C608/(1+0.13)/VLOOKUP(A608,[1]选股结果!$A$2:$AX$3002,3,FALSE)</f>
        <v>0.750672443210305</v>
      </c>
      <c r="AF608" s="12">
        <f>(S608/(1+0.1)+Z608)/(VLOOKUP(A608,[1]选股结果!$A$2:$AY$3002,51,FALSE))</f>
        <v>0.843357490390252</v>
      </c>
      <c r="AG608" s="16"/>
      <c r="AH608" s="12">
        <f>AD608/VLOOKUP(A608,[1]选股结果!$A$2:$AX$3002,35,FALSE)</f>
        <v>-1.39527096972694</v>
      </c>
      <c r="AI608" s="10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S608/(1+0.13)+Z608)</f>
        <v>1367120665.19584</v>
      </c>
      <c r="AJ608" s="10">
        <f t="shared" si="42"/>
        <v>-2087945096.94584</v>
      </c>
      <c r="AK608" s="18">
        <f>AD608-VLOOKUP(A608,[2]选股结果!$A$2:$G$4900,7,FALSE)</f>
        <v>-720825959.599999</v>
      </c>
    </row>
    <row r="609" spans="1:37">
      <c r="A609" s="5" t="s">
        <v>1251</v>
      </c>
      <c r="B609" s="5" t="s">
        <v>1252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/>
      <c r="L609" s="6">
        <v>0</v>
      </c>
      <c r="M609" s="6">
        <v>0</v>
      </c>
      <c r="N609" s="6"/>
      <c r="O609" s="6">
        <v>0</v>
      </c>
      <c r="P609" s="6">
        <v>54144476.15</v>
      </c>
      <c r="Q609" s="6">
        <v>7246666.69</v>
      </c>
      <c r="R609" s="6"/>
      <c r="S609" s="6">
        <v>462211624.09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75077152.93</v>
      </c>
      <c r="AA609" s="6">
        <v>15771632.75</v>
      </c>
      <c r="AB609" s="10">
        <f t="shared" si="43"/>
        <v>620675429.75</v>
      </c>
      <c r="AC609" s="10">
        <f t="shared" si="44"/>
        <v>607204885.92</v>
      </c>
      <c r="AD609" s="10">
        <f t="shared" si="41"/>
        <v>13470543.83</v>
      </c>
      <c r="AE609" s="12">
        <f>C609/(1+0.13)/VLOOKUP(A609,[1]选股结果!$A$2:$AX$3002,3,FALSE)</f>
        <v>0.373639506042426</v>
      </c>
      <c r="AF609" s="12">
        <f>(S609/(1+0.1)+Z609)/(VLOOKUP(A609,[1]选股结果!$A$2:$AY$3002,51,FALSE))</f>
        <v>0.384877527965821</v>
      </c>
      <c r="AG609" s="16"/>
      <c r="AH609" s="12">
        <f>AD609/VLOOKUP(A609,[1]选股结果!$A$2:$AX$3002,35,FALSE)</f>
        <v>0.0980746430022771</v>
      </c>
      <c r="AI609" s="10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S609/(1+0.13)+Z609)</f>
        <v>802709747.662124</v>
      </c>
      <c r="AJ609" s="10">
        <f t="shared" si="42"/>
        <v>-789239203.832124</v>
      </c>
      <c r="AK609" s="18">
        <f>AD609-VLOOKUP(A609,[2]选股结果!$A$2:$G$4900,7,FALSE)</f>
        <v>11657021.8</v>
      </c>
    </row>
    <row r="610" spans="1:37">
      <c r="A610" s="5" t="s">
        <v>1253</v>
      </c>
      <c r="B610" s="5" t="s">
        <v>1254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/>
      <c r="L610" s="6">
        <v>0</v>
      </c>
      <c r="M610" s="6">
        <v>0</v>
      </c>
      <c r="N610" s="6"/>
      <c r="O610" s="6">
        <v>0</v>
      </c>
      <c r="P610" s="6">
        <v>9383090.7</v>
      </c>
      <c r="Q610" s="6">
        <v>10680553.85</v>
      </c>
      <c r="R610" s="6"/>
      <c r="S610" s="6">
        <v>544197628.28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115987351.31</v>
      </c>
      <c r="AA610" s="6">
        <v>50622366.62</v>
      </c>
      <c r="AB610" s="10">
        <f t="shared" si="43"/>
        <v>663872950.71</v>
      </c>
      <c r="AC610" s="10">
        <f t="shared" si="44"/>
        <v>720190436.91</v>
      </c>
      <c r="AD610" s="10">
        <f t="shared" si="41"/>
        <v>-56317486.1999999</v>
      </c>
      <c r="AE610" s="12">
        <f>C610/(1+0.13)/VLOOKUP(A610,[1]选股结果!$A$2:$AX$3002,3,FALSE)</f>
        <v>0.839932191279171</v>
      </c>
      <c r="AF610" s="12">
        <f>(S610/(1+0.1)+Z610)/(VLOOKUP(A610,[1]选股结果!$A$2:$AY$3002,51,FALSE))</f>
        <v>0.92984963842671</v>
      </c>
      <c r="AG610" s="16"/>
      <c r="AH610" s="12">
        <f>AD610/VLOOKUP(A610,[1]选股结果!$A$2:$AX$3002,35,FALSE)</f>
        <v>-1.46529971781022</v>
      </c>
      <c r="AI610" s="10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S610/(1+0.13)+Z610)</f>
        <v>59208088.8632742</v>
      </c>
      <c r="AJ610" s="10">
        <f t="shared" si="42"/>
        <v>-115525575.063274</v>
      </c>
      <c r="AK610" s="18">
        <f>AD610-VLOOKUP(A610,[2]选股结果!$A$2:$G$4900,7,FALSE)</f>
        <v>-56858344.8299999</v>
      </c>
    </row>
    <row r="611" spans="1:37">
      <c r="A611" s="5" t="s">
        <v>1255</v>
      </c>
      <c r="B611" s="5" t="s">
        <v>1256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/>
      <c r="L611" s="6">
        <v>0</v>
      </c>
      <c r="M611" s="6">
        <v>0</v>
      </c>
      <c r="N611" s="6"/>
      <c r="O611" s="6">
        <v>0</v>
      </c>
      <c r="P611" s="6">
        <v>187097654.72</v>
      </c>
      <c r="Q611" s="6">
        <v>117779274.89</v>
      </c>
      <c r="R611" s="6"/>
      <c r="S611" s="6">
        <v>2474262656.22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609023119.8</v>
      </c>
      <c r="AA611" s="6">
        <v>184062282.8</v>
      </c>
      <c r="AB611" s="10">
        <f t="shared" si="43"/>
        <v>4142477932.14</v>
      </c>
      <c r="AC611" s="10">
        <f t="shared" si="44"/>
        <v>3454445713.54</v>
      </c>
      <c r="AD611" s="10">
        <f t="shared" si="41"/>
        <v>688032218.6</v>
      </c>
      <c r="AE611" s="12">
        <f>C611/(1+0.13)/VLOOKUP(A611,[1]选股结果!$A$2:$AX$3002,3,FALSE)</f>
        <v>1.02453477165411</v>
      </c>
      <c r="AF611" s="12">
        <f>(S611/(1+0.1)+Z611)/(VLOOKUP(A611,[1]选股结果!$A$2:$AY$3002,51,FALSE))</f>
        <v>1.06451382005636</v>
      </c>
      <c r="AG611" s="16"/>
      <c r="AH611" s="12">
        <f>AD611/VLOOKUP(A611,[1]选股结果!$A$2:$AX$3002,35,FALSE)</f>
        <v>1.15230146854887</v>
      </c>
      <c r="AI611" s="10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S611/(1+0.13)+Z611)</f>
        <v>-113510961.966195</v>
      </c>
      <c r="AJ611" s="10">
        <f t="shared" si="42"/>
        <v>801543180.566195</v>
      </c>
      <c r="AK611" s="18">
        <f>AD611-VLOOKUP(A611,[2]选股结果!$A$2:$G$4900,7,FALSE)</f>
        <v>688120276.39</v>
      </c>
    </row>
    <row r="612" spans="1:37">
      <c r="A612" s="5" t="s">
        <v>1257</v>
      </c>
      <c r="B612" s="5" t="s">
        <v>1258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/>
      <c r="L612" s="6">
        <v>0</v>
      </c>
      <c r="M612" s="6">
        <v>0</v>
      </c>
      <c r="N612" s="6"/>
      <c r="O612" s="6">
        <v>0</v>
      </c>
      <c r="P612" s="6">
        <v>162851804.71</v>
      </c>
      <c r="Q612" s="6">
        <v>49342241.79</v>
      </c>
      <c r="R612" s="6"/>
      <c r="S612" s="6">
        <v>4562920100.77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975589567.55</v>
      </c>
      <c r="AA612" s="6">
        <v>164898947.36</v>
      </c>
      <c r="AB612" s="10">
        <f t="shared" si="43"/>
        <v>5382237495.4</v>
      </c>
      <c r="AC612" s="10">
        <f t="shared" si="44"/>
        <v>5866260420.39</v>
      </c>
      <c r="AD612" s="10">
        <f t="shared" si="41"/>
        <v>-484022924.990001</v>
      </c>
      <c r="AE612" s="12">
        <f>C612/(1+0.13)/VLOOKUP(A612,[1]选股结果!$A$2:$AX$3002,3,FALSE)</f>
        <v>0.839909211491646</v>
      </c>
      <c r="AF612" s="12">
        <f>(S612/(1+0.1)+Z612)/(VLOOKUP(A612,[1]选股结果!$A$2:$AY$3002,51,FALSE))</f>
        <v>1.04277476818901</v>
      </c>
      <c r="AG612" s="16"/>
      <c r="AH612" s="12">
        <f>AD612/VLOOKUP(A612,[1]选股结果!$A$2:$AX$3002,35,FALSE)</f>
        <v>-0.868279785013926</v>
      </c>
      <c r="AI612" s="10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S612/(1+0.13)+Z612)</f>
        <v>-100048053.531949</v>
      </c>
      <c r="AJ612" s="10">
        <f t="shared" si="42"/>
        <v>-383974871.458052</v>
      </c>
      <c r="AK612" s="18">
        <f>AD612-VLOOKUP(A612,[2]选股结果!$A$2:$G$4900,7,FALSE)</f>
        <v>-484609614.670001</v>
      </c>
    </row>
    <row r="613" spans="1:37">
      <c r="A613" s="5" t="s">
        <v>1259</v>
      </c>
      <c r="B613" s="5" t="s">
        <v>1260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/>
      <c r="L613" s="6">
        <v>0</v>
      </c>
      <c r="M613" s="6">
        <v>0</v>
      </c>
      <c r="N613" s="6"/>
      <c r="O613" s="6">
        <v>0</v>
      </c>
      <c r="P613" s="6">
        <v>68368563.14</v>
      </c>
      <c r="Q613" s="6">
        <v>109312396.52</v>
      </c>
      <c r="R613" s="6"/>
      <c r="S613" s="6">
        <v>2084487143.11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245538434.79</v>
      </c>
      <c r="AA613" s="6">
        <v>157154979.01</v>
      </c>
      <c r="AB613" s="10">
        <f t="shared" si="43"/>
        <v>2828063641.12</v>
      </c>
      <c r="AC613" s="10">
        <f t="shared" si="44"/>
        <v>2555549120.05</v>
      </c>
      <c r="AD613" s="10">
        <f t="shared" si="41"/>
        <v>272514521.07</v>
      </c>
      <c r="AE613" s="12">
        <f>C613/(1+0.13)/VLOOKUP(A613,[1]选股结果!$A$2:$AX$3002,3,FALSE)</f>
        <v>0.631982906269063</v>
      </c>
      <c r="AF613" s="12">
        <f>(S613/(1+0.1)+Z613)/(VLOOKUP(A613,[1]选股结果!$A$2:$AY$3002,51,FALSE))</f>
        <v>0.591805576768913</v>
      </c>
      <c r="AG613" s="16"/>
      <c r="AH613" s="12">
        <f>AD613/VLOOKUP(A613,[1]选股结果!$A$2:$AX$3002,35,FALSE)</f>
        <v>1.38936608252835</v>
      </c>
      <c r="AI613" s="10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S613/(1+0.13)+Z613)</f>
        <v>1526725184.86204</v>
      </c>
      <c r="AJ613" s="10">
        <f t="shared" si="42"/>
        <v>-1254210663.79204</v>
      </c>
      <c r="AK613" s="18">
        <f>AD613-VLOOKUP(A613,[2]选股结果!$A$2:$G$4900,7,FALSE)</f>
        <v>272618211.5</v>
      </c>
    </row>
    <row r="614" spans="1:37">
      <c r="A614" s="5" t="s">
        <v>1261</v>
      </c>
      <c r="B614" s="5" t="s">
        <v>1262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/>
      <c r="L614" s="6">
        <v>0</v>
      </c>
      <c r="M614" s="6">
        <v>0</v>
      </c>
      <c r="N614" s="6"/>
      <c r="O614" s="6">
        <v>0</v>
      </c>
      <c r="P614" s="6">
        <v>12514096.46</v>
      </c>
      <c r="Q614" s="6">
        <v>15304630.51</v>
      </c>
      <c r="R614" s="6"/>
      <c r="S614" s="6">
        <v>1064960065.07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89324164.57</v>
      </c>
      <c r="AA614" s="6">
        <v>63597714.89</v>
      </c>
      <c r="AB614" s="10">
        <f t="shared" si="43"/>
        <v>1195295331.58</v>
      </c>
      <c r="AC614" s="10">
        <f t="shared" si="44"/>
        <v>1230396040.99</v>
      </c>
      <c r="AD614" s="10">
        <f t="shared" si="41"/>
        <v>-35100709.4100003</v>
      </c>
      <c r="AE614" s="12">
        <f>C614/(1+0.13)/VLOOKUP(A614,[1]选股结果!$A$2:$AX$3002,3,FALSE)</f>
        <v>0.933028610364358</v>
      </c>
      <c r="AF614" s="12">
        <f>(S614/(1+0.1)+Z614)/(VLOOKUP(A614,[1]选股结果!$A$2:$AY$3002,51,FALSE))</f>
        <v>0.969371915043046</v>
      </c>
      <c r="AG614" s="16"/>
      <c r="AH614" s="12">
        <f>AD614/VLOOKUP(A614,[1]选股结果!$A$2:$AX$3002,35,FALSE)</f>
        <v>-2.35513875939473</v>
      </c>
      <c r="AI614" s="10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S614/(1+0.13)+Z614)</f>
        <v>59114582.849823</v>
      </c>
      <c r="AJ614" s="10">
        <f t="shared" si="42"/>
        <v>-94215292.2598233</v>
      </c>
      <c r="AK614" s="18">
        <f>AD614-VLOOKUP(A614,[2]选股结果!$A$2:$G$4900,7,FALSE)</f>
        <v>-34266285.6300003</v>
      </c>
    </row>
    <row r="615" spans="1:37">
      <c r="A615" s="5" t="s">
        <v>1263</v>
      </c>
      <c r="B615" s="5" t="s">
        <v>1264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/>
      <c r="L615" s="6">
        <v>0</v>
      </c>
      <c r="M615" s="6">
        <v>0</v>
      </c>
      <c r="N615" s="6"/>
      <c r="O615" s="6">
        <v>0</v>
      </c>
      <c r="P615" s="6">
        <v>19647058.46</v>
      </c>
      <c r="Q615" s="6">
        <v>107654720.98</v>
      </c>
      <c r="R615" s="6"/>
      <c r="S615" s="6">
        <v>273282162.26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48235956.68</v>
      </c>
      <c r="AA615" s="6">
        <v>74623243.36</v>
      </c>
      <c r="AB615" s="10">
        <f t="shared" si="43"/>
        <v>481916964.86</v>
      </c>
      <c r="AC615" s="10">
        <f t="shared" si="44"/>
        <v>415788420.76</v>
      </c>
      <c r="AD615" s="10">
        <f t="shared" si="41"/>
        <v>66128544.1</v>
      </c>
      <c r="AE615" s="12">
        <f>C615/(1+0.13)/VLOOKUP(A615,[1]选股结果!$A$2:$AX$3002,3,FALSE)</f>
        <v>0.759414843845719</v>
      </c>
      <c r="AF615" s="12">
        <f>(S615/(1+0.1)+Z615)/(VLOOKUP(A615,[1]选股结果!$A$2:$AY$3002,51,FALSE))</f>
        <v>0.748319673860078</v>
      </c>
      <c r="AG615" s="16"/>
      <c r="AH615" s="12">
        <f>AD615/VLOOKUP(A615,[1]选股结果!$A$2:$AX$3002,35,FALSE)</f>
        <v>0.718623147174785</v>
      </c>
      <c r="AI615" s="10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S615/(1+0.13)+Z615)</f>
        <v>106375365.760973</v>
      </c>
      <c r="AJ615" s="10">
        <f t="shared" si="42"/>
        <v>-40246821.6609734</v>
      </c>
      <c r="AK615" s="18">
        <f>AD615-VLOOKUP(A615,[2]选股结果!$A$2:$G$4900,7,FALSE)</f>
        <v>64689106.88</v>
      </c>
    </row>
    <row r="616" spans="1:37">
      <c r="A616" s="5" t="s">
        <v>1265</v>
      </c>
      <c r="B616" s="5" t="s">
        <v>1266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/>
      <c r="L616" s="6">
        <v>0</v>
      </c>
      <c r="M616" s="6">
        <v>0</v>
      </c>
      <c r="N616" s="6"/>
      <c r="O616" s="6">
        <v>0</v>
      </c>
      <c r="P616" s="6">
        <v>279313369.38</v>
      </c>
      <c r="Q616" s="6">
        <v>62244726.05</v>
      </c>
      <c r="R616" s="6"/>
      <c r="S616" s="6">
        <v>1825766711.93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200959707.55</v>
      </c>
      <c r="AA616" s="6">
        <v>111078700.68</v>
      </c>
      <c r="AB616" s="10">
        <f t="shared" si="43"/>
        <v>3317897928.59</v>
      </c>
      <c r="AC616" s="10">
        <f t="shared" si="44"/>
        <v>2417118489.54</v>
      </c>
      <c r="AD616" s="10">
        <f t="shared" si="41"/>
        <v>900779439.05</v>
      </c>
      <c r="AE616" s="12">
        <f>C616/(1+0.13)/VLOOKUP(A616,[1]选股结果!$A$2:$AX$3002,3,FALSE)</f>
        <v>0.723007048618259</v>
      </c>
      <c r="AF616" s="12">
        <f>(S616/(1+0.1)+Z616)/(VLOOKUP(A616,[1]选股结果!$A$2:$AY$3002,51,FALSE))</f>
        <v>0.658160540406841</v>
      </c>
      <c r="AG616" s="16"/>
      <c r="AH616" s="12">
        <f>AD616/VLOOKUP(A616,[1]选股结果!$A$2:$AX$3002,35,FALSE)</f>
        <v>0.908750602190225</v>
      </c>
      <c r="AI616" s="10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S616/(1+0.13)+Z616)</f>
        <v>1010511685.31965</v>
      </c>
      <c r="AJ616" s="10">
        <f t="shared" si="42"/>
        <v>-109732246.269646</v>
      </c>
      <c r="AK616" s="18">
        <f>AD616-VLOOKUP(A616,[2]选股结果!$A$2:$G$4900,7,FALSE)</f>
        <v>900808754.15</v>
      </c>
    </row>
    <row r="617" spans="1:37">
      <c r="A617" s="5" t="s">
        <v>1267</v>
      </c>
      <c r="B617" s="5" t="s">
        <v>1268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/>
      <c r="L617" s="6">
        <v>0</v>
      </c>
      <c r="M617" s="6">
        <v>0</v>
      </c>
      <c r="N617" s="6"/>
      <c r="O617" s="6">
        <v>0</v>
      </c>
      <c r="P617" s="6">
        <v>7499504107.54</v>
      </c>
      <c r="Q617" s="6">
        <v>18445111462.62</v>
      </c>
      <c r="R617" s="6"/>
      <c r="S617" s="6">
        <v>42212109751.69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3007557400.74</v>
      </c>
      <c r="AA617" s="6">
        <v>17015374826.25</v>
      </c>
      <c r="AB617" s="10">
        <f t="shared" si="43"/>
        <v>75958906938.93</v>
      </c>
      <c r="AC617" s="10">
        <f t="shared" si="44"/>
        <v>69734546086.22</v>
      </c>
      <c r="AD617" s="10">
        <f t="shared" si="41"/>
        <v>6224360852.70999</v>
      </c>
      <c r="AE617" s="12">
        <f>C617/(1+0.13)/VLOOKUP(A617,[1]选股结果!$A$2:$AX$3002,3,FALSE)</f>
        <v>1.10843568967558</v>
      </c>
      <c r="AF617" s="12">
        <f>(S617/(1+0.1)+Z617)/(VLOOKUP(A617,[1]选股结果!$A$2:$AY$3002,51,FALSE))</f>
        <v>1.03138406381804</v>
      </c>
      <c r="AG617" s="16"/>
      <c r="AH617" s="12">
        <f>AD617/VLOOKUP(A617,[1]选股结果!$A$2:$AX$3002,35,FALSE)</f>
        <v>1.80524334611096</v>
      </c>
      <c r="AI617" s="10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S617/(1+0.13)+Z617)</f>
        <v>-240426287.998764</v>
      </c>
      <c r="AJ617" s="10">
        <f t="shared" si="42"/>
        <v>6464787140.70876</v>
      </c>
      <c r="AK617" s="18">
        <f>AD617-VLOOKUP(A617,[2]选股结果!$A$2:$G$4900,7,FALSE)</f>
        <v>6225011375.26999</v>
      </c>
    </row>
    <row r="618" spans="1:37">
      <c r="A618" s="5" t="s">
        <v>1269</v>
      </c>
      <c r="B618" s="5" t="s">
        <v>1270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/>
      <c r="L618" s="6">
        <v>0</v>
      </c>
      <c r="M618" s="6">
        <v>0</v>
      </c>
      <c r="N618" s="6"/>
      <c r="O618" s="6">
        <v>0</v>
      </c>
      <c r="P618" s="6">
        <v>19227881.03</v>
      </c>
      <c r="Q618" s="6">
        <v>5813147.93</v>
      </c>
      <c r="R618" s="6"/>
      <c r="S618" s="6">
        <v>151369951.94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38697700.52</v>
      </c>
      <c r="AA618" s="6">
        <v>6257480.11</v>
      </c>
      <c r="AB618" s="10">
        <f t="shared" ref="AB618:AB681" si="45">C618+D618+E618+F618+G618+H618+I618+J618+L618+M618+O618+Q618</f>
        <v>240006135.59</v>
      </c>
      <c r="AC618" s="10">
        <f t="shared" si="44"/>
        <v>215553013.6</v>
      </c>
      <c r="AD618" s="10">
        <f t="shared" si="41"/>
        <v>24453121.99</v>
      </c>
      <c r="AE618" s="12">
        <f>C618/(1+0.13)/VLOOKUP(A618,[1]选股结果!$A$2:$AX$3002,3,FALSE)</f>
        <v>1.19648928042302</v>
      </c>
      <c r="AF618" s="12">
        <f>(S618/(1+0.1)+Z618)/(VLOOKUP(A618,[1]选股结果!$A$2:$AY$3002,51,FALSE))</f>
        <v>1.12994113678745</v>
      </c>
      <c r="AG618" s="16"/>
      <c r="AH618" s="12">
        <f>AD618/VLOOKUP(A618,[1]选股结果!$A$2:$AX$3002,35,FALSE)</f>
        <v>0.471727139174773</v>
      </c>
      <c r="AI618" s="10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S618/(1+0.13)+Z618)</f>
        <v>-16621611.7314159</v>
      </c>
      <c r="AJ618" s="10">
        <f t="shared" si="42"/>
        <v>41074733.7214159</v>
      </c>
      <c r="AK618" s="18">
        <f>AD618-VLOOKUP(A618,[2]选股结果!$A$2:$G$4900,7,FALSE)</f>
        <v>24453121.99</v>
      </c>
    </row>
    <row r="619" spans="1:37">
      <c r="A619" s="5" t="s">
        <v>1271</v>
      </c>
      <c r="B619" s="5" t="s">
        <v>1272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/>
      <c r="L619" s="6">
        <v>0</v>
      </c>
      <c r="M619" s="6">
        <v>0</v>
      </c>
      <c r="N619" s="6"/>
      <c r="O619" s="6">
        <v>0</v>
      </c>
      <c r="P619" s="6">
        <v>65411035.27</v>
      </c>
      <c r="Q619" s="6">
        <v>49759998.82</v>
      </c>
      <c r="R619" s="6"/>
      <c r="S619" s="6">
        <v>748705247.22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259294187.62</v>
      </c>
      <c r="AA619" s="6">
        <v>66287990.6</v>
      </c>
      <c r="AB619" s="10">
        <f t="shared" si="45"/>
        <v>974365651.65</v>
      </c>
      <c r="AC619" s="10">
        <f t="shared" si="44"/>
        <v>1139698460.71</v>
      </c>
      <c r="AD619" s="10">
        <f t="shared" si="41"/>
        <v>-165332809.06</v>
      </c>
      <c r="AE619" s="12">
        <f>C619/(1+0.13)/VLOOKUP(A619,[1]选股结果!$A$2:$AX$3002,3,FALSE)</f>
        <v>0.464955940170882</v>
      </c>
      <c r="AF619" s="12">
        <f>(S619/(1+0.1)+Z619)/(VLOOKUP(A619,[1]选股结果!$A$2:$AY$3002,51,FALSE))</f>
        <v>0.593506397147412</v>
      </c>
      <c r="AG619" s="16"/>
      <c r="AH619" s="12">
        <f>AD619/VLOOKUP(A619,[1]选股结果!$A$2:$AX$3002,35,FALSE)</f>
        <v>-1.56778513560134</v>
      </c>
      <c r="AI619" s="10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S619/(1+0.13)+Z619)</f>
        <v>661833517.111062</v>
      </c>
      <c r="AJ619" s="10">
        <f t="shared" si="42"/>
        <v>-827166326.171062</v>
      </c>
      <c r="AK619" s="18">
        <f>AD619-VLOOKUP(A619,[2]选股结果!$A$2:$G$4900,7,FALSE)</f>
        <v>-165292863.5</v>
      </c>
    </row>
    <row r="620" spans="1:37">
      <c r="A620" s="5" t="s">
        <v>1273</v>
      </c>
      <c r="B620" s="5" t="s">
        <v>1274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/>
      <c r="L620" s="6">
        <v>0</v>
      </c>
      <c r="M620" s="6">
        <v>0</v>
      </c>
      <c r="N620" s="6"/>
      <c r="O620" s="6">
        <v>0</v>
      </c>
      <c r="P620" s="6">
        <v>53579537.26</v>
      </c>
      <c r="Q620" s="6">
        <v>10300236.37</v>
      </c>
      <c r="R620" s="6"/>
      <c r="S620" s="6">
        <v>1210343977.54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166941163.2</v>
      </c>
      <c r="AA620" s="6">
        <v>26596278.12</v>
      </c>
      <c r="AB620" s="10">
        <f t="shared" si="45"/>
        <v>1242024753.88</v>
      </c>
      <c r="AC620" s="10">
        <f t="shared" si="44"/>
        <v>1457460956.12</v>
      </c>
      <c r="AD620" s="10">
        <f t="shared" si="41"/>
        <v>-215436202.24</v>
      </c>
      <c r="AE620" s="12">
        <f>C620/(1+0.13)/VLOOKUP(A620,[1]选股结果!$A$2:$AX$3002,3,FALSE)</f>
        <v>0.835418911006787</v>
      </c>
      <c r="AF620" s="12">
        <f>(S620/(1+0.1)+Z620)/(VLOOKUP(A620,[1]选股结果!$A$2:$AY$3002,51,FALSE))</f>
        <v>1.1000800378833</v>
      </c>
      <c r="AG620" s="16"/>
      <c r="AH620" s="12">
        <f>AD620/VLOOKUP(A620,[1]选股结果!$A$2:$AX$3002,35,FALSE)</f>
        <v>-1.85853981449578</v>
      </c>
      <c r="AI620" s="10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S620/(1+0.13)+Z620)</f>
        <v>-86076874.4596462</v>
      </c>
      <c r="AJ620" s="10">
        <f t="shared" si="42"/>
        <v>-129359327.780354</v>
      </c>
      <c r="AK620" s="18">
        <f>AD620-VLOOKUP(A620,[2]选股结果!$A$2:$G$4900,7,FALSE)</f>
        <v>-215007117.75</v>
      </c>
    </row>
    <row r="621" spans="1:37">
      <c r="A621" s="5" t="s">
        <v>1275</v>
      </c>
      <c r="B621" s="5" t="s">
        <v>1276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/>
      <c r="L621" s="6">
        <v>0</v>
      </c>
      <c r="M621" s="6">
        <v>0</v>
      </c>
      <c r="N621" s="6"/>
      <c r="O621" s="6">
        <v>0</v>
      </c>
      <c r="P621" s="6">
        <v>178335887.75</v>
      </c>
      <c r="Q621" s="6">
        <v>113821780.33</v>
      </c>
      <c r="R621" s="6"/>
      <c r="S621" s="6">
        <v>1832778344.51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921320991.77</v>
      </c>
      <c r="AA621" s="6">
        <v>248801627.47</v>
      </c>
      <c r="AB621" s="10">
        <f t="shared" si="45"/>
        <v>3111938031.84</v>
      </c>
      <c r="AC621" s="10">
        <f t="shared" si="44"/>
        <v>3181236851.5</v>
      </c>
      <c r="AD621" s="10">
        <f t="shared" si="41"/>
        <v>-69298819.6599994</v>
      </c>
      <c r="AE621" s="12">
        <f>C621/(1+0.13)/VLOOKUP(A621,[1]选股结果!$A$2:$AX$3002,3,FALSE)</f>
        <v>0.947987804129241</v>
      </c>
      <c r="AF621" s="12">
        <f>(S621/(1+0.1)+Z621)/(VLOOKUP(A621,[1]选股结果!$A$2:$AY$3002,51,FALSE))</f>
        <v>0.957374234295023</v>
      </c>
      <c r="AG621" s="16"/>
      <c r="AH621" s="12">
        <f>AD621/VLOOKUP(A621,[1]选股结果!$A$2:$AX$3002,35,FALSE)</f>
        <v>-1.11878561126195</v>
      </c>
      <c r="AI621" s="10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S621/(1+0.13)+Z621)</f>
        <v>159438505.765575</v>
      </c>
      <c r="AJ621" s="10">
        <f t="shared" si="42"/>
        <v>-228737325.425575</v>
      </c>
      <c r="AK621" s="18">
        <f>AD621-VLOOKUP(A621,[2]选股结果!$A$2:$G$4900,7,FALSE)</f>
        <v>-68978321.0299994</v>
      </c>
    </row>
    <row r="622" spans="1:37">
      <c r="A622" s="5" t="s">
        <v>1277</v>
      </c>
      <c r="B622" s="5" t="s">
        <v>1278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/>
      <c r="L622" s="6">
        <v>0</v>
      </c>
      <c r="M622" s="6">
        <v>0</v>
      </c>
      <c r="N622" s="6"/>
      <c r="O622" s="6">
        <v>0</v>
      </c>
      <c r="P622" s="6">
        <v>321136281.3</v>
      </c>
      <c r="Q622" s="6">
        <v>269885647.71</v>
      </c>
      <c r="R622" s="6"/>
      <c r="S622" s="6">
        <v>2079044569.24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1939518263.45</v>
      </c>
      <c r="AA622" s="6">
        <v>505375657.55</v>
      </c>
      <c r="AB622" s="10">
        <f t="shared" si="45"/>
        <v>4462289043.07</v>
      </c>
      <c r="AC622" s="10">
        <f t="shared" si="44"/>
        <v>4845074771.54</v>
      </c>
      <c r="AD622" s="10">
        <f t="shared" si="41"/>
        <v>-382785728.47</v>
      </c>
      <c r="AE622" s="12">
        <f>C622/(1+0.13)/VLOOKUP(A622,[1]选股结果!$A$2:$AX$3002,3,FALSE)</f>
        <v>0.867814448782235</v>
      </c>
      <c r="AF622" s="12">
        <f>(S622/(1+0.1)+Z622)/(VLOOKUP(A622,[1]选股结果!$A$2:$AY$3002,51,FALSE))</f>
        <v>1.04843239705587</v>
      </c>
      <c r="AG622" s="16"/>
      <c r="AH622" s="12">
        <f>AD622/VLOOKUP(A622,[1]选股结果!$A$2:$AX$3002,35,FALSE)</f>
        <v>-0.613284899705848</v>
      </c>
      <c r="AI622" s="10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S622/(1+0.13)+Z622)</f>
        <v>-126728629.244867</v>
      </c>
      <c r="AJ622" s="10">
        <f t="shared" si="42"/>
        <v>-256057099.225133</v>
      </c>
      <c r="AK622" s="18">
        <f>AD622-VLOOKUP(A622,[2]选股结果!$A$2:$G$4900,7,FALSE)</f>
        <v>-383207571.46</v>
      </c>
    </row>
    <row r="623" spans="1:37">
      <c r="A623" s="5" t="s">
        <v>1279</v>
      </c>
      <c r="B623" s="5" t="s">
        <v>1280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/>
      <c r="L623" s="6">
        <v>0</v>
      </c>
      <c r="M623" s="6">
        <v>0</v>
      </c>
      <c r="N623" s="6"/>
      <c r="O623" s="6">
        <v>0</v>
      </c>
      <c r="P623" s="6">
        <v>153340834.22</v>
      </c>
      <c r="Q623" s="6">
        <v>125597770.37</v>
      </c>
      <c r="R623" s="6"/>
      <c r="S623" s="6">
        <v>1451823872.24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736926433.07</v>
      </c>
      <c r="AA623" s="6">
        <v>300822750.19</v>
      </c>
      <c r="AB623" s="10">
        <f t="shared" si="45"/>
        <v>2513540378.02</v>
      </c>
      <c r="AC623" s="10">
        <f t="shared" si="44"/>
        <v>2642913889.72</v>
      </c>
      <c r="AD623" s="10">
        <f t="shared" si="41"/>
        <v>-129373511.7</v>
      </c>
      <c r="AE623" s="12">
        <f>C623/(1+0.13)/VLOOKUP(A623,[1]选股结果!$A$2:$AX$3002,3,FALSE)</f>
        <v>0.941339211750277</v>
      </c>
      <c r="AF623" s="12">
        <f>(S623/(1+0.1)+Z623)/(VLOOKUP(A623,[1]选股结果!$A$2:$AY$3002,51,FALSE))</f>
        <v>0.91892959570032</v>
      </c>
      <c r="AG623" s="16"/>
      <c r="AH623" s="12">
        <f>AD623/VLOOKUP(A623,[1]选股结果!$A$2:$AX$3002,35,FALSE)</f>
        <v>-1.83535803492088</v>
      </c>
      <c r="AI623" s="10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S623/(1+0.13)+Z623)</f>
        <v>216493372.281947</v>
      </c>
      <c r="AJ623" s="10">
        <f t="shared" si="42"/>
        <v>-345866883.981946</v>
      </c>
      <c r="AK623" s="18">
        <f>AD623-VLOOKUP(A623,[2]选股结果!$A$2:$G$4900,7,FALSE)</f>
        <v>-129374052.19</v>
      </c>
    </row>
    <row r="624" spans="1:37">
      <c r="A624" s="5" t="s">
        <v>1281</v>
      </c>
      <c r="B624" s="5" t="s">
        <v>1282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/>
      <c r="L624" s="6">
        <v>0</v>
      </c>
      <c r="M624" s="6">
        <v>0</v>
      </c>
      <c r="N624" s="6"/>
      <c r="O624" s="6">
        <v>0</v>
      </c>
      <c r="P624" s="6">
        <v>378553748.46</v>
      </c>
      <c r="Q624" s="6">
        <v>236417872.83</v>
      </c>
      <c r="R624" s="6"/>
      <c r="S624" s="6">
        <v>1176992168.48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659719423.22</v>
      </c>
      <c r="AA624" s="6">
        <v>590492867.66</v>
      </c>
      <c r="AB624" s="10">
        <f t="shared" si="45"/>
        <v>2943001041.64</v>
      </c>
      <c r="AC624" s="10">
        <f t="shared" si="44"/>
        <v>2805758207.82</v>
      </c>
      <c r="AD624" s="10">
        <f t="shared" si="41"/>
        <v>137242833.82</v>
      </c>
      <c r="AE624" s="12">
        <f>C624/(1+0.13)/VLOOKUP(A624,[1]选股结果!$A$2:$AX$3002,3,FALSE)</f>
        <v>0.805669034084406</v>
      </c>
      <c r="AF624" s="12">
        <f>(S624/(1+0.1)+Z624)/(VLOOKUP(A624,[1]选股结果!$A$2:$AY$3002,51,FALSE))</f>
        <v>0.681274910777964</v>
      </c>
      <c r="AG624" s="16"/>
      <c r="AH624" s="12">
        <f>AD624/VLOOKUP(A624,[1]选股结果!$A$2:$AX$3002,35,FALSE)</f>
        <v>0.440831464287766</v>
      </c>
      <c r="AI624" s="10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S624/(1+0.13)+Z624)</f>
        <v>837628982.31469</v>
      </c>
      <c r="AJ624" s="10">
        <f t="shared" si="42"/>
        <v>-700386148.49469</v>
      </c>
      <c r="AK624" s="18">
        <f>AD624-VLOOKUP(A624,[2]选股结果!$A$2:$G$4900,7,FALSE)</f>
        <v>138066371.42</v>
      </c>
    </row>
    <row r="625" spans="1:37">
      <c r="A625" s="5" t="s">
        <v>1283</v>
      </c>
      <c r="B625" s="5" t="s">
        <v>1284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/>
      <c r="L625" s="6">
        <v>0</v>
      </c>
      <c r="M625" s="6">
        <v>0</v>
      </c>
      <c r="N625" s="6"/>
      <c r="O625" s="6">
        <v>0</v>
      </c>
      <c r="P625" s="6">
        <v>196959071.35</v>
      </c>
      <c r="Q625" s="6">
        <v>32523289.78</v>
      </c>
      <c r="R625" s="6"/>
      <c r="S625" s="6">
        <v>12663242379.99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637226482.83</v>
      </c>
      <c r="AA625" s="6">
        <v>281904296.03</v>
      </c>
      <c r="AB625" s="10">
        <f t="shared" si="45"/>
        <v>14073322993.88</v>
      </c>
      <c r="AC625" s="10">
        <f t="shared" si="44"/>
        <v>13779332230.2</v>
      </c>
      <c r="AD625" s="10">
        <f t="shared" si="41"/>
        <v>293990763.68</v>
      </c>
      <c r="AE625" s="12">
        <f>C625/(1+0.13)/VLOOKUP(A625,[1]选股结果!$A$2:$AX$3002,3,FALSE)</f>
        <v>0.891240941347978</v>
      </c>
      <c r="AF625" s="12">
        <f>(S625/(1+0.1)+Z625)/(VLOOKUP(A625,[1]选股结果!$A$2:$AY$3002,51,FALSE))</f>
        <v>0.893035339817565</v>
      </c>
      <c r="AG625" s="16"/>
      <c r="AH625" s="12">
        <f>AD625/VLOOKUP(A625,[1]选股结果!$A$2:$AX$3002,35,FALSE)</f>
        <v>1.0763804333435</v>
      </c>
      <c r="AI625" s="10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S625/(1+0.13)+Z625)</f>
        <v>1760825956.08814</v>
      </c>
      <c r="AJ625" s="10">
        <f t="shared" si="42"/>
        <v>-1466835192.40814</v>
      </c>
      <c r="AK625" s="18">
        <f>AD625-VLOOKUP(A625,[2]选股结果!$A$2:$G$4900,7,FALSE)</f>
        <v>293990763.68</v>
      </c>
    </row>
    <row r="626" spans="1:37">
      <c r="A626" s="5" t="s">
        <v>1285</v>
      </c>
      <c r="B626" s="5" t="s">
        <v>1286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/>
      <c r="L626" s="6">
        <v>0</v>
      </c>
      <c r="M626" s="6">
        <v>0</v>
      </c>
      <c r="N626" s="6"/>
      <c r="O626" s="6">
        <v>0</v>
      </c>
      <c r="P626" s="6">
        <v>42319649.09</v>
      </c>
      <c r="Q626" s="6">
        <v>131031224.53</v>
      </c>
      <c r="R626" s="6"/>
      <c r="S626" s="6">
        <v>7595021433.12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1445110399.64</v>
      </c>
      <c r="AA626" s="6">
        <v>212983800.82</v>
      </c>
      <c r="AB626" s="10">
        <f t="shared" si="45"/>
        <v>11096213515.99</v>
      </c>
      <c r="AC626" s="10">
        <f t="shared" si="44"/>
        <v>9295435282.67</v>
      </c>
      <c r="AD626" s="10">
        <f t="shared" si="41"/>
        <v>1800778233.32</v>
      </c>
      <c r="AE626" s="12">
        <f>C626/(1+0.13)/VLOOKUP(A626,[1]选股结果!$A$2:$AX$3002,3,FALSE)</f>
        <v>0.866122995324861</v>
      </c>
      <c r="AF626" s="12">
        <f>(S626/(1+0.1)+Z626)/(VLOOKUP(A626,[1]选股结果!$A$2:$AY$3002,51,FALSE))</f>
        <v>0.80915166025747</v>
      </c>
      <c r="AG626" s="16"/>
      <c r="AH626" s="12">
        <f>AD626/VLOOKUP(A626,[1]选股结果!$A$2:$AX$3002,35,FALSE)</f>
        <v>2.76883596419251</v>
      </c>
      <c r="AI626" s="10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S626/(1+0.13)+Z626)</f>
        <v>2152680334.33407</v>
      </c>
      <c r="AJ626" s="10">
        <f t="shared" si="42"/>
        <v>-351902101.014071</v>
      </c>
      <c r="AK626" s="18">
        <f>AD626-VLOOKUP(A626,[2]选股结果!$A$2:$G$4900,7,FALSE)</f>
        <v>1800983611.72</v>
      </c>
    </row>
    <row r="627" spans="1:37">
      <c r="A627" s="5" t="s">
        <v>1287</v>
      </c>
      <c r="B627" s="5" t="s">
        <v>1288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/>
      <c r="L627" s="6">
        <v>0</v>
      </c>
      <c r="M627" s="6">
        <v>0</v>
      </c>
      <c r="N627" s="6"/>
      <c r="O627" s="6">
        <v>0</v>
      </c>
      <c r="P627" s="6">
        <v>203316753.2</v>
      </c>
      <c r="Q627" s="6">
        <v>6403104030.07</v>
      </c>
      <c r="R627" s="6"/>
      <c r="S627" s="6">
        <v>37822895249.77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3805945923.29</v>
      </c>
      <c r="AA627" s="6">
        <v>6504374590.23</v>
      </c>
      <c r="AB627" s="10">
        <f t="shared" si="45"/>
        <v>46552300048.39</v>
      </c>
      <c r="AC627" s="10">
        <f t="shared" si="44"/>
        <v>48336532516.49</v>
      </c>
      <c r="AD627" s="10">
        <f t="shared" si="41"/>
        <v>-1784232468.09999</v>
      </c>
      <c r="AE627" s="12">
        <f>C627/(1+0.13)/VLOOKUP(A627,[1]选股结果!$A$2:$AX$3002,3,FALSE)</f>
        <v>0.888907669215699</v>
      </c>
      <c r="AF627" s="12">
        <f>(S627/(1+0.1)+Z627)/(VLOOKUP(A627,[1]选股结果!$A$2:$AY$3002,51,FALSE))</f>
        <v>0.850120141994885</v>
      </c>
      <c r="AG627" s="16"/>
      <c r="AH627" s="12">
        <f>AD627/VLOOKUP(A627,[1]选股结果!$A$2:$AX$3002,35,FALSE)</f>
        <v>0.225428575274548</v>
      </c>
      <c r="AI627" s="10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S627/(1+0.13)+Z627)</f>
        <v>7645993534.28938</v>
      </c>
      <c r="AJ627" s="10">
        <f t="shared" si="42"/>
        <v>-9430226002.38937</v>
      </c>
      <c r="AK627" s="18">
        <f>AD627-VLOOKUP(A627,[2]选股结果!$A$2:$G$4900,7,FALSE)</f>
        <v>-1795017047.42999</v>
      </c>
    </row>
    <row r="628" spans="1:37">
      <c r="A628" s="5" t="s">
        <v>1289</v>
      </c>
      <c r="B628" s="5" t="s">
        <v>1290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/>
      <c r="L628" s="6">
        <v>0</v>
      </c>
      <c r="M628" s="6">
        <v>0</v>
      </c>
      <c r="N628" s="6"/>
      <c r="O628" s="6">
        <v>0</v>
      </c>
      <c r="P628" s="6">
        <v>110683790.31</v>
      </c>
      <c r="Q628" s="6">
        <v>21655106.73</v>
      </c>
      <c r="R628" s="6"/>
      <c r="S628" s="6">
        <v>976201744.09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309679018.65</v>
      </c>
      <c r="AA628" s="6">
        <v>61842531.96</v>
      </c>
      <c r="AB628" s="10">
        <f t="shared" si="45"/>
        <v>1801785745.06</v>
      </c>
      <c r="AC628" s="10">
        <f t="shared" si="44"/>
        <v>1458407085.01</v>
      </c>
      <c r="AD628" s="10">
        <f t="shared" si="41"/>
        <v>343378660.05</v>
      </c>
      <c r="AE628" s="12">
        <f>C628/(1+0.13)/VLOOKUP(A628,[1]选股结果!$A$2:$AX$3002,3,FALSE)</f>
        <v>0.71856979269661</v>
      </c>
      <c r="AF628" s="12">
        <f>(S628/(1+0.1)+Z628)/(VLOOKUP(A628,[1]选股结果!$A$2:$AY$3002,51,FALSE))</f>
        <v>0.675730302780636</v>
      </c>
      <c r="AG628" s="16"/>
      <c r="AH628" s="12">
        <f>AD628/VLOOKUP(A628,[1]选股结果!$A$2:$AX$3002,35,FALSE)</f>
        <v>0.97282129468552</v>
      </c>
      <c r="AI628" s="10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S628/(1+0.13)+Z628)</f>
        <v>598042422.187788</v>
      </c>
      <c r="AJ628" s="10">
        <f t="shared" si="42"/>
        <v>-254663762.137788</v>
      </c>
      <c r="AK628" s="18">
        <f>AD628-VLOOKUP(A628,[2]选股结果!$A$2:$G$4900,7,FALSE)</f>
        <v>339697862.06</v>
      </c>
    </row>
    <row r="629" spans="1:37">
      <c r="A629" s="5" t="s">
        <v>1291</v>
      </c>
      <c r="B629" s="5" t="s">
        <v>1292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/>
      <c r="L629" s="6">
        <v>0</v>
      </c>
      <c r="M629" s="6">
        <v>0</v>
      </c>
      <c r="N629" s="6"/>
      <c r="O629" s="6">
        <v>0</v>
      </c>
      <c r="P629" s="6">
        <v>37997419.34</v>
      </c>
      <c r="Q629" s="6">
        <v>7655821.48</v>
      </c>
      <c r="R629" s="6"/>
      <c r="S629" s="6">
        <v>37681785.59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113130197.69</v>
      </c>
      <c r="AA629" s="6">
        <v>107777121.37</v>
      </c>
      <c r="AB629" s="10">
        <f t="shared" si="45"/>
        <v>374679095.15</v>
      </c>
      <c r="AC629" s="10">
        <f t="shared" si="44"/>
        <v>296586523.99</v>
      </c>
      <c r="AD629" s="10">
        <f t="shared" si="41"/>
        <v>78092571.16</v>
      </c>
      <c r="AE629" s="12">
        <f>C629/(1+0.13)/VLOOKUP(A629,[1]选股结果!$A$2:$AX$3002,3,FALSE)</f>
        <v>0.899905525201648</v>
      </c>
      <c r="AF629" s="12">
        <f>(S629/(1+0.1)+Z629)/(VLOOKUP(A629,[1]选股结果!$A$2:$AY$3002,51,FALSE))</f>
        <v>0.503273888068289</v>
      </c>
      <c r="AG629" s="16"/>
      <c r="AH629" s="12">
        <f>AD629/VLOOKUP(A629,[1]选股结果!$A$2:$AX$3002,35,FALSE)</f>
        <v>-7.24713594432162</v>
      </c>
      <c r="AI629" s="10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S629/(1+0.13)+Z629)</f>
        <v>146378272.038496</v>
      </c>
      <c r="AJ629" s="10">
        <f t="shared" si="42"/>
        <v>-68285700.8784955</v>
      </c>
      <c r="AK629" s="18">
        <f>AD629-VLOOKUP(A629,[2]选股结果!$A$2:$G$4900,7,FALSE)</f>
        <v>78189658.99</v>
      </c>
    </row>
    <row r="630" spans="1:37">
      <c r="A630" s="5" t="s">
        <v>1293</v>
      </c>
      <c r="B630" s="5" t="s">
        <v>1294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/>
      <c r="L630" s="6">
        <v>0</v>
      </c>
      <c r="M630" s="6">
        <v>0</v>
      </c>
      <c r="N630" s="6"/>
      <c r="O630" s="6">
        <v>0</v>
      </c>
      <c r="P630" s="6">
        <v>71998484.74</v>
      </c>
      <c r="Q630" s="6">
        <v>605120454.58</v>
      </c>
      <c r="R630" s="6"/>
      <c r="S630" s="6">
        <v>4824353568.66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204002931.12</v>
      </c>
      <c r="AA630" s="6">
        <v>632437063.37</v>
      </c>
      <c r="AB630" s="10">
        <f t="shared" si="45"/>
        <v>5642119858.37</v>
      </c>
      <c r="AC630" s="10">
        <f t="shared" si="44"/>
        <v>5732792047.89</v>
      </c>
      <c r="AD630" s="10">
        <f t="shared" si="41"/>
        <v>-90672189.5199995</v>
      </c>
      <c r="AE630" s="12">
        <f>C630/(1+0.13)/VLOOKUP(A630,[1]选股结果!$A$2:$AX$3002,3,FALSE)</f>
        <v>0.985299292764143</v>
      </c>
      <c r="AF630" s="12">
        <f>(S630/(1+0.1)+Z630)/(VLOOKUP(A630,[1]选股结果!$A$2:$AY$3002,51,FALSE))</f>
        <v>1.0522526434502</v>
      </c>
      <c r="AG630" s="16"/>
      <c r="AH630" s="12">
        <f>AD630/VLOOKUP(A630,[1]选股结果!$A$2:$AX$3002,35,FALSE)</f>
        <v>-1.16803368381564</v>
      </c>
      <c r="AI630" s="10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S630/(1+0.13)+Z630)</f>
        <v>-111482194.442036</v>
      </c>
      <c r="AJ630" s="10">
        <f t="shared" si="42"/>
        <v>20810004.9220362</v>
      </c>
      <c r="AK630" s="18">
        <f>AD630-VLOOKUP(A630,[2]选股结果!$A$2:$G$4900,7,FALSE)</f>
        <v>-90764593.2699995</v>
      </c>
    </row>
    <row r="631" spans="1:37">
      <c r="A631" s="5" t="s">
        <v>1295</v>
      </c>
      <c r="B631" s="5" t="s">
        <v>1296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/>
      <c r="L631" s="6">
        <v>0</v>
      </c>
      <c r="M631" s="6">
        <v>0</v>
      </c>
      <c r="N631" s="6"/>
      <c r="O631" s="6">
        <v>0</v>
      </c>
      <c r="P631" s="6">
        <v>13206920.56</v>
      </c>
      <c r="Q631" s="6">
        <v>49078922.57</v>
      </c>
      <c r="R631" s="6"/>
      <c r="S631" s="6">
        <v>179764563.03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107578803.75</v>
      </c>
      <c r="AA631" s="6">
        <v>70774110.93</v>
      </c>
      <c r="AB631" s="10">
        <f t="shared" si="45"/>
        <v>402322705.25</v>
      </c>
      <c r="AC631" s="10">
        <f t="shared" si="44"/>
        <v>371324398.27</v>
      </c>
      <c r="AD631" s="10">
        <f t="shared" si="41"/>
        <v>30998306.98</v>
      </c>
      <c r="AE631" s="12">
        <f>C631/(1+0.13)/VLOOKUP(A631,[1]选股结果!$A$2:$AX$3002,3,FALSE)</f>
        <v>1.15963415770623</v>
      </c>
      <c r="AF631" s="12">
        <f>(S631/(1+0.1)+Z631)/(VLOOKUP(A631,[1]选股结果!$A$2:$AY$3002,51,FALSE))</f>
        <v>0.773136503454876</v>
      </c>
      <c r="AG631" s="16"/>
      <c r="AH631" s="12">
        <f>AD631/VLOOKUP(A631,[1]选股结果!$A$2:$AX$3002,35,FALSE)</f>
        <v>-0.258704132387036</v>
      </c>
      <c r="AI631" s="10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S631/(1+0.13)+Z631)</f>
        <v>83859228.0026549</v>
      </c>
      <c r="AJ631" s="10">
        <f t="shared" si="42"/>
        <v>-52860921.0226549</v>
      </c>
      <c r="AK631" s="18">
        <f>AD631-VLOOKUP(A631,[2]选股结果!$A$2:$G$4900,7,FALSE)</f>
        <v>30362067.17</v>
      </c>
    </row>
    <row r="632" spans="1:37">
      <c r="A632" s="5" t="s">
        <v>1297</v>
      </c>
      <c r="B632" s="5" t="s">
        <v>1298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/>
      <c r="L632" s="6">
        <v>0</v>
      </c>
      <c r="M632" s="6">
        <v>0</v>
      </c>
      <c r="N632" s="6"/>
      <c r="O632" s="6">
        <v>0</v>
      </c>
      <c r="P632" s="6">
        <v>51927798.05</v>
      </c>
      <c r="Q632" s="6">
        <v>62885868.62</v>
      </c>
      <c r="R632" s="6"/>
      <c r="S632" s="6">
        <v>596458370.01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163545829.63</v>
      </c>
      <c r="AA632" s="6">
        <v>205800446.53</v>
      </c>
      <c r="AB632" s="10">
        <f t="shared" si="45"/>
        <v>999494239.42</v>
      </c>
      <c r="AC632" s="10">
        <f t="shared" si="44"/>
        <v>1017732444.22</v>
      </c>
      <c r="AD632" s="10">
        <f t="shared" si="41"/>
        <v>-18238204.8</v>
      </c>
      <c r="AE632" s="12">
        <f>C632/(1+0.13)/VLOOKUP(A632,[1]选股结果!$A$2:$AX$3002,3,FALSE)</f>
        <v>0.91954298851248</v>
      </c>
      <c r="AF632" s="12">
        <f>(S632/(1+0.1)+Z632)/(VLOOKUP(A632,[1]选股结果!$A$2:$AY$3002,51,FALSE))</f>
        <v>0.835815368438727</v>
      </c>
      <c r="AG632" s="16"/>
      <c r="AH632" s="12">
        <f>AD632/VLOOKUP(A632,[1]选股结果!$A$2:$AX$3002,35,FALSE)</f>
        <v>-0.470537481933146</v>
      </c>
      <c r="AI632" s="10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S632/(1+0.13)+Z632)</f>
        <v>153036697.184425</v>
      </c>
      <c r="AJ632" s="10">
        <f t="shared" si="42"/>
        <v>-171274901.984425</v>
      </c>
      <c r="AK632" s="18">
        <f>AD632-VLOOKUP(A632,[2]选股结果!$A$2:$G$4900,7,FALSE)</f>
        <v>-18481283.96</v>
      </c>
    </row>
    <row r="633" spans="1:37">
      <c r="A633" s="5" t="s">
        <v>1299</v>
      </c>
      <c r="B633" s="5" t="s">
        <v>1300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/>
      <c r="L633" s="6">
        <v>0</v>
      </c>
      <c r="M633" s="6">
        <v>0</v>
      </c>
      <c r="N633" s="6"/>
      <c r="O633" s="6">
        <v>0</v>
      </c>
      <c r="P633" s="6">
        <v>89064059.65</v>
      </c>
      <c r="Q633" s="6">
        <v>78990801.31</v>
      </c>
      <c r="R633" s="6"/>
      <c r="S633" s="6">
        <v>2256082744.05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299910916.88</v>
      </c>
      <c r="AA633" s="6">
        <v>115667061.75</v>
      </c>
      <c r="AB633" s="10">
        <f t="shared" si="45"/>
        <v>2395532268.48</v>
      </c>
      <c r="AC633" s="10">
        <f t="shared" si="44"/>
        <v>2760724782.33</v>
      </c>
      <c r="AD633" s="10">
        <f t="shared" si="41"/>
        <v>-365192513.85</v>
      </c>
      <c r="AE633" s="12">
        <f>C633/(1+0.13)/VLOOKUP(A633,[1]选股结果!$A$2:$AX$3002,3,FALSE)</f>
        <v>0.77864726577088</v>
      </c>
      <c r="AF633" s="12">
        <f>(S633/(1+0.1)+Z633)/(VLOOKUP(A633,[1]选股结果!$A$2:$AY$3002,51,FALSE))</f>
        <v>0.897305169069017</v>
      </c>
      <c r="AG633" s="16"/>
      <c r="AH633" s="12">
        <f>AD633/VLOOKUP(A633,[1]选股结果!$A$2:$AX$3002,35,FALSE)</f>
        <v>-4.08099336399288</v>
      </c>
      <c r="AI633" s="10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S633/(1+0.13)+Z633)</f>
        <v>323506296.42584</v>
      </c>
      <c r="AJ633" s="10">
        <f t="shared" si="42"/>
        <v>-688698810.275841</v>
      </c>
      <c r="AK633" s="18">
        <f>AD633-VLOOKUP(A633,[2]选股结果!$A$2:$G$4900,7,FALSE)</f>
        <v>-364862986.16</v>
      </c>
    </row>
    <row r="634" spans="1:37">
      <c r="A634" s="5" t="s">
        <v>1301</v>
      </c>
      <c r="B634" s="5" t="s">
        <v>1302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/>
      <c r="L634" s="6">
        <v>0</v>
      </c>
      <c r="M634" s="6">
        <v>0</v>
      </c>
      <c r="N634" s="6"/>
      <c r="O634" s="6">
        <v>0</v>
      </c>
      <c r="P634" s="6">
        <v>109263679.1</v>
      </c>
      <c r="Q634" s="6">
        <v>14623355.35</v>
      </c>
      <c r="R634" s="6"/>
      <c r="S634" s="6">
        <v>96691763.07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180840267.52</v>
      </c>
      <c r="AA634" s="6">
        <v>54689074.1</v>
      </c>
      <c r="AB634" s="10">
        <f t="shared" si="45"/>
        <v>518042831.88</v>
      </c>
      <c r="AC634" s="10">
        <f t="shared" si="44"/>
        <v>441484783.79</v>
      </c>
      <c r="AD634" s="10">
        <f t="shared" si="41"/>
        <v>76558048.0899999</v>
      </c>
      <c r="AE634" s="12">
        <f>C634/(1+0.13)/VLOOKUP(A634,[1]选股结果!$A$2:$AX$3002,3,FALSE)</f>
        <v>0.371814863129083</v>
      </c>
      <c r="AF634" s="12">
        <f>(S634/(1+0.1)+Z634)/(VLOOKUP(A634,[1]选股结果!$A$2:$AY$3002,51,FALSE))</f>
        <v>0.264699786269649</v>
      </c>
      <c r="AG634" s="16"/>
      <c r="AH634" s="12">
        <f>AD634/VLOOKUP(A634,[1]选股结果!$A$2:$AX$3002,35,FALSE)</f>
        <v>-0.486846759264192</v>
      </c>
      <c r="AI634" s="10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S634/(1+0.13)+Z634)</f>
        <v>748862247.499646</v>
      </c>
      <c r="AJ634" s="10">
        <f t="shared" si="42"/>
        <v>-672304199.409646</v>
      </c>
      <c r="AK634" s="18">
        <f>AD634-VLOOKUP(A634,[2]选股结果!$A$2:$G$4900,7,FALSE)</f>
        <v>77482505.1999999</v>
      </c>
    </row>
    <row r="635" spans="1:37">
      <c r="A635" s="5" t="s">
        <v>1303</v>
      </c>
      <c r="B635" s="5" t="s">
        <v>1304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/>
      <c r="L635" s="6">
        <v>0</v>
      </c>
      <c r="M635" s="6">
        <v>0</v>
      </c>
      <c r="N635" s="6"/>
      <c r="O635" s="6">
        <v>0</v>
      </c>
      <c r="P635" s="6">
        <v>59853194.95</v>
      </c>
      <c r="Q635" s="6">
        <v>47520328.87</v>
      </c>
      <c r="R635" s="6"/>
      <c r="S635" s="6">
        <v>2061837952.99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133605219.89</v>
      </c>
      <c r="AA635" s="6">
        <v>133738651.62</v>
      </c>
      <c r="AB635" s="10">
        <f t="shared" si="45"/>
        <v>2458180156.42</v>
      </c>
      <c r="AC635" s="10">
        <f t="shared" si="44"/>
        <v>2389035019.45</v>
      </c>
      <c r="AD635" s="10">
        <f t="shared" si="41"/>
        <v>69145136.9700003</v>
      </c>
      <c r="AE635" s="12">
        <f>C635/(1+0.13)/VLOOKUP(A635,[1]选股结果!$A$2:$AX$3002,3,FALSE)</f>
        <v>0.819855085335586</v>
      </c>
      <c r="AF635" s="12">
        <f>(S635/(1+0.1)+Z635)/(VLOOKUP(A635,[1]选股结果!$A$2:$AY$3002,51,FALSE))</f>
        <v>0.794235853323437</v>
      </c>
      <c r="AG635" s="16"/>
      <c r="AH635" s="12">
        <f>AD635/VLOOKUP(A635,[1]选股结果!$A$2:$AX$3002,35,FALSE)</f>
        <v>-74.8421774000606</v>
      </c>
      <c r="AI635" s="10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S635/(1+0.13)+Z635)</f>
        <v>569979914.371681</v>
      </c>
      <c r="AJ635" s="10">
        <f t="shared" si="42"/>
        <v>-500834777.401681</v>
      </c>
      <c r="AK635" s="18">
        <f>AD635-VLOOKUP(A635,[2]选股结果!$A$2:$G$4900,7,FALSE)</f>
        <v>69700903.3000003</v>
      </c>
    </row>
    <row r="636" spans="1:37">
      <c r="A636" s="5" t="s">
        <v>1305</v>
      </c>
      <c r="B636" s="5" t="s">
        <v>1306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/>
      <c r="L636" s="6">
        <v>0</v>
      </c>
      <c r="M636" s="6">
        <v>0</v>
      </c>
      <c r="N636" s="6"/>
      <c r="O636" s="6">
        <v>0</v>
      </c>
      <c r="P636" s="6">
        <v>19035753.32</v>
      </c>
      <c r="Q636" s="6">
        <v>16932721.46</v>
      </c>
      <c r="R636" s="6"/>
      <c r="S636" s="6">
        <v>442978088.9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89366660.28</v>
      </c>
      <c r="AA636" s="6">
        <v>70289193.98</v>
      </c>
      <c r="AB636" s="10">
        <f t="shared" si="45"/>
        <v>778252735.8</v>
      </c>
      <c r="AC636" s="10">
        <f t="shared" si="44"/>
        <v>621669696.48</v>
      </c>
      <c r="AD636" s="10">
        <f t="shared" si="41"/>
        <v>156583039.32</v>
      </c>
      <c r="AE636" s="12">
        <f>C636/(1+0.13)/VLOOKUP(A636,[1]选股结果!$A$2:$AX$3002,3,FALSE)</f>
        <v>0.945922790902922</v>
      </c>
      <c r="AF636" s="12">
        <f>(S636/(1+0.1)+Z636)/(VLOOKUP(A636,[1]选股结果!$A$2:$AY$3002,51,FALSE))</f>
        <v>0.798756830667102</v>
      </c>
      <c r="AG636" s="16"/>
      <c r="AH636" s="12">
        <f>AD636/VLOOKUP(A636,[1]选股结果!$A$2:$AX$3002,35,FALSE)</f>
        <v>1.92513942171722</v>
      </c>
      <c r="AI636" s="10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S636/(1+0.13)+Z636)</f>
        <v>134667166.953894</v>
      </c>
      <c r="AJ636" s="10">
        <f t="shared" si="42"/>
        <v>21915872.3661063</v>
      </c>
      <c r="AK636" s="18">
        <f>AD636-VLOOKUP(A636,[2]选股结果!$A$2:$G$4900,7,FALSE)</f>
        <v>156377265.17</v>
      </c>
    </row>
    <row r="637" spans="1:37">
      <c r="A637" s="5" t="s">
        <v>1307</v>
      </c>
      <c r="B637" s="5" t="s">
        <v>1308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/>
      <c r="L637" s="6">
        <v>0</v>
      </c>
      <c r="M637" s="6">
        <v>0</v>
      </c>
      <c r="N637" s="6"/>
      <c r="O637" s="6">
        <v>0</v>
      </c>
      <c r="P637" s="6">
        <v>33417983.91</v>
      </c>
      <c r="Q637" s="6">
        <v>283321487.47</v>
      </c>
      <c r="R637" s="6"/>
      <c r="S637" s="6">
        <v>426499492.5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81553330.46</v>
      </c>
      <c r="AA637" s="6">
        <v>35066062.77</v>
      </c>
      <c r="AB637" s="10">
        <f t="shared" si="45"/>
        <v>1013531659.67</v>
      </c>
      <c r="AC637" s="10">
        <f t="shared" si="44"/>
        <v>576536869.64</v>
      </c>
      <c r="AD637" s="10">
        <f t="shared" si="41"/>
        <v>436994790.03</v>
      </c>
      <c r="AE637" s="12">
        <f>C637/(1+0.13)/VLOOKUP(A637,[1]选股结果!$A$2:$AX$3002,3,FALSE)</f>
        <v>0.652445434624853</v>
      </c>
      <c r="AF637" s="12">
        <f>(S637/(1+0.1)+Z637)/(VLOOKUP(A637,[1]选股结果!$A$2:$AY$3002,51,FALSE))</f>
        <v>0.532330532289257</v>
      </c>
      <c r="AG637" s="16"/>
      <c r="AH637" s="12">
        <f>AD637/VLOOKUP(A637,[1]选股结果!$A$2:$AX$3002,35,FALSE)</f>
        <v>3.60519375458217</v>
      </c>
      <c r="AI637" s="10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S637/(1+0.13)+Z637)</f>
        <v>422571307.06646</v>
      </c>
      <c r="AJ637" s="10">
        <f t="shared" si="42"/>
        <v>14423482.9635399</v>
      </c>
      <c r="AK637" s="18">
        <f>AD637-VLOOKUP(A637,[2]选股结果!$A$2:$G$4900,7,FALSE)</f>
        <v>437270668.83</v>
      </c>
    </row>
    <row r="638" spans="1:37">
      <c r="A638" s="5" t="s">
        <v>1309</v>
      </c>
      <c r="B638" s="5" t="s">
        <v>1310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/>
      <c r="L638" s="6">
        <v>0</v>
      </c>
      <c r="M638" s="6">
        <v>0</v>
      </c>
      <c r="N638" s="6"/>
      <c r="O638" s="6">
        <v>0</v>
      </c>
      <c r="P638" s="6">
        <v>11132096.06</v>
      </c>
      <c r="Q638" s="6">
        <v>362796895.33</v>
      </c>
      <c r="R638" s="6"/>
      <c r="S638" s="6">
        <v>160661720.75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83380467.9</v>
      </c>
      <c r="AA638" s="6">
        <v>218987005.56</v>
      </c>
      <c r="AB638" s="10">
        <f t="shared" si="45"/>
        <v>635405415.5</v>
      </c>
      <c r="AC638" s="10">
        <f t="shared" si="44"/>
        <v>474161290.27</v>
      </c>
      <c r="AD638" s="10">
        <f t="shared" si="41"/>
        <v>161244125.23</v>
      </c>
      <c r="AE638" s="12">
        <f>C638/(1+0.13)/VLOOKUP(A638,[1]选股结果!$A$2:$AX$3002,3,FALSE)</f>
        <v>1.0179062026995</v>
      </c>
      <c r="AF638" s="12">
        <f>(S638/(1+0.1)+Z638)/(VLOOKUP(A638,[1]选股结果!$A$2:$AY$3002,51,FALSE))</f>
        <v>0.59171787406163</v>
      </c>
      <c r="AG638" s="16"/>
      <c r="AH638" s="12">
        <f>AD638/VLOOKUP(A638,[1]选股结果!$A$2:$AX$3002,35,FALSE)</f>
        <v>-1.02552799963277</v>
      </c>
      <c r="AI638" s="10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S638/(1+0.13)+Z638)</f>
        <v>162187590.861947</v>
      </c>
      <c r="AJ638" s="10">
        <f t="shared" si="42"/>
        <v>-943465.631946981</v>
      </c>
      <c r="AK638" s="18">
        <f>AD638-VLOOKUP(A638,[2]选股结果!$A$2:$G$4900,7,FALSE)</f>
        <v>162534396.62</v>
      </c>
    </row>
    <row r="639" spans="1:37">
      <c r="A639" s="5" t="s">
        <v>1311</v>
      </c>
      <c r="B639" s="5" t="s">
        <v>1312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/>
      <c r="L639" s="6">
        <v>0</v>
      </c>
      <c r="M639" s="6">
        <v>0</v>
      </c>
      <c r="N639" s="6"/>
      <c r="O639" s="6">
        <v>0</v>
      </c>
      <c r="P639" s="6">
        <v>40235092.74</v>
      </c>
      <c r="Q639" s="6">
        <v>61605797.09</v>
      </c>
      <c r="R639" s="6"/>
      <c r="S639" s="6">
        <v>1166446095.62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196940783.28</v>
      </c>
      <c r="AA639" s="6">
        <v>131504951.88</v>
      </c>
      <c r="AB639" s="10">
        <f t="shared" si="45"/>
        <v>1472961291.01</v>
      </c>
      <c r="AC639" s="10">
        <f t="shared" si="44"/>
        <v>1535126923.52</v>
      </c>
      <c r="AD639" s="10">
        <f t="shared" si="41"/>
        <v>-62165632.5099998</v>
      </c>
      <c r="AE639" s="12">
        <f>C639/(1+0.13)/VLOOKUP(A639,[1]选股结果!$A$2:$AX$3002,3,FALSE)</f>
        <v>0.924499976809262</v>
      </c>
      <c r="AF639" s="12">
        <f>(S639/(1+0.1)+Z639)/(VLOOKUP(A639,[1]选股结果!$A$2:$AY$3002,51,FALSE))</f>
        <v>0.87500889959078</v>
      </c>
      <c r="AG639" s="16"/>
      <c r="AH639" s="12">
        <f>AD639/VLOOKUP(A639,[1]选股结果!$A$2:$AX$3002,35,FALSE)</f>
        <v>-0.100807325013622</v>
      </c>
      <c r="AI639" s="10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S639/(1+0.13)+Z639)</f>
        <v>207758647.855398</v>
      </c>
      <c r="AJ639" s="10">
        <f t="shared" si="42"/>
        <v>-269924280.365398</v>
      </c>
      <c r="AK639" s="18">
        <f>AD639-VLOOKUP(A639,[2]选股结果!$A$2:$G$4900,7,FALSE)</f>
        <v>-62414620.7499998</v>
      </c>
    </row>
    <row r="640" spans="1:37">
      <c r="A640" s="5" t="s">
        <v>1313</v>
      </c>
      <c r="B640" s="5" t="s">
        <v>1314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/>
      <c r="L640" s="6">
        <v>0</v>
      </c>
      <c r="M640" s="6">
        <v>0</v>
      </c>
      <c r="N640" s="6"/>
      <c r="O640" s="6">
        <v>0</v>
      </c>
      <c r="P640" s="6">
        <v>31763149.63</v>
      </c>
      <c r="Q640" s="6">
        <v>32607954.29</v>
      </c>
      <c r="R640" s="6"/>
      <c r="S640" s="6">
        <v>1612719763.73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166133936.22</v>
      </c>
      <c r="AA640" s="6">
        <v>87670204.8</v>
      </c>
      <c r="AB640" s="10">
        <f t="shared" si="45"/>
        <v>1937400915.3</v>
      </c>
      <c r="AC640" s="10">
        <f t="shared" si="44"/>
        <v>1898287054.38</v>
      </c>
      <c r="AD640" s="10">
        <f t="shared" si="41"/>
        <v>39113860.9199998</v>
      </c>
      <c r="AE640" s="12">
        <f>C640/(1+0.13)/VLOOKUP(A640,[1]选股结果!$A$2:$AX$3002,3,FALSE)</f>
        <v>0.973700881534698</v>
      </c>
      <c r="AF640" s="12">
        <f>(S640/(1+0.1)+Z640)/(VLOOKUP(A640,[1]选股结果!$A$2:$AY$3002,51,FALSE))</f>
        <v>0.980953464044643</v>
      </c>
      <c r="AG640" s="16"/>
      <c r="AH640" s="12">
        <f>AD640/VLOOKUP(A640,[1]选股结果!$A$2:$AX$3002,35,FALSE)</f>
        <v>0.736368920157254</v>
      </c>
      <c r="AI640" s="10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S640/(1+0.13)+Z640)</f>
        <v>70615442.5005307</v>
      </c>
      <c r="AJ640" s="10">
        <f t="shared" si="42"/>
        <v>-31501581.5805309</v>
      </c>
      <c r="AK640" s="18">
        <f>AD640-VLOOKUP(A640,[2]选股结果!$A$2:$G$4900,7,FALSE)</f>
        <v>39081537.9199998</v>
      </c>
    </row>
    <row r="641" spans="1:37">
      <c r="A641" s="5" t="s">
        <v>1315</v>
      </c>
      <c r="B641" s="5" t="s">
        <v>1316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/>
      <c r="L641" s="6">
        <v>0</v>
      </c>
      <c r="M641" s="6">
        <v>0</v>
      </c>
      <c r="N641" s="6"/>
      <c r="O641" s="6">
        <v>0</v>
      </c>
      <c r="P641" s="6">
        <v>556268939.53</v>
      </c>
      <c r="Q641" s="6">
        <v>207760935.84</v>
      </c>
      <c r="R641" s="6"/>
      <c r="S641" s="6">
        <v>29178002235.36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525577235.24</v>
      </c>
      <c r="AA641" s="6">
        <v>365656116.58</v>
      </c>
      <c r="AB641" s="10">
        <f t="shared" si="45"/>
        <v>29851843226.39</v>
      </c>
      <c r="AC641" s="10">
        <f t="shared" si="44"/>
        <v>30625504526.71</v>
      </c>
      <c r="AD641" s="10">
        <f t="shared" si="41"/>
        <v>-773661300.320004</v>
      </c>
      <c r="AE641" s="12">
        <f>C641/(1+0.13)/VLOOKUP(A641,[1]选股结果!$A$2:$AX$3002,3,FALSE)</f>
        <v>0.965358255033946</v>
      </c>
      <c r="AF641" s="12">
        <f>(S641/(1+0.1)+Z641)/(VLOOKUP(A641,[1]选股结果!$A$2:$AY$3002,51,FALSE))</f>
        <v>1.01011608310602</v>
      </c>
      <c r="AG641" s="16"/>
      <c r="AH641" s="12">
        <f>AD641/VLOOKUP(A641,[1]选股结果!$A$2:$AX$3002,35,FALSE)</f>
        <v>-3.8276675029129</v>
      </c>
      <c r="AI641" s="10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S641/(1+0.13)+Z641)</f>
        <v>433305702.852207</v>
      </c>
      <c r="AJ641" s="10">
        <f t="shared" si="42"/>
        <v>-1206967003.17221</v>
      </c>
      <c r="AK641" s="18">
        <f>AD641-VLOOKUP(A641,[2]选股结果!$A$2:$G$4900,7,FALSE)</f>
        <v>-703667607.080003</v>
      </c>
    </row>
    <row r="642" spans="1:37">
      <c r="A642" s="5" t="s">
        <v>1317</v>
      </c>
      <c r="B642" s="5" t="s">
        <v>1318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/>
      <c r="L642" s="6">
        <v>0</v>
      </c>
      <c r="M642" s="6">
        <v>0</v>
      </c>
      <c r="N642" s="6"/>
      <c r="O642" s="6">
        <v>0</v>
      </c>
      <c r="P642" s="6">
        <v>20878743.45</v>
      </c>
      <c r="Q642" s="6">
        <v>730869859.18</v>
      </c>
      <c r="R642" s="6"/>
      <c r="S642" s="6">
        <v>1291896502.88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333177150.84</v>
      </c>
      <c r="AA642" s="6">
        <v>822509769.59</v>
      </c>
      <c r="AB642" s="10">
        <f t="shared" si="45"/>
        <v>2190878891.27</v>
      </c>
      <c r="AC642" s="10">
        <f t="shared" si="44"/>
        <v>2468462166.76</v>
      </c>
      <c r="AD642" s="10">
        <f t="shared" si="41"/>
        <v>-277583275.49</v>
      </c>
      <c r="AE642" s="12">
        <f>C642/(1+0.13)/VLOOKUP(A642,[1]选股结果!$A$2:$AX$3002,3,FALSE)</f>
        <v>0.531640929506971</v>
      </c>
      <c r="AF642" s="12">
        <f>(S642/(1+0.1)+Z642)/(VLOOKUP(A642,[1]选股结果!$A$2:$AY$3002,51,FALSE))</f>
        <v>0.59140925333674</v>
      </c>
      <c r="AG642" s="16"/>
      <c r="AH642" s="12">
        <f>AD642/VLOOKUP(A642,[1]选股结果!$A$2:$AX$3002,35,FALSE)</f>
        <v>0.294551598362621</v>
      </c>
      <c r="AI642" s="10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S642/(1+0.13)+Z642)</f>
        <v>1072765216.67327</v>
      </c>
      <c r="AJ642" s="10">
        <f t="shared" si="42"/>
        <v>-1350348492.16327</v>
      </c>
      <c r="AK642" s="18">
        <f>AD642-VLOOKUP(A642,[2]选股结果!$A$2:$G$4900,7,FALSE)</f>
        <v>-248642444.51</v>
      </c>
    </row>
    <row r="643" spans="1:37">
      <c r="A643" s="5" t="s">
        <v>1319</v>
      </c>
      <c r="B643" s="5" t="s">
        <v>1320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/>
      <c r="L643" s="6">
        <v>0</v>
      </c>
      <c r="M643" s="6">
        <v>0</v>
      </c>
      <c r="N643" s="6"/>
      <c r="O643" s="6">
        <v>0</v>
      </c>
      <c r="P643" s="6">
        <v>13279045.78</v>
      </c>
      <c r="Q643" s="6">
        <v>28964163.21</v>
      </c>
      <c r="R643" s="6"/>
      <c r="S643" s="6">
        <v>206849512.95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269215131.71</v>
      </c>
      <c r="AA643" s="6">
        <v>36887107.23</v>
      </c>
      <c r="AB643" s="10">
        <f t="shared" si="45"/>
        <v>573393594.47</v>
      </c>
      <c r="AC643" s="10">
        <f t="shared" si="44"/>
        <v>526230797.67</v>
      </c>
      <c r="AD643" s="10">
        <f t="shared" ref="AD643:AD706" si="46">AB643-AC643</f>
        <v>47162796.8000001</v>
      </c>
      <c r="AE643" s="12">
        <f>C643/(1+0.13)/VLOOKUP(A643,[1]选股结果!$A$2:$AX$3002,3,FALSE)</f>
        <v>0.90223332726756</v>
      </c>
      <c r="AF643" s="12">
        <f>(S643/(1+0.1)+Z643)/(VLOOKUP(A643,[1]选股结果!$A$2:$AY$3002,51,FALSE))</f>
        <v>0.791578480480604</v>
      </c>
      <c r="AG643" s="16"/>
      <c r="AH643" s="12">
        <f>AD643/VLOOKUP(A643,[1]选股结果!$A$2:$AX$3002,35,FALSE)</f>
        <v>-1.22946749641253</v>
      </c>
      <c r="AI643" s="10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S643/(1+0.13)+Z643)</f>
        <v>125388309.042566</v>
      </c>
      <c r="AJ643" s="10">
        <f t="shared" ref="AJ643:AJ706" si="47">AD643-AI643</f>
        <v>-78225512.2425663</v>
      </c>
      <c r="AK643" s="18">
        <f>AD643-VLOOKUP(A643,[2]选股结果!$A$2:$G$4900,7,FALSE)</f>
        <v>47130967.9600001</v>
      </c>
    </row>
    <row r="644" spans="1:37">
      <c r="A644" s="5" t="s">
        <v>1321</v>
      </c>
      <c r="B644" s="5" t="s">
        <v>1322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/>
      <c r="L644" s="6">
        <v>0</v>
      </c>
      <c r="M644" s="6">
        <v>0</v>
      </c>
      <c r="N644" s="6"/>
      <c r="O644" s="6">
        <v>0</v>
      </c>
      <c r="P644" s="6">
        <v>156932782.12</v>
      </c>
      <c r="Q644" s="6">
        <v>113680770.16</v>
      </c>
      <c r="R644" s="6"/>
      <c r="S644" s="6">
        <v>1882284634.87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630965763.14</v>
      </c>
      <c r="AA644" s="6">
        <v>485148961.93</v>
      </c>
      <c r="AB644" s="10">
        <f t="shared" si="45"/>
        <v>3243455362.57</v>
      </c>
      <c r="AC644" s="10">
        <f t="shared" si="44"/>
        <v>3155332142.06</v>
      </c>
      <c r="AD644" s="10">
        <f t="shared" si="46"/>
        <v>88123220.5100002</v>
      </c>
      <c r="AE644" s="12">
        <f>C644/(1+0.13)/VLOOKUP(A644,[1]选股结果!$A$2:$AX$3002,3,FALSE)</f>
        <v>1.10156474485501</v>
      </c>
      <c r="AF644" s="12">
        <f>(S644/(1+0.1)+Z644)/(VLOOKUP(A644,[1]选股结果!$A$2:$AY$3002,51,FALSE))</f>
        <v>0.959836076258117</v>
      </c>
      <c r="AG644" s="16"/>
      <c r="AH644" s="12">
        <f>AD644/VLOOKUP(A644,[1]选股结果!$A$2:$AX$3002,35,FALSE)</f>
        <v>0.276665172413603</v>
      </c>
      <c r="AI644" s="10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S644/(1+0.13)+Z644)</f>
        <v>143434798.770796</v>
      </c>
      <c r="AJ644" s="10">
        <f t="shared" si="47"/>
        <v>-55311578.2607961</v>
      </c>
      <c r="AK644" s="18">
        <f>AD644-VLOOKUP(A644,[2]选股结果!$A$2:$G$4900,7,FALSE)</f>
        <v>88567352.5700002</v>
      </c>
    </row>
    <row r="645" spans="1:37">
      <c r="A645" s="5" t="s">
        <v>1323</v>
      </c>
      <c r="B645" s="5" t="s">
        <v>1324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/>
      <c r="L645" s="6">
        <v>0</v>
      </c>
      <c r="M645" s="6">
        <v>0</v>
      </c>
      <c r="N645" s="6"/>
      <c r="O645" s="6">
        <v>0</v>
      </c>
      <c r="P645" s="6">
        <v>86642495.54</v>
      </c>
      <c r="Q645" s="6">
        <v>124305029.03</v>
      </c>
      <c r="R645" s="6"/>
      <c r="S645" s="6">
        <v>907859782.07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189704414.17</v>
      </c>
      <c r="AA645" s="6">
        <v>431871056.1</v>
      </c>
      <c r="AB645" s="10">
        <f t="shared" si="45"/>
        <v>1745508150.99</v>
      </c>
      <c r="AC645" s="10">
        <f t="shared" si="44"/>
        <v>1616077747.88</v>
      </c>
      <c r="AD645" s="10">
        <f t="shared" si="46"/>
        <v>129430403.11</v>
      </c>
      <c r="AE645" s="12">
        <f>C645/(1+0.13)/VLOOKUP(A645,[1]选股结果!$A$2:$AX$3002,3,FALSE)</f>
        <v>0.706877249956762</v>
      </c>
      <c r="AF645" s="12">
        <f>(S645/(1+0.1)+Z645)/(VLOOKUP(A645,[1]选股结果!$A$2:$AY$3002,51,FALSE))</f>
        <v>0.584615113369484</v>
      </c>
      <c r="AG645" s="16"/>
      <c r="AH645" s="12">
        <f>AD645/VLOOKUP(A645,[1]选股结果!$A$2:$AX$3002,35,FALSE)</f>
        <v>0.568400043650738</v>
      </c>
      <c r="AI645" s="10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S645/(1+0.13)+Z645)</f>
        <v>743118727.964867</v>
      </c>
      <c r="AJ645" s="10">
        <f t="shared" si="47"/>
        <v>-613688324.854867</v>
      </c>
      <c r="AK645" s="18">
        <f>AD645-VLOOKUP(A645,[2]选股结果!$A$2:$G$4900,7,FALSE)</f>
        <v>126712179.65</v>
      </c>
    </row>
    <row r="646" spans="1:37">
      <c r="A646" s="5" t="s">
        <v>1325</v>
      </c>
      <c r="B646" s="5" t="s">
        <v>1326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/>
      <c r="L646" s="6">
        <v>0</v>
      </c>
      <c r="M646" s="6">
        <v>0</v>
      </c>
      <c r="N646" s="6"/>
      <c r="O646" s="6">
        <v>0</v>
      </c>
      <c r="P646" s="6">
        <v>5910347.09</v>
      </c>
      <c r="Q646" s="6">
        <v>3094924.93</v>
      </c>
      <c r="R646" s="6"/>
      <c r="S646" s="6">
        <v>25486767.04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29181764.74</v>
      </c>
      <c r="AA646" s="6">
        <v>38511461.19</v>
      </c>
      <c r="AB646" s="10">
        <f t="shared" si="45"/>
        <v>76388084.54</v>
      </c>
      <c r="AC646" s="10">
        <f t="shared" si="44"/>
        <v>99090340.06</v>
      </c>
      <c r="AD646" s="10">
        <f t="shared" si="46"/>
        <v>-22702255.52</v>
      </c>
      <c r="AE646" s="12">
        <f>C646/(1+0.13)/VLOOKUP(A646,[1]选股结果!$A$2:$AX$3002,3,FALSE)</f>
        <v>1.09410477353363</v>
      </c>
      <c r="AF646" s="12">
        <f>(S646/(1+0.1)+Z646)/(VLOOKUP(A646,[1]选股结果!$A$2:$AY$3002,51,FALSE))</f>
        <v>0.744828349109111</v>
      </c>
      <c r="AG646" s="16"/>
      <c r="AH646" s="12">
        <f>AD646/VLOOKUP(A646,[1]选股结果!$A$2:$AX$3002,35,FALSE)</f>
        <v>0.308108257781978</v>
      </c>
      <c r="AI646" s="10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S646/(1+0.13)+Z646)</f>
        <v>18550309.3826549</v>
      </c>
      <c r="AJ646" s="10">
        <f t="shared" si="47"/>
        <v>-41252564.9026549</v>
      </c>
      <c r="AK646" s="18">
        <f>AD646-VLOOKUP(A646,[2]选股结果!$A$2:$G$4900,7,FALSE)</f>
        <v>-22794842.49</v>
      </c>
    </row>
    <row r="647" spans="1:37">
      <c r="A647" s="5" t="s">
        <v>1327</v>
      </c>
      <c r="B647" s="5" t="s">
        <v>1328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/>
      <c r="L647" s="6">
        <v>0</v>
      </c>
      <c r="M647" s="6">
        <v>0</v>
      </c>
      <c r="N647" s="6"/>
      <c r="O647" s="6">
        <v>0</v>
      </c>
      <c r="P647" s="6">
        <v>19396383</v>
      </c>
      <c r="Q647" s="6">
        <v>52505812.88</v>
      </c>
      <c r="R647" s="6"/>
      <c r="S647" s="6">
        <v>484872614.74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117592199.23</v>
      </c>
      <c r="AA647" s="6">
        <v>73343672.33</v>
      </c>
      <c r="AB647" s="10">
        <f t="shared" si="45"/>
        <v>593791247.73</v>
      </c>
      <c r="AC647" s="10">
        <f t="shared" si="44"/>
        <v>695204869.3</v>
      </c>
      <c r="AD647" s="10">
        <f t="shared" si="46"/>
        <v>-101413621.57</v>
      </c>
      <c r="AE647" s="12">
        <f>C647/(1+0.13)/VLOOKUP(A647,[1]选股结果!$A$2:$AX$3002,3,FALSE)</f>
        <v>0.841124302334595</v>
      </c>
      <c r="AF647" s="12">
        <f>(S647/(1+0.1)+Z647)/(VLOOKUP(A647,[1]选股结果!$A$2:$AY$3002,51,FALSE))</f>
        <v>0.956576266146997</v>
      </c>
      <c r="AG647" s="16"/>
      <c r="AH647" s="12">
        <f>AD647/VLOOKUP(A647,[1]选股结果!$A$2:$AX$3002,35,FALSE)</f>
        <v>10.0346329579502</v>
      </c>
      <c r="AI647" s="10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S647/(1+0.13)+Z647)</f>
        <v>37050359.0255752</v>
      </c>
      <c r="AJ647" s="10">
        <f t="shared" si="47"/>
        <v>-138463980.595575</v>
      </c>
      <c r="AK647" s="18">
        <f>AD647-VLOOKUP(A647,[2]选股结果!$A$2:$G$4900,7,FALSE)</f>
        <v>-101120688.77</v>
      </c>
    </row>
    <row r="648" spans="1:37">
      <c r="A648" s="5" t="s">
        <v>1329</v>
      </c>
      <c r="B648" s="5" t="s">
        <v>1330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/>
      <c r="L648" s="6">
        <v>0</v>
      </c>
      <c r="M648" s="6">
        <v>0</v>
      </c>
      <c r="N648" s="6"/>
      <c r="O648" s="6">
        <v>0</v>
      </c>
      <c r="P648" s="6">
        <v>362971661.74</v>
      </c>
      <c r="Q648" s="6">
        <v>252353522.03</v>
      </c>
      <c r="R648" s="6"/>
      <c r="S648" s="6">
        <v>4783695431.01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2239840588.81</v>
      </c>
      <c r="AA648" s="6">
        <v>338347529.57</v>
      </c>
      <c r="AB648" s="10">
        <f t="shared" si="45"/>
        <v>8488928049.98</v>
      </c>
      <c r="AC648" s="10">
        <f t="shared" si="44"/>
        <v>7724855211.13</v>
      </c>
      <c r="AD648" s="10">
        <f t="shared" si="46"/>
        <v>764072838.85</v>
      </c>
      <c r="AE648" s="12">
        <f>C648/(1+0.13)/VLOOKUP(A648,[1]选股结果!$A$2:$AX$3002,3,FALSE)</f>
        <v>0.737995114556299</v>
      </c>
      <c r="AF648" s="12">
        <f>(S648/(1+0.1)+Z648)/(VLOOKUP(A648,[1]选股结果!$A$2:$AY$3002,51,FALSE))</f>
        <v>0.838435536710108</v>
      </c>
      <c r="AG648" s="16"/>
      <c r="AH648" s="12">
        <f>AD648/VLOOKUP(A648,[1]选股结果!$A$2:$AX$3002,35,FALSE)</f>
        <v>0.44956473502183</v>
      </c>
      <c r="AI648" s="10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S648/(1+0.13)+Z648)</f>
        <v>1385072759.92558</v>
      </c>
      <c r="AJ648" s="10">
        <f t="shared" si="47"/>
        <v>-620999921.075575</v>
      </c>
      <c r="AK648" s="18">
        <f>AD648-VLOOKUP(A648,[2]选股结果!$A$2:$G$4900,7,FALSE)</f>
        <v>764072838.85</v>
      </c>
    </row>
    <row r="649" spans="1:37">
      <c r="A649" s="5" t="s">
        <v>1331</v>
      </c>
      <c r="B649" s="5" t="s">
        <v>1332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/>
      <c r="L649" s="6">
        <v>0</v>
      </c>
      <c r="M649" s="6">
        <v>0</v>
      </c>
      <c r="N649" s="6"/>
      <c r="O649" s="6">
        <v>0</v>
      </c>
      <c r="P649" s="6">
        <v>470641396.03</v>
      </c>
      <c r="Q649" s="6">
        <v>279874292.26</v>
      </c>
      <c r="R649" s="6"/>
      <c r="S649" s="6">
        <v>7308004607.66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3495316686.95</v>
      </c>
      <c r="AA649" s="6">
        <v>2377040951.22</v>
      </c>
      <c r="AB649" s="10">
        <f t="shared" si="45"/>
        <v>14198510193.31</v>
      </c>
      <c r="AC649" s="10">
        <f t="shared" si="44"/>
        <v>13651003641.86</v>
      </c>
      <c r="AD649" s="10">
        <f t="shared" si="46"/>
        <v>547506551.449999</v>
      </c>
      <c r="AE649" s="12">
        <f>C649/(1+0.13)/VLOOKUP(A649,[1]选股结果!$A$2:$AX$3002,3,FALSE)</f>
        <v>0.8198007010711</v>
      </c>
      <c r="AF649" s="12">
        <f>(S649/(1+0.1)+Z649)/(VLOOKUP(A649,[1]选股结果!$A$2:$AY$3002,51,FALSE))</f>
        <v>0.743474145459222</v>
      </c>
      <c r="AG649" s="16"/>
      <c r="AH649" s="12">
        <f>AD649/VLOOKUP(A649,[1]选股结果!$A$2:$AX$3002,35,FALSE)</f>
        <v>0.679269504671485</v>
      </c>
      <c r="AI649" s="10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S649/(1+0.13)+Z649)</f>
        <v>3674692033.01664</v>
      </c>
      <c r="AJ649" s="10">
        <f t="shared" si="47"/>
        <v>-3127185481.56664</v>
      </c>
      <c r="AK649" s="18">
        <f>AD649-VLOOKUP(A649,[2]选股结果!$A$2:$G$4900,7,FALSE)</f>
        <v>585828350.219999</v>
      </c>
    </row>
    <row r="650" spans="1:37">
      <c r="A650" s="5" t="s">
        <v>1333</v>
      </c>
      <c r="B650" s="5" t="s">
        <v>1334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/>
      <c r="L650" s="6">
        <v>0</v>
      </c>
      <c r="M650" s="6">
        <v>0</v>
      </c>
      <c r="N650" s="6"/>
      <c r="O650" s="6">
        <v>0</v>
      </c>
      <c r="P650" s="6">
        <v>16184431.16</v>
      </c>
      <c r="Q650" s="6">
        <v>143731321.77</v>
      </c>
      <c r="R650" s="6"/>
      <c r="S650" s="6">
        <v>190193210.91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200371791.64</v>
      </c>
      <c r="AA650" s="6">
        <v>579727622.05</v>
      </c>
      <c r="AB650" s="10">
        <f t="shared" si="45"/>
        <v>496033732.51</v>
      </c>
      <c r="AC650" s="10">
        <f t="shared" si="44"/>
        <v>986477055.76</v>
      </c>
      <c r="AD650" s="10">
        <f t="shared" si="46"/>
        <v>-490443323.25</v>
      </c>
      <c r="AE650" s="12">
        <f>C650/(1+0.13)/VLOOKUP(A650,[1]选股结果!$A$2:$AX$3002,3,FALSE)</f>
        <v>0.826199533861617</v>
      </c>
      <c r="AF650" s="12">
        <f>(S650/(1+0.1)+Z650)/(VLOOKUP(A650,[1]选股结果!$A$2:$AY$3002,51,FALSE))</f>
        <v>0.930432824698738</v>
      </c>
      <c r="AG650" s="16"/>
      <c r="AH650" s="12">
        <f>AD650/VLOOKUP(A650,[1]选股结果!$A$2:$AX$3002,35,FALSE)</f>
        <v>-8.59060721643354</v>
      </c>
      <c r="AI650" s="10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S650/(1+0.13)+Z650)</f>
        <v>32499576.7734513</v>
      </c>
      <c r="AJ650" s="10">
        <f t="shared" si="47"/>
        <v>-522942900.023451</v>
      </c>
      <c r="AK650" s="18">
        <f>AD650-VLOOKUP(A650,[2]选股结果!$A$2:$G$4900,7,FALSE)</f>
        <v>-490227801.45</v>
      </c>
    </row>
    <row r="651" spans="1:37">
      <c r="A651" s="5" t="s">
        <v>1335</v>
      </c>
      <c r="B651" s="5" t="s">
        <v>1336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/>
      <c r="L651" s="6">
        <v>0</v>
      </c>
      <c r="M651" s="6">
        <v>0</v>
      </c>
      <c r="N651" s="6"/>
      <c r="O651" s="6">
        <v>0</v>
      </c>
      <c r="P651" s="6">
        <v>179107815.55</v>
      </c>
      <c r="Q651" s="6">
        <v>89700316.82</v>
      </c>
      <c r="R651" s="6"/>
      <c r="S651" s="6">
        <v>4387881074.4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279087140.9</v>
      </c>
      <c r="AA651" s="6">
        <v>244339921.71</v>
      </c>
      <c r="AB651" s="10">
        <f t="shared" si="45"/>
        <v>5375069583.64</v>
      </c>
      <c r="AC651" s="10">
        <f t="shared" si="44"/>
        <v>5090415952.56</v>
      </c>
      <c r="AD651" s="10">
        <f t="shared" si="46"/>
        <v>284653631.08</v>
      </c>
      <c r="AE651" s="12">
        <f>C651/(1+0.13)/VLOOKUP(A651,[1]选股结果!$A$2:$AX$3002,3,FALSE)</f>
        <v>0.827529401514945</v>
      </c>
      <c r="AF651" s="12">
        <f>(S651/(1+0.1)+Z651)/(VLOOKUP(A651,[1]选股结果!$A$2:$AY$3002,51,FALSE))</f>
        <v>0.806600760987628</v>
      </c>
      <c r="AG651" s="16"/>
      <c r="AH651" s="12">
        <f>AD651/VLOOKUP(A651,[1]选股结果!$A$2:$AX$3002,35,FALSE)</f>
        <v>1.33004766791439</v>
      </c>
      <c r="AI651" s="10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S651/(1+0.13)+Z651)</f>
        <v>1129260366.79584</v>
      </c>
      <c r="AJ651" s="10">
        <f t="shared" si="47"/>
        <v>-844606735.71584</v>
      </c>
      <c r="AK651" s="18">
        <f>AD651-VLOOKUP(A651,[2]选股结果!$A$2:$G$4900,7,FALSE)</f>
        <v>282386921.29</v>
      </c>
    </row>
    <row r="652" spans="1:37">
      <c r="A652" s="5" t="s">
        <v>1337</v>
      </c>
      <c r="B652" s="5" t="s">
        <v>1338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/>
      <c r="L652" s="6">
        <v>0</v>
      </c>
      <c r="M652" s="6">
        <v>0</v>
      </c>
      <c r="N652" s="6"/>
      <c r="O652" s="6">
        <v>0</v>
      </c>
      <c r="P652" s="6">
        <v>316677505</v>
      </c>
      <c r="Q652" s="6">
        <v>15625955892</v>
      </c>
      <c r="R652" s="6"/>
      <c r="S652" s="6">
        <v>57387776718</v>
      </c>
      <c r="T652" s="6">
        <v>0</v>
      </c>
      <c r="U652" s="6">
        <v>0</v>
      </c>
      <c r="V652" s="6">
        <v>0</v>
      </c>
      <c r="W652" s="6">
        <v>0</v>
      </c>
      <c r="X652" s="6">
        <v>5104328</v>
      </c>
      <c r="Y652" s="6">
        <v>0</v>
      </c>
      <c r="Z652" s="6">
        <v>877053291</v>
      </c>
      <c r="AA652" s="6">
        <v>16331786331</v>
      </c>
      <c r="AB652" s="10">
        <f t="shared" si="45"/>
        <v>75469592335</v>
      </c>
      <c r="AC652" s="10">
        <f t="shared" si="44"/>
        <v>74918398173</v>
      </c>
      <c r="AD652" s="10">
        <f t="shared" si="46"/>
        <v>551194162</v>
      </c>
      <c r="AE652" s="12">
        <f>C652/(1+0.13)/VLOOKUP(A652,[1]选股结果!$A$2:$AX$3002,3,FALSE)</f>
        <v>0.99676517195226</v>
      </c>
      <c r="AF652" s="12">
        <f>(S652/(1+0.1)+Z652)/(VLOOKUP(A652,[1]选股结果!$A$2:$AY$3002,51,FALSE))</f>
        <v>1.02580941327472</v>
      </c>
      <c r="AG652" s="16"/>
      <c r="AH652" s="12">
        <f>AD652/VLOOKUP(A652,[1]选股结果!$A$2:$AX$3002,35,FALSE)</f>
        <v>1.79900200873169</v>
      </c>
      <c r="AI652" s="10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S652/(1+0.13)+Z652)</f>
        <v>50378862.7256622</v>
      </c>
      <c r="AJ652" s="10">
        <f t="shared" si="47"/>
        <v>500815299.274338</v>
      </c>
      <c r="AK652" s="18">
        <f>AD652-VLOOKUP(A652,[2]选股结果!$A$2:$G$4900,7,FALSE)</f>
        <v>549314014</v>
      </c>
    </row>
    <row r="653" spans="1:37">
      <c r="A653" s="5" t="s">
        <v>1339</v>
      </c>
      <c r="B653" s="5" t="s">
        <v>1340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/>
      <c r="L653" s="6">
        <v>0</v>
      </c>
      <c r="M653" s="6">
        <v>0</v>
      </c>
      <c r="N653" s="6"/>
      <c r="O653" s="6">
        <v>0</v>
      </c>
      <c r="P653" s="6">
        <v>78448215.54</v>
      </c>
      <c r="Q653" s="6">
        <v>16172135.04</v>
      </c>
      <c r="R653" s="6"/>
      <c r="S653" s="6">
        <v>1511667440.67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164431297.77</v>
      </c>
      <c r="AA653" s="6">
        <v>85927733.75</v>
      </c>
      <c r="AB653" s="10">
        <f t="shared" si="45"/>
        <v>1832780573.4</v>
      </c>
      <c r="AC653" s="10">
        <f t="shared" si="44"/>
        <v>1840474687.73</v>
      </c>
      <c r="AD653" s="10">
        <f t="shared" si="46"/>
        <v>-7694114.33000016</v>
      </c>
      <c r="AE653" s="12">
        <f>C653/(1+0.13)/VLOOKUP(A653,[1]选股结果!$A$2:$AX$3002,3,FALSE)</f>
        <v>0.92525704333371</v>
      </c>
      <c r="AF653" s="12">
        <f>(S653/(1+0.1)+Z653)/(VLOOKUP(A653,[1]选股结果!$A$2:$AY$3002,51,FALSE))</f>
        <v>0.954835485565834</v>
      </c>
      <c r="AG653" s="16"/>
      <c r="AH653" s="12">
        <f>AD653/VLOOKUP(A653,[1]选股结果!$A$2:$AX$3002,35,FALSE)</f>
        <v>-0.0761062161589911</v>
      </c>
      <c r="AI653" s="10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S653/(1+0.13)+Z653)</f>
        <v>109264913.826903</v>
      </c>
      <c r="AJ653" s="10">
        <f t="shared" si="47"/>
        <v>-116959028.156903</v>
      </c>
      <c r="AK653" s="18">
        <f>AD653-VLOOKUP(A653,[2]选股结果!$A$2:$G$4900,7,FALSE)</f>
        <v>-7710865.89000016</v>
      </c>
    </row>
    <row r="654" spans="1:37">
      <c r="A654" s="5" t="s">
        <v>1341</v>
      </c>
      <c r="B654" s="5" t="s">
        <v>1342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/>
      <c r="L654" s="6">
        <v>0</v>
      </c>
      <c r="M654" s="6">
        <v>0</v>
      </c>
      <c r="N654" s="6"/>
      <c r="O654" s="6">
        <v>0</v>
      </c>
      <c r="P654" s="6">
        <v>332782858.34</v>
      </c>
      <c r="Q654" s="6">
        <v>749297991.26</v>
      </c>
      <c r="R654" s="6"/>
      <c r="S654" s="6">
        <v>3783739096.69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1858676343.91</v>
      </c>
      <c r="AA654" s="6">
        <v>462968130.48</v>
      </c>
      <c r="AB654" s="10">
        <f t="shared" si="45"/>
        <v>8481107299.26</v>
      </c>
      <c r="AC654" s="10">
        <f t="shared" si="44"/>
        <v>6438166429.42</v>
      </c>
      <c r="AD654" s="10">
        <f t="shared" si="46"/>
        <v>2042940869.84</v>
      </c>
      <c r="AE654" s="12">
        <f>C654/(1+0.13)/VLOOKUP(A654,[1]选股结果!$A$2:$AX$3002,3,FALSE)</f>
        <v>0.771652917519452</v>
      </c>
      <c r="AF654" s="12">
        <f>(S654/(1+0.1)+Z654)/(VLOOKUP(A654,[1]选股结果!$A$2:$AY$3002,51,FALSE))</f>
        <v>0.694240969425762</v>
      </c>
      <c r="AG654" s="16"/>
      <c r="AH654" s="12">
        <f>AD654/VLOOKUP(A654,[1]选股结果!$A$2:$AX$3002,35,FALSE)</f>
        <v>2.13020596862233</v>
      </c>
      <c r="AI654" s="10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S654/(1+0.13)+Z654)</f>
        <v>2424870570.07327</v>
      </c>
      <c r="AJ654" s="10">
        <f t="shared" si="47"/>
        <v>-381929700.233274</v>
      </c>
      <c r="AK654" s="18">
        <f>AD654-VLOOKUP(A654,[2]选股结果!$A$2:$G$4900,7,FALSE)</f>
        <v>2048661896.72</v>
      </c>
    </row>
    <row r="655" spans="1:37">
      <c r="A655" s="5" t="s">
        <v>1343</v>
      </c>
      <c r="B655" s="5" t="s">
        <v>1344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/>
      <c r="L655" s="6">
        <v>0</v>
      </c>
      <c r="M655" s="6">
        <v>0</v>
      </c>
      <c r="N655" s="6"/>
      <c r="O655" s="6">
        <v>0</v>
      </c>
      <c r="P655" s="6">
        <v>21293130.88</v>
      </c>
      <c r="Q655" s="6">
        <v>14609660.37</v>
      </c>
      <c r="R655" s="6"/>
      <c r="S655" s="6">
        <v>382955353.49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293461242.13</v>
      </c>
      <c r="AA655" s="6">
        <v>65457944.85</v>
      </c>
      <c r="AB655" s="10">
        <f t="shared" si="45"/>
        <v>739385873.61</v>
      </c>
      <c r="AC655" s="10">
        <f t="shared" si="44"/>
        <v>763167671.35</v>
      </c>
      <c r="AD655" s="10">
        <f t="shared" si="46"/>
        <v>-23781797.74</v>
      </c>
      <c r="AE655" s="12">
        <f>C655/(1+0.13)/VLOOKUP(A655,[1]选股结果!$A$2:$AX$3002,3,FALSE)</f>
        <v>0.882998974959952</v>
      </c>
      <c r="AF655" s="12">
        <f>(S655/(1+0.1)+Z655)/(VLOOKUP(A655,[1]选股结果!$A$2:$AY$3002,51,FALSE))</f>
        <v>0.767938389050765</v>
      </c>
      <c r="AG655" s="16"/>
      <c r="AH655" s="12">
        <f>AD655/VLOOKUP(A655,[1]选股结果!$A$2:$AX$3002,35,FALSE)</f>
        <v>0.290615243846697</v>
      </c>
      <c r="AI655" s="10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S655/(1+0.13)+Z655)</f>
        <v>203127126.048496</v>
      </c>
      <c r="AJ655" s="10">
        <f t="shared" si="47"/>
        <v>-226908923.788496</v>
      </c>
      <c r="AK655" s="18">
        <f>AD655-VLOOKUP(A655,[2]选股结果!$A$2:$G$4900,7,FALSE)</f>
        <v>-23406011.9</v>
      </c>
    </row>
    <row r="656" spans="1:37">
      <c r="A656" s="5" t="s">
        <v>1345</v>
      </c>
      <c r="B656" s="5" t="s">
        <v>1346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/>
      <c r="L656" s="6">
        <v>0</v>
      </c>
      <c r="M656" s="6">
        <v>0</v>
      </c>
      <c r="N656" s="6"/>
      <c r="O656" s="6">
        <v>0</v>
      </c>
      <c r="P656" s="6">
        <v>234031279.41</v>
      </c>
      <c r="Q656" s="6">
        <v>233428460.65</v>
      </c>
      <c r="R656" s="6"/>
      <c r="S656" s="6">
        <v>6884239218.26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331356877.61</v>
      </c>
      <c r="AA656" s="6">
        <v>236510082.14</v>
      </c>
      <c r="AB656" s="10">
        <f t="shared" si="45"/>
        <v>7935135539.17</v>
      </c>
      <c r="AC656" s="10">
        <f t="shared" si="44"/>
        <v>7686137457.42</v>
      </c>
      <c r="AD656" s="10">
        <f t="shared" si="46"/>
        <v>248998081.75</v>
      </c>
      <c r="AE656" s="12">
        <f>C656/(1+0.13)/VLOOKUP(A656,[1]选股结果!$A$2:$AX$3002,3,FALSE)</f>
        <v>1.54559604563917</v>
      </c>
      <c r="AF656" s="12">
        <f>(S656/(1+0.1)+Z656)/(VLOOKUP(A656,[1]选股结果!$A$2:$AY$3002,51,FALSE))</f>
        <v>1.55226044837013</v>
      </c>
      <c r="AG656" s="16"/>
      <c r="AH656" s="12">
        <f>AD656/VLOOKUP(A656,[1]选股结果!$A$2:$AX$3002,35,FALSE)</f>
        <v>1.49767273754771</v>
      </c>
      <c r="AI656" s="10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S656/(1+0.13)+Z656)</f>
        <v>-2178339479.39531</v>
      </c>
      <c r="AJ656" s="10">
        <f t="shared" si="47"/>
        <v>2427337561.14531</v>
      </c>
      <c r="AK656" s="18">
        <f>AD656-VLOOKUP(A656,[2]选股结果!$A$2:$G$4900,7,FALSE)</f>
        <v>249108250.51</v>
      </c>
    </row>
    <row r="657" spans="1:37">
      <c r="A657" s="5" t="s">
        <v>1347</v>
      </c>
      <c r="B657" s="5" t="s">
        <v>1348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/>
      <c r="L657" s="6">
        <v>0</v>
      </c>
      <c r="M657" s="6">
        <v>0</v>
      </c>
      <c r="N657" s="6"/>
      <c r="O657" s="6">
        <v>0</v>
      </c>
      <c r="P657" s="6">
        <v>37653267.34</v>
      </c>
      <c r="Q657" s="6">
        <v>73084383.82</v>
      </c>
      <c r="R657" s="6"/>
      <c r="S657" s="6">
        <v>2644286305.76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358844906.57</v>
      </c>
      <c r="AA657" s="6">
        <v>74493763.31</v>
      </c>
      <c r="AB657" s="10">
        <f t="shared" si="45"/>
        <v>2826823415.17</v>
      </c>
      <c r="AC657" s="10">
        <f t="shared" si="44"/>
        <v>3115278242.98</v>
      </c>
      <c r="AD657" s="10">
        <f t="shared" si="46"/>
        <v>-288454827.81</v>
      </c>
      <c r="AE657" s="12">
        <f>C657/(1+0.13)/VLOOKUP(A657,[1]选股结果!$A$2:$AX$3002,3,FALSE)</f>
        <v>0.789590292996518</v>
      </c>
      <c r="AF657" s="12">
        <f>(S657/(1+0.1)+Z657)/(VLOOKUP(A657,[1]选股结果!$A$2:$AY$3002,51,FALSE))</f>
        <v>0.930875269539532</v>
      </c>
      <c r="AG657" s="16"/>
      <c r="AH657" s="12">
        <f>AD657/VLOOKUP(A657,[1]选股结果!$A$2:$AX$3002,35,FALSE)</f>
        <v>-3.1531758492056</v>
      </c>
      <c r="AI657" s="10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S657/(1+0.13)+Z657)</f>
        <v>268975317.381238</v>
      </c>
      <c r="AJ657" s="10">
        <f t="shared" si="47"/>
        <v>-557430145.191238</v>
      </c>
      <c r="AK657" s="18">
        <f>AD657-VLOOKUP(A657,[2]选股结果!$A$2:$G$4900,7,FALSE)</f>
        <v>-288425127.31</v>
      </c>
    </row>
    <row r="658" spans="1:37">
      <c r="A658" s="5" t="s">
        <v>1349</v>
      </c>
      <c r="B658" s="5" t="s">
        <v>1350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/>
      <c r="L658" s="6">
        <v>0</v>
      </c>
      <c r="M658" s="6">
        <v>0</v>
      </c>
      <c r="N658" s="6"/>
      <c r="O658" s="6">
        <v>0</v>
      </c>
      <c r="P658" s="6">
        <v>60428718.53</v>
      </c>
      <c r="Q658" s="6">
        <v>15955408.66</v>
      </c>
      <c r="R658" s="6"/>
      <c r="S658" s="6">
        <v>330817429.6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143926460.26</v>
      </c>
      <c r="AA658" s="6">
        <v>49145342.65</v>
      </c>
      <c r="AB658" s="10">
        <f t="shared" si="45"/>
        <v>620246776.97</v>
      </c>
      <c r="AC658" s="10">
        <f t="shared" ref="AC658:AC721" si="48">S658+T658+U658+V658+W658+X658+Y658+Z658+AA658+P658</f>
        <v>584317951.04</v>
      </c>
      <c r="AD658" s="10">
        <f t="shared" si="46"/>
        <v>35928825.9299999</v>
      </c>
      <c r="AE658" s="12">
        <f>C658/(1+0.13)/VLOOKUP(A658,[1]选股结果!$A$2:$AX$3002,3,FALSE)</f>
        <v>0.607618964156562</v>
      </c>
      <c r="AF658" s="12">
        <f>(S658/(1+0.1)+Z658)/(VLOOKUP(A658,[1]选股结果!$A$2:$AY$3002,51,FALSE))</f>
        <v>0.544963527574884</v>
      </c>
      <c r="AG658" s="16"/>
      <c r="AH658" s="12">
        <f>AD658/VLOOKUP(A658,[1]选股结果!$A$2:$AX$3002,35,FALSE)</f>
        <v>0.680581443799542</v>
      </c>
      <c r="AI658" s="10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S658/(1+0.13)+Z658)</f>
        <v>379276840.913363</v>
      </c>
      <c r="AJ658" s="10">
        <f t="shared" si="47"/>
        <v>-343348014.983363</v>
      </c>
      <c r="AK658" s="18">
        <f>AD658-VLOOKUP(A658,[2]选股结果!$A$2:$G$4900,7,FALSE)</f>
        <v>36019908.06</v>
      </c>
    </row>
    <row r="659" spans="1:37">
      <c r="A659" s="5" t="s">
        <v>1351</v>
      </c>
      <c r="B659" s="5" t="s">
        <v>1352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/>
      <c r="L659" s="6">
        <v>0</v>
      </c>
      <c r="M659" s="6">
        <v>0</v>
      </c>
      <c r="N659" s="6"/>
      <c r="O659" s="6">
        <v>0</v>
      </c>
      <c r="P659" s="6">
        <v>259903071.71</v>
      </c>
      <c r="Q659" s="6">
        <v>274285911.38</v>
      </c>
      <c r="R659" s="6"/>
      <c r="S659" s="6">
        <v>2425004972.17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600445851.47</v>
      </c>
      <c r="AA659" s="6">
        <v>457956123.57</v>
      </c>
      <c r="AB659" s="10">
        <f t="shared" si="45"/>
        <v>4495642386.6</v>
      </c>
      <c r="AC659" s="10">
        <f t="shared" si="48"/>
        <v>3743310018.92</v>
      </c>
      <c r="AD659" s="10">
        <f t="shared" si="46"/>
        <v>752332367.679999</v>
      </c>
      <c r="AE659" s="12">
        <f>C659/(1+0.13)/VLOOKUP(A659,[1]选股结果!$A$2:$AX$3002,3,FALSE)</f>
        <v>1.02357562816191</v>
      </c>
      <c r="AF659" s="12">
        <f>(S659/(1+0.1)+Z659)/(VLOOKUP(A659,[1]选股结果!$A$2:$AY$3002,51,FALSE))</f>
        <v>0.972958498854723</v>
      </c>
      <c r="AG659" s="16"/>
      <c r="AH659" s="12">
        <f>AD659/VLOOKUP(A659,[1]选股结果!$A$2:$AX$3002,35,FALSE)</f>
        <v>0.928398670665753</v>
      </c>
      <c r="AI659" s="10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S659/(1+0.13)+Z659)</f>
        <v>136487313.514513</v>
      </c>
      <c r="AJ659" s="10">
        <f t="shared" si="47"/>
        <v>615845054.165486</v>
      </c>
      <c r="AK659" s="18">
        <f>AD659-VLOOKUP(A659,[2]选股结果!$A$2:$G$4900,7,FALSE)</f>
        <v>759283403.579999</v>
      </c>
    </row>
    <row r="660" spans="1:37">
      <c r="A660" s="5" t="s">
        <v>1353</v>
      </c>
      <c r="B660" s="5" t="s">
        <v>1354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/>
      <c r="L660" s="6">
        <v>0</v>
      </c>
      <c r="M660" s="6">
        <v>0</v>
      </c>
      <c r="N660" s="6"/>
      <c r="O660" s="6">
        <v>0</v>
      </c>
      <c r="P660" s="6">
        <v>37685685.87</v>
      </c>
      <c r="Q660" s="6">
        <v>4155936.45</v>
      </c>
      <c r="R660" s="6"/>
      <c r="S660" s="6">
        <v>393527949.74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66178338.57</v>
      </c>
      <c r="AA660" s="6">
        <v>14564403.33</v>
      </c>
      <c r="AB660" s="10">
        <f t="shared" si="45"/>
        <v>527132865.73</v>
      </c>
      <c r="AC660" s="10">
        <f t="shared" si="48"/>
        <v>511956377.51</v>
      </c>
      <c r="AD660" s="10">
        <f t="shared" si="46"/>
        <v>15176488.22</v>
      </c>
      <c r="AE660" s="12">
        <f>C660/(1+0.13)/VLOOKUP(A660,[1]选股结果!$A$2:$AX$3002,3,FALSE)</f>
        <v>0.849178573525595</v>
      </c>
      <c r="AF660" s="12">
        <f>(S660/(1+0.1)+Z660)/(VLOOKUP(A660,[1]选股结果!$A$2:$AY$3002,51,FALSE))</f>
        <v>0.863840428923232</v>
      </c>
      <c r="AG660" s="16"/>
      <c r="AH660" s="12">
        <f>AD660/VLOOKUP(A660,[1]选股结果!$A$2:$AX$3002,35,FALSE)</f>
        <v>0.415235837685656</v>
      </c>
      <c r="AI660" s="10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S660/(1+0.13)+Z660)</f>
        <v>76318377.8912389</v>
      </c>
      <c r="AJ660" s="10">
        <f t="shared" si="47"/>
        <v>-61141889.6712389</v>
      </c>
      <c r="AK660" s="18">
        <f>AD660-VLOOKUP(A660,[2]选股结果!$A$2:$G$4900,7,FALSE)</f>
        <v>15176488.22</v>
      </c>
    </row>
    <row r="661" spans="1:37">
      <c r="A661" s="5" t="s">
        <v>1355</v>
      </c>
      <c r="B661" s="5" t="s">
        <v>1356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/>
      <c r="L661" s="6">
        <v>0</v>
      </c>
      <c r="M661" s="6">
        <v>0</v>
      </c>
      <c r="N661" s="6"/>
      <c r="O661" s="6">
        <v>0</v>
      </c>
      <c r="P661" s="6">
        <v>39500954.05</v>
      </c>
      <c r="Q661" s="6">
        <v>89673564.8</v>
      </c>
      <c r="R661" s="6"/>
      <c r="S661" s="6">
        <v>2755433084.28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68491493.9</v>
      </c>
      <c r="AA661" s="6">
        <v>122272997.96</v>
      </c>
      <c r="AB661" s="10">
        <f t="shared" si="45"/>
        <v>2616096219.5</v>
      </c>
      <c r="AC661" s="10">
        <f t="shared" si="48"/>
        <v>2985698530.19</v>
      </c>
      <c r="AD661" s="10">
        <f t="shared" si="46"/>
        <v>-369602310.690001</v>
      </c>
      <c r="AE661" s="12">
        <f>C661/(1+0.13)/VLOOKUP(A661,[1]选股结果!$A$2:$AX$3002,3,FALSE)</f>
        <v>5.21853187157086</v>
      </c>
      <c r="AF661" s="12">
        <f>(S661/(1+0.1)+Z661)/(VLOOKUP(A661,[1]选股结果!$A$2:$AY$3002,51,FALSE))</f>
        <v>5.66914126086767</v>
      </c>
      <c r="AG661" s="16"/>
      <c r="AH661" s="12">
        <f>AD661/VLOOKUP(A661,[1]选股结果!$A$2:$AX$3002,35,FALSE)</f>
        <v>7.21264033954526</v>
      </c>
      <c r="AI661" s="10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S661/(1+0.13)+Z661)</f>
        <v>-2052991260.03991</v>
      </c>
      <c r="AJ661" s="10">
        <f t="shared" si="47"/>
        <v>1683388949.34991</v>
      </c>
      <c r="AK661" s="18">
        <f>AD661-VLOOKUP(A661,[2]选股结果!$A$2:$G$4900,7,FALSE)</f>
        <v>-370043499.190001</v>
      </c>
    </row>
    <row r="662" spans="1:37">
      <c r="A662" s="5" t="s">
        <v>1357</v>
      </c>
      <c r="B662" s="5" t="s">
        <v>1358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/>
      <c r="L662" s="6">
        <v>0</v>
      </c>
      <c r="M662" s="6">
        <v>0</v>
      </c>
      <c r="N662" s="6"/>
      <c r="O662" s="6">
        <v>0</v>
      </c>
      <c r="P662" s="6">
        <v>47499171.11</v>
      </c>
      <c r="Q662" s="6">
        <v>109076660.76</v>
      </c>
      <c r="R662" s="6"/>
      <c r="S662" s="6">
        <v>860024782.18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383976843.75</v>
      </c>
      <c r="AA662" s="6">
        <v>28734387.65</v>
      </c>
      <c r="AB662" s="10">
        <f t="shared" si="45"/>
        <v>1553281121.01</v>
      </c>
      <c r="AC662" s="10">
        <f t="shared" si="48"/>
        <v>1320235184.69</v>
      </c>
      <c r="AD662" s="10">
        <f t="shared" si="46"/>
        <v>233045936.32</v>
      </c>
      <c r="AE662" s="12">
        <f>C662/(1+0.13)/VLOOKUP(A662,[1]选股结果!$A$2:$AX$3002,3,FALSE)</f>
        <v>0.920780255187495</v>
      </c>
      <c r="AF662" s="12">
        <f>(S662/(1+0.1)+Z662)/(VLOOKUP(A662,[1]选股结果!$A$2:$AY$3002,51,FALSE))</f>
        <v>0.960739753054122</v>
      </c>
      <c r="AG662" s="16"/>
      <c r="AH662" s="12">
        <f>AD662/VLOOKUP(A662,[1]选股结果!$A$2:$AX$3002,35,FALSE)</f>
        <v>1.38295983396483</v>
      </c>
      <c r="AI662" s="10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S662/(1+0.13)+Z662)</f>
        <v>68397502.5846016</v>
      </c>
      <c r="AJ662" s="10">
        <f t="shared" si="47"/>
        <v>164648433.735399</v>
      </c>
      <c r="AK662" s="18">
        <f>AD662-VLOOKUP(A662,[2]选股结果!$A$2:$G$4900,7,FALSE)</f>
        <v>233045936.32</v>
      </c>
    </row>
    <row r="663" spans="1:37">
      <c r="A663" s="5" t="s">
        <v>1359</v>
      </c>
      <c r="B663" s="5" t="s">
        <v>1360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/>
      <c r="L663" s="6">
        <v>0</v>
      </c>
      <c r="M663" s="6">
        <v>0</v>
      </c>
      <c r="N663" s="6"/>
      <c r="O663" s="6">
        <v>0</v>
      </c>
      <c r="P663" s="6">
        <v>24923252.32</v>
      </c>
      <c r="Q663" s="6">
        <v>224580102.68</v>
      </c>
      <c r="R663" s="6"/>
      <c r="S663" s="6">
        <v>385065180.63</v>
      </c>
      <c r="T663" s="6">
        <v>-369973799.5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204068697.94</v>
      </c>
      <c r="AA663" s="6">
        <v>88177206.53</v>
      </c>
      <c r="AB663" s="10">
        <f t="shared" si="45"/>
        <v>1041888179.71</v>
      </c>
      <c r="AC663" s="10">
        <f t="shared" si="48"/>
        <v>332260537.92</v>
      </c>
      <c r="AD663" s="10">
        <f t="shared" si="46"/>
        <v>709627641.79</v>
      </c>
      <c r="AE663" s="12">
        <f>C663/(1+0.13)/VLOOKUP(A663,[1]选股结果!$A$2:$AX$3002,3,FALSE)</f>
        <v>0.872508114710513</v>
      </c>
      <c r="AF663" s="12">
        <f>(S663/(1+0.1)+Z663)/(VLOOKUP(A663,[1]选股结果!$A$2:$AY$3002,51,FALSE))</f>
        <v>0.897772396818885</v>
      </c>
      <c r="AG663" s="16"/>
      <c r="AH663" s="12">
        <f>AD663/VLOOKUP(A663,[1]选股结果!$A$2:$AX$3002,35,FALSE)</f>
        <v>2.32843681577221</v>
      </c>
      <c r="AI663" s="10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S663/(1+0.13)+Z663)</f>
        <v>72391084.8047788</v>
      </c>
      <c r="AJ663" s="10">
        <f t="shared" si="47"/>
        <v>637236556.985221</v>
      </c>
      <c r="AK663" s="18">
        <f>AD663-VLOOKUP(A663,[2]选股结果!$A$2:$G$4900,7,FALSE)</f>
        <v>702833379.06</v>
      </c>
    </row>
    <row r="664" spans="1:37">
      <c r="A664" s="5" t="s">
        <v>1361</v>
      </c>
      <c r="B664" s="5" t="s">
        <v>1362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/>
      <c r="L664" s="6">
        <v>0</v>
      </c>
      <c r="M664" s="6">
        <v>0</v>
      </c>
      <c r="N664" s="6"/>
      <c r="O664" s="6">
        <v>0</v>
      </c>
      <c r="P664" s="6">
        <v>17512912.8</v>
      </c>
      <c r="Q664" s="6">
        <v>74194205.33</v>
      </c>
      <c r="R664" s="6"/>
      <c r="S664" s="6">
        <v>832045868.58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195432667.41</v>
      </c>
      <c r="AA664" s="6">
        <v>109900443.74</v>
      </c>
      <c r="AB664" s="10">
        <f t="shared" si="45"/>
        <v>1347388180.8</v>
      </c>
      <c r="AC664" s="10">
        <f t="shared" si="48"/>
        <v>1154891892.53</v>
      </c>
      <c r="AD664" s="10">
        <f t="shared" si="46"/>
        <v>192496288.27</v>
      </c>
      <c r="AE664" s="12">
        <f>C664/(1+0.13)/VLOOKUP(A664,[1]选股结果!$A$2:$AX$3002,3,FALSE)</f>
        <v>0.865367198004941</v>
      </c>
      <c r="AF664" s="12">
        <f>(S664/(1+0.1)+Z664)/(VLOOKUP(A664,[1]选股结果!$A$2:$AY$3002,51,FALSE))</f>
        <v>0.680152761335361</v>
      </c>
      <c r="AG664" s="16"/>
      <c r="AH664" s="12">
        <f>AD664/VLOOKUP(A664,[1]选股结果!$A$2:$AX$3002,35,FALSE)</f>
        <v>-3.00600829849842</v>
      </c>
      <c r="AI664" s="10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S664/(1+0.13)+Z664)</f>
        <v>467690938.955575</v>
      </c>
      <c r="AJ664" s="10">
        <f t="shared" si="47"/>
        <v>-275194650.685575</v>
      </c>
      <c r="AK664" s="18">
        <f>AD664-VLOOKUP(A664,[2]选股结果!$A$2:$G$4900,7,FALSE)</f>
        <v>221090689.86</v>
      </c>
    </row>
    <row r="665" spans="1:37">
      <c r="A665" s="5" t="s">
        <v>1363</v>
      </c>
      <c r="B665" s="5" t="s">
        <v>1364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/>
      <c r="L665" s="6">
        <v>0</v>
      </c>
      <c r="M665" s="6">
        <v>0</v>
      </c>
      <c r="N665" s="6"/>
      <c r="O665" s="6">
        <v>0</v>
      </c>
      <c r="P665" s="6">
        <v>26019724.81</v>
      </c>
      <c r="Q665" s="6">
        <v>125097419.8</v>
      </c>
      <c r="R665" s="6"/>
      <c r="S665" s="6">
        <v>575261103.64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146550168.58</v>
      </c>
      <c r="AA665" s="6">
        <v>224563155.37</v>
      </c>
      <c r="AB665" s="10">
        <f t="shared" si="45"/>
        <v>1050574367.36</v>
      </c>
      <c r="AC665" s="10">
        <f t="shared" si="48"/>
        <v>972394152.4</v>
      </c>
      <c r="AD665" s="10">
        <f t="shared" si="46"/>
        <v>78180214.9599999</v>
      </c>
      <c r="AE665" s="12">
        <f>C665/(1+0.13)/VLOOKUP(A665,[1]选股结果!$A$2:$AX$3002,3,FALSE)</f>
        <v>1.04058656412205</v>
      </c>
      <c r="AF665" s="12">
        <f>(S665/(1+0.1)+Z665)/(VLOOKUP(A665,[1]选股结果!$A$2:$AY$3002,51,FALSE))</f>
        <v>0.935011651331227</v>
      </c>
      <c r="AG665" s="16"/>
      <c r="AH665" s="12">
        <f>AD665/VLOOKUP(A665,[1]选股结果!$A$2:$AX$3002,35,FALSE)</f>
        <v>-6.64654964129601</v>
      </c>
      <c r="AI665" s="10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S665/(1+0.13)+Z665)</f>
        <v>60418904.2597344</v>
      </c>
      <c r="AJ665" s="10">
        <f t="shared" si="47"/>
        <v>17761310.7002655</v>
      </c>
      <c r="AK665" s="18">
        <f>AD665-VLOOKUP(A665,[2]选股结果!$A$2:$G$4900,7,FALSE)</f>
        <v>85274358.7199999</v>
      </c>
    </row>
    <row r="666" spans="1:37">
      <c r="A666" s="5" t="s">
        <v>1365</v>
      </c>
      <c r="B666" s="5" t="s">
        <v>1366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/>
      <c r="L666" s="6">
        <v>0</v>
      </c>
      <c r="M666" s="6">
        <v>0</v>
      </c>
      <c r="N666" s="6"/>
      <c r="O666" s="6">
        <v>0</v>
      </c>
      <c r="P666" s="6">
        <v>54197366.43</v>
      </c>
      <c r="Q666" s="6">
        <v>4628463.14</v>
      </c>
      <c r="R666" s="6"/>
      <c r="S666" s="6">
        <v>75580736.86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42064268.8</v>
      </c>
      <c r="AA666" s="6">
        <v>250199300.67</v>
      </c>
      <c r="AB666" s="10">
        <f t="shared" si="45"/>
        <v>445522908.66</v>
      </c>
      <c r="AC666" s="10">
        <f t="shared" si="48"/>
        <v>422041672.76</v>
      </c>
      <c r="AD666" s="10">
        <f t="shared" si="46"/>
        <v>23481235.9</v>
      </c>
      <c r="AE666" s="12">
        <f>C666/(1+0.13)/VLOOKUP(A666,[1]选股结果!$A$2:$AX$3002,3,FALSE)</f>
        <v>0.968721515581133</v>
      </c>
      <c r="AF666" s="12">
        <f>(S666/(1+0.1)+Z666)/(VLOOKUP(A666,[1]选股结果!$A$2:$AY$3002,51,FALSE))</f>
        <v>0.284533594469459</v>
      </c>
      <c r="AG666" s="16"/>
      <c r="AH666" s="12">
        <f>AD666/VLOOKUP(A666,[1]选股结果!$A$2:$AX$3002,35,FALSE)</f>
        <v>5.74086338461312</v>
      </c>
      <c r="AI666" s="10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S666/(1+0.13)+Z666)</f>
        <v>280368051.839292</v>
      </c>
      <c r="AJ666" s="10">
        <f t="shared" si="47"/>
        <v>-256886815.939292</v>
      </c>
      <c r="AK666" s="18">
        <f>AD666-VLOOKUP(A666,[2]选股结果!$A$2:$G$4900,7,FALSE)</f>
        <v>23296126.39</v>
      </c>
    </row>
    <row r="667" spans="1:37">
      <c r="A667" s="5" t="s">
        <v>1367</v>
      </c>
      <c r="B667" s="5" t="s">
        <v>1368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/>
      <c r="L667" s="6">
        <v>0</v>
      </c>
      <c r="M667" s="6">
        <v>0</v>
      </c>
      <c r="N667" s="6"/>
      <c r="O667" s="6">
        <v>0</v>
      </c>
      <c r="P667" s="6">
        <v>555700.33</v>
      </c>
      <c r="Q667" s="6">
        <v>8014133.27</v>
      </c>
      <c r="R667" s="6"/>
      <c r="S667" s="6">
        <v>100459101.44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44227901.55</v>
      </c>
      <c r="AA667" s="6">
        <v>12299094.94</v>
      </c>
      <c r="AB667" s="10">
        <f t="shared" si="45"/>
        <v>177086162.67</v>
      </c>
      <c r="AC667" s="10">
        <f t="shared" si="48"/>
        <v>157541798.26</v>
      </c>
      <c r="AD667" s="10">
        <f t="shared" si="46"/>
        <v>19544364.41</v>
      </c>
      <c r="AE667" s="12">
        <f>C667/(1+0.13)/VLOOKUP(A667,[1]选股结果!$A$2:$AX$3002,3,FALSE)</f>
        <v>0.620128797211731</v>
      </c>
      <c r="AF667" s="12">
        <f>(S667/(1+0.1)+Z667)/(VLOOKUP(A667,[1]选股结果!$A$2:$AY$3002,51,FALSE))</f>
        <v>0.621016704524263</v>
      </c>
      <c r="AG667" s="16"/>
      <c r="AH667" s="12">
        <f>AD667/VLOOKUP(A667,[1]选股结果!$A$2:$AX$3002,35,FALSE)</f>
        <v>0.712155675803092</v>
      </c>
      <c r="AI667" s="10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S667/(1+0.13)+Z667)</f>
        <v>85148356.5985841</v>
      </c>
      <c r="AJ667" s="10">
        <f t="shared" si="47"/>
        <v>-65603992.1885841</v>
      </c>
      <c r="AK667" s="18">
        <f>AD667-VLOOKUP(A667,[2]选股结果!$A$2:$G$4900,7,FALSE)</f>
        <v>20960617.64</v>
      </c>
    </row>
    <row r="668" spans="1:37">
      <c r="A668" s="5" t="s">
        <v>1369</v>
      </c>
      <c r="B668" s="5" t="s">
        <v>1370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/>
      <c r="L668" s="6">
        <v>0</v>
      </c>
      <c r="M668" s="6">
        <v>0</v>
      </c>
      <c r="N668" s="6"/>
      <c r="O668" s="6">
        <v>0</v>
      </c>
      <c r="P668" s="6">
        <v>50888579.18</v>
      </c>
      <c r="Q668" s="6">
        <v>22264653</v>
      </c>
      <c r="R668" s="6"/>
      <c r="S668" s="6">
        <v>285853394.38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176051263.45</v>
      </c>
      <c r="AA668" s="6">
        <v>71053439.04</v>
      </c>
      <c r="AB668" s="10">
        <f t="shared" si="45"/>
        <v>685975166.19</v>
      </c>
      <c r="AC668" s="10">
        <f t="shared" si="48"/>
        <v>583846676.05</v>
      </c>
      <c r="AD668" s="10">
        <f t="shared" si="46"/>
        <v>102128490.14</v>
      </c>
      <c r="AE668" s="12">
        <f>C668/(1+0.13)/VLOOKUP(A668,[1]选股结果!$A$2:$AX$3002,3,FALSE)</f>
        <v>0.567611832003627</v>
      </c>
      <c r="AF668" s="12">
        <f>(S668/(1+0.1)+Z668)/(VLOOKUP(A668,[1]选股结果!$A$2:$AY$3002,51,FALSE))</f>
        <v>0.452271834825284</v>
      </c>
      <c r="AG668" s="16"/>
      <c r="AH668" s="12">
        <f>AD668/VLOOKUP(A668,[1]选股结果!$A$2:$AX$3002,35,FALSE)</f>
        <v>3.27694582603951</v>
      </c>
      <c r="AI668" s="10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S668/(1+0.13)+Z668)</f>
        <v>534821794.963982</v>
      </c>
      <c r="AJ668" s="10">
        <f t="shared" si="47"/>
        <v>-432693304.823982</v>
      </c>
      <c r="AK668" s="18">
        <f>AD668-VLOOKUP(A668,[2]选股结果!$A$2:$G$4900,7,FALSE)</f>
        <v>103635006.86</v>
      </c>
    </row>
    <row r="669" spans="1:37">
      <c r="A669" s="5" t="s">
        <v>1371</v>
      </c>
      <c r="B669" s="5" t="s">
        <v>1372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/>
      <c r="L669" s="6">
        <v>0</v>
      </c>
      <c r="M669" s="6">
        <v>0</v>
      </c>
      <c r="N669" s="6"/>
      <c r="O669" s="6">
        <v>0</v>
      </c>
      <c r="P669" s="6">
        <v>2114149960.27</v>
      </c>
      <c r="Q669" s="6">
        <v>2038326844.75</v>
      </c>
      <c r="R669" s="6"/>
      <c r="S669" s="6">
        <v>29884966185.19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2366545586.12</v>
      </c>
      <c r="AA669" s="6">
        <v>2610592533.7</v>
      </c>
      <c r="AB669" s="10">
        <f t="shared" si="45"/>
        <v>34282306492.12</v>
      </c>
      <c r="AC669" s="10">
        <f t="shared" si="48"/>
        <v>36976254265.28</v>
      </c>
      <c r="AD669" s="10">
        <f t="shared" si="46"/>
        <v>-2693947773.15999</v>
      </c>
      <c r="AE669" s="12">
        <f>C669/(1+0.13)/VLOOKUP(A669,[1]选股结果!$A$2:$AX$3002,3,FALSE)</f>
        <v>0.850500379172119</v>
      </c>
      <c r="AF669" s="12">
        <f>(S669/(1+0.1)+Z669)/(VLOOKUP(A669,[1]选股结果!$A$2:$AY$3002,51,FALSE))</f>
        <v>0.991452056881382</v>
      </c>
      <c r="AG669" s="16"/>
      <c r="AH669" s="12">
        <f>AD669/VLOOKUP(A669,[1]选股结果!$A$2:$AX$3002,35,FALSE)</f>
        <v>-0.949543169259664</v>
      </c>
      <c r="AI669" s="10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S669/(1+0.13)+Z669)</f>
        <v>975915881.453365</v>
      </c>
      <c r="AJ669" s="10">
        <f t="shared" si="47"/>
        <v>-3669863654.61336</v>
      </c>
      <c r="AK669" s="18">
        <f>AD669-VLOOKUP(A669,[2]选股结果!$A$2:$G$4900,7,FALSE)</f>
        <v>-2692781890.29999</v>
      </c>
    </row>
    <row r="670" spans="1:37">
      <c r="A670" s="5" t="s">
        <v>1373</v>
      </c>
      <c r="B670" s="5" t="s">
        <v>1374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/>
      <c r="L670" s="6">
        <v>0</v>
      </c>
      <c r="M670" s="6">
        <v>0</v>
      </c>
      <c r="N670" s="6"/>
      <c r="O670" s="6">
        <v>0</v>
      </c>
      <c r="P670" s="6">
        <v>730216473.71</v>
      </c>
      <c r="Q670" s="6">
        <v>183326992.94</v>
      </c>
      <c r="R670" s="6"/>
      <c r="S670" s="6">
        <v>55527298534.16</v>
      </c>
      <c r="T670" s="6">
        <v>-156458469.7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990140679.3</v>
      </c>
      <c r="AA670" s="6">
        <v>917121219.19</v>
      </c>
      <c r="AB670" s="10">
        <f t="shared" si="45"/>
        <v>56060826749.9</v>
      </c>
      <c r="AC670" s="10">
        <f t="shared" si="48"/>
        <v>58008318436.66</v>
      </c>
      <c r="AD670" s="10">
        <f t="shared" si="46"/>
        <v>-1947491686.76001</v>
      </c>
      <c r="AE670" s="12">
        <f>C670/(1+0.13)/VLOOKUP(A670,[1]选股结果!$A$2:$AX$3002,3,FALSE)</f>
        <v>0.998401449458918</v>
      </c>
      <c r="AF670" s="12">
        <f>(S670/(1+0.1)+Z670)/(VLOOKUP(A670,[1]选股结果!$A$2:$AY$3002,51,FALSE))</f>
        <v>1.06529293449965</v>
      </c>
      <c r="AG670" s="16"/>
      <c r="AH670" s="12">
        <f>AD670/VLOOKUP(A670,[1]选股结果!$A$2:$AX$3002,35,FALSE)</f>
        <v>-2.43414317563196</v>
      </c>
      <c r="AI670" s="10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S670/(1+0.13)+Z670)</f>
        <v>-1814460398.77948</v>
      </c>
      <c r="AJ670" s="10">
        <f t="shared" si="47"/>
        <v>-133031287.98053</v>
      </c>
      <c r="AK670" s="18">
        <f>AD670-VLOOKUP(A670,[2]选股结果!$A$2:$G$4900,7,FALSE)</f>
        <v>-1948117386.97001</v>
      </c>
    </row>
    <row r="671" spans="1:37">
      <c r="A671" s="5" t="s">
        <v>1375</v>
      </c>
      <c r="B671" s="5" t="s">
        <v>1376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/>
      <c r="L671" s="6">
        <v>0</v>
      </c>
      <c r="M671" s="6">
        <v>0</v>
      </c>
      <c r="N671" s="6"/>
      <c r="O671" s="6">
        <v>0</v>
      </c>
      <c r="P671" s="6">
        <v>293777375.02</v>
      </c>
      <c r="Q671" s="6">
        <v>560530350.13</v>
      </c>
      <c r="R671" s="6"/>
      <c r="S671" s="6">
        <v>4796542860.63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681299986.7</v>
      </c>
      <c r="AA671" s="6">
        <v>360034750.87</v>
      </c>
      <c r="AB671" s="10">
        <f t="shared" si="45"/>
        <v>7112453280.03</v>
      </c>
      <c r="AC671" s="10">
        <f t="shared" si="48"/>
        <v>6131654973.22</v>
      </c>
      <c r="AD671" s="10">
        <f t="shared" si="46"/>
        <v>980798306.81</v>
      </c>
      <c r="AE671" s="12">
        <f>C671/(1+0.13)/VLOOKUP(A671,[1]选股结果!$A$2:$AX$3002,3,FALSE)</f>
        <v>0.920046458931162</v>
      </c>
      <c r="AF671" s="12">
        <f>(S671/(1+0.1)+Z671)/(VLOOKUP(A671,[1]选股结果!$A$2:$AY$3002,51,FALSE))</f>
        <v>0.821235508040337</v>
      </c>
      <c r="AG671" s="16"/>
      <c r="AH671" s="12">
        <f>AD671/VLOOKUP(A671,[1]选股结果!$A$2:$AX$3002,35,FALSE)</f>
        <v>22.4669273753308</v>
      </c>
      <c r="AI671" s="10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S671/(1+0.13)+Z671)</f>
        <v>1213250316.12221</v>
      </c>
      <c r="AJ671" s="10">
        <f t="shared" si="47"/>
        <v>-232452009.312212</v>
      </c>
      <c r="AK671" s="18">
        <f>AD671-VLOOKUP(A671,[2]选股结果!$A$2:$G$4900,7,FALSE)</f>
        <v>993274904.38</v>
      </c>
    </row>
    <row r="672" spans="1:37">
      <c r="A672" s="5" t="s">
        <v>1377</v>
      </c>
      <c r="B672" s="5" t="s">
        <v>1378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/>
      <c r="L672" s="6">
        <v>0</v>
      </c>
      <c r="M672" s="6">
        <v>0</v>
      </c>
      <c r="N672" s="6"/>
      <c r="O672" s="6">
        <v>0</v>
      </c>
      <c r="P672" s="6">
        <v>35702833.26</v>
      </c>
      <c r="Q672" s="6">
        <v>102933540.1</v>
      </c>
      <c r="R672" s="6"/>
      <c r="S672" s="6">
        <v>359348152.94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68337160.82</v>
      </c>
      <c r="AA672" s="6">
        <v>239980141.03</v>
      </c>
      <c r="AB672" s="10">
        <f t="shared" si="45"/>
        <v>587940302.35</v>
      </c>
      <c r="AC672" s="10">
        <f t="shared" si="48"/>
        <v>703368288.05</v>
      </c>
      <c r="AD672" s="10">
        <f t="shared" si="46"/>
        <v>-115427985.7</v>
      </c>
      <c r="AE672" s="12">
        <f>C672/(1+0.13)/VLOOKUP(A672,[1]选股结果!$A$2:$AX$3002,3,FALSE)</f>
        <v>0.790776858273678</v>
      </c>
      <c r="AF672" s="12">
        <f>(S672/(1+0.1)+Z672)/(VLOOKUP(A672,[1]选股结果!$A$2:$AY$3002,51,FALSE))</f>
        <v>0.722099922731343</v>
      </c>
      <c r="AG672" s="16"/>
      <c r="AH672" s="12">
        <f>AD672/VLOOKUP(A672,[1]选股结果!$A$2:$AX$3002,35,FALSE)</f>
        <v>5.16083694580225</v>
      </c>
      <c r="AI672" s="10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S672/(1+0.13)+Z672)</f>
        <v>160695289.22885</v>
      </c>
      <c r="AJ672" s="10">
        <f t="shared" si="47"/>
        <v>-276123274.92885</v>
      </c>
      <c r="AK672" s="18">
        <f>AD672-VLOOKUP(A672,[2]选股结果!$A$2:$G$4900,7,FALSE)</f>
        <v>-115651953.35</v>
      </c>
    </row>
    <row r="673" spans="1:37">
      <c r="A673" s="5" t="s">
        <v>1379</v>
      </c>
      <c r="B673" s="5" t="s">
        <v>1380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/>
      <c r="L673" s="6">
        <v>0</v>
      </c>
      <c r="M673" s="6">
        <v>0</v>
      </c>
      <c r="N673" s="6"/>
      <c r="O673" s="6">
        <v>0</v>
      </c>
      <c r="P673" s="6">
        <v>68567544.31</v>
      </c>
      <c r="Q673" s="6">
        <v>448179200.2</v>
      </c>
      <c r="R673" s="6"/>
      <c r="S673" s="6">
        <v>2956662268.63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308258027.58</v>
      </c>
      <c r="AA673" s="6">
        <v>536400838.56</v>
      </c>
      <c r="AB673" s="10">
        <f t="shared" si="45"/>
        <v>3661133519.44</v>
      </c>
      <c r="AC673" s="10">
        <f t="shared" si="48"/>
        <v>3869888679.08</v>
      </c>
      <c r="AD673" s="10">
        <f t="shared" si="46"/>
        <v>-208755159.64</v>
      </c>
      <c r="AE673" s="12">
        <f>C673/(1+0.13)/VLOOKUP(A673,[1]选股结果!$A$2:$AX$3002,3,FALSE)</f>
        <v>0.77277212815581</v>
      </c>
      <c r="AF673" s="12">
        <f>(S673/(1+0.1)+Z673)/(VLOOKUP(A673,[1]选股结果!$A$2:$AY$3002,51,FALSE))</f>
        <v>0.9475664502355</v>
      </c>
      <c r="AG673" s="16"/>
      <c r="AH673" s="12">
        <f>AD673/VLOOKUP(A673,[1]选股结果!$A$2:$AX$3002,35,FALSE)</f>
        <v>-0.476589074583866</v>
      </c>
      <c r="AI673" s="10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S673/(1+0.13)+Z673)</f>
        <v>237150391.416549</v>
      </c>
      <c r="AJ673" s="10">
        <f t="shared" si="47"/>
        <v>-445905551.056549</v>
      </c>
      <c r="AK673" s="18">
        <f>AD673-VLOOKUP(A673,[2]选股结果!$A$2:$G$4900,7,FALSE)</f>
        <v>-208608353.89</v>
      </c>
    </row>
    <row r="674" spans="1:37">
      <c r="A674" s="5" t="s">
        <v>1381</v>
      </c>
      <c r="B674" s="5" t="s">
        <v>1382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/>
      <c r="L674" s="6">
        <v>0</v>
      </c>
      <c r="M674" s="6">
        <v>0</v>
      </c>
      <c r="N674" s="6"/>
      <c r="O674" s="6">
        <v>0</v>
      </c>
      <c r="P674" s="6">
        <v>7377921.06</v>
      </c>
      <c r="Q674" s="6">
        <v>1377514.06</v>
      </c>
      <c r="R674" s="6"/>
      <c r="S674" s="6">
        <v>59178356.78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66426460.69</v>
      </c>
      <c r="AA674" s="6">
        <v>9939114.74</v>
      </c>
      <c r="AB674" s="10">
        <f t="shared" si="45"/>
        <v>138554114.91</v>
      </c>
      <c r="AC674" s="10">
        <f t="shared" si="48"/>
        <v>142921853.27</v>
      </c>
      <c r="AD674" s="10">
        <f t="shared" si="46"/>
        <v>-4367738.36000001</v>
      </c>
      <c r="AE674" s="12">
        <f>C674/(1+0.13)/VLOOKUP(A674,[1]选股结果!$A$2:$AX$3002,3,FALSE)</f>
        <v>0.938170345863294</v>
      </c>
      <c r="AF674" s="12">
        <f>(S674/(1+0.1)+Z674)/(VLOOKUP(A674,[1]选股结果!$A$2:$AY$3002,51,FALSE))</f>
        <v>0.751490239144067</v>
      </c>
      <c r="AG674" s="16"/>
      <c r="AH674" s="12">
        <f>AD674/VLOOKUP(A674,[1]选股结果!$A$2:$AX$3002,35,FALSE)</f>
        <v>0.190288852857179</v>
      </c>
      <c r="AI674" s="10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S674/(1+0.13)+Z674)</f>
        <v>41185385.8110619</v>
      </c>
      <c r="AJ674" s="10">
        <f t="shared" si="47"/>
        <v>-45553124.171062</v>
      </c>
      <c r="AK674" s="18">
        <f>AD674-VLOOKUP(A674,[2]选股结果!$A$2:$G$4900,7,FALSE)</f>
        <v>6873938.46999999</v>
      </c>
    </row>
    <row r="675" spans="1:37">
      <c r="A675" s="5" t="s">
        <v>1383</v>
      </c>
      <c r="B675" s="5" t="s">
        <v>1384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/>
      <c r="L675" s="6">
        <v>0</v>
      </c>
      <c r="M675" s="6">
        <v>0</v>
      </c>
      <c r="N675" s="6"/>
      <c r="O675" s="6">
        <v>0</v>
      </c>
      <c r="P675" s="6">
        <v>891135130.04</v>
      </c>
      <c r="Q675" s="6">
        <v>190122945.45</v>
      </c>
      <c r="R675" s="6"/>
      <c r="S675" s="6">
        <v>4745111742.37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97792419.67</v>
      </c>
      <c r="AA675" s="6">
        <v>234908359.71</v>
      </c>
      <c r="AB675" s="10">
        <f t="shared" si="45"/>
        <v>5891226874.04</v>
      </c>
      <c r="AC675" s="10">
        <f t="shared" si="48"/>
        <v>5968947651.79</v>
      </c>
      <c r="AD675" s="10">
        <f t="shared" si="46"/>
        <v>-77720777.75</v>
      </c>
      <c r="AE675" s="12">
        <f>C675/(1+0.13)/VLOOKUP(A675,[1]选股结果!$A$2:$AX$3002,3,FALSE)</f>
        <v>0.838704892873034</v>
      </c>
      <c r="AF675" s="12">
        <f>(S675/(1+0.1)+Z675)/(VLOOKUP(A675,[1]选股结果!$A$2:$AY$3002,51,FALSE))</f>
        <v>0.879240780704185</v>
      </c>
      <c r="AG675" s="16"/>
      <c r="AH675" s="12">
        <f>AD675/VLOOKUP(A675,[1]选股结果!$A$2:$AX$3002,35,FALSE)</f>
        <v>-0.111072199033695</v>
      </c>
      <c r="AI675" s="10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S675/(1+0.13)+Z675)</f>
        <v>720425124.109116</v>
      </c>
      <c r="AJ675" s="10">
        <f t="shared" si="47"/>
        <v>-798145901.859116</v>
      </c>
      <c r="AK675" s="18">
        <f>AD675-VLOOKUP(A675,[2]选股结果!$A$2:$G$4900,7,FALSE)</f>
        <v>-77155251.06</v>
      </c>
    </row>
    <row r="676" spans="1:37">
      <c r="A676" s="5" t="s">
        <v>1385</v>
      </c>
      <c r="B676" s="5" t="s">
        <v>1386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/>
      <c r="L676" s="6">
        <v>0</v>
      </c>
      <c r="M676" s="6">
        <v>0</v>
      </c>
      <c r="N676" s="6"/>
      <c r="O676" s="6">
        <v>0</v>
      </c>
      <c r="P676" s="6">
        <v>22331743.82</v>
      </c>
      <c r="Q676" s="6">
        <v>28875116.58</v>
      </c>
      <c r="R676" s="6"/>
      <c r="S676" s="6">
        <v>580093703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145604806.92</v>
      </c>
      <c r="AA676" s="6">
        <v>71421303.13</v>
      </c>
      <c r="AB676" s="10">
        <f t="shared" si="45"/>
        <v>855718989.85</v>
      </c>
      <c r="AC676" s="10">
        <f t="shared" si="48"/>
        <v>819451556.87</v>
      </c>
      <c r="AD676" s="10">
        <f t="shared" si="46"/>
        <v>36267432.98</v>
      </c>
      <c r="AE676" s="12">
        <f>C676/(1+0.13)/VLOOKUP(A676,[1]选股结果!$A$2:$AX$3002,3,FALSE)</f>
        <v>0.918424381845655</v>
      </c>
      <c r="AF676" s="12">
        <f>(S676/(1+0.1)+Z676)/(VLOOKUP(A676,[1]选股结果!$A$2:$AY$3002,51,FALSE))</f>
        <v>0.837947197986048</v>
      </c>
      <c r="AG676" s="16"/>
      <c r="AH676" s="12">
        <f>AD676/VLOOKUP(A676,[1]选股结果!$A$2:$AX$3002,35,FALSE)</f>
        <v>-1.87382055578474</v>
      </c>
      <c r="AI676" s="10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S676/(1+0.13)+Z676)</f>
        <v>144146674.237965</v>
      </c>
      <c r="AJ676" s="10">
        <f t="shared" si="47"/>
        <v>-107879241.257965</v>
      </c>
      <c r="AK676" s="18">
        <f>AD676-VLOOKUP(A676,[2]选股结果!$A$2:$G$4900,7,FALSE)</f>
        <v>36373802.57</v>
      </c>
    </row>
    <row r="677" spans="1:37">
      <c r="A677" s="5" t="s">
        <v>1387</v>
      </c>
      <c r="B677" s="5" t="s">
        <v>1388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/>
      <c r="L677" s="6">
        <v>0</v>
      </c>
      <c r="M677" s="6">
        <v>0</v>
      </c>
      <c r="N677" s="6"/>
      <c r="O677" s="6">
        <v>0</v>
      </c>
      <c r="P677" s="6">
        <v>8353970.1</v>
      </c>
      <c r="Q677" s="6">
        <v>34013793.81</v>
      </c>
      <c r="R677" s="6"/>
      <c r="S677" s="6">
        <v>152115506.92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45954489.67</v>
      </c>
      <c r="AA677" s="6">
        <v>39233545.27</v>
      </c>
      <c r="AB677" s="10">
        <f t="shared" si="45"/>
        <v>181761924.82</v>
      </c>
      <c r="AC677" s="10">
        <f t="shared" si="48"/>
        <v>245657511.96</v>
      </c>
      <c r="AD677" s="10">
        <f t="shared" si="46"/>
        <v>-63895587.14</v>
      </c>
      <c r="AE677" s="12">
        <f>C677/(1+0.13)/VLOOKUP(A677,[1]选股结果!$A$2:$AX$3002,3,FALSE)</f>
        <v>0.695271827084187</v>
      </c>
      <c r="AF677" s="12">
        <f>(S677/(1+0.1)+Z677)/(VLOOKUP(A677,[1]选股结果!$A$2:$AY$3002,51,FALSE))</f>
        <v>1.10222945199057</v>
      </c>
      <c r="AG677" s="16"/>
      <c r="AH677" s="12">
        <f>AD677/VLOOKUP(A677,[1]选股结果!$A$2:$AX$3002,35,FALSE)</f>
        <v>34.6834522538612</v>
      </c>
      <c r="AI677" s="10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S677/(1+0.13)+Z677)</f>
        <v>-13416660.8495575</v>
      </c>
      <c r="AJ677" s="10">
        <f t="shared" si="47"/>
        <v>-50478926.2904424</v>
      </c>
      <c r="AK677" s="18">
        <f>AD677-VLOOKUP(A677,[2]选股结果!$A$2:$G$4900,7,FALSE)</f>
        <v>-63713175.55</v>
      </c>
    </row>
    <row r="678" spans="1:37">
      <c r="A678" s="5" t="s">
        <v>1389</v>
      </c>
      <c r="B678" s="5" t="s">
        <v>1390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/>
      <c r="L678" s="6">
        <v>0</v>
      </c>
      <c r="M678" s="6">
        <v>0</v>
      </c>
      <c r="N678" s="6"/>
      <c r="O678" s="6">
        <v>0</v>
      </c>
      <c r="P678" s="6">
        <v>13231699.61</v>
      </c>
      <c r="Q678" s="6">
        <v>4645331.77</v>
      </c>
      <c r="R678" s="6"/>
      <c r="S678" s="6">
        <v>356526982.19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29858595.93</v>
      </c>
      <c r="AA678" s="6">
        <v>73670116.35</v>
      </c>
      <c r="AB678" s="10">
        <f t="shared" si="45"/>
        <v>437668815.07</v>
      </c>
      <c r="AC678" s="10">
        <f t="shared" si="48"/>
        <v>473287394.08</v>
      </c>
      <c r="AD678" s="10">
        <f t="shared" si="46"/>
        <v>-35618579.0100001</v>
      </c>
      <c r="AE678" s="12">
        <f>C678/(1+0.13)/VLOOKUP(A678,[1]选股结果!$A$2:$AX$3002,3,FALSE)</f>
        <v>0.943351933386681</v>
      </c>
      <c r="AF678" s="12">
        <f>(S678/(1+0.1)+Z678)/(VLOOKUP(A678,[1]选股结果!$A$2:$AY$3002,51,FALSE))</f>
        <v>0.836627990362521</v>
      </c>
      <c r="AG678" s="16"/>
      <c r="AH678" s="12">
        <f>AD678/VLOOKUP(A678,[1]选股结果!$A$2:$AX$3002,35,FALSE)</f>
        <v>0.171517913743198</v>
      </c>
      <c r="AI678" s="10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S678/(1+0.13)+Z678)</f>
        <v>77726893.6820353</v>
      </c>
      <c r="AJ678" s="10">
        <f t="shared" si="47"/>
        <v>-113345472.692035</v>
      </c>
      <c r="AK678" s="18">
        <f>AD678-VLOOKUP(A678,[2]选股结果!$A$2:$G$4900,7,FALSE)</f>
        <v>-35611461.5700001</v>
      </c>
    </row>
    <row r="679" spans="1:37">
      <c r="A679" s="5" t="s">
        <v>1391</v>
      </c>
      <c r="B679" s="5" t="s">
        <v>1392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/>
      <c r="L679" s="6">
        <v>0</v>
      </c>
      <c r="M679" s="6">
        <v>0</v>
      </c>
      <c r="N679" s="6"/>
      <c r="O679" s="6">
        <v>0</v>
      </c>
      <c r="P679" s="6">
        <v>250469493.19</v>
      </c>
      <c r="Q679" s="6">
        <v>151445429.42</v>
      </c>
      <c r="R679" s="6"/>
      <c r="S679" s="6">
        <v>831078194.74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963779420.38</v>
      </c>
      <c r="AA679" s="6">
        <v>328965277.72</v>
      </c>
      <c r="AB679" s="10">
        <f t="shared" si="45"/>
        <v>1777276187.61</v>
      </c>
      <c r="AC679" s="10">
        <f t="shared" si="48"/>
        <v>2374292386.03</v>
      </c>
      <c r="AD679" s="10">
        <f t="shared" si="46"/>
        <v>-597016198.42</v>
      </c>
      <c r="AE679" s="12">
        <f>C679/(1+0.13)/VLOOKUP(A679,[1]选股结果!$A$2:$AX$3002,3,FALSE)</f>
        <v>1.03491944011016</v>
      </c>
      <c r="AF679" s="12">
        <f>(S679/(1+0.1)+Z679)/(VLOOKUP(A679,[1]选股结果!$A$2:$AY$3002,51,FALSE))</f>
        <v>1.07183502007858</v>
      </c>
      <c r="AG679" s="16"/>
      <c r="AH679" s="12">
        <f>AD679/VLOOKUP(A679,[1]选股结果!$A$2:$AX$3002,35,FALSE)</f>
        <v>2.80541617482711</v>
      </c>
      <c r="AI679" s="10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S679/(1+0.13)+Z679)</f>
        <v>-95170643.8234513</v>
      </c>
      <c r="AJ679" s="10">
        <f t="shared" si="47"/>
        <v>-501845554.596548</v>
      </c>
      <c r="AK679" s="18">
        <f>AD679-VLOOKUP(A679,[2]选股结果!$A$2:$G$4900,7,FALSE)</f>
        <v>-597016239.97</v>
      </c>
    </row>
    <row r="680" spans="1:37">
      <c r="A680" s="5" t="s">
        <v>1393</v>
      </c>
      <c r="B680" s="5" t="s">
        <v>1394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/>
      <c r="L680" s="6">
        <v>0</v>
      </c>
      <c r="M680" s="6">
        <v>0</v>
      </c>
      <c r="N680" s="6"/>
      <c r="O680" s="6">
        <v>0</v>
      </c>
      <c r="P680" s="6">
        <v>3849028.32</v>
      </c>
      <c r="Q680" s="6">
        <v>9276610.89</v>
      </c>
      <c r="R680" s="6"/>
      <c r="S680" s="6">
        <v>579545918.83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31407219.62</v>
      </c>
      <c r="AA680" s="6">
        <v>22300573.62</v>
      </c>
      <c r="AB680" s="10">
        <f t="shared" si="45"/>
        <v>560057141.42</v>
      </c>
      <c r="AC680" s="10">
        <f t="shared" si="48"/>
        <v>637102740.39</v>
      </c>
      <c r="AD680" s="10">
        <f t="shared" si="46"/>
        <v>-77045598.9700001</v>
      </c>
      <c r="AE680" s="12">
        <f>C680/(1+0.13)/VLOOKUP(A680,[1]选股结果!$A$2:$AX$3002,3,FALSE)</f>
        <v>0.85487905594666</v>
      </c>
      <c r="AF680" s="12">
        <f>(S680/(1+0.1)+Z680)/(VLOOKUP(A680,[1]选股结果!$A$2:$AY$3002,51,FALSE))</f>
        <v>1.00262259095558</v>
      </c>
      <c r="AG680" s="16"/>
      <c r="AH680" s="12">
        <f>AD680/VLOOKUP(A680,[1]选股结果!$A$2:$AX$3002,35,FALSE)</f>
        <v>-8.21363831689406</v>
      </c>
      <c r="AI680" s="10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S680/(1+0.13)+Z680)</f>
        <v>12527155.0101769</v>
      </c>
      <c r="AJ680" s="10">
        <f t="shared" si="47"/>
        <v>-89572753.980177</v>
      </c>
      <c r="AK680" s="18">
        <f>AD680-VLOOKUP(A680,[2]选股结果!$A$2:$G$4900,7,FALSE)</f>
        <v>-76944604.0100002</v>
      </c>
    </row>
    <row r="681" spans="1:37">
      <c r="A681" s="5" t="s">
        <v>1395</v>
      </c>
      <c r="B681" s="5" t="s">
        <v>1396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/>
      <c r="L681" s="6">
        <v>0</v>
      </c>
      <c r="M681" s="6">
        <v>0</v>
      </c>
      <c r="N681" s="6"/>
      <c r="O681" s="6">
        <v>0</v>
      </c>
      <c r="P681" s="6">
        <v>135440785.82</v>
      </c>
      <c r="Q681" s="6">
        <v>78120886.89</v>
      </c>
      <c r="R681" s="6"/>
      <c r="S681" s="6">
        <v>233125042.93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142744511.03</v>
      </c>
      <c r="AA681" s="6">
        <v>109387719.19</v>
      </c>
      <c r="AB681" s="10">
        <f t="shared" si="45"/>
        <v>482711127.93</v>
      </c>
      <c r="AC681" s="10">
        <f t="shared" si="48"/>
        <v>620698058.97</v>
      </c>
      <c r="AD681" s="10">
        <f t="shared" si="46"/>
        <v>-137986931.04</v>
      </c>
      <c r="AE681" s="12">
        <f>C681/(1+0.13)/VLOOKUP(A681,[1]选股结果!$A$2:$AX$3002,3,FALSE)</f>
        <v>0.48293211437528</v>
      </c>
      <c r="AF681" s="12">
        <f>(S681/(1+0.1)+Z681)/(VLOOKUP(A681,[1]选股结果!$A$2:$AY$3002,51,FALSE))</f>
        <v>0.638323011623327</v>
      </c>
      <c r="AG681" s="16"/>
      <c r="AH681" s="12">
        <f>AD681/VLOOKUP(A681,[1]选股结果!$A$2:$AX$3002,35,FALSE)</f>
        <v>-0.926394452665473</v>
      </c>
      <c r="AI681" s="10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S681/(1+0.13)+Z681)</f>
        <v>206587901.094336</v>
      </c>
      <c r="AJ681" s="10">
        <f t="shared" si="47"/>
        <v>-344574832.134336</v>
      </c>
      <c r="AK681" s="18">
        <f>AD681-VLOOKUP(A681,[2]选股结果!$A$2:$G$4900,7,FALSE)</f>
        <v>-138017239.64</v>
      </c>
    </row>
    <row r="682" spans="1:37">
      <c r="A682" s="5" t="s">
        <v>1397</v>
      </c>
      <c r="B682" s="5" t="s">
        <v>1398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/>
      <c r="L682" s="6">
        <v>0</v>
      </c>
      <c r="M682" s="6">
        <v>0</v>
      </c>
      <c r="N682" s="6"/>
      <c r="O682" s="6">
        <v>0</v>
      </c>
      <c r="P682" s="6">
        <v>58743229.22</v>
      </c>
      <c r="Q682" s="6">
        <v>158526365.07</v>
      </c>
      <c r="R682" s="6"/>
      <c r="S682" s="6">
        <v>2336166360.99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382332983.83</v>
      </c>
      <c r="AA682" s="6">
        <v>423845831.53</v>
      </c>
      <c r="AB682" s="10">
        <f>C682+D682+E682+F682+G682+H682+I682+J682+L682+M682+O682+Q682</f>
        <v>2518455432.61</v>
      </c>
      <c r="AC682" s="10">
        <f t="shared" si="48"/>
        <v>3201088405.57</v>
      </c>
      <c r="AD682" s="10">
        <f t="shared" si="46"/>
        <v>-682632972.959999</v>
      </c>
      <c r="AE682" s="12">
        <f>C682/(1+0.13)/VLOOKUP(A682,[1]选股结果!$A$2:$AX$3002,3,FALSE)</f>
        <v>0.632518133935617</v>
      </c>
      <c r="AF682" s="12">
        <f>(S682/(1+0.1)+Z682)/(VLOOKUP(A682,[1]选股结果!$A$2:$AY$3002,51,FALSE))</f>
        <v>0.863209168081378</v>
      </c>
      <c r="AG682" s="16"/>
      <c r="AH682" s="12">
        <f>AD682/VLOOKUP(A682,[1]选股结果!$A$2:$AX$3002,35,FALSE)</f>
        <v>-2.16153802151117</v>
      </c>
      <c r="AI682" s="10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S682/(1+0.13)+Z682)</f>
        <v>453523082.056814</v>
      </c>
      <c r="AJ682" s="10">
        <f t="shared" si="47"/>
        <v>-1136156055.01681</v>
      </c>
      <c r="AK682" s="18">
        <f>AD682-VLOOKUP(A682,[2]选股结果!$A$2:$G$4900,7,FALSE)</f>
        <v>-682727397.479999</v>
      </c>
    </row>
    <row r="683" spans="1:37">
      <c r="A683" s="5" t="s">
        <v>1399</v>
      </c>
      <c r="B683" s="5" t="s">
        <v>1400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/>
      <c r="L683" s="6">
        <v>0</v>
      </c>
      <c r="M683" s="6">
        <v>0</v>
      </c>
      <c r="N683" s="6"/>
      <c r="O683" s="6">
        <v>0</v>
      </c>
      <c r="P683" s="6">
        <v>502653191.7</v>
      </c>
      <c r="Q683" s="6">
        <v>254378143.9</v>
      </c>
      <c r="R683" s="6"/>
      <c r="S683" s="6">
        <v>3029953970.23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882235342.76</v>
      </c>
      <c r="AA683" s="6">
        <v>688929669.47</v>
      </c>
      <c r="AB683" s="10">
        <f>C683+D683+E683+F683+G683+H683+I683+J683+L683+M683+O683+Q683</f>
        <v>5472409272.18</v>
      </c>
      <c r="AC683" s="10">
        <f t="shared" si="48"/>
        <v>5103772174.16</v>
      </c>
      <c r="AD683" s="10">
        <f t="shared" si="46"/>
        <v>368637098.02</v>
      </c>
      <c r="AE683" s="12">
        <f>C683/(1+0.13)/VLOOKUP(A683,[1]选股结果!$A$2:$AX$3002,3,FALSE)</f>
        <v>0.909053923491892</v>
      </c>
      <c r="AF683" s="12">
        <f>(S683/(1+0.1)+Z683)/(VLOOKUP(A683,[1]选股结果!$A$2:$AY$3002,51,FALSE))</f>
        <v>0.775167948770036</v>
      </c>
      <c r="AG683" s="16"/>
      <c r="AH683" s="12">
        <f>AD683/VLOOKUP(A683,[1]选股结果!$A$2:$AX$3002,35,FALSE)</f>
        <v>1.48485532065348</v>
      </c>
      <c r="AI683" s="10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S683/(1+0.13)+Z683)</f>
        <v>1127939155.32619</v>
      </c>
      <c r="AJ683" s="10">
        <f t="shared" si="47"/>
        <v>-759302057.306195</v>
      </c>
      <c r="AK683" s="18">
        <f>AD683-VLOOKUP(A683,[2]选股结果!$A$2:$G$4900,7,FALSE)</f>
        <v>364133371.26</v>
      </c>
    </row>
    <row r="684" spans="1:37">
      <c r="A684" s="5" t="s">
        <v>1401</v>
      </c>
      <c r="B684" s="5" t="s">
        <v>1402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/>
      <c r="L684" s="6">
        <v>0</v>
      </c>
      <c r="M684" s="6">
        <v>0</v>
      </c>
      <c r="N684" s="6"/>
      <c r="O684" s="6">
        <v>0</v>
      </c>
      <c r="P684" s="6">
        <v>232820794.68</v>
      </c>
      <c r="Q684" s="6">
        <v>292340937.15</v>
      </c>
      <c r="R684" s="6"/>
      <c r="S684" s="6">
        <v>9444662399.79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1433916044.73</v>
      </c>
      <c r="AA684" s="6">
        <v>570441653.07</v>
      </c>
      <c r="AB684" s="10">
        <f>C684+D684+E684+F684+G684+H684+I684+J684+L684+M684+O684+Q684</f>
        <v>11725442474.1</v>
      </c>
      <c r="AC684" s="10">
        <f t="shared" si="48"/>
        <v>11681840892.27</v>
      </c>
      <c r="AD684" s="10">
        <f t="shared" si="46"/>
        <v>43601581.8299999</v>
      </c>
      <c r="AE684" s="12">
        <f>C684/(1+0.13)/VLOOKUP(A684,[1]选股结果!$A$2:$AX$3002,3,FALSE)</f>
        <v>0.864071851657022</v>
      </c>
      <c r="AF684" s="12">
        <f>(S684/(1+0.1)+Z684)/(VLOOKUP(A684,[1]选股结果!$A$2:$AY$3002,51,FALSE))</f>
        <v>0.878970581644741</v>
      </c>
      <c r="AG684" s="16"/>
      <c r="AH684" s="12">
        <f>AD684/VLOOKUP(A684,[1]选股结果!$A$2:$AX$3002,35,FALSE)</f>
        <v>-0.634239100068888</v>
      </c>
      <c r="AI684" s="10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S684/(1+0.13)+Z684)</f>
        <v>1607643590.56177</v>
      </c>
      <c r="AJ684" s="10">
        <f t="shared" si="47"/>
        <v>-1564042008.73177</v>
      </c>
      <c r="AK684" s="18">
        <f>AD684-VLOOKUP(A684,[2]选股结果!$A$2:$G$4900,7,FALSE)</f>
        <v>42206616.0399999</v>
      </c>
    </row>
    <row r="685" spans="1:37">
      <c r="A685" s="5" t="s">
        <v>1403</v>
      </c>
      <c r="B685" s="5" t="s">
        <v>1404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/>
      <c r="L685" s="6">
        <v>0</v>
      </c>
      <c r="M685" s="6">
        <v>0</v>
      </c>
      <c r="N685" s="6"/>
      <c r="O685" s="6">
        <v>0</v>
      </c>
      <c r="P685" s="6">
        <v>38367293.43</v>
      </c>
      <c r="Q685" s="6">
        <v>84382488.55</v>
      </c>
      <c r="R685" s="6"/>
      <c r="S685" s="6">
        <v>906464859.12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72231544.55</v>
      </c>
      <c r="AA685" s="6">
        <v>61191548.62</v>
      </c>
      <c r="AB685" s="10">
        <f>C685+D685+E685+F685+G685+H685+I685+J685+L685+M685+O685+Q685</f>
        <v>1126500039.35</v>
      </c>
      <c r="AC685" s="10">
        <f t="shared" si="48"/>
        <v>1078255245.72</v>
      </c>
      <c r="AD685" s="10">
        <f t="shared" si="46"/>
        <v>48244793.6299999</v>
      </c>
      <c r="AE685" s="12">
        <f>C685/(1+0.13)/VLOOKUP(A685,[1]选股结果!$A$2:$AX$3002,3,FALSE)</f>
        <v>0.838032735319848</v>
      </c>
      <c r="AF685" s="12">
        <f>(S685/(1+0.1)+Z685)/(VLOOKUP(A685,[1]选股结果!$A$2:$AY$3002,51,FALSE))</f>
        <v>1.03047301990844</v>
      </c>
      <c r="AG685" s="16"/>
      <c r="AH685" s="12">
        <f>AD685/VLOOKUP(A685,[1]选股结果!$A$2:$AX$3002,35,FALSE)</f>
        <v>0.31349782938675</v>
      </c>
      <c r="AI685" s="10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S685/(1+0.13)+Z685)</f>
        <v>-4627319.76663709</v>
      </c>
      <c r="AJ685" s="10">
        <f t="shared" si="47"/>
        <v>52872113.396637</v>
      </c>
      <c r="AK685" s="18">
        <f>AD685-VLOOKUP(A685,[2]选股结果!$A$2:$G$4900,7,FALSE)</f>
        <v>48244793.6299999</v>
      </c>
    </row>
    <row r="686" spans="1:37">
      <c r="A686" s="5" t="s">
        <v>1405</v>
      </c>
      <c r="B686" s="5" t="s">
        <v>1406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/>
      <c r="L686" s="6">
        <v>0</v>
      </c>
      <c r="M686" s="6">
        <v>0</v>
      </c>
      <c r="N686" s="6"/>
      <c r="O686" s="6">
        <v>0</v>
      </c>
      <c r="P686" s="6">
        <v>600151846.87</v>
      </c>
      <c r="Q686" s="6">
        <v>100583538.83</v>
      </c>
      <c r="R686" s="6"/>
      <c r="S686" s="6">
        <v>21143192401.51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259508156.77</v>
      </c>
      <c r="AA686" s="6">
        <v>210686259.62</v>
      </c>
      <c r="AB686" s="10">
        <f t="shared" ref="AB686:AB722" si="49">C686+D686+E686+F686+G686+H686+I686+J686+L686+M686+O686+Q686</f>
        <v>22609353243.03</v>
      </c>
      <c r="AC686" s="10">
        <f t="shared" si="48"/>
        <v>22213538664.77</v>
      </c>
      <c r="AD686" s="10">
        <f t="shared" si="46"/>
        <v>395814578.260006</v>
      </c>
      <c r="AE686" s="12">
        <f>C686/(1+0.13)/VLOOKUP(A686,[1]选股结果!$A$2:$AX$3002,3,FALSE)</f>
        <v>0.928790744273636</v>
      </c>
      <c r="AF686" s="12">
        <f>(S686/(1+0.1)+Z686)/(VLOOKUP(A686,[1]选股结果!$A$2:$AY$3002,51,FALSE))</f>
        <v>0.978431401112911</v>
      </c>
      <c r="AG686" s="16"/>
      <c r="AH686" s="12">
        <f>AD686/VLOOKUP(A686,[1]选股结果!$A$2:$AX$3002,35,FALSE)</f>
        <v>0.421704167666851</v>
      </c>
      <c r="AI686" s="10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S686/(1+0.13)+Z686)</f>
        <v>939725575.540443</v>
      </c>
      <c r="AJ686" s="10">
        <f t="shared" si="47"/>
        <v>-543910997.280437</v>
      </c>
      <c r="AK686" s="18">
        <f>AD686-VLOOKUP(A686,[2]选股结果!$A$2:$G$4900,7,FALSE)</f>
        <v>381178330.330006</v>
      </c>
    </row>
    <row r="687" spans="1:37">
      <c r="A687" s="5" t="s">
        <v>1407</v>
      </c>
      <c r="B687" s="5" t="s">
        <v>1408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/>
      <c r="L687" s="6">
        <v>0</v>
      </c>
      <c r="M687" s="6">
        <v>0</v>
      </c>
      <c r="N687" s="6"/>
      <c r="O687" s="6">
        <v>0</v>
      </c>
      <c r="P687" s="6">
        <v>44051468.11</v>
      </c>
      <c r="Q687" s="6">
        <v>16245766.81</v>
      </c>
      <c r="R687" s="6"/>
      <c r="S687" s="6">
        <v>160200324.97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157408667.58</v>
      </c>
      <c r="AA687" s="6">
        <v>17013207.77</v>
      </c>
      <c r="AB687" s="10">
        <f t="shared" si="49"/>
        <v>479875275.67</v>
      </c>
      <c r="AC687" s="10">
        <f t="shared" si="48"/>
        <v>378673668.43</v>
      </c>
      <c r="AD687" s="10">
        <f t="shared" si="46"/>
        <v>101201607.24</v>
      </c>
      <c r="AE687" s="12">
        <f>C687/(1+0.13)/VLOOKUP(A687,[1]选股结果!$A$2:$AX$3002,3,FALSE)</f>
        <v>0.753358992205687</v>
      </c>
      <c r="AF687" s="12">
        <f>(S687/(1+0.1)+Z687)/(VLOOKUP(A687,[1]选股结果!$A$2:$AY$3002,51,FALSE))</f>
        <v>0.831054617303495</v>
      </c>
      <c r="AG687" s="16"/>
      <c r="AH687" s="12">
        <f>AD687/VLOOKUP(A687,[1]选股结果!$A$2:$AX$3002,35,FALSE)</f>
        <v>0.654552150359437</v>
      </c>
      <c r="AI687" s="10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S687/(1+0.13)+Z687)</f>
        <v>65472650.0115044</v>
      </c>
      <c r="AJ687" s="10">
        <f t="shared" si="47"/>
        <v>35728957.2284957</v>
      </c>
      <c r="AK687" s="18">
        <f>AD687-VLOOKUP(A687,[2]选股结果!$A$2:$G$4900,7,FALSE)</f>
        <v>101201607.24</v>
      </c>
    </row>
    <row r="688" spans="1:37">
      <c r="A688" s="5" t="s">
        <v>1409</v>
      </c>
      <c r="B688" s="5" t="s">
        <v>1410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/>
      <c r="L688" s="6">
        <v>0</v>
      </c>
      <c r="M688" s="6">
        <v>0</v>
      </c>
      <c r="N688" s="6"/>
      <c r="O688" s="6">
        <v>0</v>
      </c>
      <c r="P688" s="6">
        <v>551203241.53</v>
      </c>
      <c r="Q688" s="6">
        <v>236093620.21</v>
      </c>
      <c r="R688" s="6"/>
      <c r="S688" s="6">
        <v>2150852548.76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662117082.5</v>
      </c>
      <c r="AA688" s="6">
        <v>792513326.46</v>
      </c>
      <c r="AB688" s="10">
        <f t="shared" si="49"/>
        <v>5104821926.99</v>
      </c>
      <c r="AC688" s="10">
        <f t="shared" si="48"/>
        <v>4156686199.25</v>
      </c>
      <c r="AD688" s="10">
        <f t="shared" si="46"/>
        <v>948135727.74</v>
      </c>
      <c r="AE688" s="12">
        <f>C688/(1+0.13)/VLOOKUP(A688,[1]选股结果!$A$2:$AX$3002,3,FALSE)</f>
        <v>0.811375101752863</v>
      </c>
      <c r="AF688" s="12">
        <f>(S688/(1+0.1)+Z688)/(VLOOKUP(A688,[1]选股结果!$A$2:$AY$3002,51,FALSE))</f>
        <v>0.671387613864041</v>
      </c>
      <c r="AG688" s="16"/>
      <c r="AH688" s="12">
        <f>AD688/VLOOKUP(A688,[1]选股结果!$A$2:$AX$3002,35,FALSE)</f>
        <v>0.748535527140581</v>
      </c>
      <c r="AI688" s="10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S688/(1+0.13)+Z688)</f>
        <v>1333022687.66416</v>
      </c>
      <c r="AJ688" s="10">
        <f t="shared" si="47"/>
        <v>-384886959.92416</v>
      </c>
      <c r="AK688" s="18">
        <f>AD688-VLOOKUP(A688,[2]选股结果!$A$2:$G$4900,7,FALSE)</f>
        <v>948401130.38</v>
      </c>
    </row>
    <row r="689" spans="1:37">
      <c r="A689" s="5" t="s">
        <v>1411</v>
      </c>
      <c r="B689" s="5" t="s">
        <v>1412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/>
      <c r="L689" s="6">
        <v>0</v>
      </c>
      <c r="M689" s="6">
        <v>0</v>
      </c>
      <c r="N689" s="6"/>
      <c r="O689" s="6">
        <v>0</v>
      </c>
      <c r="P689" s="6">
        <v>58688184.63</v>
      </c>
      <c r="Q689" s="6">
        <v>107218982.7</v>
      </c>
      <c r="R689" s="6"/>
      <c r="S689" s="6">
        <v>517570218.66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70763538.69</v>
      </c>
      <c r="AA689" s="6">
        <v>39272786.51</v>
      </c>
      <c r="AB689" s="10">
        <f t="shared" si="49"/>
        <v>788666487.28</v>
      </c>
      <c r="AC689" s="10">
        <f t="shared" si="48"/>
        <v>686294728.49</v>
      </c>
      <c r="AD689" s="10">
        <f t="shared" si="46"/>
        <v>102371758.79</v>
      </c>
      <c r="AE689" s="12">
        <f>C689/(1+0.13)/VLOOKUP(A689,[1]选股结果!$A$2:$AX$3002,3,FALSE)</f>
        <v>0.895443082578536</v>
      </c>
      <c r="AF689" s="12">
        <f>(S689/(1+0.1)+Z689)/(VLOOKUP(A689,[1]选股结果!$A$2:$AY$3002,51,FALSE))</f>
        <v>0.996044455387124</v>
      </c>
      <c r="AG689" s="16"/>
      <c r="AH689" s="12">
        <f>AD689/VLOOKUP(A689,[1]选股结果!$A$2:$AX$3002,35,FALSE)</f>
        <v>0.964037393593392</v>
      </c>
      <c r="AI689" s="10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S689/(1+0.13)+Z689)</f>
        <v>14641205.9130089</v>
      </c>
      <c r="AJ689" s="10">
        <f t="shared" si="47"/>
        <v>87730552.8769912</v>
      </c>
      <c r="AK689" s="18">
        <f>AD689-VLOOKUP(A689,[2]选股结果!$A$2:$G$4900,7,FALSE)</f>
        <v>101941876.1</v>
      </c>
    </row>
    <row r="690" spans="1:37">
      <c r="A690" s="5" t="s">
        <v>1413</v>
      </c>
      <c r="B690" s="5" t="s">
        <v>1414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/>
      <c r="L690" s="6">
        <v>0</v>
      </c>
      <c r="M690" s="6">
        <v>0</v>
      </c>
      <c r="N690" s="6"/>
      <c r="O690" s="6">
        <v>0</v>
      </c>
      <c r="P690" s="6">
        <v>164312671.96</v>
      </c>
      <c r="Q690" s="6">
        <v>11707816.2</v>
      </c>
      <c r="R690" s="6"/>
      <c r="S690" s="6">
        <v>1946663501.65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528664060.04</v>
      </c>
      <c r="AA690" s="6">
        <v>153835101.99</v>
      </c>
      <c r="AB690" s="10">
        <f t="shared" si="49"/>
        <v>2483119771.97</v>
      </c>
      <c r="AC690" s="10">
        <f t="shared" si="48"/>
        <v>2793475335.64</v>
      </c>
      <c r="AD690" s="10">
        <f t="shared" si="46"/>
        <v>-310355563.670001</v>
      </c>
      <c r="AE690" s="12">
        <f>C690/(1+0.13)/VLOOKUP(A690,[1]选股结果!$A$2:$AX$3002,3,FALSE)</f>
        <v>0.658978319086994</v>
      </c>
      <c r="AF690" s="12">
        <f>(S690/(1+0.1)+Z690)/(VLOOKUP(A690,[1]选股结果!$A$2:$AY$3002,51,FALSE))</f>
        <v>0.735381678582161</v>
      </c>
      <c r="AG690" s="16"/>
      <c r="AH690" s="12">
        <f>AD690/VLOOKUP(A690,[1]选股结果!$A$2:$AX$3002,35,FALSE)</f>
        <v>-2.31141863880733</v>
      </c>
      <c r="AI690" s="10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S690/(1+0.13)+Z690)</f>
        <v>874019782.882921</v>
      </c>
      <c r="AJ690" s="10">
        <f t="shared" si="47"/>
        <v>-1184375346.55292</v>
      </c>
      <c r="AK690" s="18">
        <f>AD690-VLOOKUP(A690,[2]选股结果!$A$2:$G$4900,7,FALSE)</f>
        <v>-310688961.220001</v>
      </c>
    </row>
    <row r="691" spans="1:37">
      <c r="A691" s="5" t="s">
        <v>1415</v>
      </c>
      <c r="B691" s="5" t="s">
        <v>1416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/>
      <c r="L691" s="6">
        <v>0</v>
      </c>
      <c r="M691" s="6">
        <v>0</v>
      </c>
      <c r="N691" s="6"/>
      <c r="O691" s="6">
        <v>0</v>
      </c>
      <c r="P691" s="6">
        <v>318341127.06</v>
      </c>
      <c r="Q691" s="6">
        <v>53635720.99</v>
      </c>
      <c r="R691" s="6"/>
      <c r="S691" s="6">
        <v>1871498398.88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437191195.7</v>
      </c>
      <c r="AA691" s="6">
        <v>243625019.61</v>
      </c>
      <c r="AB691" s="10">
        <f t="shared" si="49"/>
        <v>3183176989.94</v>
      </c>
      <c r="AC691" s="10">
        <f t="shared" si="48"/>
        <v>2870655741.25</v>
      </c>
      <c r="AD691" s="10">
        <f t="shared" si="46"/>
        <v>312521248.69</v>
      </c>
      <c r="AE691" s="12">
        <f>C691/(1+0.13)/VLOOKUP(A691,[1]选股结果!$A$2:$AX$3002,3,FALSE)</f>
        <v>0.764560539331176</v>
      </c>
      <c r="AF691" s="12">
        <f>(S691/(1+0.1)+Z691)/(VLOOKUP(A691,[1]选股结果!$A$2:$AY$3002,51,FALSE))</f>
        <v>0.77177399188716</v>
      </c>
      <c r="AG691" s="16"/>
      <c r="AH691" s="12">
        <f>AD691/VLOOKUP(A691,[1]选股结果!$A$2:$AX$3002,35,FALSE)</f>
        <v>0.512935501589491</v>
      </c>
      <c r="AI691" s="10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S691/(1+0.13)+Z691)</f>
        <v>677573608.034867</v>
      </c>
      <c r="AJ691" s="10">
        <f t="shared" si="47"/>
        <v>-365052359.344867</v>
      </c>
      <c r="AK691" s="18">
        <f>AD691-VLOOKUP(A691,[2]选股结果!$A$2:$G$4900,7,FALSE)</f>
        <v>305935953.47</v>
      </c>
    </row>
    <row r="692" spans="1:37">
      <c r="A692" s="5" t="s">
        <v>1417</v>
      </c>
      <c r="B692" s="5" t="s">
        <v>1418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/>
      <c r="L692" s="6">
        <v>0</v>
      </c>
      <c r="M692" s="6">
        <v>0</v>
      </c>
      <c r="N692" s="6"/>
      <c r="O692" s="6">
        <v>0</v>
      </c>
      <c r="P692" s="6">
        <v>11015866.99</v>
      </c>
      <c r="Q692" s="6">
        <v>33129691.37</v>
      </c>
      <c r="R692" s="6"/>
      <c r="S692" s="6">
        <v>149545673.76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59130016.06</v>
      </c>
      <c r="AA692" s="6">
        <v>68598663.03</v>
      </c>
      <c r="AB692" s="10">
        <f t="shared" si="49"/>
        <v>273922259.22</v>
      </c>
      <c r="AC692" s="10">
        <f t="shared" si="48"/>
        <v>288290219.84</v>
      </c>
      <c r="AD692" s="10">
        <f t="shared" si="46"/>
        <v>-14367960.6200001</v>
      </c>
      <c r="AE692" s="12">
        <f>C692/(1+0.13)/VLOOKUP(A692,[1]选股结果!$A$2:$AX$3002,3,FALSE)</f>
        <v>1.00583718263894</v>
      </c>
      <c r="AF692" s="12">
        <f>(S692/(1+0.1)+Z692)/(VLOOKUP(A692,[1]选股结果!$A$2:$AY$3002,51,FALSE))</f>
        <v>0.809510609744628</v>
      </c>
      <c r="AG692" s="16"/>
      <c r="AH692" s="12">
        <f>AD692/VLOOKUP(A692,[1]选股结果!$A$2:$AX$3002,35,FALSE)</f>
        <v>0.585700606839917</v>
      </c>
      <c r="AI692" s="10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S692/(1+0.13)+Z692)</f>
        <v>49514562.0876106</v>
      </c>
      <c r="AJ692" s="10">
        <f t="shared" si="47"/>
        <v>-63882522.7076107</v>
      </c>
      <c r="AK692" s="18">
        <f>AD692-VLOOKUP(A692,[2]选股结果!$A$2:$G$4900,7,FALSE)</f>
        <v>-14367960.6200001</v>
      </c>
    </row>
    <row r="693" spans="1:37">
      <c r="A693" s="5" t="s">
        <v>1419</v>
      </c>
      <c r="B693" s="5" t="s">
        <v>1420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/>
      <c r="L693" s="6">
        <v>0</v>
      </c>
      <c r="M693" s="6">
        <v>0</v>
      </c>
      <c r="N693" s="6"/>
      <c r="O693" s="6">
        <v>0</v>
      </c>
      <c r="P693" s="6">
        <v>263519046.41</v>
      </c>
      <c r="Q693" s="6">
        <v>147194522.91</v>
      </c>
      <c r="R693" s="6"/>
      <c r="S693" s="6">
        <v>9917588981.06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865359628</v>
      </c>
      <c r="AA693" s="6">
        <v>339186452.41</v>
      </c>
      <c r="AB693" s="10">
        <f t="shared" si="49"/>
        <v>11580222040.85</v>
      </c>
      <c r="AC693" s="10">
        <f t="shared" si="48"/>
        <v>11385654107.88</v>
      </c>
      <c r="AD693" s="10">
        <f t="shared" si="46"/>
        <v>194567932.970001</v>
      </c>
      <c r="AE693" s="12">
        <f>C693/(1+0.13)/VLOOKUP(A693,[1]选股结果!$A$2:$AX$3002,3,FALSE)</f>
        <v>0.798691533932431</v>
      </c>
      <c r="AF693" s="12">
        <f>(S693/(1+0.1)+Z693)/(VLOOKUP(A693,[1]选股结果!$A$2:$AY$3002,51,FALSE))</f>
        <v>0.796907258311954</v>
      </c>
      <c r="AG693" s="16"/>
      <c r="AH693" s="12">
        <f>AD693/VLOOKUP(A693,[1]选股结果!$A$2:$AX$3002,35,FALSE)</f>
        <v>1.02154686201481</v>
      </c>
      <c r="AI693" s="10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S693/(1+0.13)+Z693)</f>
        <v>2757636007.52274</v>
      </c>
      <c r="AJ693" s="10">
        <f t="shared" si="47"/>
        <v>-2563068074.55274</v>
      </c>
      <c r="AK693" s="18">
        <f>AD693-VLOOKUP(A693,[2]选股结果!$A$2:$G$4900,7,FALSE)</f>
        <v>189560026.770001</v>
      </c>
    </row>
    <row r="694" spans="1:37">
      <c r="A694" s="5" t="s">
        <v>1421</v>
      </c>
      <c r="B694" s="5" t="s">
        <v>1422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/>
      <c r="L694" s="6">
        <v>0</v>
      </c>
      <c r="M694" s="6">
        <v>0</v>
      </c>
      <c r="N694" s="6"/>
      <c r="O694" s="6">
        <v>0</v>
      </c>
      <c r="P694" s="6">
        <v>44289123.57</v>
      </c>
      <c r="Q694" s="6">
        <v>421814977.63</v>
      </c>
      <c r="R694" s="6"/>
      <c r="S694" s="6">
        <v>191424700.26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105790796.72</v>
      </c>
      <c r="AA694" s="6">
        <v>479518008.24</v>
      </c>
      <c r="AB694" s="10">
        <f t="shared" si="49"/>
        <v>791473167.12</v>
      </c>
      <c r="AC694" s="10">
        <f t="shared" si="48"/>
        <v>821022628.79</v>
      </c>
      <c r="AD694" s="10">
        <f t="shared" si="46"/>
        <v>-29549461.6700001</v>
      </c>
      <c r="AE694" s="12">
        <f>C694/(1+0.13)/VLOOKUP(A694,[1]选股结果!$A$2:$AX$3002,3,FALSE)</f>
        <v>0.814211062401817</v>
      </c>
      <c r="AF694" s="12">
        <f>(S694/(1+0.1)+Z694)/(VLOOKUP(A694,[1]选股结果!$A$2:$AY$3002,51,FALSE))</f>
        <v>0.703832391312924</v>
      </c>
      <c r="AG694" s="16"/>
      <c r="AH694" s="12">
        <f>AD694/VLOOKUP(A694,[1]选股结果!$A$2:$AX$3002,35,FALSE)</f>
        <v>-2.4222575689186</v>
      </c>
      <c r="AI694" s="10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S694/(1+0.13)+Z694)</f>
        <v>122363469.139381</v>
      </c>
      <c r="AJ694" s="10">
        <f t="shared" si="47"/>
        <v>-151912930.809381</v>
      </c>
      <c r="AK694" s="18">
        <f>AD694-VLOOKUP(A694,[2]选股结果!$A$2:$G$4900,7,FALSE)</f>
        <v>-29611900.7400001</v>
      </c>
    </row>
    <row r="695" spans="1:37">
      <c r="A695" s="5" t="s">
        <v>1423</v>
      </c>
      <c r="B695" s="5" t="s">
        <v>1424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/>
      <c r="L695" s="6">
        <v>0</v>
      </c>
      <c r="M695" s="6">
        <v>0</v>
      </c>
      <c r="N695" s="6"/>
      <c r="O695" s="6">
        <v>0</v>
      </c>
      <c r="P695" s="6">
        <v>664442496.8</v>
      </c>
      <c r="Q695" s="6">
        <v>602156876.24</v>
      </c>
      <c r="R695" s="6"/>
      <c r="S695" s="6">
        <v>7074719889.18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2580465541.01</v>
      </c>
      <c r="AA695" s="6">
        <v>2021375583.56</v>
      </c>
      <c r="AB695" s="10">
        <f t="shared" si="49"/>
        <v>10713185478.71</v>
      </c>
      <c r="AC695" s="10">
        <f t="shared" si="48"/>
        <v>12341003510.55</v>
      </c>
      <c r="AD695" s="10">
        <f t="shared" si="46"/>
        <v>-1627818031.84</v>
      </c>
      <c r="AE695" s="12">
        <f>C695/(1+0.13)/VLOOKUP(A695,[1]选股结果!$A$2:$AX$3002,3,FALSE)</f>
        <v>0.823320088969879</v>
      </c>
      <c r="AF695" s="12">
        <f>(S695/(1+0.1)+Z695)/(VLOOKUP(A695,[1]选股结果!$A$2:$AY$3002,51,FALSE))</f>
        <v>0.855129522537007</v>
      </c>
      <c r="AG695" s="16"/>
      <c r="AH695" s="12">
        <f>AD695/VLOOKUP(A695,[1]选股结果!$A$2:$AX$3002,35,FALSE)</f>
        <v>-7.29237009280234</v>
      </c>
      <c r="AI695" s="10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S695/(1+0.13)+Z695)</f>
        <v>1697508779.07876</v>
      </c>
      <c r="AJ695" s="10">
        <f t="shared" si="47"/>
        <v>-3325326810.91876</v>
      </c>
      <c r="AK695" s="18">
        <f>AD695-VLOOKUP(A695,[2]选股结果!$A$2:$G$4900,7,FALSE)</f>
        <v>-1627732729.65</v>
      </c>
    </row>
    <row r="696" spans="1:37">
      <c r="A696" s="5" t="s">
        <v>1425</v>
      </c>
      <c r="B696" s="5" t="s">
        <v>1426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/>
      <c r="L696" s="6">
        <v>0</v>
      </c>
      <c r="M696" s="6">
        <v>0</v>
      </c>
      <c r="N696" s="6"/>
      <c r="O696" s="6">
        <v>0</v>
      </c>
      <c r="P696" s="6">
        <v>4727363.06</v>
      </c>
      <c r="Q696" s="6">
        <v>8885700.07</v>
      </c>
      <c r="R696" s="6"/>
      <c r="S696" s="6">
        <v>277857362.73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24111507.89</v>
      </c>
      <c r="AA696" s="6">
        <v>21657309.12</v>
      </c>
      <c r="AB696" s="10">
        <f t="shared" si="49"/>
        <v>336671970.13</v>
      </c>
      <c r="AC696" s="10">
        <f t="shared" si="48"/>
        <v>328353542.8</v>
      </c>
      <c r="AD696" s="10">
        <f t="shared" si="46"/>
        <v>8318427.32999998</v>
      </c>
      <c r="AE696" s="12">
        <f>C696/(1+0.13)/VLOOKUP(A696,[1]选股结果!$A$2:$AX$3002,3,FALSE)</f>
        <v>0.812117540873169</v>
      </c>
      <c r="AF696" s="12">
        <f>(S696/(1+0.1)+Z696)/(VLOOKUP(A696,[1]选股结果!$A$2:$AY$3002,51,FALSE))</f>
        <v>0.799067449220152</v>
      </c>
      <c r="AG696" s="16"/>
      <c r="AH696" s="12">
        <f>AD696/VLOOKUP(A696,[1]选股结果!$A$2:$AX$3002,35,FALSE)</f>
        <v>0.578849232912259</v>
      </c>
      <c r="AI696" s="10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S696/(1+0.13)+Z696)</f>
        <v>76287074.9575221</v>
      </c>
      <c r="AJ696" s="10">
        <f t="shared" si="47"/>
        <v>-67968647.6275221</v>
      </c>
      <c r="AK696" s="18">
        <f>AD696-VLOOKUP(A696,[2]选股结果!$A$2:$G$4900,7,FALSE)</f>
        <v>8487424.56999998</v>
      </c>
    </row>
    <row r="697" spans="1:37">
      <c r="A697" s="5" t="s">
        <v>1427</v>
      </c>
      <c r="B697" s="5" t="s">
        <v>1428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/>
      <c r="L697" s="6">
        <v>0</v>
      </c>
      <c r="M697" s="6">
        <v>0</v>
      </c>
      <c r="N697" s="6"/>
      <c r="O697" s="6">
        <v>0</v>
      </c>
      <c r="P697" s="6">
        <v>58329045.35</v>
      </c>
      <c r="Q697" s="6">
        <v>17861562.89</v>
      </c>
      <c r="R697" s="6"/>
      <c r="S697" s="6">
        <v>572599397.19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209828847.97</v>
      </c>
      <c r="AA697" s="6">
        <v>21541198.98</v>
      </c>
      <c r="AB697" s="10">
        <f t="shared" si="49"/>
        <v>618872655.06</v>
      </c>
      <c r="AC697" s="10">
        <f t="shared" si="48"/>
        <v>862298489.49</v>
      </c>
      <c r="AD697" s="10">
        <f t="shared" si="46"/>
        <v>-243425834.43</v>
      </c>
      <c r="AE697" s="12">
        <f>C697/(1+0.13)/VLOOKUP(A697,[1]选股结果!$A$2:$AX$3002,3,FALSE)</f>
        <v>0.878081104455999</v>
      </c>
      <c r="AF697" s="12">
        <f>(S697/(1+0.1)+Z697)/(VLOOKUP(A697,[1]选股结果!$A$2:$AY$3002,51,FALSE))</f>
        <v>1.27749919962471</v>
      </c>
      <c r="AG697" s="16"/>
      <c r="AH697" s="12">
        <f>AD697/VLOOKUP(A697,[1]选股结果!$A$2:$AX$3002,35,FALSE)</f>
        <v>-6.13682689889755</v>
      </c>
      <c r="AI697" s="10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S697/(1+0.13)+Z697)</f>
        <v>-144832481.476637</v>
      </c>
      <c r="AJ697" s="10">
        <f t="shared" si="47"/>
        <v>-98593352.9533628</v>
      </c>
      <c r="AK697" s="18">
        <f>AD697-VLOOKUP(A697,[2]选股结果!$A$2:$G$4900,7,FALSE)</f>
        <v>-243422437.7</v>
      </c>
    </row>
    <row r="698" spans="1:37">
      <c r="A698" s="5" t="s">
        <v>1429</v>
      </c>
      <c r="B698" s="5" t="s">
        <v>1430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/>
      <c r="L698" s="6">
        <v>0</v>
      </c>
      <c r="M698" s="6">
        <v>0</v>
      </c>
      <c r="N698" s="6"/>
      <c r="O698" s="6">
        <v>0</v>
      </c>
      <c r="P698" s="6">
        <v>766896599.69</v>
      </c>
      <c r="Q698" s="6">
        <v>56749195.72</v>
      </c>
      <c r="R698" s="6"/>
      <c r="S698" s="6">
        <v>3532146547.8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518567046.66</v>
      </c>
      <c r="AA698" s="6">
        <v>91459935.93</v>
      </c>
      <c r="AB698" s="10">
        <f t="shared" si="49"/>
        <v>5964678474.65</v>
      </c>
      <c r="AC698" s="10">
        <f t="shared" si="48"/>
        <v>4909070130.08</v>
      </c>
      <c r="AD698" s="10">
        <f t="shared" si="46"/>
        <v>1055608344.57</v>
      </c>
      <c r="AE698" s="12">
        <f>C698/(1+0.13)/VLOOKUP(A698,[1]选股结果!$A$2:$AX$3002,3,FALSE)</f>
        <v>0.997428992514782</v>
      </c>
      <c r="AF698" s="12">
        <f>(S698/(1+0.1)+Z698)/(VLOOKUP(A698,[1]选股结果!$A$2:$AY$3002,51,FALSE))</f>
        <v>0.989926399865359</v>
      </c>
      <c r="AG698" s="16"/>
      <c r="AH698" s="12">
        <f>AD698/VLOOKUP(A698,[1]选股结果!$A$2:$AX$3002,35,FALSE)</f>
        <v>0.809632436734605</v>
      </c>
      <c r="AI698" s="10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S698/(1+0.13)+Z698)</f>
        <v>123201826.927256</v>
      </c>
      <c r="AJ698" s="10">
        <f t="shared" si="47"/>
        <v>932406517.642745</v>
      </c>
      <c r="AK698" s="18">
        <f>AD698-VLOOKUP(A698,[2]选股结果!$A$2:$G$4900,7,FALSE)</f>
        <v>1055639200.04</v>
      </c>
    </row>
    <row r="699" spans="1:37">
      <c r="A699" s="5" t="s">
        <v>1431</v>
      </c>
      <c r="B699" s="5" t="s">
        <v>1432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/>
      <c r="L699" s="6">
        <v>0</v>
      </c>
      <c r="M699" s="6">
        <v>0</v>
      </c>
      <c r="N699" s="6"/>
      <c r="O699" s="6">
        <v>0</v>
      </c>
      <c r="P699" s="6">
        <v>6894365.15</v>
      </c>
      <c r="Q699" s="6">
        <v>36179184.41</v>
      </c>
      <c r="R699" s="6"/>
      <c r="S699" s="6">
        <v>962271059.95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281979276.59</v>
      </c>
      <c r="AA699" s="6">
        <v>60681799.08</v>
      </c>
      <c r="AB699" s="10">
        <f t="shared" si="49"/>
        <v>1494876044.44</v>
      </c>
      <c r="AC699" s="10">
        <f t="shared" si="48"/>
        <v>1311826500.77</v>
      </c>
      <c r="AD699" s="10">
        <f t="shared" si="46"/>
        <v>183049543.67</v>
      </c>
      <c r="AE699" s="12">
        <f>C699/(1+0.13)/VLOOKUP(A699,[1]选股结果!$A$2:$AX$3002,3,FALSE)</f>
        <v>0.889058523040016</v>
      </c>
      <c r="AF699" s="12">
        <f>(S699/(1+0.1)+Z699)/(VLOOKUP(A699,[1]选股结果!$A$2:$AY$3002,51,FALSE))</f>
        <v>0.966871187144885</v>
      </c>
      <c r="AG699" s="16"/>
      <c r="AH699" s="12">
        <f>AD699/VLOOKUP(A699,[1]选股结果!$A$2:$AX$3002,35,FALSE)</f>
        <v>1.28083479359511</v>
      </c>
      <c r="AI699" s="10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S699/(1+0.13)+Z699)</f>
        <v>62860096.0697343</v>
      </c>
      <c r="AJ699" s="10">
        <f t="shared" si="47"/>
        <v>120189447.600266</v>
      </c>
      <c r="AK699" s="18">
        <f>AD699-VLOOKUP(A699,[2]选股结果!$A$2:$G$4900,7,FALSE)</f>
        <v>183271114.06</v>
      </c>
    </row>
    <row r="700" spans="1:37">
      <c r="A700" s="5" t="s">
        <v>1433</v>
      </c>
      <c r="B700" s="5" t="s">
        <v>1434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/>
      <c r="L700" s="6">
        <v>0</v>
      </c>
      <c r="M700" s="6">
        <v>0</v>
      </c>
      <c r="N700" s="6"/>
      <c r="O700" s="6">
        <v>0</v>
      </c>
      <c r="P700" s="6">
        <v>11706635.81</v>
      </c>
      <c r="Q700" s="6">
        <v>8976551.95</v>
      </c>
      <c r="R700" s="6"/>
      <c r="S700" s="6">
        <v>217544872.9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48945351.53</v>
      </c>
      <c r="AA700" s="6">
        <v>34260703.09</v>
      </c>
      <c r="AB700" s="10">
        <f t="shared" si="49"/>
        <v>326483523.38</v>
      </c>
      <c r="AC700" s="10">
        <f t="shared" si="48"/>
        <v>312457563.33</v>
      </c>
      <c r="AD700" s="10">
        <f t="shared" si="46"/>
        <v>14025960.05</v>
      </c>
      <c r="AE700" s="12">
        <f>C700/(1+0.13)/VLOOKUP(A700,[1]选股结果!$A$2:$AX$3002,3,FALSE)</f>
        <v>1.05603662261758</v>
      </c>
      <c r="AF700" s="12">
        <f>(S700/(1+0.1)+Z700)/(VLOOKUP(A700,[1]选股结果!$A$2:$AY$3002,51,FALSE))</f>
        <v>0.881819268585968</v>
      </c>
      <c r="AG700" s="16"/>
      <c r="AH700" s="12">
        <f>AD700/VLOOKUP(A700,[1]选股结果!$A$2:$AX$3002,35,FALSE)</f>
        <v>1.05449415230128</v>
      </c>
      <c r="AI700" s="10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S700/(1+0.13)+Z700)</f>
        <v>38314819.6928318</v>
      </c>
      <c r="AJ700" s="10">
        <f t="shared" si="47"/>
        <v>-24288859.6428318</v>
      </c>
      <c r="AK700" s="18">
        <f>AD700-VLOOKUP(A700,[2]选股结果!$A$2:$G$4900,7,FALSE)</f>
        <v>13927359.57</v>
      </c>
    </row>
    <row r="701" spans="1:37">
      <c r="A701" s="5" t="s">
        <v>1435</v>
      </c>
      <c r="B701" s="5" t="s">
        <v>1436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/>
      <c r="L701" s="6">
        <v>0</v>
      </c>
      <c r="M701" s="6">
        <v>0</v>
      </c>
      <c r="N701" s="6"/>
      <c r="O701" s="6">
        <v>0</v>
      </c>
      <c r="P701" s="6">
        <v>1705099375.11</v>
      </c>
      <c r="Q701" s="6">
        <v>395183997.84</v>
      </c>
      <c r="R701" s="6"/>
      <c r="S701" s="6">
        <v>17442233566.18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5454101974.31</v>
      </c>
      <c r="AA701" s="6">
        <v>1700704772.12</v>
      </c>
      <c r="AB701" s="10">
        <f t="shared" si="49"/>
        <v>23467605220.38</v>
      </c>
      <c r="AC701" s="10">
        <f t="shared" si="48"/>
        <v>26302139687.72</v>
      </c>
      <c r="AD701" s="10">
        <f t="shared" si="46"/>
        <v>-2834534467.34</v>
      </c>
      <c r="AE701" s="12">
        <f>C701/(1+0.13)/VLOOKUP(A701,[1]选股结果!$A$2:$AX$3002,3,FALSE)</f>
        <v>0.950336122149604</v>
      </c>
      <c r="AF701" s="12">
        <f>(S701/(1+0.1)+Z701)/(VLOOKUP(A701,[1]选股结果!$A$2:$AY$3002,51,FALSE))</f>
        <v>1.10745719049521</v>
      </c>
      <c r="AG701" s="16"/>
      <c r="AH701" s="12">
        <f>AD701/VLOOKUP(A701,[1]选股结果!$A$2:$AX$3002,35,FALSE)</f>
        <v>-1.65821362250427</v>
      </c>
      <c r="AI701" s="10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S701/(1+0.13)+Z701)</f>
        <v>-1646815954.58301</v>
      </c>
      <c r="AJ701" s="10">
        <f t="shared" si="47"/>
        <v>-1187718512.75699</v>
      </c>
      <c r="AK701" s="18">
        <f>AD701-VLOOKUP(A701,[2]选股结果!$A$2:$G$4900,7,FALSE)</f>
        <v>-2801470388.71</v>
      </c>
    </row>
    <row r="702" spans="1:37">
      <c r="A702" s="5" t="s">
        <v>1437</v>
      </c>
      <c r="B702" s="5" t="s">
        <v>1438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/>
      <c r="L702" s="6">
        <v>0</v>
      </c>
      <c r="M702" s="6">
        <v>0</v>
      </c>
      <c r="N702" s="6"/>
      <c r="O702" s="6">
        <v>0</v>
      </c>
      <c r="P702" s="6">
        <v>467547341.57</v>
      </c>
      <c r="Q702" s="6">
        <v>123792497.99</v>
      </c>
      <c r="R702" s="6"/>
      <c r="S702" s="6">
        <v>31779934274.65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458724647.86</v>
      </c>
      <c r="AA702" s="6">
        <v>434432010.49</v>
      </c>
      <c r="AB702" s="10">
        <f t="shared" si="49"/>
        <v>33798336103.84</v>
      </c>
      <c r="AC702" s="10">
        <f t="shared" si="48"/>
        <v>33140638274.57</v>
      </c>
      <c r="AD702" s="10">
        <f t="shared" si="46"/>
        <v>657697829.269997</v>
      </c>
      <c r="AE702" s="12">
        <f>C702/(1+0.13)/VLOOKUP(A702,[1]选股结果!$A$2:$AX$3002,3,FALSE)</f>
        <v>0.936573587562795</v>
      </c>
      <c r="AF702" s="12">
        <f>(S702/(1+0.1)+Z702)/(VLOOKUP(A702,[1]选股结果!$A$2:$AY$3002,51,FALSE))</f>
        <v>0.953776555228203</v>
      </c>
      <c r="AG702" s="16"/>
      <c r="AH702" s="12">
        <f>AD702/VLOOKUP(A702,[1]选股结果!$A$2:$AX$3002,35,FALSE)</f>
        <v>2.05789797466246</v>
      </c>
      <c r="AI702" s="10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S702/(1+0.13)+Z702)</f>
        <v>2189399692.01681</v>
      </c>
      <c r="AJ702" s="10">
        <f t="shared" si="47"/>
        <v>-1531701862.74681</v>
      </c>
      <c r="AK702" s="18">
        <f>AD702-VLOOKUP(A702,[2]选股结果!$A$2:$G$4900,7,FALSE)</f>
        <v>656517232.089997</v>
      </c>
    </row>
    <row r="703" spans="1:37">
      <c r="A703" s="5" t="s">
        <v>1439</v>
      </c>
      <c r="B703" s="5" t="s">
        <v>1440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/>
      <c r="L703" s="6">
        <v>0</v>
      </c>
      <c r="M703" s="6">
        <v>0</v>
      </c>
      <c r="N703" s="6"/>
      <c r="O703" s="6">
        <v>0</v>
      </c>
      <c r="P703" s="6">
        <v>22974890.03</v>
      </c>
      <c r="Q703" s="6">
        <v>60731606.92</v>
      </c>
      <c r="R703" s="6"/>
      <c r="S703" s="6">
        <v>593548321.35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375032275.57</v>
      </c>
      <c r="AA703" s="6">
        <v>105148216.26</v>
      </c>
      <c r="AB703" s="10">
        <f t="shared" si="49"/>
        <v>1335542710.03</v>
      </c>
      <c r="AC703" s="10">
        <f t="shared" si="48"/>
        <v>1096703703.21</v>
      </c>
      <c r="AD703" s="10">
        <f t="shared" si="46"/>
        <v>238839006.82</v>
      </c>
      <c r="AE703" s="12">
        <f>C703/(1+0.13)/VLOOKUP(A703,[1]选股结果!$A$2:$AX$3002,3,FALSE)</f>
        <v>0.934909231083788</v>
      </c>
      <c r="AF703" s="12">
        <f>(S703/(1+0.1)+Z703)/(VLOOKUP(A703,[1]选股结果!$A$2:$AY$3002,51,FALSE))</f>
        <v>0.799418469352937</v>
      </c>
      <c r="AG703" s="16"/>
      <c r="AH703" s="12">
        <f>AD703/VLOOKUP(A703,[1]选股结果!$A$2:$AX$3002,35,FALSE)</f>
        <v>3.78028137623712</v>
      </c>
      <c r="AI703" s="10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S703/(1+0.13)+Z703)</f>
        <v>243812464.37531</v>
      </c>
      <c r="AJ703" s="10">
        <f t="shared" si="47"/>
        <v>-4973457.55530977</v>
      </c>
      <c r="AK703" s="18">
        <f>AD703-VLOOKUP(A703,[2]选股结果!$A$2:$G$4900,7,FALSE)</f>
        <v>238886557.03</v>
      </c>
    </row>
    <row r="704" spans="1:37">
      <c r="A704" s="5" t="s">
        <v>1441</v>
      </c>
      <c r="B704" s="5" t="s">
        <v>1442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/>
      <c r="L704" s="6">
        <v>0</v>
      </c>
      <c r="M704" s="6">
        <v>0</v>
      </c>
      <c r="N704" s="6"/>
      <c r="O704" s="6">
        <v>0</v>
      </c>
      <c r="P704" s="6">
        <v>127835393.89</v>
      </c>
      <c r="Q704" s="6">
        <v>45704789.25</v>
      </c>
      <c r="R704" s="6"/>
      <c r="S704" s="6">
        <v>2368237890.54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551612457.71</v>
      </c>
      <c r="AA704" s="6">
        <v>281168592.05</v>
      </c>
      <c r="AB704" s="10">
        <f t="shared" si="49"/>
        <v>3222633221.21</v>
      </c>
      <c r="AC704" s="10">
        <f t="shared" si="48"/>
        <v>3328854334.19</v>
      </c>
      <c r="AD704" s="10">
        <f t="shared" si="46"/>
        <v>-106221112.98</v>
      </c>
      <c r="AE704" s="12">
        <f>C704/(1+0.13)/VLOOKUP(A704,[1]选股结果!$A$2:$AX$3002,3,FALSE)</f>
        <v>0.741984659226634</v>
      </c>
      <c r="AF704" s="12">
        <f>(S704/(1+0.1)+Z704)/(VLOOKUP(A704,[1]选股结果!$A$2:$AY$3002,51,FALSE))</f>
        <v>0.721649130902171</v>
      </c>
      <c r="AG704" s="16"/>
      <c r="AH704" s="12">
        <f>AD704/VLOOKUP(A704,[1]选股结果!$A$2:$AX$3002,35,FALSE)</f>
        <v>-4.27126521380728</v>
      </c>
      <c r="AI704" s="10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S704/(1+0.13)+Z704)</f>
        <v>1100345513.15929</v>
      </c>
      <c r="AJ704" s="10">
        <f t="shared" si="47"/>
        <v>-1206566626.13929</v>
      </c>
      <c r="AK704" s="18">
        <f>AD704-VLOOKUP(A704,[2]选股结果!$A$2:$G$4900,7,FALSE)</f>
        <v>-104082935.61</v>
      </c>
    </row>
    <row r="705" spans="1:37">
      <c r="A705" s="5" t="s">
        <v>1443</v>
      </c>
      <c r="B705" s="5" t="s">
        <v>1444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/>
      <c r="L705" s="6">
        <v>0</v>
      </c>
      <c r="M705" s="6">
        <v>0</v>
      </c>
      <c r="N705" s="6"/>
      <c r="O705" s="6">
        <v>0</v>
      </c>
      <c r="P705" s="6">
        <v>92747014.33</v>
      </c>
      <c r="Q705" s="6">
        <v>27235039.09</v>
      </c>
      <c r="R705" s="6"/>
      <c r="S705" s="6">
        <v>900724945.22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101784922.08</v>
      </c>
      <c r="AA705" s="6">
        <v>56708877.12</v>
      </c>
      <c r="AB705" s="10">
        <f t="shared" si="49"/>
        <v>1012197677.9</v>
      </c>
      <c r="AC705" s="10">
        <f t="shared" si="48"/>
        <v>1151965758.75</v>
      </c>
      <c r="AD705" s="10">
        <f t="shared" si="46"/>
        <v>-139768080.85</v>
      </c>
      <c r="AE705" s="12">
        <f>C705/(1+0.13)/VLOOKUP(A705,[1]选股结果!$A$2:$AX$3002,3,FALSE)</f>
        <v>0.468686424057797</v>
      </c>
      <c r="AF705" s="12">
        <f>(S705/(1+0.1)+Z705)/(VLOOKUP(A705,[1]选股结果!$A$2:$AY$3002,51,FALSE))</f>
        <v>0.744685571314705</v>
      </c>
      <c r="AG705" s="16"/>
      <c r="AH705" s="12">
        <f>AD705/VLOOKUP(A705,[1]选股结果!$A$2:$AX$3002,35,FALSE)</f>
        <v>-0.263091107797876</v>
      </c>
      <c r="AI705" s="10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S705/(1+0.13)+Z705)</f>
        <v>337374426.706372</v>
      </c>
      <c r="AJ705" s="10">
        <f t="shared" si="47"/>
        <v>-477142507.556372</v>
      </c>
      <c r="AK705" s="18">
        <f>AD705-VLOOKUP(A705,[2]选股结果!$A$2:$G$4900,7,FALSE)</f>
        <v>-139768080.85</v>
      </c>
    </row>
    <row r="706" spans="1:37">
      <c r="A706" s="5" t="s">
        <v>1445</v>
      </c>
      <c r="B706" s="5" t="s">
        <v>1446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/>
      <c r="L706" s="6">
        <v>0</v>
      </c>
      <c r="M706" s="6">
        <v>0</v>
      </c>
      <c r="N706" s="6"/>
      <c r="O706" s="6">
        <v>0</v>
      </c>
      <c r="P706" s="6">
        <v>543310822.79</v>
      </c>
      <c r="Q706" s="6">
        <v>1697589376.15</v>
      </c>
      <c r="R706" s="6"/>
      <c r="S706" s="6">
        <v>44832219028.31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5945058503.85</v>
      </c>
      <c r="AA706" s="6">
        <v>2804555223.36</v>
      </c>
      <c r="AB706" s="10">
        <f t="shared" si="49"/>
        <v>58211019399.32</v>
      </c>
      <c r="AC706" s="10">
        <f t="shared" si="48"/>
        <v>54125143578.31</v>
      </c>
      <c r="AD706" s="10">
        <f t="shared" si="46"/>
        <v>4085875821.01</v>
      </c>
      <c r="AE706" s="12">
        <f>C706/(1+0.13)/VLOOKUP(A706,[1]选股结果!$A$2:$AX$3002,3,FALSE)</f>
        <v>0.94738919353986</v>
      </c>
      <c r="AF706" s="12">
        <f>(S706/(1+0.1)+Z706)/(VLOOKUP(A706,[1]选股结果!$A$2:$AY$3002,51,FALSE))</f>
        <v>0.944968981386896</v>
      </c>
      <c r="AG706" s="16"/>
      <c r="AH706" s="12">
        <f>AD706/VLOOKUP(A706,[1]选股结果!$A$2:$AX$3002,35,FALSE)</f>
        <v>1.30752852802375</v>
      </c>
      <c r="AI706" s="10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S706/(1+0.13)+Z706)</f>
        <v>3801738618.46132</v>
      </c>
      <c r="AJ706" s="10">
        <f t="shared" si="47"/>
        <v>284137202.548683</v>
      </c>
      <c r="AK706" s="18">
        <f>AD706-VLOOKUP(A706,[2]选股结果!$A$2:$G$4900,7,FALSE)</f>
        <v>4064537601.89</v>
      </c>
    </row>
    <row r="707" spans="1:37">
      <c r="A707" s="5" t="s">
        <v>1447</v>
      </c>
      <c r="B707" s="5" t="s">
        <v>1448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/>
      <c r="L707" s="6">
        <v>0</v>
      </c>
      <c r="M707" s="6">
        <v>0</v>
      </c>
      <c r="N707" s="6"/>
      <c r="O707" s="6">
        <v>0</v>
      </c>
      <c r="P707" s="6">
        <v>468145557.23</v>
      </c>
      <c r="Q707" s="6">
        <v>182723928.83</v>
      </c>
      <c r="R707" s="6"/>
      <c r="S707" s="6">
        <v>6256676573.58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655418395.48</v>
      </c>
      <c r="AA707" s="6">
        <v>1270450372.71</v>
      </c>
      <c r="AB707" s="10">
        <f t="shared" si="49"/>
        <v>8150877360.67</v>
      </c>
      <c r="AC707" s="10">
        <f t="shared" si="48"/>
        <v>8650690899</v>
      </c>
      <c r="AD707" s="10">
        <f t="shared" ref="AD707:AD770" si="50">AB707-AC707</f>
        <v>-499813538.33</v>
      </c>
      <c r="AE707" s="12">
        <f>C707/(1+0.13)/VLOOKUP(A707,[1]选股结果!$A$2:$AX$3002,3,FALSE)</f>
        <v>1.0027744140466</v>
      </c>
      <c r="AF707" s="12">
        <f>(S707/(1+0.1)+Z707)/(VLOOKUP(A707,[1]选股结果!$A$2:$AY$3002,51,FALSE))</f>
        <v>0.983599931146838</v>
      </c>
      <c r="AG707" s="16"/>
      <c r="AH707" s="12">
        <f>AD707/VLOOKUP(A707,[1]选股结果!$A$2:$AX$3002,35,FALSE)</f>
        <v>-0.896461340967039</v>
      </c>
      <c r="AI707" s="10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S707/(1+0.13)+Z707)</f>
        <v>256771085.717875</v>
      </c>
      <c r="AJ707" s="10">
        <f t="shared" ref="AJ707:AJ770" si="51">AD707-AI707</f>
        <v>-756584624.047875</v>
      </c>
      <c r="AK707" s="18">
        <f>AD707-VLOOKUP(A707,[2]选股结果!$A$2:$G$4900,7,FALSE)</f>
        <v>-499630103.48</v>
      </c>
    </row>
    <row r="708" spans="1:37">
      <c r="A708" s="5" t="s">
        <v>1449</v>
      </c>
      <c r="B708" s="5" t="s">
        <v>1450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/>
      <c r="L708" s="6">
        <v>0</v>
      </c>
      <c r="M708" s="6">
        <v>0</v>
      </c>
      <c r="N708" s="6"/>
      <c r="O708" s="6">
        <v>0</v>
      </c>
      <c r="P708" s="6">
        <v>220121130.87</v>
      </c>
      <c r="Q708" s="6">
        <v>321419781.6</v>
      </c>
      <c r="R708" s="6"/>
      <c r="S708" s="6">
        <v>2273822880.93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523768195.6</v>
      </c>
      <c r="AA708" s="6">
        <v>203344048.07</v>
      </c>
      <c r="AB708" s="10">
        <f t="shared" si="49"/>
        <v>2064367899.11</v>
      </c>
      <c r="AC708" s="10">
        <f t="shared" si="48"/>
        <v>3221056255.47</v>
      </c>
      <c r="AD708" s="10">
        <f t="shared" si="50"/>
        <v>-1156688356.36</v>
      </c>
      <c r="AE708" s="12">
        <f>C708/(1+0.13)/VLOOKUP(A708,[1]选股结果!$A$2:$AX$3002,3,FALSE)</f>
        <v>0.930090103561095</v>
      </c>
      <c r="AF708" s="12">
        <f>(S708/(1+0.1)+Z708)/(VLOOKUP(A708,[1]选股结果!$A$2:$AY$3002,51,FALSE))</f>
        <v>1.73631768778068</v>
      </c>
      <c r="AG708" s="16"/>
      <c r="AH708" s="12">
        <f>AD708/VLOOKUP(A708,[1]选股结果!$A$2:$AX$3002,35,FALSE)</f>
        <v>-3.36599147141929</v>
      </c>
      <c r="AI708" s="10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S708/(1+0.13)+Z708)</f>
        <v>-1043831558.48115</v>
      </c>
      <c r="AJ708" s="10">
        <f t="shared" si="51"/>
        <v>-112856797.87885</v>
      </c>
      <c r="AK708" s="18">
        <f>AD708-VLOOKUP(A708,[2]选股结果!$A$2:$G$4900,7,FALSE)</f>
        <v>-1156241467.52</v>
      </c>
    </row>
    <row r="709" spans="1:37">
      <c r="A709" s="5" t="s">
        <v>1451</v>
      </c>
      <c r="B709" s="5" t="s">
        <v>1452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/>
      <c r="L709" s="6">
        <v>0</v>
      </c>
      <c r="M709" s="6">
        <v>0</v>
      </c>
      <c r="N709" s="6"/>
      <c r="O709" s="6">
        <v>0</v>
      </c>
      <c r="P709" s="6">
        <v>6341902834.81</v>
      </c>
      <c r="Q709" s="6">
        <v>650263350.89</v>
      </c>
      <c r="R709" s="6"/>
      <c r="S709" s="6">
        <v>37771196364.8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433117988.59</v>
      </c>
      <c r="AA709" s="6">
        <v>1624829121.42</v>
      </c>
      <c r="AB709" s="10">
        <f t="shared" si="49"/>
        <v>46671871038.25</v>
      </c>
      <c r="AC709" s="10">
        <f t="shared" si="48"/>
        <v>46171046309.62</v>
      </c>
      <c r="AD709" s="10">
        <f t="shared" si="50"/>
        <v>500824728.630005</v>
      </c>
      <c r="AE709" s="12">
        <f>C709/(1+0.13)/VLOOKUP(A709,[1]选股结果!$A$2:$AX$3002,3,FALSE)</f>
        <v>1.66669405449503</v>
      </c>
      <c r="AF709" s="12">
        <f>(S709/(1+0.1)+Z709)/(VLOOKUP(A709,[1]选股结果!$A$2:$AY$3002,51,FALSE))</f>
        <v>1.67915685236216</v>
      </c>
      <c r="AG709" s="16"/>
      <c r="AH709" s="12">
        <f>AD709/VLOOKUP(A709,[1]选股结果!$A$2:$AX$3002,35,FALSE)</f>
        <v>0.220838973193626</v>
      </c>
      <c r="AI709" s="10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S709/(1+0.13)+Z709)</f>
        <v>-13151795704.4635</v>
      </c>
      <c r="AJ709" s="10">
        <f t="shared" si="51"/>
        <v>13652620433.0935</v>
      </c>
      <c r="AK709" s="18">
        <f>AD709-VLOOKUP(A709,[2]选股结果!$A$2:$G$4900,7,FALSE)</f>
        <v>500710139.570005</v>
      </c>
    </row>
    <row r="710" spans="1:37">
      <c r="A710" s="5" t="s">
        <v>1453</v>
      </c>
      <c r="B710" s="5" t="s">
        <v>1454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/>
      <c r="L710" s="6">
        <v>0</v>
      </c>
      <c r="M710" s="6">
        <v>0</v>
      </c>
      <c r="N710" s="6"/>
      <c r="O710" s="6">
        <v>0</v>
      </c>
      <c r="P710" s="6">
        <v>143761547.68</v>
      </c>
      <c r="Q710" s="6">
        <v>600134059.64</v>
      </c>
      <c r="R710" s="6"/>
      <c r="S710" s="6">
        <v>3209218493.61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266414492.1</v>
      </c>
      <c r="AA710" s="6">
        <v>1290714452.94</v>
      </c>
      <c r="AB710" s="10">
        <f t="shared" si="49"/>
        <v>5012371013.53</v>
      </c>
      <c r="AC710" s="10">
        <f t="shared" si="48"/>
        <v>4910108986.33</v>
      </c>
      <c r="AD710" s="10">
        <f t="shared" si="50"/>
        <v>102262027.200001</v>
      </c>
      <c r="AE710" s="12">
        <f>C710/(1+0.13)/VLOOKUP(A710,[1]选股结果!$A$2:$AX$3002,3,FALSE)</f>
        <v>0.822378286717947</v>
      </c>
      <c r="AF710" s="12">
        <f>(S710/(1+0.1)+Z710)/(VLOOKUP(A710,[1]选股结果!$A$2:$AY$3002,51,FALSE))</f>
        <v>0.768863236118337</v>
      </c>
      <c r="AG710" s="16"/>
      <c r="AH710" s="12">
        <f>AD710/VLOOKUP(A710,[1]选股结果!$A$2:$AX$3002,35,FALSE)</f>
        <v>0.216652648433113</v>
      </c>
      <c r="AI710" s="10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S710/(1+0.13)+Z710)</f>
        <v>1034599302.19345</v>
      </c>
      <c r="AJ710" s="10">
        <f t="shared" si="51"/>
        <v>-932337274.993451</v>
      </c>
      <c r="AK710" s="18">
        <f>AD710-VLOOKUP(A710,[2]选股结果!$A$2:$G$4900,7,FALSE)</f>
        <v>101731996.780001</v>
      </c>
    </row>
    <row r="711" spans="1:37">
      <c r="A711" s="5" t="s">
        <v>1455</v>
      </c>
      <c r="B711" s="5" t="s">
        <v>1456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/>
      <c r="L711" s="6">
        <v>0</v>
      </c>
      <c r="M711" s="6">
        <v>0</v>
      </c>
      <c r="N711" s="6"/>
      <c r="O711" s="6">
        <v>0</v>
      </c>
      <c r="P711" s="6">
        <v>62654635.33</v>
      </c>
      <c r="Q711" s="6">
        <v>74439168.73</v>
      </c>
      <c r="R711" s="6"/>
      <c r="S711" s="6">
        <v>1097413770.4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345632876.88</v>
      </c>
      <c r="AA711" s="6">
        <v>87950504.4</v>
      </c>
      <c r="AB711" s="10">
        <f t="shared" si="49"/>
        <v>1567523163.93</v>
      </c>
      <c r="AC711" s="10">
        <f t="shared" si="48"/>
        <v>1593651787.01</v>
      </c>
      <c r="AD711" s="10">
        <f t="shared" si="50"/>
        <v>-26128623.0800002</v>
      </c>
      <c r="AE711" s="12">
        <f>C711/(1+0.13)/VLOOKUP(A711,[1]选股结果!$A$2:$AX$3002,3,FALSE)</f>
        <v>0.66875148219517</v>
      </c>
      <c r="AF711" s="12">
        <f>(S711/(1+0.1)+Z711)/(VLOOKUP(A711,[1]选股结果!$A$2:$AY$3002,51,FALSE))</f>
        <v>0.697781757047585</v>
      </c>
      <c r="AG711" s="16"/>
      <c r="AH711" s="12">
        <f>AD711/VLOOKUP(A711,[1]选股结果!$A$2:$AX$3002,35,FALSE)</f>
        <v>-0.433366159368119</v>
      </c>
      <c r="AI711" s="10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S711/(1+0.13)+Z711)</f>
        <v>608278839.677433</v>
      </c>
      <c r="AJ711" s="10">
        <f t="shared" si="51"/>
        <v>-634407462.757434</v>
      </c>
      <c r="AK711" s="18">
        <f>AD711-VLOOKUP(A711,[2]选股结果!$A$2:$G$4900,7,FALSE)</f>
        <v>-25795421.3100002</v>
      </c>
    </row>
    <row r="712" spans="1:37">
      <c r="A712" s="5" t="s">
        <v>1457</v>
      </c>
      <c r="B712" s="5" t="s">
        <v>1458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/>
      <c r="L712" s="6">
        <v>0</v>
      </c>
      <c r="M712" s="6">
        <v>0</v>
      </c>
      <c r="N712" s="6"/>
      <c r="O712" s="6">
        <v>0</v>
      </c>
      <c r="P712" s="6">
        <v>45858894.34</v>
      </c>
      <c r="Q712" s="6">
        <v>6247861.85</v>
      </c>
      <c r="R712" s="6"/>
      <c r="S712" s="6">
        <v>310220453.36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113367569.84</v>
      </c>
      <c r="AA712" s="6">
        <v>54577161.78</v>
      </c>
      <c r="AB712" s="10">
        <f t="shared" si="49"/>
        <v>479149496.88</v>
      </c>
      <c r="AC712" s="10">
        <f t="shared" si="48"/>
        <v>524024079.32</v>
      </c>
      <c r="AD712" s="10">
        <f t="shared" si="50"/>
        <v>-44874582.4400001</v>
      </c>
      <c r="AE712" s="12">
        <f>C712/(1+0.13)/VLOOKUP(A712,[1]选股结果!$A$2:$AX$3002,3,FALSE)</f>
        <v>0.480894813018077</v>
      </c>
      <c r="AF712" s="12">
        <f>(S712/(1+0.1)+Z712)/(VLOOKUP(A712,[1]选股结果!$A$2:$AY$3002,51,FALSE))</f>
        <v>0.492135386419131</v>
      </c>
      <c r="AG712" s="16"/>
      <c r="AH712" s="12">
        <f>AD712/VLOOKUP(A712,[1]选股结果!$A$2:$AX$3002,35,FALSE)</f>
        <v>-1.02781291851629</v>
      </c>
      <c r="AI712" s="10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S712/(1+0.13)+Z712)</f>
        <v>415510391.055133</v>
      </c>
      <c r="AJ712" s="10">
        <f t="shared" si="51"/>
        <v>-460384973.495133</v>
      </c>
      <c r="AK712" s="18">
        <f>AD712-VLOOKUP(A712,[2]选股结果!$A$2:$G$4900,7,FALSE)</f>
        <v>-44062291.2200001</v>
      </c>
    </row>
    <row r="713" spans="1:37">
      <c r="A713" s="5" t="s">
        <v>1459</v>
      </c>
      <c r="B713" s="5" t="s">
        <v>1460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/>
      <c r="L713" s="6">
        <v>0</v>
      </c>
      <c r="M713" s="6">
        <v>0</v>
      </c>
      <c r="N713" s="6"/>
      <c r="O713" s="6">
        <v>0</v>
      </c>
      <c r="P713" s="6">
        <v>7434996.39</v>
      </c>
      <c r="Q713" s="6">
        <v>6572810.01</v>
      </c>
      <c r="R713" s="6"/>
      <c r="S713" s="6">
        <v>37343740.44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30076938.65</v>
      </c>
      <c r="AA713" s="6">
        <v>12828690.19</v>
      </c>
      <c r="AB713" s="10">
        <f t="shared" si="49"/>
        <v>109867522.38</v>
      </c>
      <c r="AC713" s="10">
        <f t="shared" si="48"/>
        <v>87684365.67</v>
      </c>
      <c r="AD713" s="10">
        <f t="shared" si="50"/>
        <v>22183156.71</v>
      </c>
      <c r="AE713" s="12">
        <f>C713/(1+0.13)/VLOOKUP(A713,[1]选股结果!$A$2:$AX$3002,3,FALSE)</f>
        <v>0.391689051889624</v>
      </c>
      <c r="AF713" s="12">
        <f>(S713/(1+0.1)+Z713)/(VLOOKUP(A713,[1]选股结果!$A$2:$AY$3002,51,FALSE))</f>
        <v>0.288892625631943</v>
      </c>
      <c r="AG713" s="16"/>
      <c r="AH713" s="12">
        <f>AD713/VLOOKUP(A713,[1]选股结果!$A$2:$AX$3002,35,FALSE)</f>
        <v>3.14195678589992</v>
      </c>
      <c r="AI713" s="10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S713/(1+0.13)+Z713)</f>
        <v>158500383.808496</v>
      </c>
      <c r="AJ713" s="10">
        <f t="shared" si="51"/>
        <v>-136317227.098496</v>
      </c>
      <c r="AK713" s="18">
        <f>AD713-VLOOKUP(A713,[2]选股结果!$A$2:$G$4900,7,FALSE)</f>
        <v>23316528.8</v>
      </c>
    </row>
    <row r="714" spans="1:37">
      <c r="A714" s="5" t="s">
        <v>1461</v>
      </c>
      <c r="B714" s="5" t="s">
        <v>1462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/>
      <c r="L714" s="6">
        <v>0</v>
      </c>
      <c r="M714" s="6">
        <v>0</v>
      </c>
      <c r="N714" s="6"/>
      <c r="O714" s="6">
        <v>0</v>
      </c>
      <c r="P714" s="6">
        <v>295589970.78</v>
      </c>
      <c r="Q714" s="6">
        <v>152827784.25</v>
      </c>
      <c r="R714" s="6"/>
      <c r="S714" s="6">
        <v>4712903695.54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1079098205.9</v>
      </c>
      <c r="AA714" s="6">
        <v>671329397.54</v>
      </c>
      <c r="AB714" s="10">
        <f t="shared" si="49"/>
        <v>7121803566.92</v>
      </c>
      <c r="AC714" s="10">
        <f t="shared" si="48"/>
        <v>6758921269.76</v>
      </c>
      <c r="AD714" s="10">
        <f t="shared" si="50"/>
        <v>362882297.16</v>
      </c>
      <c r="AE714" s="12">
        <f>C714/(1+0.13)/VLOOKUP(A714,[1]选股结果!$A$2:$AX$3002,3,FALSE)</f>
        <v>0.841964048557623</v>
      </c>
      <c r="AF714" s="12">
        <f>(S714/(1+0.1)+Z714)/(VLOOKUP(A714,[1]选股结果!$A$2:$AY$3002,51,FALSE))</f>
        <v>0.761657361847889</v>
      </c>
      <c r="AG714" s="16"/>
      <c r="AH714" s="12">
        <f>AD714/VLOOKUP(A714,[1]选股结果!$A$2:$AX$3002,35,FALSE)</f>
        <v>1.07602196461358</v>
      </c>
      <c r="AI714" s="10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S714/(1+0.13)+Z714)</f>
        <v>1792144565.72885</v>
      </c>
      <c r="AJ714" s="10">
        <f t="shared" si="51"/>
        <v>-1429262268.56885</v>
      </c>
      <c r="AK714" s="18">
        <f>AD714-VLOOKUP(A714,[2]选股结果!$A$2:$G$4900,7,FALSE)</f>
        <v>360627030.65</v>
      </c>
    </row>
    <row r="715" spans="1:37">
      <c r="A715" s="5" t="s">
        <v>1463</v>
      </c>
      <c r="B715" s="5" t="s">
        <v>1464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/>
      <c r="L715" s="6">
        <v>0</v>
      </c>
      <c r="M715" s="6">
        <v>0</v>
      </c>
      <c r="N715" s="6"/>
      <c r="O715" s="6">
        <v>0</v>
      </c>
      <c r="P715" s="6">
        <v>269575009.88</v>
      </c>
      <c r="Q715" s="6">
        <v>144520284.97</v>
      </c>
      <c r="R715" s="6"/>
      <c r="S715" s="6">
        <v>2341623692.84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824805417.06</v>
      </c>
      <c r="AA715" s="6">
        <v>322901928.13</v>
      </c>
      <c r="AB715" s="10">
        <f t="shared" si="49"/>
        <v>3909508056.54</v>
      </c>
      <c r="AC715" s="10">
        <f t="shared" si="48"/>
        <v>3758906047.91</v>
      </c>
      <c r="AD715" s="10">
        <f t="shared" si="50"/>
        <v>150602008.63</v>
      </c>
      <c r="AE715" s="12">
        <f>C715/(1+0.13)/VLOOKUP(A715,[1]选股结果!$A$2:$AX$3002,3,FALSE)</f>
        <v>0.702927524896007</v>
      </c>
      <c r="AF715" s="12">
        <f>(S715/(1+0.1)+Z715)/(VLOOKUP(A715,[1]选股结果!$A$2:$AY$3002,51,FALSE))</f>
        <v>0.683865366704292</v>
      </c>
      <c r="AG715" s="16"/>
      <c r="AH715" s="12">
        <f>AD715/VLOOKUP(A715,[1]选股结果!$A$2:$AX$3002,35,FALSE)</f>
        <v>0.577935182032086</v>
      </c>
      <c r="AI715" s="10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S715/(1+0.13)+Z715)</f>
        <v>1421873065.72442</v>
      </c>
      <c r="AJ715" s="10">
        <f t="shared" si="51"/>
        <v>-1271271057.09442</v>
      </c>
      <c r="AK715" s="18">
        <f>AD715-VLOOKUP(A715,[2]选股结果!$A$2:$G$4900,7,FALSE)</f>
        <v>150329231.35</v>
      </c>
    </row>
    <row r="716" spans="1:37">
      <c r="A716" s="5" t="s">
        <v>1465</v>
      </c>
      <c r="B716" s="5" t="s">
        <v>1466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/>
      <c r="L716" s="6">
        <v>0</v>
      </c>
      <c r="M716" s="6">
        <v>0</v>
      </c>
      <c r="N716" s="6"/>
      <c r="O716" s="6">
        <v>0</v>
      </c>
      <c r="P716" s="6">
        <v>264833781.5</v>
      </c>
      <c r="Q716" s="6">
        <v>107852987.91</v>
      </c>
      <c r="R716" s="6"/>
      <c r="S716" s="6">
        <v>10946095485.52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1105243604.05</v>
      </c>
      <c r="AA716" s="6">
        <v>1542226540.06</v>
      </c>
      <c r="AB716" s="10">
        <f t="shared" si="49"/>
        <v>15713859253.68</v>
      </c>
      <c r="AC716" s="10">
        <f t="shared" si="48"/>
        <v>13858399411.13</v>
      </c>
      <c r="AD716" s="10">
        <f t="shared" si="50"/>
        <v>1855459842.55</v>
      </c>
      <c r="AE716" s="12">
        <f>C716/(1+0.13)/VLOOKUP(A716,[1]选股结果!$A$2:$AX$3002,3,FALSE)</f>
        <v>1.31904239047924</v>
      </c>
      <c r="AF716" s="12">
        <f>(S716/(1+0.1)+Z716)/(VLOOKUP(A716,[1]选股结果!$A$2:$AY$3002,51,FALSE))</f>
        <v>1.06767082114137</v>
      </c>
      <c r="AG716" s="16"/>
      <c r="AH716" s="12">
        <f>AD716/VLOOKUP(A716,[1]选股结果!$A$2:$AX$3002,35,FALSE)</f>
        <v>30.2041537703656</v>
      </c>
      <c r="AI716" s="10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S716/(1+0.13)+Z716)</f>
        <v>-436577828.406992</v>
      </c>
      <c r="AJ716" s="10">
        <f t="shared" si="51"/>
        <v>2292037670.95699</v>
      </c>
      <c r="AK716" s="18">
        <f>AD716-VLOOKUP(A716,[2]选股结果!$A$2:$G$4900,7,FALSE)</f>
        <v>1875148338.51</v>
      </c>
    </row>
    <row r="717" spans="1:37">
      <c r="A717" s="5" t="s">
        <v>1467</v>
      </c>
      <c r="B717" s="5" t="s">
        <v>1468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/>
      <c r="L717" s="6">
        <v>0</v>
      </c>
      <c r="M717" s="6">
        <v>0</v>
      </c>
      <c r="N717" s="6"/>
      <c r="O717" s="6">
        <v>0</v>
      </c>
      <c r="P717" s="6">
        <v>391365604.09</v>
      </c>
      <c r="Q717" s="6">
        <v>101686097.29</v>
      </c>
      <c r="R717" s="6"/>
      <c r="S717" s="6">
        <v>883863672.93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377952149.79</v>
      </c>
      <c r="AA717" s="6">
        <v>241218225.79</v>
      </c>
      <c r="AB717" s="10">
        <f t="shared" si="49"/>
        <v>3074672754.43</v>
      </c>
      <c r="AC717" s="10">
        <f t="shared" si="48"/>
        <v>1894399652.6</v>
      </c>
      <c r="AD717" s="10">
        <f t="shared" si="50"/>
        <v>1180273101.83</v>
      </c>
      <c r="AE717" s="12">
        <f>C717/(1+0.13)/VLOOKUP(A717,[1]选股结果!$A$2:$AX$3002,3,FALSE)</f>
        <v>0.863594924722706</v>
      </c>
      <c r="AF717" s="12">
        <f>(S717/(1+0.1)+Z717)/(VLOOKUP(A717,[1]选股结果!$A$2:$AY$3002,51,FALSE))</f>
        <v>0.610300780495478</v>
      </c>
      <c r="AG717" s="16"/>
      <c r="AH717" s="12">
        <f>AD717/VLOOKUP(A717,[1]选股结果!$A$2:$AX$3002,35,FALSE)</f>
        <v>0.862477167621535</v>
      </c>
      <c r="AI717" s="10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S717/(1+0.13)+Z717)</f>
        <v>775740243.099027</v>
      </c>
      <c r="AJ717" s="10">
        <f t="shared" si="51"/>
        <v>404532858.730973</v>
      </c>
      <c r="AK717" s="18">
        <f>AD717-VLOOKUP(A717,[2]选股结果!$A$2:$G$4900,7,FALSE)</f>
        <v>1179351285.11</v>
      </c>
    </row>
    <row r="718" spans="1:37">
      <c r="A718" s="5" t="s">
        <v>1469</v>
      </c>
      <c r="B718" s="5" t="s">
        <v>1470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/>
      <c r="L718" s="6">
        <v>0</v>
      </c>
      <c r="M718" s="6">
        <v>0</v>
      </c>
      <c r="N718" s="6"/>
      <c r="O718" s="6">
        <v>0</v>
      </c>
      <c r="P718" s="6">
        <v>20653525.67</v>
      </c>
      <c r="Q718" s="6">
        <v>24479831.24</v>
      </c>
      <c r="R718" s="6"/>
      <c r="S718" s="6">
        <v>182772475.67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51798305.73</v>
      </c>
      <c r="AA718" s="6">
        <v>20561884.75</v>
      </c>
      <c r="AB718" s="10">
        <f t="shared" si="49"/>
        <v>248871673.25</v>
      </c>
      <c r="AC718" s="10">
        <f t="shared" si="48"/>
        <v>275786191.82</v>
      </c>
      <c r="AD718" s="10">
        <f t="shared" si="50"/>
        <v>-26914518.57</v>
      </c>
      <c r="AE718" s="12">
        <f>C718/(1+0.13)/VLOOKUP(A718,[1]选股结果!$A$2:$AX$3002,3,FALSE)</f>
        <v>0.879836306963178</v>
      </c>
      <c r="AF718" s="12">
        <f>(S718/(1+0.1)+Z718)/(VLOOKUP(A718,[1]选股结果!$A$2:$AY$3002,51,FALSE))</f>
        <v>1.06572969419656</v>
      </c>
      <c r="AG718" s="16"/>
      <c r="AH718" s="12">
        <f>AD718/VLOOKUP(A718,[1]选股结果!$A$2:$AX$3002,35,FALSE)</f>
        <v>-1.49976397728312</v>
      </c>
      <c r="AI718" s="10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S718/(1+0.13)+Z718)</f>
        <v>-9031305.27026546</v>
      </c>
      <c r="AJ718" s="10">
        <f t="shared" si="51"/>
        <v>-17883213.2997345</v>
      </c>
      <c r="AK718" s="18">
        <f>AD718-VLOOKUP(A718,[2]选股结果!$A$2:$G$4900,7,FALSE)</f>
        <v>-26914518.57</v>
      </c>
    </row>
    <row r="719" spans="1:37">
      <c r="A719" s="5" t="s">
        <v>1471</v>
      </c>
      <c r="B719" s="5" t="s">
        <v>1472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/>
      <c r="L719" s="6">
        <v>0</v>
      </c>
      <c r="M719" s="6">
        <v>0</v>
      </c>
      <c r="N719" s="6"/>
      <c r="O719" s="6">
        <v>0</v>
      </c>
      <c r="P719" s="6">
        <v>107869012.24</v>
      </c>
      <c r="Q719" s="6">
        <v>96929944.72</v>
      </c>
      <c r="R719" s="6"/>
      <c r="S719" s="6">
        <v>791438591.77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210885607.78</v>
      </c>
      <c r="AA719" s="6">
        <v>207068112.93</v>
      </c>
      <c r="AB719" s="10">
        <f t="shared" si="49"/>
        <v>1910455787.87</v>
      </c>
      <c r="AC719" s="10">
        <f t="shared" si="48"/>
        <v>1317261324.72</v>
      </c>
      <c r="AD719" s="10">
        <f t="shared" si="50"/>
        <v>593194463.15</v>
      </c>
      <c r="AE719" s="12">
        <f>C719/(1+0.13)/VLOOKUP(A719,[1]选股结果!$A$2:$AX$3002,3,FALSE)</f>
        <v>0.489035915978759</v>
      </c>
      <c r="AF719" s="12">
        <f>(S719/(1+0.1)+Z719)/(VLOOKUP(A719,[1]选股结果!$A$2:$AY$3002,51,FALSE))</f>
        <v>0.406747493655927</v>
      </c>
      <c r="AG719" s="16"/>
      <c r="AH719" s="12">
        <f>AD719/VLOOKUP(A719,[1]选股结果!$A$2:$AX$3002,35,FALSE)</f>
        <v>0.703604923756571</v>
      </c>
      <c r="AI719" s="10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S719/(1+0.13)+Z719)</f>
        <v>1376079594.25027</v>
      </c>
      <c r="AJ719" s="10">
        <f t="shared" si="51"/>
        <v>-782885131.100266</v>
      </c>
      <c r="AK719" s="18">
        <f>AD719-VLOOKUP(A719,[2]选股结果!$A$2:$G$4900,7,FALSE)</f>
        <v>593206274.59</v>
      </c>
    </row>
    <row r="720" spans="1:37">
      <c r="A720" s="5" t="s">
        <v>1473</v>
      </c>
      <c r="B720" s="5" t="s">
        <v>1474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/>
      <c r="L720" s="6">
        <v>0</v>
      </c>
      <c r="M720" s="6">
        <v>0</v>
      </c>
      <c r="N720" s="6"/>
      <c r="O720" s="6">
        <v>0</v>
      </c>
      <c r="P720" s="6">
        <v>73828707.42</v>
      </c>
      <c r="Q720" s="6">
        <v>53456398.77</v>
      </c>
      <c r="R720" s="6"/>
      <c r="S720" s="6">
        <v>925289689.98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125361130.87</v>
      </c>
      <c r="AA720" s="6">
        <v>152338855.75</v>
      </c>
      <c r="AB720" s="10">
        <f t="shared" si="49"/>
        <v>1324443152.63</v>
      </c>
      <c r="AC720" s="10">
        <f t="shared" si="48"/>
        <v>1276818384.02</v>
      </c>
      <c r="AD720" s="10">
        <f t="shared" si="50"/>
        <v>47624768.6099999</v>
      </c>
      <c r="AE720" s="12">
        <f>C720/(1+0.13)/VLOOKUP(A720,[1]选股结果!$A$2:$AX$3002,3,FALSE)</f>
        <v>0.781961894222099</v>
      </c>
      <c r="AF720" s="12">
        <f>(S720/(1+0.1)+Z720)/(VLOOKUP(A720,[1]选股结果!$A$2:$AY$3002,51,FALSE))</f>
        <v>0.801741977028887</v>
      </c>
      <c r="AG720" s="16"/>
      <c r="AH720" s="12">
        <f>AD720/VLOOKUP(A720,[1]选股结果!$A$2:$AX$3002,35,FALSE)</f>
        <v>0.181743872901848</v>
      </c>
      <c r="AI720" s="10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S720/(1+0.13)+Z720)</f>
        <v>261340372.94938</v>
      </c>
      <c r="AJ720" s="10">
        <f t="shared" si="51"/>
        <v>-213715604.33938</v>
      </c>
      <c r="AK720" s="18">
        <f>AD720-VLOOKUP(A720,[2]选股结果!$A$2:$G$4900,7,FALSE)</f>
        <v>47539073.2999999</v>
      </c>
    </row>
    <row r="721" spans="1:37">
      <c r="A721" s="5" t="s">
        <v>1475</v>
      </c>
      <c r="B721" s="5" t="s">
        <v>1476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/>
      <c r="L721" s="6">
        <v>0</v>
      </c>
      <c r="M721" s="6">
        <v>0</v>
      </c>
      <c r="N721" s="6"/>
      <c r="O721" s="6">
        <v>0</v>
      </c>
      <c r="P721" s="6">
        <v>8262516.8</v>
      </c>
      <c r="Q721" s="6">
        <v>28828519.98</v>
      </c>
      <c r="R721" s="6"/>
      <c r="S721" s="6">
        <v>146556837.31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34961694.72</v>
      </c>
      <c r="AA721" s="6">
        <v>77679533.29</v>
      </c>
      <c r="AB721" s="10">
        <f t="shared" si="49"/>
        <v>242279680.99</v>
      </c>
      <c r="AC721" s="10">
        <f t="shared" si="48"/>
        <v>267460582.12</v>
      </c>
      <c r="AD721" s="10">
        <f t="shared" si="50"/>
        <v>-25180901.13</v>
      </c>
      <c r="AE721" s="12">
        <f>C721/(1+0.13)/VLOOKUP(A721,[1]选股结果!$A$2:$AX$3002,3,FALSE)</f>
        <v>0.72069970694363</v>
      </c>
      <c r="AF721" s="12">
        <f>(S721/(1+0.1)+Z721)/(VLOOKUP(A721,[1]选股结果!$A$2:$AY$3002,51,FALSE))</f>
        <v>0.567406163621599</v>
      </c>
      <c r="AG721" s="16"/>
      <c r="AH721" s="12">
        <f>AD721/VLOOKUP(A721,[1]选股结果!$A$2:$AX$3002,35,FALSE)</f>
        <v>0.0806333107601681</v>
      </c>
      <c r="AI721" s="10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S721/(1+0.13)+Z721)</f>
        <v>131770181.02646</v>
      </c>
      <c r="AJ721" s="10">
        <f t="shared" si="51"/>
        <v>-156951082.15646</v>
      </c>
      <c r="AK721" s="18">
        <f>AD721-VLOOKUP(A721,[2]选股结果!$A$2:$G$4900,7,FALSE)</f>
        <v>-25180901.13</v>
      </c>
    </row>
    <row r="722" spans="1:37">
      <c r="A722" s="5" t="s">
        <v>1477</v>
      </c>
      <c r="B722" s="5" t="s">
        <v>1478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/>
      <c r="L722" s="6">
        <v>0</v>
      </c>
      <c r="M722" s="6">
        <v>0</v>
      </c>
      <c r="N722" s="6"/>
      <c r="O722" s="6">
        <v>0</v>
      </c>
      <c r="P722" s="6">
        <v>140311900.3</v>
      </c>
      <c r="Q722" s="6">
        <v>52764912.74</v>
      </c>
      <c r="R722" s="6"/>
      <c r="S722" s="6">
        <v>2209394740.27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494701340.22</v>
      </c>
      <c r="AA722" s="6">
        <v>108409823.4</v>
      </c>
      <c r="AB722" s="10">
        <f t="shared" si="49"/>
        <v>3298758853.47</v>
      </c>
      <c r="AC722" s="10">
        <f t="shared" ref="AC722:AC785" si="52">S722+T722+U722+V722+W722+X722+Y722+Z722+AA722+P722</f>
        <v>2952817804.19</v>
      </c>
      <c r="AD722" s="10">
        <f t="shared" si="50"/>
        <v>345941049.28</v>
      </c>
      <c r="AE722" s="12">
        <f>C722/(1+0.13)/VLOOKUP(A722,[1]选股结果!$A$2:$AX$3002,3,FALSE)</f>
        <v>0.671222575388805</v>
      </c>
      <c r="AF722" s="12">
        <f>(S722/(1+0.1)+Z722)/(VLOOKUP(A722,[1]选股结果!$A$2:$AY$3002,51,FALSE))</f>
        <v>0.716964694849136</v>
      </c>
      <c r="AG722" s="16"/>
      <c r="AH722" s="12">
        <f>AD722/VLOOKUP(A722,[1]选股结果!$A$2:$AX$3002,35,FALSE)</f>
        <v>0.549766368275484</v>
      </c>
      <c r="AI722" s="10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S722/(1+0.13)+Z722)</f>
        <v>1041525979.44027</v>
      </c>
      <c r="AJ722" s="10">
        <f t="shared" si="51"/>
        <v>-695584930.160265</v>
      </c>
      <c r="AK722" s="18">
        <f>AD722-VLOOKUP(A722,[2]选股结果!$A$2:$G$4900,7,FALSE)</f>
        <v>346127525.6</v>
      </c>
    </row>
    <row r="723" spans="1:37">
      <c r="A723" s="5" t="s">
        <v>1479</v>
      </c>
      <c r="B723" s="5" t="s">
        <v>1480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/>
      <c r="L723" s="6">
        <v>0</v>
      </c>
      <c r="M723" s="6">
        <v>0</v>
      </c>
      <c r="N723" s="6"/>
      <c r="O723" s="6">
        <v>0</v>
      </c>
      <c r="P723" s="6">
        <v>26290571.9</v>
      </c>
      <c r="Q723" s="6">
        <v>151185415.68</v>
      </c>
      <c r="R723" s="6"/>
      <c r="S723" s="6">
        <v>1087604518.38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471960658.4</v>
      </c>
      <c r="AA723" s="6">
        <v>279069471.33</v>
      </c>
      <c r="AB723" s="10">
        <f t="shared" ref="AB723:AB783" si="53">C723+D723+E723+F723+G723+H723+I723+J723+L723+M723+O723+Q723</f>
        <v>1662788750.23</v>
      </c>
      <c r="AC723" s="10">
        <f t="shared" si="52"/>
        <v>1864925220.01</v>
      </c>
      <c r="AD723" s="10">
        <f t="shared" si="50"/>
        <v>-202136469.78</v>
      </c>
      <c r="AE723" s="12">
        <f>C723/(1+0.13)/VLOOKUP(A723,[1]选股结果!$A$2:$AX$3002,3,FALSE)</f>
        <v>1.02726350496255</v>
      </c>
      <c r="AF723" s="12">
        <f>(S723/(1+0.1)+Z723)/(VLOOKUP(A723,[1]选股结果!$A$2:$AY$3002,51,FALSE))</f>
        <v>1.17989703953902</v>
      </c>
      <c r="AG723" s="16"/>
      <c r="AH723" s="12">
        <f>AD723/VLOOKUP(A723,[1]选股结果!$A$2:$AX$3002,35,FALSE)</f>
        <v>-3.79722886787704</v>
      </c>
      <c r="AI723" s="10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S723/(1+0.13)+Z723)</f>
        <v>-196459904.252566</v>
      </c>
      <c r="AJ723" s="10">
        <f t="shared" si="51"/>
        <v>-5676565.52743387</v>
      </c>
      <c r="AK723" s="18">
        <f>AD723-VLOOKUP(A723,[2]选股结果!$A$2:$G$4900,7,FALSE)</f>
        <v>-202063990.84</v>
      </c>
    </row>
    <row r="724" spans="1:37">
      <c r="A724" s="5" t="s">
        <v>1481</v>
      </c>
      <c r="B724" s="5" t="s">
        <v>1482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/>
      <c r="L724" s="6">
        <v>0</v>
      </c>
      <c r="M724" s="6">
        <v>0</v>
      </c>
      <c r="N724" s="6"/>
      <c r="O724" s="6">
        <v>0</v>
      </c>
      <c r="P724" s="6">
        <v>418095409.23</v>
      </c>
      <c r="Q724" s="6">
        <v>26741783.61</v>
      </c>
      <c r="R724" s="6"/>
      <c r="S724" s="6">
        <v>775623347.38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526798714.54</v>
      </c>
      <c r="AA724" s="6">
        <v>939207130.92</v>
      </c>
      <c r="AB724" s="10">
        <f t="shared" si="53"/>
        <v>3187504743.64</v>
      </c>
      <c r="AC724" s="10">
        <f t="shared" si="52"/>
        <v>2659724602.07</v>
      </c>
      <c r="AD724" s="10">
        <f t="shared" si="50"/>
        <v>527780141.57</v>
      </c>
      <c r="AE724" s="12">
        <f>C724/(1+0.13)/VLOOKUP(A724,[1]选股结果!$A$2:$AX$3002,3,FALSE)</f>
        <v>0.967206014743116</v>
      </c>
      <c r="AF724" s="12">
        <f>(S724/(1+0.1)+Z724)/(VLOOKUP(A724,[1]选股结果!$A$2:$AY$3002,51,FALSE))</f>
        <v>0.585747180534535</v>
      </c>
      <c r="AG724" s="16"/>
      <c r="AH724" s="12">
        <f>AD724/VLOOKUP(A724,[1]选股结果!$A$2:$AX$3002,35,FALSE)</f>
        <v>0.788292929155692</v>
      </c>
      <c r="AI724" s="10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S724/(1+0.13)+Z724)</f>
        <v>889953250.395841</v>
      </c>
      <c r="AJ724" s="10">
        <f t="shared" si="51"/>
        <v>-362173108.82584</v>
      </c>
      <c r="AK724" s="18">
        <f>AD724-VLOOKUP(A724,[2]选股结果!$A$2:$G$4900,7,FALSE)</f>
        <v>527751143.7</v>
      </c>
    </row>
    <row r="725" spans="1:37">
      <c r="A725" s="5" t="s">
        <v>1483</v>
      </c>
      <c r="B725" s="5" t="s">
        <v>1484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/>
      <c r="L725" s="6">
        <v>0</v>
      </c>
      <c r="M725" s="6">
        <v>0</v>
      </c>
      <c r="N725" s="6"/>
      <c r="O725" s="6">
        <v>0</v>
      </c>
      <c r="P725" s="6">
        <v>78117843.66</v>
      </c>
      <c r="Q725" s="6">
        <v>21672346.57</v>
      </c>
      <c r="R725" s="6"/>
      <c r="S725" s="6">
        <v>910364837.21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60483695.36</v>
      </c>
      <c r="AA725" s="6">
        <v>14059074.25</v>
      </c>
      <c r="AB725" s="10">
        <f t="shared" si="53"/>
        <v>1190012990.83</v>
      </c>
      <c r="AC725" s="10">
        <f t="shared" si="52"/>
        <v>1063025450.48</v>
      </c>
      <c r="AD725" s="10">
        <f t="shared" si="50"/>
        <v>126987540.35</v>
      </c>
      <c r="AE725" s="12">
        <f>C725/(1+0.13)/VLOOKUP(A725,[1]选股结果!$A$2:$AX$3002,3,FALSE)</f>
        <v>0.82322502506008</v>
      </c>
      <c r="AF725" s="12">
        <f>(S725/(1+0.1)+Z725)/(VLOOKUP(A725,[1]选股结果!$A$2:$AY$3002,51,FALSE))</f>
        <v>0.814564634836694</v>
      </c>
      <c r="AG725" s="16"/>
      <c r="AH725" s="12">
        <f>AD725/VLOOKUP(A725,[1]选股结果!$A$2:$AX$3002,35,FALSE)</f>
        <v>0.843033837281791</v>
      </c>
      <c r="AI725" s="10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S725/(1+0.13)+Z725)</f>
        <v>224144753.809115</v>
      </c>
      <c r="AJ725" s="10">
        <f t="shared" si="51"/>
        <v>-97157213.459115</v>
      </c>
      <c r="AK725" s="18">
        <f>AD725-VLOOKUP(A725,[2]选股结果!$A$2:$G$4900,7,FALSE)</f>
        <v>127014712.54</v>
      </c>
    </row>
    <row r="726" spans="1:37">
      <c r="A726" s="5" t="s">
        <v>1485</v>
      </c>
      <c r="B726" s="5" t="s">
        <v>1486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/>
      <c r="L726" s="6">
        <v>0</v>
      </c>
      <c r="M726" s="6">
        <v>0</v>
      </c>
      <c r="N726" s="6"/>
      <c r="O726" s="6">
        <v>0</v>
      </c>
      <c r="P726" s="6">
        <v>62032861.74</v>
      </c>
      <c r="Q726" s="6">
        <v>705941105.65</v>
      </c>
      <c r="R726" s="6"/>
      <c r="S726" s="6">
        <v>4196235214.87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312100047.43</v>
      </c>
      <c r="AA726" s="6">
        <v>480496963.83</v>
      </c>
      <c r="AB726" s="10">
        <f t="shared" si="53"/>
        <v>5168653811.21</v>
      </c>
      <c r="AC726" s="10">
        <f t="shared" si="52"/>
        <v>5050865087.87</v>
      </c>
      <c r="AD726" s="10">
        <f t="shared" si="50"/>
        <v>117788723.34</v>
      </c>
      <c r="AE726" s="12">
        <f>C726/(1+0.13)/VLOOKUP(A726,[1]选股结果!$A$2:$AX$3002,3,FALSE)</f>
        <v>1.05470911898742</v>
      </c>
      <c r="AF726" s="12">
        <f>(S726/(1+0.1)+Z726)/(VLOOKUP(A726,[1]选股结果!$A$2:$AY$3002,51,FALSE))</f>
        <v>1.12775424447892</v>
      </c>
      <c r="AG726" s="16"/>
      <c r="AH726" s="12">
        <f>AD726/VLOOKUP(A726,[1]选股结果!$A$2:$AX$3002,35,FALSE)</f>
        <v>3.67792789712433</v>
      </c>
      <c r="AI726" s="10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S726/(1+0.13)+Z726)</f>
        <v>-366222040.485399</v>
      </c>
      <c r="AJ726" s="10">
        <f t="shared" si="51"/>
        <v>484010763.825399</v>
      </c>
      <c r="AK726" s="18">
        <f>AD726-VLOOKUP(A726,[2]选股结果!$A$2:$G$4900,7,FALSE)</f>
        <v>119251295.92</v>
      </c>
    </row>
    <row r="727" spans="1:37">
      <c r="A727" s="5" t="s">
        <v>1487</v>
      </c>
      <c r="B727" s="5" t="s">
        <v>1488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/>
      <c r="L727" s="6">
        <v>0</v>
      </c>
      <c r="M727" s="6">
        <v>0</v>
      </c>
      <c r="N727" s="6"/>
      <c r="O727" s="6">
        <v>0</v>
      </c>
      <c r="P727" s="6">
        <v>20845987</v>
      </c>
      <c r="Q727" s="6">
        <v>22676583.12</v>
      </c>
      <c r="R727" s="6"/>
      <c r="S727" s="6">
        <v>238976092.28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144021852.54</v>
      </c>
      <c r="AA727" s="6">
        <v>31567920.73</v>
      </c>
      <c r="AB727" s="10">
        <f t="shared" si="53"/>
        <v>470053515.37</v>
      </c>
      <c r="AC727" s="10">
        <f t="shared" si="52"/>
        <v>435411852.55</v>
      </c>
      <c r="AD727" s="10">
        <f t="shared" si="50"/>
        <v>34641662.82</v>
      </c>
      <c r="AE727" s="12">
        <f>C727/(1+0.13)/VLOOKUP(A727,[1]选股结果!$A$2:$AX$3002,3,FALSE)</f>
        <v>0.67346352716762</v>
      </c>
      <c r="AF727" s="12">
        <f>(S727/(1+0.1)+Z727)/(VLOOKUP(A727,[1]选股结果!$A$2:$AY$3002,51,FALSE))</f>
        <v>0.607032614839147</v>
      </c>
      <c r="AG727" s="16"/>
      <c r="AH727" s="12">
        <f>AD727/VLOOKUP(A727,[1]选股结果!$A$2:$AX$3002,35,FALSE)</f>
        <v>-3.10541207119378</v>
      </c>
      <c r="AI727" s="10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S727/(1+0.13)+Z727)</f>
        <v>239640571.785575</v>
      </c>
      <c r="AJ727" s="10">
        <f t="shared" si="51"/>
        <v>-204998908.965575</v>
      </c>
      <c r="AK727" s="18">
        <f>AD727-VLOOKUP(A727,[2]选股结果!$A$2:$G$4900,7,FALSE)</f>
        <v>34641662.82</v>
      </c>
    </row>
    <row r="728" spans="1:37">
      <c r="A728" s="5" t="s">
        <v>1489</v>
      </c>
      <c r="B728" s="5" t="s">
        <v>1490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/>
      <c r="L728" s="6">
        <v>0</v>
      </c>
      <c r="M728" s="6">
        <v>0</v>
      </c>
      <c r="N728" s="6"/>
      <c r="O728" s="6">
        <v>0</v>
      </c>
      <c r="P728" s="6">
        <v>780066480.58</v>
      </c>
      <c r="Q728" s="6">
        <v>927614802.85</v>
      </c>
      <c r="R728" s="6"/>
      <c r="S728" s="6">
        <v>10491867173.81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456296216.97</v>
      </c>
      <c r="AA728" s="6">
        <v>1037981659.47</v>
      </c>
      <c r="AB728" s="10">
        <f t="shared" si="53"/>
        <v>12630656130</v>
      </c>
      <c r="AC728" s="10">
        <f t="shared" si="52"/>
        <v>12766211530.83</v>
      </c>
      <c r="AD728" s="10">
        <f t="shared" si="50"/>
        <v>-135555400.829998</v>
      </c>
      <c r="AE728" s="12">
        <f>C728/(1+0.13)/VLOOKUP(A728,[1]选股结果!$A$2:$AX$3002,3,FALSE)</f>
        <v>0.981541544477118</v>
      </c>
      <c r="AF728" s="12">
        <f>(S728/(1+0.1)+Z728)/(VLOOKUP(A728,[1]选股结果!$A$2:$AY$3002,51,FALSE))</f>
        <v>1.13023451059714</v>
      </c>
      <c r="AG728" s="16"/>
      <c r="AH728" s="12">
        <f>AD728/VLOOKUP(A728,[1]选股结果!$A$2:$AX$3002,35,FALSE)</f>
        <v>-0.0929646683551525</v>
      </c>
      <c r="AI728" s="10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S728/(1+0.13)+Z728)</f>
        <v>-898405600.471504</v>
      </c>
      <c r="AJ728" s="10">
        <f t="shared" si="51"/>
        <v>762850199.641506</v>
      </c>
      <c r="AK728" s="18">
        <f>AD728-VLOOKUP(A728,[2]选股结果!$A$2:$G$4900,7,FALSE)</f>
        <v>-130034722.609998</v>
      </c>
    </row>
    <row r="729" spans="1:37">
      <c r="A729" s="5" t="s">
        <v>1491</v>
      </c>
      <c r="B729" s="5" t="s">
        <v>1492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/>
      <c r="L729" s="6">
        <v>0</v>
      </c>
      <c r="M729" s="6">
        <v>0</v>
      </c>
      <c r="N729" s="6"/>
      <c r="O729" s="6">
        <v>0</v>
      </c>
      <c r="P729" s="6">
        <v>118954364.36</v>
      </c>
      <c r="Q729" s="6">
        <v>108170742.13</v>
      </c>
      <c r="R729" s="6"/>
      <c r="S729" s="6">
        <v>4097765465.01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418150335.37</v>
      </c>
      <c r="AA729" s="6">
        <v>124309524.04</v>
      </c>
      <c r="AB729" s="10">
        <f t="shared" si="53"/>
        <v>5644467549.62</v>
      </c>
      <c r="AC729" s="10">
        <f t="shared" si="52"/>
        <v>4759179688.78</v>
      </c>
      <c r="AD729" s="10">
        <f t="shared" si="50"/>
        <v>885287860.84</v>
      </c>
      <c r="AE729" s="12">
        <f>C729/(1+0.13)/VLOOKUP(A729,[1]选股结果!$A$2:$AX$3002,3,FALSE)</f>
        <v>0.925507609921741</v>
      </c>
      <c r="AF729" s="12">
        <f>(S729/(1+0.1)+Z729)/(VLOOKUP(A729,[1]选股结果!$A$2:$AY$3002,51,FALSE))</f>
        <v>0.852110700268841</v>
      </c>
      <c r="AG729" s="16"/>
      <c r="AH729" s="12">
        <f>AD729/VLOOKUP(A729,[1]选股结果!$A$2:$AX$3002,35,FALSE)</f>
        <v>2.52481298941084</v>
      </c>
      <c r="AI729" s="10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S729/(1+0.13)+Z729)</f>
        <v>818012520.152123</v>
      </c>
      <c r="AJ729" s="10">
        <f t="shared" si="51"/>
        <v>67275340.6878767</v>
      </c>
      <c r="AK729" s="18">
        <f>AD729-VLOOKUP(A729,[2]选股结果!$A$2:$G$4900,7,FALSE)</f>
        <v>886336835.99</v>
      </c>
    </row>
    <row r="730" spans="1:37">
      <c r="A730" s="5" t="s">
        <v>1493</v>
      </c>
      <c r="B730" s="5" t="s">
        <v>1494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/>
      <c r="L730" s="6">
        <v>0</v>
      </c>
      <c r="M730" s="6">
        <v>0</v>
      </c>
      <c r="N730" s="6"/>
      <c r="O730" s="6">
        <v>0</v>
      </c>
      <c r="P730" s="6">
        <v>101000332.34</v>
      </c>
      <c r="Q730" s="6">
        <v>44195876.99</v>
      </c>
      <c r="R730" s="6"/>
      <c r="S730" s="6">
        <v>2036212493.26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466889245.1</v>
      </c>
      <c r="AA730" s="6">
        <v>85940871.23</v>
      </c>
      <c r="AB730" s="10">
        <f t="shared" si="53"/>
        <v>1734489079.87</v>
      </c>
      <c r="AC730" s="10">
        <f t="shared" si="52"/>
        <v>2690042941.93</v>
      </c>
      <c r="AD730" s="10">
        <f t="shared" si="50"/>
        <v>-955553862.06</v>
      </c>
      <c r="AE730" s="12">
        <f>C730/(1+0.13)/VLOOKUP(A730,[1]选股结果!$A$2:$AX$3002,3,FALSE)</f>
        <v>0.97372297888656</v>
      </c>
      <c r="AF730" s="12">
        <f>(S730/(1+0.1)+Z730)/(VLOOKUP(A730,[1]选股结果!$A$2:$AY$3002,51,FALSE))</f>
        <v>1.50095296398834</v>
      </c>
      <c r="AG730" s="16"/>
      <c r="AH730" s="12">
        <f>AD730/VLOOKUP(A730,[1]选股结果!$A$2:$AX$3002,35,FALSE)</f>
        <v>100.001412924092</v>
      </c>
      <c r="AI730" s="10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S730/(1+0.13)+Z730)</f>
        <v>-724500667.027168</v>
      </c>
      <c r="AJ730" s="10">
        <f t="shared" si="51"/>
        <v>-231053195.032832</v>
      </c>
      <c r="AK730" s="18">
        <f>AD730-VLOOKUP(A730,[2]选股结果!$A$2:$G$4900,7,FALSE)</f>
        <v>-955553862.06</v>
      </c>
    </row>
    <row r="731" spans="1:37">
      <c r="A731" s="5" t="s">
        <v>1495</v>
      </c>
      <c r="B731" s="5" t="s">
        <v>1496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/>
      <c r="L731" s="6">
        <v>0</v>
      </c>
      <c r="M731" s="6">
        <v>0</v>
      </c>
      <c r="N731" s="6"/>
      <c r="O731" s="6">
        <v>0</v>
      </c>
      <c r="P731" s="6">
        <v>143932175.37</v>
      </c>
      <c r="Q731" s="6">
        <v>91021133.5</v>
      </c>
      <c r="R731" s="6"/>
      <c r="S731" s="6">
        <v>1278340511.28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426275587.32</v>
      </c>
      <c r="AA731" s="6">
        <v>518594711.04</v>
      </c>
      <c r="AB731" s="10">
        <f t="shared" si="53"/>
        <v>2302891347.1</v>
      </c>
      <c r="AC731" s="10">
        <f t="shared" si="52"/>
        <v>2367142985.01</v>
      </c>
      <c r="AD731" s="10">
        <f t="shared" si="50"/>
        <v>-64251637.9099998</v>
      </c>
      <c r="AE731" s="12">
        <f>C731/(1+0.13)/VLOOKUP(A731,[1]选股结果!$A$2:$AX$3002,3,FALSE)</f>
        <v>1.01285304749982</v>
      </c>
      <c r="AF731" s="12">
        <f>(S731/(1+0.1)+Z731)/(VLOOKUP(A731,[1]选股结果!$A$2:$AY$3002,51,FALSE))</f>
        <v>0.743420600582917</v>
      </c>
      <c r="AG731" s="16"/>
      <c r="AH731" s="12">
        <f>AD731/VLOOKUP(A731,[1]选股结果!$A$2:$AX$3002,35,FALSE)</f>
        <v>0.457883026073813</v>
      </c>
      <c r="AI731" s="10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S731/(1+0.13)+Z731)</f>
        <v>579064245.056637</v>
      </c>
      <c r="AJ731" s="10">
        <f t="shared" si="51"/>
        <v>-643315882.966637</v>
      </c>
      <c r="AK731" s="18">
        <f>AD731-VLOOKUP(A731,[2]选股结果!$A$2:$G$4900,7,FALSE)</f>
        <v>-49532948.1399999</v>
      </c>
    </row>
    <row r="732" spans="1:37">
      <c r="A732" s="5" t="s">
        <v>1497</v>
      </c>
      <c r="B732" s="5" t="s">
        <v>1498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/>
      <c r="L732" s="6">
        <v>0</v>
      </c>
      <c r="M732" s="6">
        <v>0</v>
      </c>
      <c r="N732" s="6"/>
      <c r="O732" s="6">
        <v>0</v>
      </c>
      <c r="P732" s="6">
        <v>172280965.78</v>
      </c>
      <c r="Q732" s="6">
        <v>13854854.99</v>
      </c>
      <c r="R732" s="6"/>
      <c r="S732" s="6">
        <v>415824305.59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175502217.46</v>
      </c>
      <c r="AA732" s="6">
        <v>119312195.91</v>
      </c>
      <c r="AB732" s="10">
        <f t="shared" si="53"/>
        <v>1138601356.59</v>
      </c>
      <c r="AC732" s="10">
        <f t="shared" si="52"/>
        <v>882919684.74</v>
      </c>
      <c r="AD732" s="10">
        <f t="shared" si="50"/>
        <v>255681671.85</v>
      </c>
      <c r="AE732" s="12">
        <f>C732/(1+0.13)/VLOOKUP(A732,[1]选股结果!$A$2:$AX$3002,3,FALSE)</f>
        <v>0.911441598127785</v>
      </c>
      <c r="AF732" s="12">
        <f>(S732/(1+0.1)+Z732)/(VLOOKUP(A732,[1]选股结果!$A$2:$AY$3002,51,FALSE))</f>
        <v>0.68550650002721</v>
      </c>
      <c r="AG732" s="16"/>
      <c r="AH732" s="12">
        <f>AD732/VLOOKUP(A732,[1]选股结果!$A$2:$AX$3002,35,FALSE)</f>
        <v>0.660917604503113</v>
      </c>
      <c r="AI732" s="10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S732/(1+0.13)+Z732)</f>
        <v>263979307.998407</v>
      </c>
      <c r="AJ732" s="10">
        <f t="shared" si="51"/>
        <v>-8297636.1484071</v>
      </c>
      <c r="AK732" s="18">
        <f>AD732-VLOOKUP(A732,[2]选股结果!$A$2:$G$4900,7,FALSE)</f>
        <v>255674017.49</v>
      </c>
    </row>
    <row r="733" spans="1:37">
      <c r="A733" s="5" t="s">
        <v>1499</v>
      </c>
      <c r="B733" s="5" t="s">
        <v>1500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/>
      <c r="L733" s="6">
        <v>0</v>
      </c>
      <c r="M733" s="6">
        <v>0</v>
      </c>
      <c r="N733" s="6"/>
      <c r="O733" s="6">
        <v>0</v>
      </c>
      <c r="P733" s="6">
        <v>1692021613.93</v>
      </c>
      <c r="Q733" s="6">
        <v>775641575.41</v>
      </c>
      <c r="R733" s="6"/>
      <c r="S733" s="6">
        <v>19476988464.55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2184678020.05</v>
      </c>
      <c r="AA733" s="6">
        <v>5580517242.82</v>
      </c>
      <c r="AB733" s="10">
        <f t="shared" si="53"/>
        <v>22619268400.93</v>
      </c>
      <c r="AC733" s="10">
        <f t="shared" si="52"/>
        <v>28934205341.35</v>
      </c>
      <c r="AD733" s="10">
        <f t="shared" si="50"/>
        <v>-6314936940.42</v>
      </c>
      <c r="AE733" s="12">
        <f>C733/(1+0.13)/VLOOKUP(A733,[1]选股结果!$A$2:$AX$3002,3,FALSE)</f>
        <v>0.852237949669529</v>
      </c>
      <c r="AF733" s="12">
        <f>(S733/(1+0.1)+Z733)/(VLOOKUP(A733,[1]选股结果!$A$2:$AY$3002,51,FALSE))</f>
        <v>1.0434731801536</v>
      </c>
      <c r="AG733" s="16"/>
      <c r="AH733" s="12">
        <f>AD733/VLOOKUP(A733,[1]选股结果!$A$2:$AX$3002,35,FALSE)</f>
        <v>-2.62098645327262</v>
      </c>
      <c r="AI733" s="10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S733/(1+0.13)+Z733)</f>
        <v>-358619978.427879</v>
      </c>
      <c r="AJ733" s="10">
        <f t="shared" si="51"/>
        <v>-5956316961.99212</v>
      </c>
      <c r="AK733" s="18">
        <f>AD733-VLOOKUP(A733,[2]选股结果!$A$2:$G$4900,7,FALSE)</f>
        <v>-6314225733.09</v>
      </c>
    </row>
    <row r="734" spans="1:37">
      <c r="A734" s="5" t="s">
        <v>1501</v>
      </c>
      <c r="B734" s="5" t="s">
        <v>1502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/>
      <c r="L734" s="6">
        <v>0</v>
      </c>
      <c r="M734" s="6">
        <v>0</v>
      </c>
      <c r="N734" s="6"/>
      <c r="O734" s="6">
        <v>0</v>
      </c>
      <c r="P734" s="6">
        <v>44918308.63</v>
      </c>
      <c r="Q734" s="6">
        <v>32355080.96</v>
      </c>
      <c r="R734" s="6"/>
      <c r="S734" s="6">
        <v>516229001.62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155284657.81</v>
      </c>
      <c r="AA734" s="6">
        <v>154620965.84</v>
      </c>
      <c r="AB734" s="10">
        <f t="shared" si="53"/>
        <v>665427807.06</v>
      </c>
      <c r="AC734" s="10">
        <f t="shared" si="52"/>
        <v>871052933.9</v>
      </c>
      <c r="AD734" s="10">
        <f t="shared" si="50"/>
        <v>-205625126.84</v>
      </c>
      <c r="AE734" s="12">
        <f>C734/(1+0.13)/VLOOKUP(A734,[1]选股结果!$A$2:$AX$3002,3,FALSE)</f>
        <v>0.492689219020171</v>
      </c>
      <c r="AF734" s="12">
        <f>(S734/(1+0.1)+Z734)/(VLOOKUP(A734,[1]选股结果!$A$2:$AY$3002,51,FALSE))</f>
        <v>0.592406162060256</v>
      </c>
      <c r="AG734" s="16"/>
      <c r="AH734" s="12">
        <f>AD734/VLOOKUP(A734,[1]选股结果!$A$2:$AX$3002,35,FALSE)</f>
        <v>-3.75929674704995</v>
      </c>
      <c r="AI734" s="10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S734/(1+0.13)+Z734)</f>
        <v>442192285.857522</v>
      </c>
      <c r="AJ734" s="10">
        <f t="shared" si="51"/>
        <v>-647817412.697522</v>
      </c>
      <c r="AK734" s="18">
        <f>AD734-VLOOKUP(A734,[2]选股结果!$A$2:$G$4900,7,FALSE)</f>
        <v>-205726181.57</v>
      </c>
    </row>
    <row r="735" spans="1:37">
      <c r="A735" s="5" t="s">
        <v>1503</v>
      </c>
      <c r="B735" s="5" t="s">
        <v>1504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/>
      <c r="L735" s="6">
        <v>0</v>
      </c>
      <c r="M735" s="6">
        <v>0</v>
      </c>
      <c r="N735" s="6"/>
      <c r="O735" s="6">
        <v>0</v>
      </c>
      <c r="P735" s="6">
        <v>92154746.72</v>
      </c>
      <c r="Q735" s="6">
        <v>334943370.04</v>
      </c>
      <c r="R735" s="6"/>
      <c r="S735" s="6">
        <v>1676405308.67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600562667.22</v>
      </c>
      <c r="AA735" s="6">
        <v>368276792.77</v>
      </c>
      <c r="AB735" s="10">
        <f t="shared" si="53"/>
        <v>3074999636.61</v>
      </c>
      <c r="AC735" s="10">
        <f t="shared" si="52"/>
        <v>2737399515.38</v>
      </c>
      <c r="AD735" s="10">
        <f t="shared" si="50"/>
        <v>337600121.23</v>
      </c>
      <c r="AE735" s="12">
        <f>C735/(1+0.13)/VLOOKUP(A735,[1]选股结果!$A$2:$AX$3002,3,FALSE)</f>
        <v>0.849359232877936</v>
      </c>
      <c r="AF735" s="12">
        <f>(S735/(1+0.1)+Z735)/(VLOOKUP(A735,[1]选股结果!$A$2:$AY$3002,51,FALSE))</f>
        <v>0.831917010911291</v>
      </c>
      <c r="AG735" s="16"/>
      <c r="AH735" s="12">
        <f>AD735/VLOOKUP(A735,[1]选股结果!$A$2:$AX$3002,35,FALSE)</f>
        <v>1.03082845193601</v>
      </c>
      <c r="AI735" s="10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S735/(1+0.13)+Z735)</f>
        <v>469714245.243098</v>
      </c>
      <c r="AJ735" s="10">
        <f t="shared" si="51"/>
        <v>-132114124.013098</v>
      </c>
      <c r="AK735" s="18">
        <f>AD735-VLOOKUP(A735,[2]选股结果!$A$2:$G$4900,7,FALSE)</f>
        <v>334437821.85</v>
      </c>
    </row>
    <row r="736" spans="1:37">
      <c r="A736" s="5" t="s">
        <v>1505</v>
      </c>
      <c r="B736" s="5" t="s">
        <v>1506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/>
      <c r="L736" s="6">
        <v>0</v>
      </c>
      <c r="M736" s="6">
        <v>0</v>
      </c>
      <c r="N736" s="6"/>
      <c r="O736" s="6">
        <v>0</v>
      </c>
      <c r="P736" s="6">
        <v>559721719.72</v>
      </c>
      <c r="Q736" s="6">
        <v>42342930.77</v>
      </c>
      <c r="R736" s="6"/>
      <c r="S736" s="6">
        <v>2547940522.72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359036784.28</v>
      </c>
      <c r="AA736" s="6">
        <v>144374758.4</v>
      </c>
      <c r="AB736" s="10">
        <f t="shared" si="53"/>
        <v>5145695831.51</v>
      </c>
      <c r="AC736" s="10">
        <f t="shared" si="52"/>
        <v>3611073785.12</v>
      </c>
      <c r="AD736" s="10">
        <f t="shared" si="50"/>
        <v>1534622046.39</v>
      </c>
      <c r="AE736" s="12">
        <f>C736/(1+0.13)/VLOOKUP(A736,[1]选股结果!$A$2:$AX$3002,3,FALSE)</f>
        <v>0.629367732515909</v>
      </c>
      <c r="AF736" s="12">
        <f>(S736/(1+0.1)+Z736)/(VLOOKUP(A736,[1]选股结果!$A$2:$AY$3002,51,FALSE))</f>
        <v>0.503239210516294</v>
      </c>
      <c r="AG736" s="16"/>
      <c r="AH736" s="12">
        <f>AD736/VLOOKUP(A736,[1]选股结果!$A$2:$AX$3002,35,FALSE)</f>
        <v>1.08430140206074</v>
      </c>
      <c r="AI736" s="10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S736/(1+0.13)+Z736)</f>
        <v>2702400377.25389</v>
      </c>
      <c r="AJ736" s="10">
        <f t="shared" si="51"/>
        <v>-1167778330.86389</v>
      </c>
      <c r="AK736" s="18">
        <f>AD736-VLOOKUP(A736,[2]选股结果!$A$2:$G$4900,7,FALSE)</f>
        <v>1534622046.39</v>
      </c>
    </row>
    <row r="737" spans="1:37">
      <c r="A737" s="5" t="s">
        <v>1507</v>
      </c>
      <c r="B737" s="5" t="s">
        <v>1508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/>
      <c r="L737" s="6">
        <v>0</v>
      </c>
      <c r="M737" s="6">
        <v>0</v>
      </c>
      <c r="N737" s="6"/>
      <c r="O737" s="6">
        <v>0</v>
      </c>
      <c r="P737" s="6">
        <v>199319047.51</v>
      </c>
      <c r="Q737" s="6">
        <v>181568534.7</v>
      </c>
      <c r="R737" s="6"/>
      <c r="S737" s="6">
        <v>216709818.03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237063341.6</v>
      </c>
      <c r="AA737" s="6">
        <v>505969835.02</v>
      </c>
      <c r="AB737" s="10">
        <f t="shared" si="53"/>
        <v>1450557324.77</v>
      </c>
      <c r="AC737" s="10">
        <f t="shared" si="52"/>
        <v>1159062042.16</v>
      </c>
      <c r="AD737" s="10">
        <f t="shared" si="50"/>
        <v>291495282.61</v>
      </c>
      <c r="AE737" s="12">
        <f>C737/(1+0.13)/VLOOKUP(A737,[1]选股结果!$A$2:$AX$3002,3,FALSE)</f>
        <v>0.894353255861532</v>
      </c>
      <c r="AF737" s="12">
        <f>(S737/(1+0.1)+Z737)/(VLOOKUP(A737,[1]选股结果!$A$2:$AY$3002,51,FALSE))</f>
        <v>0.444259772829036</v>
      </c>
      <c r="AG737" s="16"/>
      <c r="AH737" s="12">
        <f>AD737/VLOOKUP(A737,[1]选股结果!$A$2:$AX$3002,35,FALSE)</f>
        <v>1.23786310412014</v>
      </c>
      <c r="AI737" s="10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S737/(1+0.13)+Z737)</f>
        <v>548226642.183451</v>
      </c>
      <c r="AJ737" s="10">
        <f t="shared" si="51"/>
        <v>-256731359.573451</v>
      </c>
      <c r="AK737" s="18">
        <f>AD737-VLOOKUP(A737,[2]选股结果!$A$2:$G$4900,7,FALSE)</f>
        <v>307037172.74</v>
      </c>
    </row>
    <row r="738" spans="1:37">
      <c r="A738" s="5" t="s">
        <v>1509</v>
      </c>
      <c r="B738" s="5" t="s">
        <v>1510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/>
      <c r="L738" s="6">
        <v>0</v>
      </c>
      <c r="M738" s="6">
        <v>0</v>
      </c>
      <c r="N738" s="6"/>
      <c r="O738" s="6">
        <v>0</v>
      </c>
      <c r="P738" s="6">
        <v>208033969.21</v>
      </c>
      <c r="Q738" s="6">
        <v>232075176.92</v>
      </c>
      <c r="R738" s="6"/>
      <c r="S738" s="6">
        <v>5827523186.41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417605430.42</v>
      </c>
      <c r="AA738" s="6">
        <v>632418107.53</v>
      </c>
      <c r="AB738" s="10">
        <f t="shared" si="53"/>
        <v>7431732745.43</v>
      </c>
      <c r="AC738" s="10">
        <f t="shared" si="52"/>
        <v>7085580693.57</v>
      </c>
      <c r="AD738" s="10">
        <f t="shared" si="50"/>
        <v>346152051.860001</v>
      </c>
      <c r="AE738" s="12">
        <f>C738/(1+0.13)/VLOOKUP(A738,[1]选股结果!$A$2:$AX$3002,3,FALSE)</f>
        <v>0.684740158153571</v>
      </c>
      <c r="AF738" s="12">
        <f>(S738/(1+0.1)+Z738)/(VLOOKUP(A738,[1]选股结果!$A$2:$AY$3002,51,FALSE))</f>
        <v>0.630020928714907</v>
      </c>
      <c r="AG738" s="16"/>
      <c r="AH738" s="12">
        <f>AD738/VLOOKUP(A738,[1]选股结果!$A$2:$AX$3002,35,FALSE)</f>
        <v>3.74957086242531</v>
      </c>
      <c r="AI738" s="10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S738/(1+0.13)+Z738)</f>
        <v>3496983171.1454</v>
      </c>
      <c r="AJ738" s="10">
        <f t="shared" si="51"/>
        <v>-3150831119.2854</v>
      </c>
      <c r="AK738" s="18">
        <f>AD738-VLOOKUP(A738,[2]选股结果!$A$2:$G$4900,7,FALSE)</f>
        <v>344686061.130001</v>
      </c>
    </row>
    <row r="739" spans="1:37">
      <c r="A739" s="5" t="s">
        <v>1511</v>
      </c>
      <c r="B739" s="5" t="s">
        <v>1512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/>
      <c r="L739" s="6">
        <v>0</v>
      </c>
      <c r="M739" s="6">
        <v>0</v>
      </c>
      <c r="N739" s="6"/>
      <c r="O739" s="6">
        <v>0</v>
      </c>
      <c r="P739" s="6">
        <v>169325525.46</v>
      </c>
      <c r="Q739" s="6">
        <v>58306002.98</v>
      </c>
      <c r="R739" s="6"/>
      <c r="S739" s="6">
        <v>4206825374.15</v>
      </c>
      <c r="T739" s="6">
        <v>8160395.44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268605310.19</v>
      </c>
      <c r="AA739" s="6">
        <v>206414579.54</v>
      </c>
      <c r="AB739" s="10">
        <f t="shared" si="53"/>
        <v>5218691645.77</v>
      </c>
      <c r="AC739" s="10">
        <f t="shared" si="52"/>
        <v>4859331184.78</v>
      </c>
      <c r="AD739" s="10">
        <f t="shared" si="50"/>
        <v>359360460.99</v>
      </c>
      <c r="AE739" s="12">
        <f>C739/(1+0.13)/VLOOKUP(A739,[1]选股结果!$A$2:$AX$3002,3,FALSE)</f>
        <v>2.39436643964408</v>
      </c>
      <c r="AF739" s="12">
        <f>(S739/(1+0.1)+Z739)/(VLOOKUP(A739,[1]选股结果!$A$2:$AY$3002,51,FALSE))</f>
        <v>2.30454921110141</v>
      </c>
      <c r="AG739" s="16"/>
      <c r="AH739" s="12">
        <f>AD739/VLOOKUP(A739,[1]选股结果!$A$2:$AX$3002,35,FALSE)</f>
        <v>2.44548102735098</v>
      </c>
      <c r="AI739" s="10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S739/(1+0.13)+Z739)</f>
        <v>-2215410757.18708</v>
      </c>
      <c r="AJ739" s="10">
        <f t="shared" si="51"/>
        <v>2574771218.17708</v>
      </c>
      <c r="AK739" s="18">
        <f>AD739-VLOOKUP(A739,[2]选股结果!$A$2:$G$4900,7,FALSE)</f>
        <v>359314433.64</v>
      </c>
    </row>
    <row r="740" spans="1:37">
      <c r="A740" s="5" t="s">
        <v>1513</v>
      </c>
      <c r="B740" s="5" t="s">
        <v>1514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/>
      <c r="L740" s="6">
        <v>0</v>
      </c>
      <c r="M740" s="6">
        <v>0</v>
      </c>
      <c r="N740" s="6"/>
      <c r="O740" s="6">
        <v>0</v>
      </c>
      <c r="P740" s="6">
        <v>39721279.78</v>
      </c>
      <c r="Q740" s="6">
        <v>16170435.76</v>
      </c>
      <c r="R740" s="6"/>
      <c r="S740" s="6">
        <v>177372522.02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118160585.03</v>
      </c>
      <c r="AA740" s="6">
        <v>108012803.13</v>
      </c>
      <c r="AB740" s="10">
        <f t="shared" si="53"/>
        <v>374156711.5</v>
      </c>
      <c r="AC740" s="10">
        <f t="shared" si="52"/>
        <v>443267189.96</v>
      </c>
      <c r="AD740" s="10">
        <f t="shared" si="50"/>
        <v>-69110478.46</v>
      </c>
      <c r="AE740" s="12">
        <f>C740/(1+0.13)/VLOOKUP(A740,[1]选股结果!$A$2:$AX$3002,3,FALSE)</f>
        <v>0.648956398076703</v>
      </c>
      <c r="AF740" s="12">
        <f>(S740/(1+0.1)+Z740)/(VLOOKUP(A740,[1]选股结果!$A$2:$AY$3002,51,FALSE))</f>
        <v>0.587643146613033</v>
      </c>
      <c r="AG740" s="16"/>
      <c r="AH740" s="12">
        <f>AD740/VLOOKUP(A740,[1]选股结果!$A$2:$AX$3002,35,FALSE)</f>
        <v>-12.1057728051058</v>
      </c>
      <c r="AI740" s="10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S740/(1+0.13)+Z740)</f>
        <v>200345381.323982</v>
      </c>
      <c r="AJ740" s="10">
        <f t="shared" si="51"/>
        <v>-269455859.783982</v>
      </c>
      <c r="AK740" s="18">
        <f>AD740-VLOOKUP(A740,[2]选股结果!$A$2:$G$4900,7,FALSE)</f>
        <v>-65918089.92</v>
      </c>
    </row>
    <row r="741" spans="1:37">
      <c r="A741" s="5" t="s">
        <v>1515</v>
      </c>
      <c r="B741" s="5" t="s">
        <v>1516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/>
      <c r="L741" s="6">
        <v>0</v>
      </c>
      <c r="M741" s="6">
        <v>0</v>
      </c>
      <c r="N741" s="6"/>
      <c r="O741" s="6">
        <v>0</v>
      </c>
      <c r="P741" s="6">
        <v>46153280.46</v>
      </c>
      <c r="Q741" s="6">
        <v>5990081.57</v>
      </c>
      <c r="R741" s="6"/>
      <c r="S741" s="6">
        <v>1316876415.29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444762353.51</v>
      </c>
      <c r="AA741" s="6">
        <v>83683687.37</v>
      </c>
      <c r="AB741" s="10">
        <f t="shared" si="53"/>
        <v>1671266733.57</v>
      </c>
      <c r="AC741" s="10">
        <f t="shared" si="52"/>
        <v>1891475736.63</v>
      </c>
      <c r="AD741" s="10">
        <f t="shared" si="50"/>
        <v>-220209003.06</v>
      </c>
      <c r="AE741" s="12">
        <f>C741/(1+0.13)/VLOOKUP(A741,[1]选股结果!$A$2:$AX$3002,3,FALSE)</f>
        <v>0.918195390596918</v>
      </c>
      <c r="AF741" s="12">
        <f>(S741/(1+0.1)+Z741)/(VLOOKUP(A741,[1]选股结果!$A$2:$AY$3002,51,FALSE))</f>
        <v>0.956024212753254</v>
      </c>
      <c r="AG741" s="16"/>
      <c r="AH741" s="12">
        <f>AD741/VLOOKUP(A741,[1]选股结果!$A$2:$AX$3002,35,FALSE)</f>
        <v>1.63388588496757</v>
      </c>
      <c r="AI741" s="10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S741/(1+0.13)+Z741)</f>
        <v>107309186.236283</v>
      </c>
      <c r="AJ741" s="10">
        <f t="shared" si="51"/>
        <v>-327518189.296283</v>
      </c>
      <c r="AK741" s="18">
        <f>AD741-VLOOKUP(A741,[2]选股结果!$A$2:$G$4900,7,FALSE)</f>
        <v>-220436960.95</v>
      </c>
    </row>
    <row r="742" spans="1:37">
      <c r="A742" s="5" t="s">
        <v>1517</v>
      </c>
      <c r="B742" s="5" t="s">
        <v>1518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/>
      <c r="L742" s="6">
        <v>0</v>
      </c>
      <c r="M742" s="6">
        <v>0</v>
      </c>
      <c r="N742" s="6"/>
      <c r="O742" s="6">
        <v>0</v>
      </c>
      <c r="P742" s="6">
        <v>670489450.77</v>
      </c>
      <c r="Q742" s="6">
        <v>91385333.49</v>
      </c>
      <c r="R742" s="6"/>
      <c r="S742" s="6">
        <v>10946860598.25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661333820.3</v>
      </c>
      <c r="AA742" s="6">
        <v>1082616337.97</v>
      </c>
      <c r="AB742" s="10">
        <f t="shared" si="53"/>
        <v>13130051214.61</v>
      </c>
      <c r="AC742" s="10">
        <f t="shared" si="52"/>
        <v>13361300207.29</v>
      </c>
      <c r="AD742" s="10">
        <f t="shared" si="50"/>
        <v>-231248992.679998</v>
      </c>
      <c r="AE742" s="12">
        <f>C742/(1+0.13)/VLOOKUP(A742,[1]选股结果!$A$2:$AX$3002,3,FALSE)</f>
        <v>0.941674768955388</v>
      </c>
      <c r="AF742" s="12">
        <f>(S742/(1+0.1)+Z742)/(VLOOKUP(A742,[1]选股结果!$A$2:$AY$3002,51,FALSE))</f>
        <v>0.883250900822058</v>
      </c>
      <c r="AG742" s="16"/>
      <c r="AH742" s="12">
        <f>AD742/VLOOKUP(A742,[1]选股结果!$A$2:$AX$3002,35,FALSE)</f>
        <v>1.07162377165864</v>
      </c>
      <c r="AI742" s="10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S742/(1+0.13)+Z742)</f>
        <v>1667045835.5615</v>
      </c>
      <c r="AJ742" s="10">
        <f t="shared" si="51"/>
        <v>-1898294828.2415</v>
      </c>
      <c r="AK742" s="18">
        <f>AD742-VLOOKUP(A742,[2]选股结果!$A$2:$G$4900,7,FALSE)</f>
        <v>-231805897.299998</v>
      </c>
    </row>
    <row r="743" spans="1:37">
      <c r="A743" s="5" t="s">
        <v>1519</v>
      </c>
      <c r="B743" s="5" t="s">
        <v>1520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/>
      <c r="L743" s="6">
        <v>0</v>
      </c>
      <c r="M743" s="6">
        <v>0</v>
      </c>
      <c r="N743" s="6"/>
      <c r="O743" s="6">
        <v>0</v>
      </c>
      <c r="P743" s="6">
        <v>85921533.93</v>
      </c>
      <c r="Q743" s="6">
        <v>93473827.68</v>
      </c>
      <c r="R743" s="6"/>
      <c r="S743" s="6">
        <v>4170571829.3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485116688.93</v>
      </c>
      <c r="AA743" s="6">
        <v>201707332.29</v>
      </c>
      <c r="AB743" s="10">
        <f t="shared" si="53"/>
        <v>5286931652.5</v>
      </c>
      <c r="AC743" s="10">
        <f t="shared" si="52"/>
        <v>4943317384.45</v>
      </c>
      <c r="AD743" s="10">
        <f t="shared" si="50"/>
        <v>343614268.049999</v>
      </c>
      <c r="AE743" s="12">
        <f>C743/(1+0.13)/VLOOKUP(A743,[1]选股结果!$A$2:$AX$3002,3,FALSE)</f>
        <v>0.971715734899241</v>
      </c>
      <c r="AF743" s="12">
        <f>(S743/(1+0.1)+Z743)/(VLOOKUP(A743,[1]选股结果!$A$2:$AY$3002,51,FALSE))</f>
        <v>1.00624353227979</v>
      </c>
      <c r="AG743" s="16"/>
      <c r="AH743" s="12">
        <f>AD743/VLOOKUP(A743,[1]选股结果!$A$2:$AX$3002,35,FALSE)</f>
        <v>0.901310461825276</v>
      </c>
      <c r="AI743" s="10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S743/(1+0.13)+Z743)</f>
        <v>74122327.3360171</v>
      </c>
      <c r="AJ743" s="10">
        <f t="shared" si="51"/>
        <v>269491940.713982</v>
      </c>
      <c r="AK743" s="18">
        <f>AD743-VLOOKUP(A743,[2]选股结果!$A$2:$G$4900,7,FALSE)</f>
        <v>343194804.289999</v>
      </c>
    </row>
    <row r="744" spans="1:37">
      <c r="A744" s="5" t="s">
        <v>1521</v>
      </c>
      <c r="B744" s="5" t="s">
        <v>1522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/>
      <c r="L744" s="6">
        <v>0</v>
      </c>
      <c r="M744" s="6">
        <v>0</v>
      </c>
      <c r="N744" s="6"/>
      <c r="O744" s="6">
        <v>0</v>
      </c>
      <c r="P744" s="6">
        <v>74212100.62</v>
      </c>
      <c r="Q744" s="6">
        <v>23991492.7</v>
      </c>
      <c r="R744" s="6"/>
      <c r="S744" s="6">
        <v>660315779.2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160159420.98</v>
      </c>
      <c r="AA744" s="6">
        <v>62314007.51</v>
      </c>
      <c r="AB744" s="10">
        <f t="shared" si="53"/>
        <v>1003123994.51</v>
      </c>
      <c r="AC744" s="10">
        <f t="shared" si="52"/>
        <v>957001308.31</v>
      </c>
      <c r="AD744" s="10">
        <f t="shared" si="50"/>
        <v>46122686.1999999</v>
      </c>
      <c r="AE744" s="12">
        <f>C744/(1+0.13)/VLOOKUP(A744,[1]选股结果!$A$2:$AX$3002,3,FALSE)</f>
        <v>0.721800088818922</v>
      </c>
      <c r="AF744" s="12">
        <f>(S744/(1+0.1)+Z744)/(VLOOKUP(A744,[1]选股结果!$A$2:$AY$3002,51,FALSE))</f>
        <v>0.739779971539059</v>
      </c>
      <c r="AG744" s="16"/>
      <c r="AH744" s="12">
        <f>AD744/VLOOKUP(A744,[1]选股结果!$A$2:$AX$3002,35,FALSE)</f>
        <v>0.3117403685324</v>
      </c>
      <c r="AI744" s="10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S744/(1+0.13)+Z744)</f>
        <v>283426370.000354</v>
      </c>
      <c r="AJ744" s="10">
        <f t="shared" si="51"/>
        <v>-237303683.800354</v>
      </c>
      <c r="AK744" s="18">
        <f>AD744-VLOOKUP(A744,[2]选股结果!$A$2:$G$4900,7,FALSE)</f>
        <v>45976989.1399999</v>
      </c>
    </row>
    <row r="745" spans="1:37">
      <c r="A745" s="5" t="s">
        <v>1523</v>
      </c>
      <c r="B745" s="5" t="s">
        <v>1524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/>
      <c r="L745" s="6">
        <v>0</v>
      </c>
      <c r="M745" s="6">
        <v>0</v>
      </c>
      <c r="N745" s="6"/>
      <c r="O745" s="6">
        <v>0</v>
      </c>
      <c r="P745" s="6">
        <v>179710435.08</v>
      </c>
      <c r="Q745" s="6">
        <v>21755651.72</v>
      </c>
      <c r="R745" s="6"/>
      <c r="S745" s="6">
        <v>2760359784.88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304664019.96</v>
      </c>
      <c r="AA745" s="6">
        <v>678908645.48</v>
      </c>
      <c r="AB745" s="10">
        <f t="shared" si="53"/>
        <v>4345379041.18</v>
      </c>
      <c r="AC745" s="10">
        <f t="shared" si="52"/>
        <v>3923642885.4</v>
      </c>
      <c r="AD745" s="10">
        <f t="shared" si="50"/>
        <v>421736155.78</v>
      </c>
      <c r="AE745" s="12">
        <f>C745/(1+0.13)/VLOOKUP(A745,[1]选股结果!$A$2:$AX$3002,3,FALSE)</f>
        <v>0.950590364409631</v>
      </c>
      <c r="AF745" s="12">
        <f>(S745/(1+0.1)+Z745)/(VLOOKUP(A745,[1]选股结果!$A$2:$AY$3002,51,FALSE))</f>
        <v>0.803401313943427</v>
      </c>
      <c r="AG745" s="16"/>
      <c r="AH745" s="12">
        <f>AD745/VLOOKUP(A745,[1]选股结果!$A$2:$AX$3002,35,FALSE)</f>
        <v>0.982571684724296</v>
      </c>
      <c r="AI745" s="10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S745/(1+0.13)+Z745)</f>
        <v>755249946.54469</v>
      </c>
      <c r="AJ745" s="10">
        <f t="shared" si="51"/>
        <v>-333513790.764689</v>
      </c>
      <c r="AK745" s="18">
        <f>AD745-VLOOKUP(A745,[2]选股结果!$A$2:$G$4900,7,FALSE)</f>
        <v>421924263.82</v>
      </c>
    </row>
    <row r="746" spans="1:37">
      <c r="A746" s="5" t="s">
        <v>1525</v>
      </c>
      <c r="B746" s="5" t="s">
        <v>1526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/>
      <c r="L746" s="6">
        <v>0</v>
      </c>
      <c r="M746" s="6">
        <v>0</v>
      </c>
      <c r="N746" s="6"/>
      <c r="O746" s="6">
        <v>0</v>
      </c>
      <c r="P746" s="6">
        <v>43502579.89</v>
      </c>
      <c r="Q746" s="6">
        <v>58502113.99</v>
      </c>
      <c r="R746" s="6"/>
      <c r="S746" s="6">
        <v>1741921558.21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216321578.04</v>
      </c>
      <c r="AA746" s="6">
        <v>53782753.24</v>
      </c>
      <c r="AB746" s="10">
        <f t="shared" si="53"/>
        <v>2507593580.98</v>
      </c>
      <c r="AC746" s="10">
        <f t="shared" si="52"/>
        <v>2055528469.38</v>
      </c>
      <c r="AD746" s="10">
        <f t="shared" si="50"/>
        <v>452065111.599999</v>
      </c>
      <c r="AE746" s="12">
        <f>C746/(1+0.13)/VLOOKUP(A746,[1]选股结果!$A$2:$AX$3002,3,FALSE)</f>
        <v>0.855155809823912</v>
      </c>
      <c r="AF746" s="12">
        <f>(S746/(1+0.1)+Z746)/(VLOOKUP(A746,[1]选股结果!$A$2:$AY$3002,51,FALSE))</f>
        <v>0.725020673784717</v>
      </c>
      <c r="AG746" s="16"/>
      <c r="AH746" s="12">
        <f>AD746/VLOOKUP(A746,[1]选股结果!$A$2:$AX$3002,35,FALSE)</f>
        <v>82.9791041150792</v>
      </c>
      <c r="AI746" s="10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S746/(1+0.13)+Z746)</f>
        <v>724686377.929292</v>
      </c>
      <c r="AJ746" s="10">
        <f t="shared" si="51"/>
        <v>-272621266.329293</v>
      </c>
      <c r="AK746" s="18">
        <f>AD746-VLOOKUP(A746,[2]选股结果!$A$2:$G$4900,7,FALSE)</f>
        <v>453095933.179999</v>
      </c>
    </row>
    <row r="747" spans="1:37">
      <c r="A747" s="5" t="s">
        <v>1527</v>
      </c>
      <c r="B747" s="5" t="s">
        <v>1528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/>
      <c r="L747" s="6">
        <v>0</v>
      </c>
      <c r="M747" s="6">
        <v>0</v>
      </c>
      <c r="N747" s="6"/>
      <c r="O747" s="6">
        <v>0</v>
      </c>
      <c r="P747" s="6">
        <v>370817029.68</v>
      </c>
      <c r="Q747" s="6">
        <v>1726998004.61</v>
      </c>
      <c r="R747" s="6"/>
      <c r="S747" s="6">
        <v>232078681.07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1904791518.33</v>
      </c>
      <c r="AA747" s="6">
        <v>3306907222.97</v>
      </c>
      <c r="AB747" s="10">
        <f t="shared" si="53"/>
        <v>6348116700.56</v>
      </c>
      <c r="AC747" s="10">
        <f t="shared" si="52"/>
        <v>5814594452.05</v>
      </c>
      <c r="AD747" s="10">
        <f t="shared" si="50"/>
        <v>533522248.509999</v>
      </c>
      <c r="AE747" s="12">
        <f>C747/(1+0.13)/VLOOKUP(A747,[1]选股结果!$A$2:$AX$3002,3,FALSE)</f>
        <v>0.913821862888373</v>
      </c>
      <c r="AF747" s="12">
        <f>(S747/(1+0.1)+Z747)/(VLOOKUP(A747,[1]选股结果!$A$2:$AY$3002,51,FALSE))</f>
        <v>0.496526915793813</v>
      </c>
      <c r="AG747" s="16"/>
      <c r="AH747" s="12">
        <f>AD747/VLOOKUP(A747,[1]选股结果!$A$2:$AX$3002,35,FALSE)</f>
        <v>6.34567333485717</v>
      </c>
      <c r="AI747" s="10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S747/(1+0.13)+Z747)</f>
        <v>2150972009.01124</v>
      </c>
      <c r="AJ747" s="10">
        <f t="shared" si="51"/>
        <v>-1617449760.50124</v>
      </c>
      <c r="AK747" s="18">
        <f>AD747-VLOOKUP(A747,[2]选股结果!$A$2:$G$4900,7,FALSE)</f>
        <v>553761964.549999</v>
      </c>
    </row>
    <row r="748" spans="1:37">
      <c r="A748" s="5" t="s">
        <v>1529</v>
      </c>
      <c r="B748" s="5" t="s">
        <v>1530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/>
      <c r="L748" s="6">
        <v>0</v>
      </c>
      <c r="M748" s="6">
        <v>0</v>
      </c>
      <c r="N748" s="6"/>
      <c r="O748" s="6">
        <v>0</v>
      </c>
      <c r="P748" s="6">
        <v>39792114.17</v>
      </c>
      <c r="Q748" s="6">
        <v>116386344.57</v>
      </c>
      <c r="R748" s="6"/>
      <c r="S748" s="6">
        <v>1816538574.43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99551442.71</v>
      </c>
      <c r="AA748" s="6">
        <v>72746041.94</v>
      </c>
      <c r="AB748" s="10">
        <f t="shared" si="53"/>
        <v>2291282929.5</v>
      </c>
      <c r="AC748" s="10">
        <f t="shared" si="52"/>
        <v>2028628173.25</v>
      </c>
      <c r="AD748" s="10">
        <f t="shared" si="50"/>
        <v>262654756.25</v>
      </c>
      <c r="AE748" s="12">
        <f>C748/(1+0.13)/VLOOKUP(A748,[1]选股结果!$A$2:$AX$3002,3,FALSE)</f>
        <v>0.926774648078877</v>
      </c>
      <c r="AF748" s="12">
        <f>(S748/(1+0.1)+Z748)/(VLOOKUP(A748,[1]选股结果!$A$2:$AY$3002,51,FALSE))</f>
        <v>0.920049414469204</v>
      </c>
      <c r="AG748" s="16"/>
      <c r="AH748" s="12">
        <f>AD748/VLOOKUP(A748,[1]选股结果!$A$2:$AX$3002,35,FALSE)</f>
        <v>1.74324869109968</v>
      </c>
      <c r="AI748" s="10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S748/(1+0.13)+Z748)</f>
        <v>195996759.602478</v>
      </c>
      <c r="AJ748" s="10">
        <f t="shared" si="51"/>
        <v>66657996.647522</v>
      </c>
      <c r="AK748" s="18">
        <f>AD748-VLOOKUP(A748,[2]选股结果!$A$2:$G$4900,7,FALSE)</f>
        <v>262654756.25</v>
      </c>
    </row>
    <row r="749" spans="1:37">
      <c r="A749" s="5" t="s">
        <v>1531</v>
      </c>
      <c r="B749" s="5" t="s">
        <v>1532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/>
      <c r="L749" s="6">
        <v>0</v>
      </c>
      <c r="M749" s="6">
        <v>0</v>
      </c>
      <c r="N749" s="6"/>
      <c r="O749" s="6">
        <v>0</v>
      </c>
      <c r="P749" s="6">
        <v>158958064.84</v>
      </c>
      <c r="Q749" s="6">
        <v>84760538.94</v>
      </c>
      <c r="R749" s="6"/>
      <c r="S749" s="6">
        <v>86613898.24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261590245.23</v>
      </c>
      <c r="AA749" s="6">
        <v>509651933.89</v>
      </c>
      <c r="AB749" s="10">
        <f t="shared" si="53"/>
        <v>1588041216.46</v>
      </c>
      <c r="AC749" s="10">
        <f t="shared" si="52"/>
        <v>1016814142.2</v>
      </c>
      <c r="AD749" s="10">
        <f t="shared" si="50"/>
        <v>571227074.26</v>
      </c>
      <c r="AE749" s="12">
        <f>C749/(1+0.13)/VLOOKUP(A749,[1]选股结果!$A$2:$AX$3002,3,FALSE)</f>
        <v>1.11861994699898</v>
      </c>
      <c r="AF749" s="12">
        <f>(S749/(1+0.1)+Z749)/(VLOOKUP(A749,[1]选股结果!$A$2:$AY$3002,51,FALSE))</f>
        <v>0.4084431095962</v>
      </c>
      <c r="AG749" s="16"/>
      <c r="AH749" s="12">
        <f>AD749/VLOOKUP(A749,[1]选股结果!$A$2:$AX$3002,35,FALSE)</f>
        <v>0.983655665670464</v>
      </c>
      <c r="AI749" s="10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S749/(1+0.13)+Z749)</f>
        <v>494997878.350974</v>
      </c>
      <c r="AJ749" s="10">
        <f t="shared" si="51"/>
        <v>76229195.9090266</v>
      </c>
      <c r="AK749" s="18">
        <f>AD749-VLOOKUP(A749,[2]选股结果!$A$2:$G$4900,7,FALSE)</f>
        <v>571227074.26</v>
      </c>
    </row>
    <row r="750" spans="1:37">
      <c r="A750" s="5" t="s">
        <v>1533</v>
      </c>
      <c r="B750" s="5" t="s">
        <v>1534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/>
      <c r="L750" s="6">
        <v>0</v>
      </c>
      <c r="M750" s="6">
        <v>0</v>
      </c>
      <c r="N750" s="6"/>
      <c r="O750" s="6">
        <v>0</v>
      </c>
      <c r="P750" s="6">
        <v>19810429.61</v>
      </c>
      <c r="Q750" s="6">
        <v>1740426128.17</v>
      </c>
      <c r="R750" s="6"/>
      <c r="S750" s="6">
        <v>1646888960.59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125667426.04</v>
      </c>
      <c r="AA750" s="6">
        <v>1760660241.48</v>
      </c>
      <c r="AB750" s="10">
        <f t="shared" si="53"/>
        <v>3657874223.86</v>
      </c>
      <c r="AC750" s="10">
        <f t="shared" si="52"/>
        <v>3553027057.72</v>
      </c>
      <c r="AD750" s="10">
        <f t="shared" si="50"/>
        <v>104847166.14</v>
      </c>
      <c r="AE750" s="12">
        <f>C750/(1+0.13)/VLOOKUP(A750,[1]选股结果!$A$2:$AX$3002,3,FALSE)</f>
        <v>0.917907518145926</v>
      </c>
      <c r="AF750" s="12">
        <f>(S750/(1+0.1)+Z750)/(VLOOKUP(A750,[1]选股结果!$A$2:$AY$3002,51,FALSE))</f>
        <v>0.982530994011961</v>
      </c>
      <c r="AG750" s="16"/>
      <c r="AH750" s="12">
        <f>AD750/VLOOKUP(A750,[1]选股结果!$A$2:$AX$3002,35,FALSE)</f>
        <v>1.21049767244014</v>
      </c>
      <c r="AI750" s="10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S750/(1+0.13)+Z750)</f>
        <v>68601351.9907963</v>
      </c>
      <c r="AJ750" s="10">
        <f t="shared" si="51"/>
        <v>36245814.149204</v>
      </c>
      <c r="AK750" s="18">
        <f>AD750-VLOOKUP(A750,[2]选股结果!$A$2:$G$4900,7,FALSE)</f>
        <v>104847166.14</v>
      </c>
    </row>
    <row r="751" spans="1:37">
      <c r="A751" s="5" t="s">
        <v>1535</v>
      </c>
      <c r="B751" s="5" t="s">
        <v>1536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/>
      <c r="L751" s="6">
        <v>0</v>
      </c>
      <c r="M751" s="6">
        <v>0</v>
      </c>
      <c r="N751" s="6"/>
      <c r="O751" s="6">
        <v>0</v>
      </c>
      <c r="P751" s="6">
        <v>1007413.13</v>
      </c>
      <c r="Q751" s="6">
        <v>3203802.55</v>
      </c>
      <c r="R751" s="6"/>
      <c r="S751" s="6">
        <v>100836070.32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32500764.6</v>
      </c>
      <c r="AA751" s="6">
        <v>16588189.14</v>
      </c>
      <c r="AB751" s="10">
        <f t="shared" si="53"/>
        <v>107912209.91</v>
      </c>
      <c r="AC751" s="10">
        <f t="shared" si="52"/>
        <v>150932437.19</v>
      </c>
      <c r="AD751" s="10">
        <f t="shared" si="50"/>
        <v>-43020227.28</v>
      </c>
      <c r="AE751" s="12">
        <f>C751/(1+0.13)/VLOOKUP(A751,[1]选股结果!$A$2:$AX$3002,3,FALSE)</f>
        <v>0.678061814721308</v>
      </c>
      <c r="AF751" s="12">
        <f>(S751/(1+0.1)+Z751)/(VLOOKUP(A751,[1]选股结果!$A$2:$AY$3002,51,FALSE))</f>
        <v>0.820384595368921</v>
      </c>
      <c r="AG751" s="16"/>
      <c r="AH751" s="12">
        <f>AD751/VLOOKUP(A751,[1]选股结果!$A$2:$AX$3002,35,FALSE)</f>
        <v>2.47252023401992</v>
      </c>
      <c r="AI751" s="10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S751/(1+0.13)+Z751)</f>
        <v>29619517.279823</v>
      </c>
      <c r="AJ751" s="10">
        <f t="shared" si="51"/>
        <v>-72639744.559823</v>
      </c>
      <c r="AK751" s="18">
        <f>AD751-VLOOKUP(A751,[2]选股结果!$A$2:$G$4900,7,FALSE)</f>
        <v>-42905698.99</v>
      </c>
    </row>
    <row r="752" spans="1:37">
      <c r="A752" s="5" t="s">
        <v>1537</v>
      </c>
      <c r="B752" s="5" t="s">
        <v>1538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/>
      <c r="L752" s="6">
        <v>0</v>
      </c>
      <c r="M752" s="6">
        <v>0</v>
      </c>
      <c r="N752" s="6"/>
      <c r="O752" s="6">
        <v>0</v>
      </c>
      <c r="P752" s="6">
        <v>33640357.53</v>
      </c>
      <c r="Q752" s="6">
        <v>8422304.43</v>
      </c>
      <c r="R752" s="6"/>
      <c r="S752" s="6">
        <v>786450286.36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57075534.11</v>
      </c>
      <c r="AA752" s="6">
        <v>44043136.85</v>
      </c>
      <c r="AB752" s="10">
        <f t="shared" si="53"/>
        <v>992457989.42</v>
      </c>
      <c r="AC752" s="10">
        <f t="shared" si="52"/>
        <v>921209314.85</v>
      </c>
      <c r="AD752" s="10">
        <f t="shared" si="50"/>
        <v>71248674.5699999</v>
      </c>
      <c r="AE752" s="12">
        <f>C752/(1+0.13)/VLOOKUP(A752,[1]选股结果!$A$2:$AX$3002,3,FALSE)</f>
        <v>0.529139100865658</v>
      </c>
      <c r="AF752" s="12">
        <f>(S752/(1+0.1)+Z752)/(VLOOKUP(A752,[1]选股结果!$A$2:$AY$3002,51,FALSE))</f>
        <v>0.50555736781566</v>
      </c>
      <c r="AG752" s="16"/>
      <c r="AH752" s="12">
        <f>AD752/VLOOKUP(A752,[1]选股结果!$A$2:$AX$3002,35,FALSE)</f>
        <v>0.905677333299066</v>
      </c>
      <c r="AI752" s="10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S752/(1+0.13)+Z752)</f>
        <v>774038267.016637</v>
      </c>
      <c r="AJ752" s="10">
        <f t="shared" si="51"/>
        <v>-702789592.446637</v>
      </c>
      <c r="AK752" s="18">
        <f>AD752-VLOOKUP(A752,[2]选股结果!$A$2:$G$4900,7,FALSE)</f>
        <v>71219340.6299999</v>
      </c>
    </row>
    <row r="753" spans="1:37">
      <c r="A753" s="5" t="s">
        <v>1539</v>
      </c>
      <c r="B753" s="5" t="s">
        <v>1540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/>
      <c r="L753" s="6">
        <v>0</v>
      </c>
      <c r="M753" s="6">
        <v>0</v>
      </c>
      <c r="N753" s="6"/>
      <c r="O753" s="6">
        <v>0</v>
      </c>
      <c r="P753" s="6">
        <v>65606314.87</v>
      </c>
      <c r="Q753" s="6">
        <v>79067051.69</v>
      </c>
      <c r="R753" s="6"/>
      <c r="S753" s="6">
        <v>1465677728.25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194614151.73</v>
      </c>
      <c r="AA753" s="6">
        <v>297793891.54</v>
      </c>
      <c r="AB753" s="10">
        <f t="shared" si="53"/>
        <v>1960709220.17</v>
      </c>
      <c r="AC753" s="10">
        <f t="shared" si="52"/>
        <v>2023692086.39</v>
      </c>
      <c r="AD753" s="10">
        <f t="shared" si="50"/>
        <v>-62982866.2199998</v>
      </c>
      <c r="AE753" s="12">
        <f>C753/(1+0.13)/VLOOKUP(A753,[1]选股结果!$A$2:$AX$3002,3,FALSE)</f>
        <v>0.99624402241246</v>
      </c>
      <c r="AF753" s="12">
        <f>(S753/(1+0.1)+Z753)/(VLOOKUP(A753,[1]选股结果!$A$2:$AY$3002,51,FALSE))</f>
        <v>0.887623121273966</v>
      </c>
      <c r="AG753" s="16"/>
      <c r="AH753" s="12">
        <f>AD753/VLOOKUP(A753,[1]选股结果!$A$2:$AX$3002,35,FALSE)</f>
        <v>0.39056418704821</v>
      </c>
      <c r="AI753" s="10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S753/(1+0.13)+Z753)</f>
        <v>228705218.635575</v>
      </c>
      <c r="AJ753" s="10">
        <f t="shared" si="51"/>
        <v>-291688084.855575</v>
      </c>
      <c r="AK753" s="18">
        <f>AD753-VLOOKUP(A753,[2]选股结果!$A$2:$G$4900,7,FALSE)</f>
        <v>-62285996.1399998</v>
      </c>
    </row>
    <row r="754" spans="1:37">
      <c r="A754" s="5" t="s">
        <v>1541</v>
      </c>
      <c r="B754" s="5" t="s">
        <v>1542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/>
      <c r="L754" s="6">
        <v>0</v>
      </c>
      <c r="M754" s="6">
        <v>0</v>
      </c>
      <c r="N754" s="6"/>
      <c r="O754" s="6">
        <v>0</v>
      </c>
      <c r="P754" s="6">
        <v>42345996.68</v>
      </c>
      <c r="Q754" s="6">
        <v>61757251.87</v>
      </c>
      <c r="R754" s="6"/>
      <c r="S754" s="6">
        <v>1284206207.24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504277798.64</v>
      </c>
      <c r="AA754" s="6">
        <v>372016797.36</v>
      </c>
      <c r="AB754" s="10">
        <f t="shared" si="53"/>
        <v>2176405759.92</v>
      </c>
      <c r="AC754" s="10">
        <f t="shared" si="52"/>
        <v>2202846799.92</v>
      </c>
      <c r="AD754" s="10">
        <f t="shared" si="50"/>
        <v>-26441040</v>
      </c>
      <c r="AE754" s="12">
        <f>C754/(1+0.13)/VLOOKUP(A754,[1]选股结果!$A$2:$AX$3002,3,FALSE)</f>
        <v>0.933610060446847</v>
      </c>
      <c r="AF754" s="12">
        <f>(S754/(1+0.1)+Z754)/(VLOOKUP(A754,[1]选股结果!$A$2:$AY$3002,51,FALSE))</f>
        <v>0.819163990553565</v>
      </c>
      <c r="AG754" s="16"/>
      <c r="AH754" s="12">
        <f>AD754/VLOOKUP(A754,[1]选股结果!$A$2:$AX$3002,35,FALSE)</f>
        <v>0.253581949306316</v>
      </c>
      <c r="AI754" s="10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S754/(1+0.13)+Z754)</f>
        <v>400042022.686106</v>
      </c>
      <c r="AJ754" s="10">
        <f t="shared" si="51"/>
        <v>-426483062.686106</v>
      </c>
      <c r="AK754" s="18">
        <f>AD754-VLOOKUP(A754,[2]选股结果!$A$2:$G$4900,7,FALSE)</f>
        <v>-24800777.14</v>
      </c>
    </row>
    <row r="755" spans="1:37">
      <c r="A755" s="5" t="s">
        <v>1543</v>
      </c>
      <c r="B755" s="5" t="s">
        <v>1544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/>
      <c r="L755" s="6">
        <v>0</v>
      </c>
      <c r="M755" s="6">
        <v>0</v>
      </c>
      <c r="N755" s="6"/>
      <c r="O755" s="6">
        <v>0</v>
      </c>
      <c r="P755" s="6">
        <v>296558225.34</v>
      </c>
      <c r="Q755" s="6">
        <v>65434574.45</v>
      </c>
      <c r="R755" s="6"/>
      <c r="S755" s="6">
        <v>2681794198.71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645460346.35</v>
      </c>
      <c r="AA755" s="6">
        <v>562732720.95</v>
      </c>
      <c r="AB755" s="10">
        <f t="shared" si="53"/>
        <v>4492814848.83</v>
      </c>
      <c r="AC755" s="10">
        <f t="shared" si="52"/>
        <v>4186545491.35</v>
      </c>
      <c r="AD755" s="10">
        <f t="shared" si="50"/>
        <v>306269357.48</v>
      </c>
      <c r="AE755" s="12">
        <f>C755/(1+0.13)/VLOOKUP(A755,[1]选股结果!$A$2:$AX$3002,3,FALSE)</f>
        <v>0.979857729498182</v>
      </c>
      <c r="AF755" s="12">
        <f>(S755/(1+0.1)+Z755)/(VLOOKUP(A755,[1]选股结果!$A$2:$AY$3002,51,FALSE))</f>
        <v>0.905496524721125</v>
      </c>
      <c r="AG755" s="16"/>
      <c r="AH755" s="12">
        <f>AD755/VLOOKUP(A755,[1]选股结果!$A$2:$AX$3002,35,FALSE)</f>
        <v>0.652129221242864</v>
      </c>
      <c r="AI755" s="10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S755/(1+0.13)+Z755)</f>
        <v>386534842.96177</v>
      </c>
      <c r="AJ755" s="10">
        <f t="shared" si="51"/>
        <v>-80265485.48177</v>
      </c>
      <c r="AK755" s="18">
        <f>AD755-VLOOKUP(A755,[2]选股结果!$A$2:$G$4900,7,FALSE)</f>
        <v>304326451.54</v>
      </c>
    </row>
    <row r="756" spans="1:37">
      <c r="A756" s="5" t="s">
        <v>1545</v>
      </c>
      <c r="B756" s="5" t="s">
        <v>1546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/>
      <c r="L756" s="6">
        <v>0</v>
      </c>
      <c r="M756" s="6">
        <v>0</v>
      </c>
      <c r="N756" s="6"/>
      <c r="O756" s="6">
        <v>0</v>
      </c>
      <c r="P756" s="6">
        <v>242478150.09</v>
      </c>
      <c r="Q756" s="6">
        <v>150770069.28</v>
      </c>
      <c r="R756" s="6"/>
      <c r="S756" s="6">
        <v>337896024.12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552816517.93</v>
      </c>
      <c r="AA756" s="6">
        <v>470516565.72</v>
      </c>
      <c r="AB756" s="10">
        <f t="shared" si="53"/>
        <v>2430797701.55</v>
      </c>
      <c r="AC756" s="10">
        <f t="shared" si="52"/>
        <v>1603707257.86</v>
      </c>
      <c r="AD756" s="10">
        <f t="shared" si="50"/>
        <v>827090443.69</v>
      </c>
      <c r="AE756" s="12">
        <f>C756/(1+0.13)/VLOOKUP(A756,[1]选股结果!$A$2:$AX$3002,3,FALSE)</f>
        <v>0.922397987725729</v>
      </c>
      <c r="AF756" s="12">
        <f>(S756/(1+0.1)+Z756)/(VLOOKUP(A756,[1]选股结果!$A$2:$AY$3002,51,FALSE))</f>
        <v>0.500785805564949</v>
      </c>
      <c r="AG756" s="16"/>
      <c r="AH756" s="12">
        <f>AD756/VLOOKUP(A756,[1]选股结果!$A$2:$AX$3002,35,FALSE)</f>
        <v>2.41870533599666</v>
      </c>
      <c r="AI756" s="10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S756/(1+0.13)+Z756)</f>
        <v>865450982.31531</v>
      </c>
      <c r="AJ756" s="10">
        <f t="shared" si="51"/>
        <v>-38360538.6253092</v>
      </c>
      <c r="AK756" s="18">
        <f>AD756-VLOOKUP(A756,[2]选股结果!$A$2:$G$4900,7,FALSE)</f>
        <v>825806391.84</v>
      </c>
    </row>
    <row r="757" spans="1:37">
      <c r="A757" s="5" t="s">
        <v>1547</v>
      </c>
      <c r="B757" s="5" t="s">
        <v>1548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/>
      <c r="L757" s="6">
        <v>0</v>
      </c>
      <c r="M757" s="6">
        <v>0</v>
      </c>
      <c r="N757" s="6"/>
      <c r="O757" s="6">
        <v>0</v>
      </c>
      <c r="P757" s="6">
        <v>30788571.12</v>
      </c>
      <c r="Q757" s="6">
        <v>403724357.72</v>
      </c>
      <c r="R757" s="6"/>
      <c r="S757" s="6">
        <v>5921629725.76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46500456.41</v>
      </c>
      <c r="AA757" s="6">
        <v>192636670.8</v>
      </c>
      <c r="AB757" s="10">
        <f t="shared" si="53"/>
        <v>6113973677.44</v>
      </c>
      <c r="AC757" s="10">
        <f t="shared" si="52"/>
        <v>6191555424.09</v>
      </c>
      <c r="AD757" s="10">
        <f t="shared" si="50"/>
        <v>-77581746.6499996</v>
      </c>
      <c r="AE757" s="12">
        <f>C757/(1+0.13)/VLOOKUP(A757,[1]选股结果!$A$2:$AX$3002,3,FALSE)</f>
        <v>0.956190607649869</v>
      </c>
      <c r="AF757" s="12">
        <f>(S757/(1+0.1)+Z757)/(VLOOKUP(A757,[1]选股结果!$A$2:$AY$3002,51,FALSE))</f>
        <v>1.0458431791539</v>
      </c>
      <c r="AG757" s="16"/>
      <c r="AH757" s="12">
        <f>AD757/VLOOKUP(A757,[1]选股结果!$A$2:$AX$3002,35,FALSE)</f>
        <v>-1.63486633138913</v>
      </c>
      <c r="AI757" s="10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S757/(1+0.13)+Z757)</f>
        <v>-95088786.4631863</v>
      </c>
      <c r="AJ757" s="10">
        <f t="shared" si="51"/>
        <v>17507039.8131866</v>
      </c>
      <c r="AK757" s="18">
        <f>AD757-VLOOKUP(A757,[2]选股结果!$A$2:$G$4900,7,FALSE)</f>
        <v>-77581242.8899996</v>
      </c>
    </row>
    <row r="758" spans="1:37">
      <c r="A758" s="5" t="s">
        <v>1549</v>
      </c>
      <c r="B758" s="5" t="s">
        <v>1550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/>
      <c r="L758" s="6">
        <v>0</v>
      </c>
      <c r="M758" s="6">
        <v>0</v>
      </c>
      <c r="N758" s="6"/>
      <c r="O758" s="6">
        <v>0</v>
      </c>
      <c r="P758" s="6">
        <v>50946787.68</v>
      </c>
      <c r="Q758" s="6">
        <v>13820828.62</v>
      </c>
      <c r="R758" s="6"/>
      <c r="S758" s="6">
        <v>341151002.88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88762163.61</v>
      </c>
      <c r="AA758" s="6">
        <v>67996046.66</v>
      </c>
      <c r="AB758" s="10">
        <f t="shared" si="53"/>
        <v>681063498.12</v>
      </c>
      <c r="AC758" s="10">
        <f t="shared" si="52"/>
        <v>548856000.83</v>
      </c>
      <c r="AD758" s="10">
        <f t="shared" si="50"/>
        <v>132207497.29</v>
      </c>
      <c r="AE758" s="12">
        <f>C758/(1+0.13)/VLOOKUP(A758,[1]选股结果!$A$2:$AX$3002,3,FALSE)</f>
        <v>1.29286333229601</v>
      </c>
      <c r="AF758" s="12">
        <f>(S758/(1+0.1)+Z758)/(VLOOKUP(A758,[1]选股结果!$A$2:$AY$3002,51,FALSE))</f>
        <v>1.12174094078094</v>
      </c>
      <c r="AG758" s="16"/>
      <c r="AH758" s="12">
        <f>AD758/VLOOKUP(A758,[1]选股结果!$A$2:$AX$3002,35,FALSE)</f>
        <v>1.77684933136198</v>
      </c>
      <c r="AI758" s="10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S758/(1+0.13)+Z758)</f>
        <v>-35058252.9116815</v>
      </c>
      <c r="AJ758" s="10">
        <f t="shared" si="51"/>
        <v>167265750.201682</v>
      </c>
      <c r="AK758" s="18">
        <f>AD758-VLOOKUP(A758,[2]选股结果!$A$2:$G$4900,7,FALSE)</f>
        <v>132207497.29</v>
      </c>
    </row>
    <row r="759" spans="1:37">
      <c r="A759" s="5" t="s">
        <v>1551</v>
      </c>
      <c r="B759" s="5" t="s">
        <v>1552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/>
      <c r="L759" s="6">
        <v>0</v>
      </c>
      <c r="M759" s="6">
        <v>0</v>
      </c>
      <c r="N759" s="6"/>
      <c r="O759" s="6">
        <v>0</v>
      </c>
      <c r="P759" s="6">
        <v>32201695.79</v>
      </c>
      <c r="Q759" s="6">
        <v>14066312.89</v>
      </c>
      <c r="R759" s="6"/>
      <c r="S759" s="6">
        <v>142382792.46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82548297.67</v>
      </c>
      <c r="AA759" s="6">
        <v>27259704.63</v>
      </c>
      <c r="AB759" s="10">
        <f t="shared" si="53"/>
        <v>290451352.15</v>
      </c>
      <c r="AC759" s="10">
        <f t="shared" si="52"/>
        <v>284392490.55</v>
      </c>
      <c r="AD759" s="10">
        <f t="shared" si="50"/>
        <v>6058861.59999996</v>
      </c>
      <c r="AE759" s="12">
        <f>C759/(1+0.13)/VLOOKUP(A759,[1]选股结果!$A$2:$AX$3002,3,FALSE)</f>
        <v>0.674070790609265</v>
      </c>
      <c r="AF759" s="12">
        <f>(S759/(1+0.1)+Z759)/(VLOOKUP(A759,[1]选股结果!$A$2:$AY$3002,51,FALSE))</f>
        <v>0.637410772922056</v>
      </c>
      <c r="AG759" s="16"/>
      <c r="AH759" s="12">
        <f>AD759/VLOOKUP(A759,[1]选股结果!$A$2:$AX$3002,35,FALSE)</f>
        <v>2.12597023862809</v>
      </c>
      <c r="AI759" s="10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S759/(1+0.13)+Z759)</f>
        <v>124024720.76646</v>
      </c>
      <c r="AJ759" s="10">
        <f t="shared" si="51"/>
        <v>-117965859.16646</v>
      </c>
      <c r="AK759" s="18">
        <f>AD759-VLOOKUP(A759,[2]选股结果!$A$2:$G$4900,7,FALSE)</f>
        <v>6917369.87999996</v>
      </c>
    </row>
    <row r="760" spans="1:37">
      <c r="A760" s="5" t="s">
        <v>1553</v>
      </c>
      <c r="B760" s="5" t="s">
        <v>1554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/>
      <c r="L760" s="6">
        <v>0</v>
      </c>
      <c r="M760" s="6">
        <v>0</v>
      </c>
      <c r="N760" s="6"/>
      <c r="O760" s="6">
        <v>0</v>
      </c>
      <c r="P760" s="6">
        <v>140378488.87</v>
      </c>
      <c r="Q760" s="6">
        <v>8295868.91</v>
      </c>
      <c r="R760" s="6"/>
      <c r="S760" s="6">
        <v>1007677671.26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298990625.72</v>
      </c>
      <c r="AA760" s="6">
        <v>326025413.23</v>
      </c>
      <c r="AB760" s="10">
        <f t="shared" si="53"/>
        <v>1543829916.29</v>
      </c>
      <c r="AC760" s="10">
        <f t="shared" si="52"/>
        <v>1773072199.08</v>
      </c>
      <c r="AD760" s="10">
        <f t="shared" si="50"/>
        <v>-229242282.79</v>
      </c>
      <c r="AE760" s="12">
        <f>C760/(1+0.13)/VLOOKUP(A760,[1]选股结果!$A$2:$AX$3002,3,FALSE)</f>
        <v>0.667212309642127</v>
      </c>
      <c r="AF760" s="12">
        <f>(S760/(1+0.1)+Z760)/(VLOOKUP(A760,[1]选股结果!$A$2:$AY$3002,51,FALSE))</f>
        <v>0.666086314664519</v>
      </c>
      <c r="AG760" s="16"/>
      <c r="AH760" s="12">
        <f>AD760/VLOOKUP(A760,[1]选股结果!$A$2:$AX$3002,35,FALSE)</f>
        <v>-1.91849850250745</v>
      </c>
      <c r="AI760" s="10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S760/(1+0.13)+Z760)</f>
        <v>633439076.302478</v>
      </c>
      <c r="AJ760" s="10">
        <f t="shared" si="51"/>
        <v>-862681359.092478</v>
      </c>
      <c r="AK760" s="18">
        <f>AD760-VLOOKUP(A760,[2]选股结果!$A$2:$G$4900,7,FALSE)</f>
        <v>-229151521.31</v>
      </c>
    </row>
    <row r="761" spans="1:37">
      <c r="A761" s="5" t="s">
        <v>1555</v>
      </c>
      <c r="B761" s="5" t="s">
        <v>1556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/>
      <c r="L761" s="6">
        <v>0</v>
      </c>
      <c r="M761" s="6">
        <v>0</v>
      </c>
      <c r="N761" s="6"/>
      <c r="O761" s="6">
        <v>0</v>
      </c>
      <c r="P761" s="6">
        <v>165243817.9</v>
      </c>
      <c r="Q761" s="6">
        <v>92783166.51</v>
      </c>
      <c r="R761" s="6"/>
      <c r="S761" s="6">
        <v>8144400987.2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1206107523.98</v>
      </c>
      <c r="AA761" s="6">
        <v>281646514.64</v>
      </c>
      <c r="AB761" s="10">
        <f t="shared" si="53"/>
        <v>10884042875.49</v>
      </c>
      <c r="AC761" s="10">
        <f t="shared" si="52"/>
        <v>9797398843.72</v>
      </c>
      <c r="AD761" s="10">
        <f t="shared" si="50"/>
        <v>1086644031.77</v>
      </c>
      <c r="AE761" s="12">
        <f>C761/(1+0.13)/VLOOKUP(A761,[1]选股结果!$A$2:$AX$3002,3,FALSE)</f>
        <v>0.912232525133671</v>
      </c>
      <c r="AF761" s="12">
        <f>(S761/(1+0.1)+Z761)/(VLOOKUP(A761,[1]选股结果!$A$2:$AY$3002,51,FALSE))</f>
        <v>0.863829097911183</v>
      </c>
      <c r="AG761" s="16"/>
      <c r="AH761" s="12">
        <f>AD761/VLOOKUP(A761,[1]选股结果!$A$2:$AX$3002,35,FALSE)</f>
        <v>3.23245729390031</v>
      </c>
      <c r="AI761" s="10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S761/(1+0.13)+Z761)</f>
        <v>1553832819.6931</v>
      </c>
      <c r="AJ761" s="10">
        <f t="shared" si="51"/>
        <v>-467188787.923098</v>
      </c>
      <c r="AK761" s="18">
        <f>AD761-VLOOKUP(A761,[2]选股结果!$A$2:$G$4900,7,FALSE)</f>
        <v>1086644431.77</v>
      </c>
    </row>
    <row r="762" spans="1:37">
      <c r="A762" s="5" t="s">
        <v>1557</v>
      </c>
      <c r="B762" s="5" t="s">
        <v>1558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/>
      <c r="L762" s="6">
        <v>0</v>
      </c>
      <c r="M762" s="6">
        <v>0</v>
      </c>
      <c r="N762" s="6"/>
      <c r="O762" s="6">
        <v>0</v>
      </c>
      <c r="P762" s="6">
        <v>124909393.55</v>
      </c>
      <c r="Q762" s="6">
        <v>53029247.98</v>
      </c>
      <c r="R762" s="6"/>
      <c r="S762" s="6">
        <v>8848394947.68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140092374.47</v>
      </c>
      <c r="AA762" s="6">
        <v>136910119.58</v>
      </c>
      <c r="AB762" s="10">
        <f t="shared" si="53"/>
        <v>8515488713.57</v>
      </c>
      <c r="AC762" s="10">
        <f t="shared" si="52"/>
        <v>9250306835.28</v>
      </c>
      <c r="AD762" s="10">
        <f t="shared" si="50"/>
        <v>-734818121.709999</v>
      </c>
      <c r="AE762" s="12">
        <f>C762/(1+0.13)/VLOOKUP(A762,[1]选股结果!$A$2:$AX$3002,3,FALSE)</f>
        <v>0.922746466027929</v>
      </c>
      <c r="AF762" s="12">
        <f>(S762/(1+0.1)+Z762)/(VLOOKUP(A762,[1]选股结果!$A$2:$AY$3002,51,FALSE))</f>
        <v>1.03453312952927</v>
      </c>
      <c r="AG762" s="16"/>
      <c r="AH762" s="12">
        <f>AD762/VLOOKUP(A762,[1]选股结果!$A$2:$AX$3002,35,FALSE)</f>
        <v>-6.87548853844258</v>
      </c>
      <c r="AI762" s="10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S762/(1+0.13)+Z762)</f>
        <v>-59630722.4264622</v>
      </c>
      <c r="AJ762" s="10">
        <f t="shared" si="51"/>
        <v>-675187399.283537</v>
      </c>
      <c r="AK762" s="18">
        <f>AD762-VLOOKUP(A762,[2]选股结果!$A$2:$G$4900,7,FALSE)</f>
        <v>-734055236.069999</v>
      </c>
    </row>
    <row r="763" spans="1:37">
      <c r="A763" s="5" t="s">
        <v>1559</v>
      </c>
      <c r="B763" s="5" t="s">
        <v>1560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/>
      <c r="L763" s="6">
        <v>0</v>
      </c>
      <c r="M763" s="6">
        <v>0</v>
      </c>
      <c r="N763" s="6"/>
      <c r="O763" s="6">
        <v>0</v>
      </c>
      <c r="P763" s="6">
        <v>272172359.98</v>
      </c>
      <c r="Q763" s="6">
        <v>63437981.67</v>
      </c>
      <c r="R763" s="6"/>
      <c r="S763" s="6">
        <v>7472822013.34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317055532.56</v>
      </c>
      <c r="AA763" s="6">
        <v>241369159.7</v>
      </c>
      <c r="AB763" s="10">
        <f t="shared" si="53"/>
        <v>8425544158.46</v>
      </c>
      <c r="AC763" s="10">
        <f t="shared" si="52"/>
        <v>8303419065.58</v>
      </c>
      <c r="AD763" s="10">
        <f t="shared" si="50"/>
        <v>122125092.88</v>
      </c>
      <c r="AE763" s="12">
        <f>C763/(1+0.13)/VLOOKUP(A763,[1]选股结果!$A$2:$AX$3002,3,FALSE)</f>
        <v>1.081345771835</v>
      </c>
      <c r="AF763" s="12">
        <f>(S763/(1+0.1)+Z763)/(VLOOKUP(A763,[1]选股结果!$A$2:$AY$3002,51,FALSE))</f>
        <v>1.06293127277882</v>
      </c>
      <c r="AG763" s="16"/>
      <c r="AH763" s="12">
        <f>AD763/VLOOKUP(A763,[1]选股结果!$A$2:$AX$3002,35,FALSE)</f>
        <v>1.08344666626339</v>
      </c>
      <c r="AI763" s="10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S763/(1+0.13)+Z763)</f>
        <v>-240624057.294603</v>
      </c>
      <c r="AJ763" s="10">
        <f t="shared" si="51"/>
        <v>362749150.174603</v>
      </c>
      <c r="AK763" s="18">
        <f>AD763-VLOOKUP(A763,[2]选股结果!$A$2:$G$4900,7,FALSE)</f>
        <v>122100813.87</v>
      </c>
    </row>
    <row r="764" spans="1:37">
      <c r="A764" s="5" t="s">
        <v>1561</v>
      </c>
      <c r="B764" s="5" t="s">
        <v>1562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/>
      <c r="L764" s="6">
        <v>0</v>
      </c>
      <c r="M764" s="6">
        <v>0</v>
      </c>
      <c r="N764" s="6"/>
      <c r="O764" s="6">
        <v>0</v>
      </c>
      <c r="P764" s="6">
        <v>1013243181.01</v>
      </c>
      <c r="Q764" s="6">
        <v>192499463.06</v>
      </c>
      <c r="R764" s="6"/>
      <c r="S764" s="6">
        <v>6979459808.97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995485278.54</v>
      </c>
      <c r="AA764" s="6">
        <v>283418100.13</v>
      </c>
      <c r="AB764" s="10">
        <f t="shared" si="53"/>
        <v>7515254367.86</v>
      </c>
      <c r="AC764" s="10">
        <f t="shared" si="52"/>
        <v>9271606368.65</v>
      </c>
      <c r="AD764" s="10">
        <f t="shared" si="50"/>
        <v>-1756352000.79</v>
      </c>
      <c r="AE764" s="12">
        <f>C764/(1+0.13)/VLOOKUP(A764,[1]选股结果!$A$2:$AX$3002,3,FALSE)</f>
        <v>0.334182652755975</v>
      </c>
      <c r="AF764" s="12">
        <f>(S764/(1+0.1)+Z764)/(VLOOKUP(A764,[1]选股结果!$A$2:$AY$3002,51,FALSE))</f>
        <v>0.397230999524815</v>
      </c>
      <c r="AG764" s="16"/>
      <c r="AH764" s="12">
        <f>AD764/VLOOKUP(A764,[1]选股结果!$A$2:$AX$3002,35,FALSE)</f>
        <v>-2.7651678626078</v>
      </c>
      <c r="AI764" s="10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S764/(1+0.13)+Z764)</f>
        <v>11307044666.7468</v>
      </c>
      <c r="AJ764" s="10">
        <f t="shared" si="51"/>
        <v>-13063396667.5368</v>
      </c>
      <c r="AK764" s="18">
        <f>AD764-VLOOKUP(A764,[2]选股结果!$A$2:$G$4900,7,FALSE)</f>
        <v>-1752500718.09</v>
      </c>
    </row>
    <row r="765" spans="1:37">
      <c r="A765" s="5" t="s">
        <v>1563</v>
      </c>
      <c r="B765" s="5" t="s">
        <v>1564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/>
      <c r="L765" s="6">
        <v>0</v>
      </c>
      <c r="M765" s="6">
        <v>0</v>
      </c>
      <c r="N765" s="6"/>
      <c r="O765" s="6">
        <v>0</v>
      </c>
      <c r="P765" s="6">
        <v>110735363.21</v>
      </c>
      <c r="Q765" s="6">
        <v>74932860.81</v>
      </c>
      <c r="R765" s="6"/>
      <c r="S765" s="6">
        <v>2043089606.2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377093918.08</v>
      </c>
      <c r="AA765" s="6">
        <v>181333042.93</v>
      </c>
      <c r="AB765" s="10">
        <f t="shared" si="53"/>
        <v>2804083359.75</v>
      </c>
      <c r="AC765" s="10">
        <f t="shared" si="52"/>
        <v>2712251930.42</v>
      </c>
      <c r="AD765" s="10">
        <f t="shared" si="50"/>
        <v>91831429.3299999</v>
      </c>
      <c r="AE765" s="12">
        <f>C765/(1+0.13)/VLOOKUP(A765,[1]选股结果!$A$2:$AX$3002,3,FALSE)</f>
        <v>0.94633567358487</v>
      </c>
      <c r="AF765" s="12">
        <f>(S765/(1+0.1)+Z765)/(VLOOKUP(A765,[1]选股结果!$A$2:$AY$3002,51,FALSE))</f>
        <v>0.905874454052726</v>
      </c>
      <c r="AG765" s="16"/>
      <c r="AH765" s="12">
        <f>AD765/VLOOKUP(A765,[1]选股结果!$A$2:$AX$3002,35,FALSE)</f>
        <v>1.43363134991273</v>
      </c>
      <c r="AI765" s="10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S765/(1+0.13)+Z765)</f>
        <v>281482248.507964</v>
      </c>
      <c r="AJ765" s="10">
        <f t="shared" si="51"/>
        <v>-189650819.177964</v>
      </c>
      <c r="AK765" s="18">
        <f>AD765-VLOOKUP(A765,[2]选股结果!$A$2:$G$4900,7,FALSE)</f>
        <v>89969592.6399999</v>
      </c>
    </row>
    <row r="766" spans="1:37">
      <c r="A766" s="5" t="s">
        <v>1565</v>
      </c>
      <c r="B766" s="5" t="s">
        <v>1566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/>
      <c r="L766" s="6">
        <v>0</v>
      </c>
      <c r="M766" s="6">
        <v>0</v>
      </c>
      <c r="N766" s="6"/>
      <c r="O766" s="6">
        <v>0</v>
      </c>
      <c r="P766" s="6">
        <v>8216143680.08</v>
      </c>
      <c r="Q766" s="6">
        <v>250672047.6</v>
      </c>
      <c r="R766" s="6"/>
      <c r="S766" s="6">
        <v>5266945777.26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2025877389.25</v>
      </c>
      <c r="AA766" s="6">
        <v>2081717186.9</v>
      </c>
      <c r="AB766" s="10">
        <f t="shared" si="53"/>
        <v>23064739143.15</v>
      </c>
      <c r="AC766" s="10">
        <f t="shared" si="52"/>
        <v>17590684033.49</v>
      </c>
      <c r="AD766" s="10">
        <f t="shared" si="50"/>
        <v>5474055109.66</v>
      </c>
      <c r="AE766" s="12">
        <f>C766/(1+0.13)/VLOOKUP(A766,[1]选股结果!$A$2:$AX$3002,3,FALSE)</f>
        <v>0.920119375473177</v>
      </c>
      <c r="AF766" s="12">
        <f>(S766/(1+0.1)+Z766)/(VLOOKUP(A766,[1]选股结果!$A$2:$AY$3002,51,FALSE))</f>
        <v>0.529195012036408</v>
      </c>
      <c r="AG766" s="16"/>
      <c r="AH766" s="12">
        <f>AD766/VLOOKUP(A766,[1]选股结果!$A$2:$AX$3002,35,FALSE)</f>
        <v>0.765558524818666</v>
      </c>
      <c r="AI766" s="10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S766/(1+0.13)+Z766)</f>
        <v>6189288051.34301</v>
      </c>
      <c r="AJ766" s="10">
        <f t="shared" si="51"/>
        <v>-715232941.683009</v>
      </c>
      <c r="AK766" s="18">
        <f>AD766-VLOOKUP(A766,[2]选股结果!$A$2:$G$4900,7,FALSE)</f>
        <v>5474566807.63</v>
      </c>
    </row>
    <row r="767" spans="1:37">
      <c r="A767" s="5" t="s">
        <v>1567</v>
      </c>
      <c r="B767" s="5" t="s">
        <v>1568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/>
      <c r="L767" s="6">
        <v>0</v>
      </c>
      <c r="M767" s="6">
        <v>0</v>
      </c>
      <c r="N767" s="6"/>
      <c r="O767" s="6">
        <v>0</v>
      </c>
      <c r="P767" s="6">
        <v>609761873.73</v>
      </c>
      <c r="Q767" s="6">
        <v>182710481.27</v>
      </c>
      <c r="R767" s="6"/>
      <c r="S767" s="6">
        <v>2590692688.59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165146129.83</v>
      </c>
      <c r="AA767" s="6">
        <v>2647497691.59</v>
      </c>
      <c r="AB767" s="10">
        <f t="shared" si="53"/>
        <v>4940172367.75</v>
      </c>
      <c r="AC767" s="10">
        <f t="shared" si="52"/>
        <v>6013098383.74</v>
      </c>
      <c r="AD767" s="10">
        <f t="shared" si="50"/>
        <v>-1072926015.99</v>
      </c>
      <c r="AE767" s="12">
        <f>C767/(1+0.13)/VLOOKUP(A767,[1]选股结果!$A$2:$AX$3002,3,FALSE)</f>
        <v>2.58202065280894</v>
      </c>
      <c r="AF767" s="12">
        <f>(S767/(1+0.1)+Z767)/(VLOOKUP(A767,[1]选股结果!$A$2:$AY$3002,51,FALSE))</f>
        <v>1.12784628885716</v>
      </c>
      <c r="AG767" s="16"/>
      <c r="AH767" s="12">
        <f>AD767/VLOOKUP(A767,[1]选股结果!$A$2:$AX$3002,35,FALSE)</f>
        <v>1.62364788470598</v>
      </c>
      <c r="AI767" s="10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S767/(1+0.13)+Z767)</f>
        <v>-223162621.582301</v>
      </c>
      <c r="AJ767" s="10">
        <f t="shared" si="51"/>
        <v>-849763394.407699</v>
      </c>
      <c r="AK767" s="18">
        <f>AD767-VLOOKUP(A767,[2]选股结果!$A$2:$G$4900,7,FALSE)</f>
        <v>-1072926015.99</v>
      </c>
    </row>
    <row r="768" spans="1:37">
      <c r="A768" s="5" t="s">
        <v>1569</v>
      </c>
      <c r="B768" s="5" t="s">
        <v>1570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/>
      <c r="L768" s="6">
        <v>0</v>
      </c>
      <c r="M768" s="6">
        <v>0</v>
      </c>
      <c r="N768" s="6"/>
      <c r="O768" s="6">
        <v>0</v>
      </c>
      <c r="P768" s="6">
        <v>12270332.31</v>
      </c>
      <c r="Q768" s="6">
        <v>27223408.43</v>
      </c>
      <c r="R768" s="6"/>
      <c r="S768" s="6">
        <v>277058018.5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54383982.44</v>
      </c>
      <c r="AA768" s="6">
        <v>71550132.94</v>
      </c>
      <c r="AB768" s="10">
        <f t="shared" si="53"/>
        <v>367885741.91</v>
      </c>
      <c r="AC768" s="10">
        <f t="shared" si="52"/>
        <v>415262466.19</v>
      </c>
      <c r="AD768" s="10">
        <f t="shared" si="50"/>
        <v>-47376724.28</v>
      </c>
      <c r="AE768" s="12">
        <f>C768/(1+0.13)/VLOOKUP(A768,[1]选股结果!$A$2:$AX$3002,3,FALSE)</f>
        <v>1.10388917236627</v>
      </c>
      <c r="AF768" s="12">
        <f>(S768/(1+0.1)+Z768)/(VLOOKUP(A768,[1]选股结果!$A$2:$AY$3002,51,FALSE))</f>
        <v>1.07417961841257</v>
      </c>
      <c r="AG768" s="16"/>
      <c r="AH768" s="12">
        <f>AD768/VLOOKUP(A768,[1]选股结果!$A$2:$AX$3002,35,FALSE)</f>
        <v>4.97981992148671</v>
      </c>
      <c r="AI768" s="10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S768/(1+0.13)+Z768)</f>
        <v>-14462205.4681416</v>
      </c>
      <c r="AJ768" s="10">
        <f t="shared" si="51"/>
        <v>-32914518.8118584</v>
      </c>
      <c r="AK768" s="18">
        <f>AD768-VLOOKUP(A768,[2]选股结果!$A$2:$G$4900,7,FALSE)</f>
        <v>-47432147.75</v>
      </c>
    </row>
    <row r="769" spans="1:37">
      <c r="A769" s="5" t="s">
        <v>1571</v>
      </c>
      <c r="B769" s="5" t="s">
        <v>1572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/>
      <c r="L769" s="6">
        <v>0</v>
      </c>
      <c r="M769" s="6">
        <v>0</v>
      </c>
      <c r="N769" s="6"/>
      <c r="O769" s="6">
        <v>0</v>
      </c>
      <c r="P769" s="6">
        <v>550089801.31</v>
      </c>
      <c r="Q769" s="6">
        <v>89737059.67</v>
      </c>
      <c r="R769" s="6"/>
      <c r="S769" s="6">
        <v>8056949694.77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473092928.79</v>
      </c>
      <c r="AA769" s="6">
        <v>670989126.53</v>
      </c>
      <c r="AB769" s="10">
        <f t="shared" si="53"/>
        <v>8644756157.95</v>
      </c>
      <c r="AC769" s="10">
        <f t="shared" si="52"/>
        <v>9751121551.4</v>
      </c>
      <c r="AD769" s="10">
        <f t="shared" si="50"/>
        <v>-1106365393.45</v>
      </c>
      <c r="AE769" s="12">
        <f>C769/(1+0.13)/VLOOKUP(A769,[1]选股结果!$A$2:$AX$3002,3,FALSE)</f>
        <v>0.922827790595417</v>
      </c>
      <c r="AF769" s="12">
        <f>(S769/(1+0.1)+Z769)/(VLOOKUP(A769,[1]选股结果!$A$2:$AY$3002,51,FALSE))</f>
        <v>1.01089632715114</v>
      </c>
      <c r="AG769" s="16"/>
      <c r="AH769" s="12">
        <f>AD769/VLOOKUP(A769,[1]选股结果!$A$2:$AX$3002,35,FALSE)</f>
        <v>-25.1155583644677</v>
      </c>
      <c r="AI769" s="10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S769/(1+0.13)+Z769)</f>
        <v>110406452.907433</v>
      </c>
      <c r="AJ769" s="10">
        <f t="shared" si="51"/>
        <v>-1216771846.35743</v>
      </c>
      <c r="AK769" s="18">
        <f>AD769-VLOOKUP(A769,[2]选股结果!$A$2:$G$4900,7,FALSE)</f>
        <v>-1102459575.45</v>
      </c>
    </row>
    <row r="770" spans="1:37">
      <c r="A770" s="5" t="s">
        <v>1573</v>
      </c>
      <c r="B770" s="5" t="s">
        <v>1574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/>
      <c r="L770" s="6">
        <v>0</v>
      </c>
      <c r="M770" s="6">
        <v>0</v>
      </c>
      <c r="N770" s="6"/>
      <c r="O770" s="6">
        <v>0</v>
      </c>
      <c r="P770" s="6">
        <v>30428016.77</v>
      </c>
      <c r="Q770" s="6">
        <v>112870917.96</v>
      </c>
      <c r="R770" s="6"/>
      <c r="S770" s="6">
        <v>193483351.18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202162004.32</v>
      </c>
      <c r="AA770" s="6">
        <v>190841075.45</v>
      </c>
      <c r="AB770" s="10">
        <f t="shared" si="53"/>
        <v>607737308.99</v>
      </c>
      <c r="AC770" s="10">
        <f t="shared" si="52"/>
        <v>616914447.72</v>
      </c>
      <c r="AD770" s="10">
        <f t="shared" si="50"/>
        <v>-9177138.73000002</v>
      </c>
      <c r="AE770" s="12">
        <f>C770/(1+0.13)/VLOOKUP(A770,[1]选股结果!$A$2:$AX$3002,3,FALSE)</f>
        <v>0.890791273521616</v>
      </c>
      <c r="AF770" s="12">
        <f>(S770/(1+0.1)+Z770)/(VLOOKUP(A770,[1]选股结果!$A$2:$AY$3002,51,FALSE))</f>
        <v>0.784848322106902</v>
      </c>
      <c r="AG770" s="16"/>
      <c r="AH770" s="12">
        <f>AD770/VLOOKUP(A770,[1]选股结果!$A$2:$AX$3002,35,FALSE)</f>
        <v>-0.614440468724394</v>
      </c>
      <c r="AI770" s="10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S770/(1+0.13)+Z770)</f>
        <v>108306812.905929</v>
      </c>
      <c r="AJ770" s="10">
        <f t="shared" si="51"/>
        <v>-117483951.635929</v>
      </c>
      <c r="AK770" s="18">
        <f>AD770-VLOOKUP(A770,[2]选股结果!$A$2:$G$4900,7,FALSE)</f>
        <v>-9177138.73000002</v>
      </c>
    </row>
    <row r="771" spans="1:37">
      <c r="A771" s="5" t="s">
        <v>1575</v>
      </c>
      <c r="B771" s="5" t="s">
        <v>1576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/>
      <c r="L771" s="6">
        <v>0</v>
      </c>
      <c r="M771" s="6">
        <v>0</v>
      </c>
      <c r="N771" s="6"/>
      <c r="O771" s="6">
        <v>0</v>
      </c>
      <c r="P771" s="6">
        <v>124907835.13</v>
      </c>
      <c r="Q771" s="6">
        <v>1635326933.88</v>
      </c>
      <c r="R771" s="6"/>
      <c r="S771" s="6">
        <v>6894398203.43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543200757.58</v>
      </c>
      <c r="AA771" s="6">
        <v>1455386016.37</v>
      </c>
      <c r="AB771" s="10">
        <f t="shared" si="53"/>
        <v>9069383224.73</v>
      </c>
      <c r="AC771" s="10">
        <f t="shared" si="52"/>
        <v>9017892812.51</v>
      </c>
      <c r="AD771" s="10">
        <f t="shared" ref="AD771:AD834" si="54">AB771-AC771</f>
        <v>51490412.2199993</v>
      </c>
      <c r="AE771" s="12">
        <f>C771/(1+0.13)/VLOOKUP(A771,[1]选股结果!$A$2:$AX$3002,3,FALSE)</f>
        <v>0.818698929839175</v>
      </c>
      <c r="AF771" s="12">
        <f>(S771/(1+0.1)+Z771)/(VLOOKUP(A771,[1]选股结果!$A$2:$AY$3002,51,FALSE))</f>
        <v>0.840558481345104</v>
      </c>
      <c r="AG771" s="16"/>
      <c r="AH771" s="12">
        <f>AD771/VLOOKUP(A771,[1]选股结果!$A$2:$AX$3002,35,FALSE)</f>
        <v>-0.0337540103232168</v>
      </c>
      <c r="AI771" s="10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S771/(1+0.13)+Z771)</f>
        <v>1458312195.54186</v>
      </c>
      <c r="AJ771" s="10">
        <f t="shared" ref="AJ771:AJ834" si="55">AD771-AI771</f>
        <v>-1406821783.32186</v>
      </c>
      <c r="AK771" s="18">
        <f>AD771-VLOOKUP(A771,[2]选股结果!$A$2:$G$4900,7,FALSE)</f>
        <v>158652281.149999</v>
      </c>
    </row>
    <row r="772" spans="1:37">
      <c r="A772" s="5" t="s">
        <v>1577</v>
      </c>
      <c r="B772" s="5" t="s">
        <v>1578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/>
      <c r="L772" s="6">
        <v>0</v>
      </c>
      <c r="M772" s="6">
        <v>0</v>
      </c>
      <c r="N772" s="6"/>
      <c r="O772" s="6">
        <v>0</v>
      </c>
      <c r="P772" s="6">
        <v>771417376.9</v>
      </c>
      <c r="Q772" s="6">
        <v>499960011.35</v>
      </c>
      <c r="R772" s="6"/>
      <c r="S772" s="6">
        <v>6700363668.2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470498192.68</v>
      </c>
      <c r="AA772" s="6">
        <v>327771369.21</v>
      </c>
      <c r="AB772" s="10">
        <f t="shared" si="53"/>
        <v>9160900580.31</v>
      </c>
      <c r="AC772" s="10">
        <f t="shared" si="52"/>
        <v>8270050606.99</v>
      </c>
      <c r="AD772" s="10">
        <f t="shared" si="54"/>
        <v>890849973.32</v>
      </c>
      <c r="AE772" s="12">
        <f>C772/(1+0.13)/VLOOKUP(A772,[1]选股结果!$A$2:$AX$3002,3,FALSE)</f>
        <v>0.991239557438895</v>
      </c>
      <c r="AF772" s="12">
        <f>(S772/(1+0.1)+Z772)/(VLOOKUP(A772,[1]选股结果!$A$2:$AY$3002,51,FALSE))</f>
        <v>0.864631351590542</v>
      </c>
      <c r="AG772" s="16"/>
      <c r="AH772" s="12">
        <f>AD772/VLOOKUP(A772,[1]选股结果!$A$2:$AX$3002,35,FALSE)</f>
        <v>-1.06149582543888</v>
      </c>
      <c r="AI772" s="10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S772/(1+0.13)+Z772)</f>
        <v>1189034917.4415</v>
      </c>
      <c r="AJ772" s="10">
        <f t="shared" si="55"/>
        <v>-298184944.121505</v>
      </c>
      <c r="AK772" s="18">
        <f>AD772-VLOOKUP(A772,[2]选股结果!$A$2:$G$4900,7,FALSE)</f>
        <v>891601726.06</v>
      </c>
    </row>
    <row r="773" spans="1:37">
      <c r="A773" s="5" t="s">
        <v>1579</v>
      </c>
      <c r="B773" s="5" t="s">
        <v>1580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/>
      <c r="L773" s="6">
        <v>0</v>
      </c>
      <c r="M773" s="6">
        <v>0</v>
      </c>
      <c r="N773" s="6"/>
      <c r="O773" s="6">
        <v>0</v>
      </c>
      <c r="P773" s="6">
        <v>631245562.13</v>
      </c>
      <c r="Q773" s="6">
        <v>866892271.1</v>
      </c>
      <c r="R773" s="6"/>
      <c r="S773" s="6">
        <v>56681788948.55</v>
      </c>
      <c r="T773" s="6">
        <v>-112172601.26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3145578698.07</v>
      </c>
      <c r="AA773" s="6">
        <v>1655655470.31</v>
      </c>
      <c r="AB773" s="10">
        <f t="shared" si="53"/>
        <v>64228104627.67</v>
      </c>
      <c r="AC773" s="10">
        <f t="shared" si="52"/>
        <v>62002096077.8</v>
      </c>
      <c r="AD773" s="10">
        <f t="shared" si="54"/>
        <v>2226008549.87</v>
      </c>
      <c r="AE773" s="12">
        <f>C773/(1+0.13)/VLOOKUP(A773,[1]选股结果!$A$2:$AX$3002,3,FALSE)</f>
        <v>0.871514903653938</v>
      </c>
      <c r="AF773" s="12">
        <f>(S773/(1+0.1)+Z773)/(VLOOKUP(A773,[1]选股结果!$A$2:$AY$3002,51,FALSE))</f>
        <v>0.884915291029411</v>
      </c>
      <c r="AG773" s="16"/>
      <c r="AH773" s="12">
        <f>AD773/VLOOKUP(A773,[1]选股结果!$A$2:$AX$3002,35,FALSE)</f>
        <v>1.1654452651494</v>
      </c>
      <c r="AI773" s="10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S773/(1+0.13)+Z773)</f>
        <v>8478530854.65203</v>
      </c>
      <c r="AJ773" s="10">
        <f t="shared" si="55"/>
        <v>-6252522304.78203</v>
      </c>
      <c r="AK773" s="18">
        <f>AD773-VLOOKUP(A773,[2]选股结果!$A$2:$G$4900,7,FALSE)</f>
        <v>2227008000.77</v>
      </c>
    </row>
    <row r="774" spans="1:37">
      <c r="A774" s="5" t="s">
        <v>1581</v>
      </c>
      <c r="B774" s="5" t="s">
        <v>1582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/>
      <c r="L774" s="6">
        <v>0</v>
      </c>
      <c r="M774" s="6">
        <v>0</v>
      </c>
      <c r="N774" s="6"/>
      <c r="O774" s="6">
        <v>0</v>
      </c>
      <c r="P774" s="6">
        <v>89192638.9</v>
      </c>
      <c r="Q774" s="6">
        <v>67853723.29</v>
      </c>
      <c r="R774" s="6"/>
      <c r="S774" s="6">
        <v>3200379760.9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286891767.08</v>
      </c>
      <c r="AA774" s="6">
        <v>192990392.11</v>
      </c>
      <c r="AB774" s="10">
        <f t="shared" si="53"/>
        <v>3856773331.32</v>
      </c>
      <c r="AC774" s="10">
        <f t="shared" si="52"/>
        <v>3769454558.99</v>
      </c>
      <c r="AD774" s="10">
        <f t="shared" si="54"/>
        <v>87318772.3299999</v>
      </c>
      <c r="AE774" s="12">
        <f>C774/(1+0.13)/VLOOKUP(A774,[1]选股结果!$A$2:$AX$3002,3,FALSE)</f>
        <v>0.707609613676125</v>
      </c>
      <c r="AF774" s="12">
        <f>(S774/(1+0.1)+Z774)/(VLOOKUP(A774,[1]选股结果!$A$2:$AY$3002,51,FALSE))</f>
        <v>0.771319443051486</v>
      </c>
      <c r="AG774" s="16"/>
      <c r="AH774" s="12">
        <f>AD774/VLOOKUP(A774,[1]选股结果!$A$2:$AX$3002,35,FALSE)</f>
        <v>0.0979007113390703</v>
      </c>
      <c r="AI774" s="10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S774/(1+0.13)+Z774)</f>
        <v>1024888007.90743</v>
      </c>
      <c r="AJ774" s="10">
        <f t="shared" si="55"/>
        <v>-937569235.577434</v>
      </c>
      <c r="AK774" s="18">
        <f>AD774-VLOOKUP(A774,[2]选股结果!$A$2:$G$4900,7,FALSE)</f>
        <v>90389249.8399999</v>
      </c>
    </row>
    <row r="775" spans="1:37">
      <c r="A775" s="5" t="s">
        <v>1583</v>
      </c>
      <c r="B775" s="5" t="s">
        <v>1584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/>
      <c r="L775" s="6">
        <v>0</v>
      </c>
      <c r="M775" s="6">
        <v>0</v>
      </c>
      <c r="N775" s="6"/>
      <c r="O775" s="6">
        <v>0</v>
      </c>
      <c r="P775" s="6">
        <v>55627954.27</v>
      </c>
      <c r="Q775" s="6">
        <v>258906811.37</v>
      </c>
      <c r="R775" s="6"/>
      <c r="S775" s="6">
        <v>2580370328.12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509857319.95</v>
      </c>
      <c r="AA775" s="6">
        <v>413472442.93</v>
      </c>
      <c r="AB775" s="10">
        <f t="shared" si="53"/>
        <v>3337453581.65</v>
      </c>
      <c r="AC775" s="10">
        <f t="shared" si="52"/>
        <v>3559328045.27</v>
      </c>
      <c r="AD775" s="10">
        <f t="shared" si="54"/>
        <v>-221874463.619999</v>
      </c>
      <c r="AE775" s="12">
        <f>C775/(1+0.13)/VLOOKUP(A775,[1]选股结果!$A$2:$AX$3002,3,FALSE)</f>
        <v>0.877794350628028</v>
      </c>
      <c r="AF775" s="12">
        <f>(S775/(1+0.1)+Z775)/(VLOOKUP(A775,[1]选股结果!$A$2:$AY$3002,51,FALSE))</f>
        <v>0.950125166790741</v>
      </c>
      <c r="AG775" s="16"/>
      <c r="AH775" s="12">
        <f>AD775/VLOOKUP(A775,[1]选股结果!$A$2:$AX$3002,35,FALSE)</f>
        <v>9.41302883959944</v>
      </c>
      <c r="AI775" s="10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S775/(1+0.13)+Z775)</f>
        <v>212178938.822035</v>
      </c>
      <c r="AJ775" s="10">
        <f t="shared" si="55"/>
        <v>-434053402.442035</v>
      </c>
      <c r="AK775" s="18">
        <f>AD775-VLOOKUP(A775,[2]选股结果!$A$2:$G$4900,7,FALSE)</f>
        <v>-221682062.189999</v>
      </c>
    </row>
    <row r="776" spans="1:37">
      <c r="A776" s="5" t="s">
        <v>1585</v>
      </c>
      <c r="B776" s="5" t="s">
        <v>1586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/>
      <c r="L776" s="6">
        <v>0</v>
      </c>
      <c r="M776" s="6">
        <v>0</v>
      </c>
      <c r="N776" s="6"/>
      <c r="O776" s="6">
        <v>0</v>
      </c>
      <c r="P776" s="6">
        <v>1264002761.47</v>
      </c>
      <c r="Q776" s="6">
        <v>1219921501.44</v>
      </c>
      <c r="R776" s="6"/>
      <c r="S776" s="6">
        <v>9258815321.8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699063411.03</v>
      </c>
      <c r="AA776" s="6">
        <v>1628327694.37</v>
      </c>
      <c r="AB776" s="10">
        <f t="shared" si="53"/>
        <v>15644823147.53</v>
      </c>
      <c r="AC776" s="10">
        <f t="shared" si="52"/>
        <v>12850209188.67</v>
      </c>
      <c r="AD776" s="10">
        <f t="shared" si="54"/>
        <v>2794613958.86</v>
      </c>
      <c r="AE776" s="12">
        <f>C776/(1+0.13)/VLOOKUP(A776,[1]选股结果!$A$2:$AX$3002,3,FALSE)</f>
        <v>2.45277381351302</v>
      </c>
      <c r="AF776" s="12">
        <f>(S776/(1+0.1)+Z776)/(VLOOKUP(A776,[1]选股结果!$A$2:$AY$3002,51,FALSE))</f>
        <v>1.80015091203031</v>
      </c>
      <c r="AG776" s="16"/>
      <c r="AH776" s="12">
        <f>AD776/VLOOKUP(A776,[1]选股结果!$A$2:$AX$3002,35,FALSE)</f>
        <v>8.47478404208348</v>
      </c>
      <c r="AI776" s="10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S776/(1+0.13)+Z776)</f>
        <v>-3828591947.94911</v>
      </c>
      <c r="AJ776" s="10">
        <f t="shared" si="55"/>
        <v>6623205906.80912</v>
      </c>
      <c r="AK776" s="18">
        <f>AD776-VLOOKUP(A776,[2]选股结果!$A$2:$G$4900,7,FALSE)</f>
        <v>2889645676.91</v>
      </c>
    </row>
    <row r="777" spans="1:37">
      <c r="A777" s="5" t="s">
        <v>1587</v>
      </c>
      <c r="B777" s="5" t="s">
        <v>1588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/>
      <c r="L777" s="6">
        <v>0</v>
      </c>
      <c r="M777" s="6">
        <v>0</v>
      </c>
      <c r="N777" s="6"/>
      <c r="O777" s="6">
        <v>0</v>
      </c>
      <c r="P777" s="6">
        <v>79258456.34</v>
      </c>
      <c r="Q777" s="6">
        <v>19181407.66</v>
      </c>
      <c r="R777" s="6"/>
      <c r="S777" s="6">
        <v>134215501.28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460801030.12</v>
      </c>
      <c r="AA777" s="6">
        <v>213226611.02</v>
      </c>
      <c r="AB777" s="10">
        <f t="shared" si="53"/>
        <v>981857028.04</v>
      </c>
      <c r="AC777" s="10">
        <f t="shared" si="52"/>
        <v>887501598.76</v>
      </c>
      <c r="AD777" s="10">
        <f t="shared" si="54"/>
        <v>94355429.28</v>
      </c>
      <c r="AE777" s="12">
        <f>C777/(1+0.13)/VLOOKUP(A777,[1]选股结果!$A$2:$AX$3002,3,FALSE)</f>
        <v>0.780197962093915</v>
      </c>
      <c r="AF777" s="12">
        <f>(S777/(1+0.1)+Z777)/(VLOOKUP(A777,[1]选股结果!$A$2:$AY$3002,51,FALSE))</f>
        <v>0.6218566251774</v>
      </c>
      <c r="AG777" s="16"/>
      <c r="AH777" s="12">
        <f>AD777/VLOOKUP(A777,[1]选股结果!$A$2:$AX$3002,35,FALSE)</f>
        <v>0.563779993232991</v>
      </c>
      <c r="AI777" s="10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S777/(1+0.13)+Z777)</f>
        <v>357642028.626195</v>
      </c>
      <c r="AJ777" s="10">
        <f t="shared" si="55"/>
        <v>-263286599.346195</v>
      </c>
      <c r="AK777" s="18">
        <f>AD777-VLOOKUP(A777,[2]选股结果!$A$2:$G$4900,7,FALSE)</f>
        <v>94578488.9</v>
      </c>
    </row>
    <row r="778" spans="1:37">
      <c r="A778" s="5" t="s">
        <v>1589</v>
      </c>
      <c r="B778" s="5" t="s">
        <v>1590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/>
      <c r="L778" s="6">
        <v>0</v>
      </c>
      <c r="M778" s="6">
        <v>0</v>
      </c>
      <c r="N778" s="6"/>
      <c r="O778" s="6">
        <v>0</v>
      </c>
      <c r="P778" s="6">
        <v>38811034.03</v>
      </c>
      <c r="Q778" s="6">
        <v>57733002.36</v>
      </c>
      <c r="R778" s="6"/>
      <c r="S778" s="6">
        <v>1522655054.07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191033372.59</v>
      </c>
      <c r="AA778" s="6">
        <v>190151147.29</v>
      </c>
      <c r="AB778" s="10">
        <f t="shared" si="53"/>
        <v>1778927723.21</v>
      </c>
      <c r="AC778" s="10">
        <f t="shared" si="52"/>
        <v>1942650607.98</v>
      </c>
      <c r="AD778" s="10">
        <f t="shared" si="54"/>
        <v>-163722884.77</v>
      </c>
      <c r="AE778" s="12">
        <f>C778/(1+0.13)/VLOOKUP(A778,[1]选股结果!$A$2:$AX$3002,3,FALSE)</f>
        <v>0.968570115855624</v>
      </c>
      <c r="AF778" s="12">
        <f>(S778/(1+0.1)+Z778)/(VLOOKUP(A778,[1]选股结果!$A$2:$AY$3002,51,FALSE))</f>
        <v>0.964420639842039</v>
      </c>
      <c r="AG778" s="16"/>
      <c r="AH778" s="12">
        <f>AD778/VLOOKUP(A778,[1]选股结果!$A$2:$AX$3002,35,FALSE)</f>
        <v>1.40015067201289</v>
      </c>
      <c r="AI778" s="10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S778/(1+0.13)+Z778)</f>
        <v>94864128.5554867</v>
      </c>
      <c r="AJ778" s="10">
        <f t="shared" si="55"/>
        <v>-258587013.325487</v>
      </c>
      <c r="AK778" s="18">
        <f>AD778-VLOOKUP(A778,[2]选股结果!$A$2:$G$4900,7,FALSE)</f>
        <v>-163448963.35</v>
      </c>
    </row>
    <row r="779" spans="1:37">
      <c r="A779" s="5" t="s">
        <v>1591</v>
      </c>
      <c r="B779" s="5" t="s">
        <v>1592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/>
      <c r="L779" s="6">
        <v>0</v>
      </c>
      <c r="M779" s="6">
        <v>0</v>
      </c>
      <c r="N779" s="6"/>
      <c r="O779" s="6">
        <v>0</v>
      </c>
      <c r="P779" s="6">
        <v>203232264.92</v>
      </c>
      <c r="Q779" s="6">
        <v>49112805.62</v>
      </c>
      <c r="R779" s="6"/>
      <c r="S779" s="6">
        <v>419759903.89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162170638.21</v>
      </c>
      <c r="AA779" s="6">
        <v>775741767.42</v>
      </c>
      <c r="AB779" s="10">
        <f t="shared" si="53"/>
        <v>1860046551.25</v>
      </c>
      <c r="AC779" s="10">
        <f t="shared" si="52"/>
        <v>1560904574.44</v>
      </c>
      <c r="AD779" s="10">
        <f t="shared" si="54"/>
        <v>299141976.81</v>
      </c>
      <c r="AE779" s="12">
        <f>C779/(1+0.13)/VLOOKUP(A779,[1]选股结果!$A$2:$AX$3002,3,FALSE)</f>
        <v>0.878817272262309</v>
      </c>
      <c r="AF779" s="12">
        <f>(S779/(1+0.1)+Z779)/(VLOOKUP(A779,[1]选股结果!$A$2:$AY$3002,51,FALSE))</f>
        <v>0.363171021597657</v>
      </c>
      <c r="AG779" s="16"/>
      <c r="AH779" s="12">
        <f>AD779/VLOOKUP(A779,[1]选股结果!$A$2:$AX$3002,35,FALSE)</f>
        <v>0.994990688751137</v>
      </c>
      <c r="AI779" s="10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S779/(1+0.13)+Z779)</f>
        <v>963645496.744425</v>
      </c>
      <c r="AJ779" s="10">
        <f t="shared" si="55"/>
        <v>-664503519.934425</v>
      </c>
      <c r="AK779" s="18">
        <f>AD779-VLOOKUP(A779,[2]选股结果!$A$2:$G$4900,7,FALSE)</f>
        <v>299161053.84</v>
      </c>
    </row>
    <row r="780" spans="1:37">
      <c r="A780" s="5" t="s">
        <v>1593</v>
      </c>
      <c r="B780" s="5" t="s">
        <v>1594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/>
      <c r="L780" s="6">
        <v>0</v>
      </c>
      <c r="M780" s="6">
        <v>0</v>
      </c>
      <c r="N780" s="6"/>
      <c r="O780" s="6">
        <v>0</v>
      </c>
      <c r="P780" s="6">
        <v>277717398.16</v>
      </c>
      <c r="Q780" s="6">
        <v>88181621.05</v>
      </c>
      <c r="R780" s="6"/>
      <c r="S780" s="6">
        <v>3444328496.05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363000971.31</v>
      </c>
      <c r="AA780" s="6">
        <v>153183895.91</v>
      </c>
      <c r="AB780" s="10">
        <f t="shared" si="53"/>
        <v>4901569232.13</v>
      </c>
      <c r="AC780" s="10">
        <f t="shared" si="52"/>
        <v>4238230761.43</v>
      </c>
      <c r="AD780" s="10">
        <f t="shared" si="54"/>
        <v>663338470.7</v>
      </c>
      <c r="AE780" s="12">
        <f>C780/(1+0.13)/VLOOKUP(A780,[1]选股结果!$A$2:$AX$3002,3,FALSE)</f>
        <v>0.948063766208896</v>
      </c>
      <c r="AF780" s="12">
        <f>(S780/(1+0.1)+Z780)/(VLOOKUP(A780,[1]选股结果!$A$2:$AY$3002,51,FALSE))</f>
        <v>0.91558779084806</v>
      </c>
      <c r="AG780" s="16"/>
      <c r="AH780" s="12">
        <f>AD780/VLOOKUP(A780,[1]选股结果!$A$2:$AX$3002,35,FALSE)</f>
        <v>1.11226592381392</v>
      </c>
      <c r="AI780" s="10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S780/(1+0.13)+Z780)</f>
        <v>405276425.111504</v>
      </c>
      <c r="AJ780" s="10">
        <f t="shared" si="55"/>
        <v>258062045.588496</v>
      </c>
      <c r="AK780" s="18">
        <f>AD780-VLOOKUP(A780,[2]选股结果!$A$2:$G$4900,7,FALSE)</f>
        <v>663708444.24</v>
      </c>
    </row>
    <row r="781" spans="1:37">
      <c r="A781" s="5" t="s">
        <v>1595</v>
      </c>
      <c r="B781" s="5" t="s">
        <v>1596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/>
      <c r="L781" s="6">
        <v>0</v>
      </c>
      <c r="M781" s="6">
        <v>0</v>
      </c>
      <c r="N781" s="6"/>
      <c r="O781" s="6">
        <v>0</v>
      </c>
      <c r="P781" s="6">
        <v>11329529.77</v>
      </c>
      <c r="Q781" s="6">
        <v>5970679.62</v>
      </c>
      <c r="R781" s="6"/>
      <c r="S781" s="6">
        <v>161465834.95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29396599.16</v>
      </c>
      <c r="AA781" s="6">
        <v>39773853.96</v>
      </c>
      <c r="AB781" s="10">
        <f t="shared" si="53"/>
        <v>252542982.29</v>
      </c>
      <c r="AC781" s="10">
        <f t="shared" si="52"/>
        <v>241965817.84</v>
      </c>
      <c r="AD781" s="10">
        <f t="shared" si="54"/>
        <v>10577164.45</v>
      </c>
      <c r="AE781" s="12">
        <f>C781/(1+0.13)/VLOOKUP(A781,[1]选股结果!$A$2:$AX$3002,3,FALSE)</f>
        <v>0.749521907307144</v>
      </c>
      <c r="AF781" s="12">
        <f>(S781/(1+0.1)+Z781)/(VLOOKUP(A781,[1]选股结果!$A$2:$AY$3002,51,FALSE))</f>
        <v>0.611859511462634</v>
      </c>
      <c r="AG781" s="16"/>
      <c r="AH781" s="12">
        <f>AD781/VLOOKUP(A781,[1]选股结果!$A$2:$AX$3002,35,FALSE)</f>
        <v>-0.807290255290998</v>
      </c>
      <c r="AI781" s="10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S781/(1+0.13)+Z781)</f>
        <v>115661280.165221</v>
      </c>
      <c r="AJ781" s="10">
        <f t="shared" si="55"/>
        <v>-105084115.715221</v>
      </c>
      <c r="AK781" s="18">
        <f>AD781-VLOOKUP(A781,[2]选股结果!$A$2:$G$4900,7,FALSE)</f>
        <v>10540187.07</v>
      </c>
    </row>
    <row r="782" spans="1:37">
      <c r="A782" s="5" t="s">
        <v>1597</v>
      </c>
      <c r="B782" s="5" t="s">
        <v>1598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/>
      <c r="L782" s="6">
        <v>0</v>
      </c>
      <c r="M782" s="6">
        <v>0</v>
      </c>
      <c r="N782" s="6"/>
      <c r="O782" s="6">
        <v>0</v>
      </c>
      <c r="P782" s="6">
        <v>161282733</v>
      </c>
      <c r="Q782" s="6">
        <v>738596469.9</v>
      </c>
      <c r="R782" s="6"/>
      <c r="S782" s="6">
        <v>356956725.72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352094444.72</v>
      </c>
      <c r="AA782" s="6">
        <v>500887453.46</v>
      </c>
      <c r="AB782" s="10">
        <f t="shared" si="53"/>
        <v>1821988212.92</v>
      </c>
      <c r="AC782" s="10">
        <f t="shared" si="52"/>
        <v>1371221356.9</v>
      </c>
      <c r="AD782" s="10">
        <f t="shared" si="54"/>
        <v>450766856.02</v>
      </c>
      <c r="AE782" s="12">
        <f>C782/(1+0.13)/VLOOKUP(A782,[1]选股结果!$A$2:$AX$3002,3,FALSE)</f>
        <v>0.90973815920172</v>
      </c>
      <c r="AF782" s="12">
        <f>(S782/(1+0.1)+Z782)/(VLOOKUP(A782,[1]选股结果!$A$2:$AY$3002,51,FALSE))</f>
        <v>0.945037660337582</v>
      </c>
      <c r="AG782" s="16"/>
      <c r="AH782" s="12">
        <f>AD782/VLOOKUP(A782,[1]选股结果!$A$2:$AX$3002,35,FALSE)</f>
        <v>1.53510571562744</v>
      </c>
      <c r="AI782" s="10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S782/(1+0.13)+Z782)</f>
        <v>47965542.8631856</v>
      </c>
      <c r="AJ782" s="10">
        <f t="shared" si="55"/>
        <v>402801313.156814</v>
      </c>
      <c r="AK782" s="18">
        <f>AD782-VLOOKUP(A782,[2]选股结果!$A$2:$G$4900,7,FALSE)</f>
        <v>450766856.02</v>
      </c>
    </row>
    <row r="783" spans="1:37">
      <c r="A783" s="5" t="s">
        <v>1599</v>
      </c>
      <c r="B783" s="5" t="s">
        <v>1600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/>
      <c r="L783" s="6">
        <v>0</v>
      </c>
      <c r="M783" s="6">
        <v>0</v>
      </c>
      <c r="N783" s="6"/>
      <c r="O783" s="6">
        <v>0</v>
      </c>
      <c r="P783" s="6">
        <v>77574988.47</v>
      </c>
      <c r="Q783" s="6">
        <v>67736455.75</v>
      </c>
      <c r="R783" s="6"/>
      <c r="S783" s="6">
        <v>266966780.74</v>
      </c>
      <c r="T783" s="6">
        <v>11900000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232531447.81</v>
      </c>
      <c r="AA783" s="6">
        <v>160079033.72</v>
      </c>
      <c r="AB783" s="10">
        <f t="shared" si="53"/>
        <v>796353618.11</v>
      </c>
      <c r="AC783" s="10">
        <f t="shared" si="52"/>
        <v>749052250.74</v>
      </c>
      <c r="AD783" s="10">
        <f t="shared" si="54"/>
        <v>47301367.37</v>
      </c>
      <c r="AE783" s="12">
        <f>C783/(1+0.13)/VLOOKUP(A783,[1]选股结果!$A$2:$AX$3002,3,FALSE)</f>
        <v>0.971766767642589</v>
      </c>
      <c r="AF783" s="12">
        <f>(S783/(1+0.1)+Z783)/(VLOOKUP(A783,[1]选股结果!$A$2:$AY$3002,51,FALSE))</f>
        <v>0.965712726513822</v>
      </c>
      <c r="AG783" s="16"/>
      <c r="AH783" s="12">
        <f>AD783/VLOOKUP(A783,[1]选股结果!$A$2:$AX$3002,35,FALSE)</f>
        <v>0.329090900962099</v>
      </c>
      <c r="AI783" s="10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S783/(1+0.13)+Z783)</f>
        <v>23316098.1645132</v>
      </c>
      <c r="AJ783" s="10">
        <f t="shared" si="55"/>
        <v>23985269.2054868</v>
      </c>
      <c r="AK783" s="18">
        <f>AD783-VLOOKUP(A783,[2]选股结果!$A$2:$G$4900,7,FALSE)</f>
        <v>47322787.22</v>
      </c>
    </row>
    <row r="784" spans="1:37">
      <c r="A784" s="5" t="s">
        <v>1601</v>
      </c>
      <c r="B784" s="5" t="s">
        <v>1602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/>
      <c r="L784" s="6">
        <v>0</v>
      </c>
      <c r="M784" s="6">
        <v>0</v>
      </c>
      <c r="N784" s="6"/>
      <c r="O784" s="6">
        <v>0</v>
      </c>
      <c r="P784" s="6">
        <v>70895903.43</v>
      </c>
      <c r="Q784" s="6">
        <v>28448367.83</v>
      </c>
      <c r="R784" s="6"/>
      <c r="S784" s="6">
        <v>2450899881.14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208607382.89</v>
      </c>
      <c r="AA784" s="6">
        <v>143468274.4</v>
      </c>
      <c r="AB784" s="10">
        <f t="shared" ref="AB784:AB844" si="56">C784+D784+E784+F784+G784+H784+I784+J784+L784+M784+O784+Q784</f>
        <v>3147101513.06</v>
      </c>
      <c r="AC784" s="10">
        <f t="shared" si="52"/>
        <v>2873871441.86</v>
      </c>
      <c r="AD784" s="10">
        <f t="shared" si="54"/>
        <v>273230071.2</v>
      </c>
      <c r="AE784" s="12">
        <f>C784/(1+0.13)/VLOOKUP(A784,[1]选股结果!$A$2:$AX$3002,3,FALSE)</f>
        <v>0.81313087509295</v>
      </c>
      <c r="AF784" s="12">
        <f>(S784/(1+0.1)+Z784)/(VLOOKUP(A784,[1]选股结果!$A$2:$AY$3002,51,FALSE))</f>
        <v>0.729376044183466</v>
      </c>
      <c r="AG784" s="16"/>
      <c r="AH784" s="12">
        <f>AD784/VLOOKUP(A784,[1]选股结果!$A$2:$AX$3002,35,FALSE)</f>
        <v>4.21173851394634</v>
      </c>
      <c r="AI784" s="10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S784/(1+0.13)+Z784)</f>
        <v>963252880.708496</v>
      </c>
      <c r="AJ784" s="10">
        <f t="shared" si="55"/>
        <v>-690022809.508495</v>
      </c>
      <c r="AK784" s="18">
        <f>AD784-VLOOKUP(A784,[2]选股结果!$A$2:$G$4900,7,FALSE)</f>
        <v>273230071.2</v>
      </c>
    </row>
    <row r="785" spans="1:37">
      <c r="A785" s="5" t="s">
        <v>1603</v>
      </c>
      <c r="B785" s="5" t="s">
        <v>1604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/>
      <c r="L785" s="6">
        <v>0</v>
      </c>
      <c r="M785" s="6">
        <v>0</v>
      </c>
      <c r="N785" s="6"/>
      <c r="O785" s="6">
        <v>0</v>
      </c>
      <c r="P785" s="6">
        <v>34154563.65</v>
      </c>
      <c r="Q785" s="6">
        <v>370897790.34</v>
      </c>
      <c r="R785" s="6"/>
      <c r="S785" s="6">
        <v>2074660850.17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147258885.99</v>
      </c>
      <c r="AA785" s="6">
        <v>603018923.39</v>
      </c>
      <c r="AB785" s="10">
        <f t="shared" si="56"/>
        <v>2689876253.19</v>
      </c>
      <c r="AC785" s="10">
        <f t="shared" si="52"/>
        <v>2859093223.2</v>
      </c>
      <c r="AD785" s="10">
        <f t="shared" si="54"/>
        <v>-169216970.01</v>
      </c>
      <c r="AE785" s="12">
        <f>C785/(1+0.13)/VLOOKUP(A785,[1]选股结果!$A$2:$AX$3002,3,FALSE)</f>
        <v>1.03318902852764</v>
      </c>
      <c r="AF785" s="12">
        <f>(S785/(1+0.1)+Z785)/(VLOOKUP(A785,[1]选股结果!$A$2:$AY$3002,51,FALSE))</f>
        <v>1.09104912804666</v>
      </c>
      <c r="AG785" s="16"/>
      <c r="AH785" s="12">
        <f>AD785/VLOOKUP(A785,[1]选股结果!$A$2:$AX$3002,35,FALSE)</f>
        <v>-2.00211933829529</v>
      </c>
      <c r="AI785" s="10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S785/(1+0.13)+Z785)</f>
        <v>-119609814.837788</v>
      </c>
      <c r="AJ785" s="10">
        <f t="shared" si="55"/>
        <v>-49607155.1722119</v>
      </c>
      <c r="AK785" s="18">
        <f>AD785-VLOOKUP(A785,[2]选股结果!$A$2:$G$4900,7,FALSE)</f>
        <v>-166576437.14</v>
      </c>
    </row>
    <row r="786" spans="1:37">
      <c r="A786" s="5" t="s">
        <v>1605</v>
      </c>
      <c r="B786" s="5" t="s">
        <v>1606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/>
      <c r="L786" s="6">
        <v>0</v>
      </c>
      <c r="M786" s="6">
        <v>0</v>
      </c>
      <c r="N786" s="6"/>
      <c r="O786" s="6">
        <v>0</v>
      </c>
      <c r="P786" s="6">
        <v>125821406.83</v>
      </c>
      <c r="Q786" s="6">
        <v>126996842.15</v>
      </c>
      <c r="R786" s="6"/>
      <c r="S786" s="6">
        <v>1920289914.95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285304911.03</v>
      </c>
      <c r="AA786" s="6">
        <v>224529721.27</v>
      </c>
      <c r="AB786" s="10">
        <f t="shared" si="56"/>
        <v>2851735513.4</v>
      </c>
      <c r="AC786" s="10">
        <f t="shared" ref="AC786:AC849" si="57">S786+T786+U786+V786+W786+X786+Y786+Z786+AA786+P786</f>
        <v>2555945954.08</v>
      </c>
      <c r="AD786" s="10">
        <f t="shared" si="54"/>
        <v>295789559.32</v>
      </c>
      <c r="AE786" s="12">
        <f>C786/(1+0.13)/VLOOKUP(A786,[1]选股结果!$A$2:$AX$3002,3,FALSE)</f>
        <v>0.736768401691583</v>
      </c>
      <c r="AF786" s="12">
        <f>(S786/(1+0.1)+Z786)/(VLOOKUP(A786,[1]选股结果!$A$2:$AY$3002,51,FALSE))</f>
        <v>0.765108298582054</v>
      </c>
      <c r="AG786" s="16"/>
      <c r="AH786" s="12">
        <f>AD786/VLOOKUP(A786,[1]选股结果!$A$2:$AX$3002,35,FALSE)</f>
        <v>0.727815585762428</v>
      </c>
      <c r="AI786" s="10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S786/(1+0.13)+Z786)</f>
        <v>669879732.299557</v>
      </c>
      <c r="AJ786" s="10">
        <f t="shared" si="55"/>
        <v>-374090172.979557</v>
      </c>
      <c r="AK786" s="18">
        <f>AD786-VLOOKUP(A786,[2]选股结果!$A$2:$G$4900,7,FALSE)</f>
        <v>213501916.28</v>
      </c>
    </row>
    <row r="787" spans="1:37">
      <c r="A787" s="5" t="s">
        <v>1607</v>
      </c>
      <c r="B787" s="5" t="s">
        <v>1608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/>
      <c r="L787" s="6">
        <v>0</v>
      </c>
      <c r="M787" s="6">
        <v>0</v>
      </c>
      <c r="N787" s="6"/>
      <c r="O787" s="6">
        <v>0</v>
      </c>
      <c r="P787" s="6">
        <v>257841237.2</v>
      </c>
      <c r="Q787" s="6">
        <v>129903699.42</v>
      </c>
      <c r="R787" s="6"/>
      <c r="S787" s="6">
        <v>1256546700.08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288143244.18</v>
      </c>
      <c r="AA787" s="6">
        <v>443286247.52</v>
      </c>
      <c r="AB787" s="10">
        <f t="shared" si="56"/>
        <v>2353086920.69</v>
      </c>
      <c r="AC787" s="10">
        <f t="shared" si="57"/>
        <v>2245817428.98</v>
      </c>
      <c r="AD787" s="10">
        <f t="shared" si="54"/>
        <v>107269491.71</v>
      </c>
      <c r="AE787" s="12">
        <f>C787/(1+0.13)/VLOOKUP(A787,[1]选股结果!$A$2:$AX$3002,3,FALSE)</f>
        <v>0.988969824135486</v>
      </c>
      <c r="AF787" s="12">
        <f>(S787/(1+0.1)+Z787)/(VLOOKUP(A787,[1]选股结果!$A$2:$AY$3002,51,FALSE))</f>
        <v>0.889143020851388</v>
      </c>
      <c r="AG787" s="16"/>
      <c r="AH787" s="12">
        <f>AD787/VLOOKUP(A787,[1]选股结果!$A$2:$AX$3002,35,FALSE)</f>
        <v>0.340208009920465</v>
      </c>
      <c r="AI787" s="10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S787/(1+0.13)+Z787)</f>
        <v>208674299.900707</v>
      </c>
      <c r="AJ787" s="10">
        <f t="shared" si="55"/>
        <v>-101404808.190707</v>
      </c>
      <c r="AK787" s="18">
        <f>AD787-VLOOKUP(A787,[2]选股结果!$A$2:$G$4900,7,FALSE)</f>
        <v>107269491.71</v>
      </c>
    </row>
    <row r="788" spans="1:37">
      <c r="A788" s="5" t="s">
        <v>1609</v>
      </c>
      <c r="B788" s="5" t="s">
        <v>1610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/>
      <c r="L788" s="6">
        <v>0</v>
      </c>
      <c r="M788" s="6">
        <v>0</v>
      </c>
      <c r="N788" s="6"/>
      <c r="O788" s="6">
        <v>0</v>
      </c>
      <c r="P788" s="6">
        <v>76667523.48</v>
      </c>
      <c r="Q788" s="6">
        <v>35659081.75</v>
      </c>
      <c r="R788" s="6"/>
      <c r="S788" s="6">
        <v>1567503009.4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159317861.03</v>
      </c>
      <c r="AA788" s="6">
        <v>63240151.92</v>
      </c>
      <c r="AB788" s="10">
        <f t="shared" si="56"/>
        <v>2024030700.42</v>
      </c>
      <c r="AC788" s="10">
        <f t="shared" si="57"/>
        <v>1866728545.83</v>
      </c>
      <c r="AD788" s="10">
        <f t="shared" si="54"/>
        <v>157302154.59</v>
      </c>
      <c r="AE788" s="12">
        <f>C788/(1+0.13)/VLOOKUP(A788,[1]选股结果!$A$2:$AX$3002,3,FALSE)</f>
        <v>0.541505815419412</v>
      </c>
      <c r="AF788" s="12">
        <f>(S788/(1+0.1)+Z788)/(VLOOKUP(A788,[1]选股结果!$A$2:$AY$3002,51,FALSE))</f>
        <v>0.502812728527125</v>
      </c>
      <c r="AG788" s="16"/>
      <c r="AH788" s="12">
        <f>AD788/VLOOKUP(A788,[1]选股结果!$A$2:$AX$3002,35,FALSE)</f>
        <v>0.613223712079759</v>
      </c>
      <c r="AI788" s="10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S788/(1+0.13)+Z788)</f>
        <v>1604427186.08124</v>
      </c>
      <c r="AJ788" s="10">
        <f t="shared" si="55"/>
        <v>-1447125031.49124</v>
      </c>
      <c r="AK788" s="18">
        <f>AD788-VLOOKUP(A788,[2]选股结果!$A$2:$G$4900,7,FALSE)</f>
        <v>157549202.52</v>
      </c>
    </row>
    <row r="789" spans="1:37">
      <c r="A789" s="5" t="s">
        <v>1611</v>
      </c>
      <c r="B789" s="5" t="s">
        <v>1612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/>
      <c r="L789" s="6">
        <v>0</v>
      </c>
      <c r="M789" s="6">
        <v>0</v>
      </c>
      <c r="N789" s="6"/>
      <c r="O789" s="6">
        <v>0</v>
      </c>
      <c r="P789" s="6">
        <v>56420906.28</v>
      </c>
      <c r="Q789" s="6">
        <v>228278648.73</v>
      </c>
      <c r="R789" s="6"/>
      <c r="S789" s="6">
        <v>1736403983.66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196092166.08</v>
      </c>
      <c r="AA789" s="6">
        <v>234605378.45</v>
      </c>
      <c r="AB789" s="10">
        <f t="shared" si="56"/>
        <v>2347578534.11</v>
      </c>
      <c r="AC789" s="10">
        <f t="shared" si="57"/>
        <v>2223522434.47</v>
      </c>
      <c r="AD789" s="10">
        <f t="shared" si="54"/>
        <v>124056099.64</v>
      </c>
      <c r="AE789" s="12">
        <f>C789/(1+0.13)/VLOOKUP(A789,[1]选股结果!$A$2:$AX$3002,3,FALSE)</f>
        <v>0.970222860125273</v>
      </c>
      <c r="AF789" s="12">
        <f>(S789/(1+0.1)+Z789)/(VLOOKUP(A789,[1]选股结果!$A$2:$AY$3002,51,FALSE))</f>
        <v>0.95195084666356</v>
      </c>
      <c r="AG789" s="16"/>
      <c r="AH789" s="12">
        <f>AD789/VLOOKUP(A789,[1]选股结果!$A$2:$AX$3002,35,FALSE)</f>
        <v>4.36348346021492</v>
      </c>
      <c r="AI789" s="10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S789/(1+0.13)+Z789)</f>
        <v>131482344.755575</v>
      </c>
      <c r="AJ789" s="10">
        <f t="shared" si="55"/>
        <v>-7426245.11557508</v>
      </c>
      <c r="AK789" s="18">
        <f>AD789-VLOOKUP(A789,[2]选股结果!$A$2:$G$4900,7,FALSE)</f>
        <v>156944103.26</v>
      </c>
    </row>
    <row r="790" spans="1:37">
      <c r="A790" s="5" t="s">
        <v>1613</v>
      </c>
      <c r="B790" s="5" t="s">
        <v>1614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/>
      <c r="L790" s="6">
        <v>0</v>
      </c>
      <c r="M790" s="6">
        <v>0</v>
      </c>
      <c r="N790" s="6"/>
      <c r="O790" s="6">
        <v>0</v>
      </c>
      <c r="P790" s="6">
        <v>41679189.06</v>
      </c>
      <c r="Q790" s="6">
        <v>44515946.93</v>
      </c>
      <c r="R790" s="6"/>
      <c r="S790" s="6">
        <v>2633233308.03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107176867.29</v>
      </c>
      <c r="AA790" s="6">
        <v>74105172.36</v>
      </c>
      <c r="AB790" s="10">
        <f t="shared" si="56"/>
        <v>2753574745.23</v>
      </c>
      <c r="AC790" s="10">
        <f t="shared" si="57"/>
        <v>2856194536.74</v>
      </c>
      <c r="AD790" s="10">
        <f t="shared" si="54"/>
        <v>-102619791.51</v>
      </c>
      <c r="AE790" s="12">
        <f>C790/(1+0.13)/VLOOKUP(A790,[1]选股结果!$A$2:$AX$3002,3,FALSE)</f>
        <v>0.868431391607079</v>
      </c>
      <c r="AF790" s="12">
        <f>(S790/(1+0.1)+Z790)/(VLOOKUP(A790,[1]选股结果!$A$2:$AY$3002,51,FALSE))</f>
        <v>0.929500691803043</v>
      </c>
      <c r="AG790" s="16"/>
      <c r="AH790" s="12">
        <f>AD790/VLOOKUP(A790,[1]选股结果!$A$2:$AX$3002,35,FALSE)</f>
        <v>-2.44042386396084</v>
      </c>
      <c r="AI790" s="10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S790/(1+0.13)+Z790)</f>
        <v>253247338.961593</v>
      </c>
      <c r="AJ790" s="10">
        <f t="shared" si="55"/>
        <v>-355867130.471593</v>
      </c>
      <c r="AK790" s="18">
        <f>AD790-VLOOKUP(A790,[2]选股结果!$A$2:$G$4900,7,FALSE)</f>
        <v>-102396872.03</v>
      </c>
    </row>
    <row r="791" spans="1:37">
      <c r="A791" s="5" t="s">
        <v>1615</v>
      </c>
      <c r="B791" s="5" t="s">
        <v>1616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/>
      <c r="L791" s="6">
        <v>0</v>
      </c>
      <c r="M791" s="6">
        <v>0</v>
      </c>
      <c r="N791" s="6"/>
      <c r="O791" s="6">
        <v>0</v>
      </c>
      <c r="P791" s="6">
        <v>62498822.9</v>
      </c>
      <c r="Q791" s="6">
        <v>216867414.42</v>
      </c>
      <c r="R791" s="6"/>
      <c r="S791" s="6">
        <v>690181497.81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212901220.82</v>
      </c>
      <c r="AA791" s="6">
        <v>287386894.1</v>
      </c>
      <c r="AB791" s="10">
        <f t="shared" si="56"/>
        <v>982004624.12</v>
      </c>
      <c r="AC791" s="10">
        <f t="shared" si="57"/>
        <v>1252968435.63</v>
      </c>
      <c r="AD791" s="10">
        <f t="shared" si="54"/>
        <v>-270963811.51</v>
      </c>
      <c r="AE791" s="12">
        <f>C791/(1+0.13)/VLOOKUP(A791,[1]选股结果!$A$2:$AX$3002,3,FALSE)</f>
        <v>1.15405576037032</v>
      </c>
      <c r="AF791" s="12">
        <f>(S791/(1+0.1)+Z791)/(VLOOKUP(A791,[1]选股结果!$A$2:$AY$3002,51,FALSE))</f>
        <v>1.40484406491045</v>
      </c>
      <c r="AG791" s="16"/>
      <c r="AH791" s="12">
        <f>AD791/VLOOKUP(A791,[1]选股结果!$A$2:$AX$3002,35,FALSE)</f>
        <v>-81.6174562819099</v>
      </c>
      <c r="AI791" s="10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S791/(1+0.13)+Z791)</f>
        <v>-225508907.257522</v>
      </c>
      <c r="AJ791" s="10">
        <f t="shared" si="55"/>
        <v>-45454904.2524779</v>
      </c>
      <c r="AK791" s="18">
        <f>AD791-VLOOKUP(A791,[2]选股结果!$A$2:$G$4900,7,FALSE)</f>
        <v>-271001050.6</v>
      </c>
    </row>
    <row r="792" spans="1:37">
      <c r="A792" s="5" t="s">
        <v>1617</v>
      </c>
      <c r="B792" s="5" t="s">
        <v>1618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/>
      <c r="L792" s="6">
        <v>0</v>
      </c>
      <c r="M792" s="6">
        <v>0</v>
      </c>
      <c r="N792" s="6"/>
      <c r="O792" s="6">
        <v>0</v>
      </c>
      <c r="P792" s="6">
        <v>377936684.54</v>
      </c>
      <c r="Q792" s="6">
        <v>100327144.54</v>
      </c>
      <c r="R792" s="6"/>
      <c r="S792" s="6">
        <v>671448016.59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485054008.61</v>
      </c>
      <c r="AA792" s="6">
        <v>974333885.8</v>
      </c>
      <c r="AB792" s="10">
        <f t="shared" si="56"/>
        <v>2984150229.56</v>
      </c>
      <c r="AC792" s="10">
        <f t="shared" si="57"/>
        <v>2508772595.54</v>
      </c>
      <c r="AD792" s="10">
        <f t="shared" si="54"/>
        <v>475377634.02</v>
      </c>
      <c r="AE792" s="12">
        <f>C792/(1+0.13)/VLOOKUP(A792,[1]选股结果!$A$2:$AX$3002,3,FALSE)</f>
        <v>0.769342304829695</v>
      </c>
      <c r="AF792" s="12">
        <f>(S792/(1+0.1)+Z792)/(VLOOKUP(A792,[1]选股结果!$A$2:$AY$3002,51,FALSE))</f>
        <v>0.400236266351316</v>
      </c>
      <c r="AG792" s="16"/>
      <c r="AH792" s="12">
        <f>AD792/VLOOKUP(A792,[1]选股结果!$A$2:$AX$3002,35,FALSE)</f>
        <v>1.05067214345506</v>
      </c>
      <c r="AI792" s="10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S792/(1+0.13)+Z792)</f>
        <v>1657780773.73708</v>
      </c>
      <c r="AJ792" s="10">
        <f t="shared" si="55"/>
        <v>-1182403139.71708</v>
      </c>
      <c r="AK792" s="18">
        <f>AD792-VLOOKUP(A792,[2]选股结果!$A$2:$G$4900,7,FALSE)</f>
        <v>480912664.2</v>
      </c>
    </row>
    <row r="793" spans="1:37">
      <c r="A793" s="5" t="s">
        <v>1619</v>
      </c>
      <c r="B793" s="5" t="s">
        <v>1620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/>
      <c r="L793" s="6">
        <v>0</v>
      </c>
      <c r="M793" s="6">
        <v>0</v>
      </c>
      <c r="N793" s="6"/>
      <c r="O793" s="6">
        <v>0</v>
      </c>
      <c r="P793" s="6">
        <v>23359375.58</v>
      </c>
      <c r="Q793" s="6">
        <v>4145995.9</v>
      </c>
      <c r="R793" s="6"/>
      <c r="S793" s="6">
        <v>1158905291.82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96568626.94</v>
      </c>
      <c r="AA793" s="6">
        <v>21735225.99</v>
      </c>
      <c r="AB793" s="10">
        <f t="shared" si="56"/>
        <v>1119306225.52</v>
      </c>
      <c r="AC793" s="10">
        <f t="shared" si="57"/>
        <v>1300568520.33</v>
      </c>
      <c r="AD793" s="10">
        <f t="shared" si="54"/>
        <v>-181262294.81</v>
      </c>
      <c r="AE793" s="12">
        <f>C793/(1+0.13)/VLOOKUP(A793,[1]选股结果!$A$2:$AX$3002,3,FALSE)</f>
        <v>0.838583663652616</v>
      </c>
      <c r="AF793" s="12">
        <f>(S793/(1+0.1)+Z793)/(VLOOKUP(A793,[1]选股结果!$A$2:$AY$3002,51,FALSE))</f>
        <v>0.999109825273633</v>
      </c>
      <c r="AG793" s="16"/>
      <c r="AH793" s="12">
        <f>AD793/VLOOKUP(A793,[1]选股结果!$A$2:$AX$3002,35,FALSE)</f>
        <v>-8.85248709888923</v>
      </c>
      <c r="AI793" s="10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S793/(1+0.13)+Z793)</f>
        <v>28995079.9745133</v>
      </c>
      <c r="AJ793" s="10">
        <f t="shared" si="55"/>
        <v>-210257374.784513</v>
      </c>
      <c r="AK793" s="18">
        <f>AD793-VLOOKUP(A793,[2]选股结果!$A$2:$G$4900,7,FALSE)</f>
        <v>-182812148.3</v>
      </c>
    </row>
    <row r="794" spans="1:37">
      <c r="A794" s="5" t="s">
        <v>1621</v>
      </c>
      <c r="B794" s="5" t="s">
        <v>1622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/>
      <c r="L794" s="6">
        <v>0</v>
      </c>
      <c r="M794" s="6">
        <v>0</v>
      </c>
      <c r="N794" s="6"/>
      <c r="O794" s="6">
        <v>0</v>
      </c>
      <c r="P794" s="6">
        <v>119947004.32</v>
      </c>
      <c r="Q794" s="6">
        <v>74207143.33</v>
      </c>
      <c r="R794" s="6"/>
      <c r="S794" s="6">
        <v>799217337.83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461671129.35</v>
      </c>
      <c r="AA794" s="6">
        <v>165577537.61</v>
      </c>
      <c r="AB794" s="10">
        <f t="shared" si="56"/>
        <v>1480474502.1</v>
      </c>
      <c r="AC794" s="10">
        <f t="shared" si="57"/>
        <v>1546413009.11</v>
      </c>
      <c r="AD794" s="10">
        <f t="shared" si="54"/>
        <v>-65938507.01</v>
      </c>
      <c r="AE794" s="12">
        <f>C794/(1+0.13)/VLOOKUP(A794,[1]选股结果!$A$2:$AX$3002,3,FALSE)</f>
        <v>0.5836685725491</v>
      </c>
      <c r="AF794" s="12">
        <f>(S794/(1+0.1)+Z794)/(VLOOKUP(A794,[1]选股结果!$A$2:$AY$3002,51,FALSE))</f>
        <v>0.586719609688577</v>
      </c>
      <c r="AG794" s="16"/>
      <c r="AH794" s="12">
        <f>AD794/VLOOKUP(A794,[1]选股结果!$A$2:$AX$3002,35,FALSE)</f>
        <v>-0.822406494508691</v>
      </c>
      <c r="AI794" s="10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S794/(1+0.13)+Z794)</f>
        <v>856270170.919469</v>
      </c>
      <c r="AJ794" s="10">
        <f t="shared" si="55"/>
        <v>-922208677.929469</v>
      </c>
      <c r="AK794" s="18">
        <f>AD794-VLOOKUP(A794,[2]选股结果!$A$2:$G$4900,7,FALSE)</f>
        <v>-66757206.18</v>
      </c>
    </row>
    <row r="795" spans="1:37">
      <c r="A795" s="5" t="s">
        <v>1623</v>
      </c>
      <c r="B795" s="5" t="s">
        <v>1624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/>
      <c r="L795" s="6">
        <v>0</v>
      </c>
      <c r="M795" s="6">
        <v>0</v>
      </c>
      <c r="N795" s="6"/>
      <c r="O795" s="6">
        <v>0</v>
      </c>
      <c r="P795" s="6">
        <v>168574301.56</v>
      </c>
      <c r="Q795" s="6">
        <v>130902037.28</v>
      </c>
      <c r="R795" s="6"/>
      <c r="S795" s="6">
        <v>1988437217.44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511209874.29</v>
      </c>
      <c r="AA795" s="6">
        <v>396881051.78</v>
      </c>
      <c r="AB795" s="10">
        <f t="shared" si="56"/>
        <v>3152913461.22</v>
      </c>
      <c r="AC795" s="10">
        <f t="shared" si="57"/>
        <v>3065102445.07</v>
      </c>
      <c r="AD795" s="10">
        <f t="shared" si="54"/>
        <v>87811016.1500001</v>
      </c>
      <c r="AE795" s="12">
        <f>C795/(1+0.13)/VLOOKUP(A795,[1]选股结果!$A$2:$AX$3002,3,FALSE)</f>
        <v>0.777987377975769</v>
      </c>
      <c r="AF795" s="12">
        <f>(S795/(1+0.1)+Z795)/(VLOOKUP(A795,[1]选股结果!$A$2:$AY$3002,51,FALSE))</f>
        <v>0.766274210849982</v>
      </c>
      <c r="AG795" s="16"/>
      <c r="AH795" s="12">
        <f>AD795/VLOOKUP(A795,[1]选股结果!$A$2:$AX$3002,35,FALSE)</f>
        <v>0.334315147270084</v>
      </c>
      <c r="AI795" s="10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S795/(1+0.13)+Z795)</f>
        <v>755286448.813274</v>
      </c>
      <c r="AJ795" s="10">
        <f t="shared" si="55"/>
        <v>-667475432.663274</v>
      </c>
      <c r="AK795" s="18">
        <f>AD795-VLOOKUP(A795,[2]选股结果!$A$2:$G$4900,7,FALSE)</f>
        <v>88217675.4100001</v>
      </c>
    </row>
    <row r="796" spans="1:37">
      <c r="A796" s="5" t="s">
        <v>1625</v>
      </c>
      <c r="B796" s="5" t="s">
        <v>1626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/>
      <c r="L796" s="6">
        <v>0</v>
      </c>
      <c r="M796" s="6">
        <v>0</v>
      </c>
      <c r="N796" s="6"/>
      <c r="O796" s="6">
        <v>0</v>
      </c>
      <c r="P796" s="6">
        <v>93231801.16</v>
      </c>
      <c r="Q796" s="6">
        <v>149375986.22</v>
      </c>
      <c r="R796" s="6"/>
      <c r="S796" s="6">
        <v>3842934605.79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499392748.58</v>
      </c>
      <c r="AA796" s="6">
        <v>587721526.91</v>
      </c>
      <c r="AB796" s="10">
        <f t="shared" si="56"/>
        <v>5052191705.69</v>
      </c>
      <c r="AC796" s="10">
        <f t="shared" si="57"/>
        <v>5023280682.44</v>
      </c>
      <c r="AD796" s="10">
        <f t="shared" si="54"/>
        <v>28911023.250001</v>
      </c>
      <c r="AE796" s="12">
        <f>C796/(1+0.13)/VLOOKUP(A796,[1]选股结果!$A$2:$AX$3002,3,FALSE)</f>
        <v>1.11241202723368</v>
      </c>
      <c r="AF796" s="12">
        <f>(S796/(1+0.1)+Z796)/(VLOOKUP(A796,[1]选股结果!$A$2:$AY$3002,51,FALSE))</f>
        <v>0.909093881576658</v>
      </c>
      <c r="AG796" s="16"/>
      <c r="AH796" s="12">
        <f>AD796/VLOOKUP(A796,[1]选股结果!$A$2:$AX$3002,35,FALSE)</f>
        <v>-0.0442041739946983</v>
      </c>
      <c r="AI796" s="10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S796/(1+0.13)+Z796)</f>
        <v>492032434.380088</v>
      </c>
      <c r="AJ796" s="10">
        <f t="shared" si="55"/>
        <v>-463121411.130087</v>
      </c>
      <c r="AK796" s="18">
        <f>AD796-VLOOKUP(A796,[2]选股结果!$A$2:$G$4900,7,FALSE)</f>
        <v>40443307.730001</v>
      </c>
    </row>
    <row r="797" spans="1:37">
      <c r="A797" s="5" t="s">
        <v>1627</v>
      </c>
      <c r="B797" s="5" t="s">
        <v>1628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/>
      <c r="L797" s="6">
        <v>0</v>
      </c>
      <c r="M797" s="6">
        <v>0</v>
      </c>
      <c r="N797" s="6"/>
      <c r="O797" s="6">
        <v>0</v>
      </c>
      <c r="P797" s="6">
        <v>15879595.34</v>
      </c>
      <c r="Q797" s="6">
        <v>9908614.54</v>
      </c>
      <c r="R797" s="6"/>
      <c r="S797" s="6">
        <v>365025360.04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106868072.91</v>
      </c>
      <c r="AA797" s="6">
        <v>36575020.09</v>
      </c>
      <c r="AB797" s="10">
        <f t="shared" si="56"/>
        <v>491649242.57</v>
      </c>
      <c r="AC797" s="10">
        <f t="shared" si="57"/>
        <v>524348048.38</v>
      </c>
      <c r="AD797" s="10">
        <f t="shared" si="54"/>
        <v>-32698805.8100001</v>
      </c>
      <c r="AE797" s="12">
        <f>C797/(1+0.13)/VLOOKUP(A797,[1]选股结果!$A$2:$AX$3002,3,FALSE)</f>
        <v>0.879945766316422</v>
      </c>
      <c r="AF797" s="12">
        <f>(S797/(1+0.1)+Z797)/(VLOOKUP(A797,[1]选股结果!$A$2:$AY$3002,51,FALSE))</f>
        <v>0.910100310428757</v>
      </c>
      <c r="AG797" s="16"/>
      <c r="AH797" s="12">
        <f>AD797/VLOOKUP(A797,[1]选股结果!$A$2:$AX$3002,35,FALSE)</f>
        <v>-1.36759863552671</v>
      </c>
      <c r="AI797" s="10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S797/(1+0.13)+Z797)</f>
        <v>52145640.6992036</v>
      </c>
      <c r="AJ797" s="10">
        <f t="shared" si="55"/>
        <v>-84844446.5092036</v>
      </c>
      <c r="AK797" s="18">
        <f>AD797-VLOOKUP(A797,[2]选股结果!$A$2:$G$4900,7,FALSE)</f>
        <v>-32718952.8700001</v>
      </c>
    </row>
    <row r="798" spans="1:37">
      <c r="A798" s="5" t="s">
        <v>1629</v>
      </c>
      <c r="B798" s="5" t="s">
        <v>1630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/>
      <c r="L798" s="6">
        <v>0</v>
      </c>
      <c r="M798" s="6">
        <v>0</v>
      </c>
      <c r="N798" s="6"/>
      <c r="O798" s="6">
        <v>0</v>
      </c>
      <c r="P798" s="6">
        <v>23356284.36</v>
      </c>
      <c r="Q798" s="6">
        <v>7843912.45</v>
      </c>
      <c r="R798" s="6"/>
      <c r="S798" s="6">
        <v>267544463.51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115369029.68</v>
      </c>
      <c r="AA798" s="6">
        <v>19268703.95</v>
      </c>
      <c r="AB798" s="10">
        <f t="shared" si="56"/>
        <v>362533174.68</v>
      </c>
      <c r="AC798" s="10">
        <f t="shared" si="57"/>
        <v>425538481.5</v>
      </c>
      <c r="AD798" s="10">
        <f t="shared" si="54"/>
        <v>-63005306.82</v>
      </c>
      <c r="AE798" s="12">
        <f>C798/(1+0.13)/VLOOKUP(A798,[1]选股结果!$A$2:$AX$3002,3,FALSE)</f>
        <v>0.804709795365275</v>
      </c>
      <c r="AF798" s="12">
        <f>(S798/(1+0.1)+Z798)/(VLOOKUP(A798,[1]选股结果!$A$2:$AY$3002,51,FALSE))</f>
        <v>0.95941706163549</v>
      </c>
      <c r="AG798" s="16"/>
      <c r="AH798" s="12">
        <f>AD798/VLOOKUP(A798,[1]选股结果!$A$2:$AX$3002,35,FALSE)</f>
        <v>-1.38085245296553</v>
      </c>
      <c r="AI798" s="10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S798/(1+0.13)+Z798)</f>
        <v>21625487.5342478</v>
      </c>
      <c r="AJ798" s="10">
        <f t="shared" si="55"/>
        <v>-84630794.3542478</v>
      </c>
      <c r="AK798" s="18">
        <f>AD798-VLOOKUP(A798,[2]选股结果!$A$2:$G$4900,7,FALSE)</f>
        <v>-62983903.36</v>
      </c>
    </row>
    <row r="799" spans="1:37">
      <c r="A799" s="5" t="s">
        <v>1631</v>
      </c>
      <c r="B799" s="5" t="s">
        <v>1632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/>
      <c r="L799" s="6">
        <v>0</v>
      </c>
      <c r="M799" s="6">
        <v>0</v>
      </c>
      <c r="N799" s="6"/>
      <c r="O799" s="6">
        <v>0</v>
      </c>
      <c r="P799" s="6">
        <v>79742961.11</v>
      </c>
      <c r="Q799" s="6">
        <v>96442922</v>
      </c>
      <c r="R799" s="6"/>
      <c r="S799" s="6">
        <v>1036427520.93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299932837.91</v>
      </c>
      <c r="AA799" s="6">
        <v>284512081.99</v>
      </c>
      <c r="AB799" s="10">
        <f t="shared" si="56"/>
        <v>1375211500.69</v>
      </c>
      <c r="AC799" s="10">
        <f t="shared" si="57"/>
        <v>1700615401.94</v>
      </c>
      <c r="AD799" s="10">
        <f t="shared" si="54"/>
        <v>-325403901.25</v>
      </c>
      <c r="AE799" s="12">
        <f>C799/(1+0.13)/VLOOKUP(A799,[1]选股结果!$A$2:$AX$3002,3,FALSE)</f>
        <v>0.978023287886586</v>
      </c>
      <c r="AF799" s="12">
        <f>(S799/(1+0.1)+Z799)/(VLOOKUP(A799,[1]选股结果!$A$2:$AY$3002,51,FALSE))</f>
        <v>1.06308152302021</v>
      </c>
      <c r="AG799" s="16"/>
      <c r="AH799" s="12">
        <f>AD799/VLOOKUP(A799,[1]选股结果!$A$2:$AX$3002,35,FALSE)</f>
        <v>10.8278885224382</v>
      </c>
      <c r="AI799" s="10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S799/(1+0.13)+Z799)</f>
        <v>-48692200.7982302</v>
      </c>
      <c r="AJ799" s="10">
        <f t="shared" si="55"/>
        <v>-276711700.45177</v>
      </c>
      <c r="AK799" s="18">
        <f>AD799-VLOOKUP(A799,[2]选股结果!$A$2:$G$4900,7,FALSE)</f>
        <v>-325418177.63</v>
      </c>
    </row>
    <row r="800" spans="1:37">
      <c r="A800" s="5" t="s">
        <v>1633</v>
      </c>
      <c r="B800" s="5" t="s">
        <v>1634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/>
      <c r="L800" s="6">
        <v>0</v>
      </c>
      <c r="M800" s="6">
        <v>0</v>
      </c>
      <c r="N800" s="6"/>
      <c r="O800" s="6">
        <v>0</v>
      </c>
      <c r="P800" s="6">
        <v>210788300.19</v>
      </c>
      <c r="Q800" s="6">
        <v>152061590.99</v>
      </c>
      <c r="R800" s="6"/>
      <c r="S800" s="6">
        <v>12475700046.85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498390595.16</v>
      </c>
      <c r="AA800" s="6">
        <v>196533330.74</v>
      </c>
      <c r="AB800" s="10">
        <f t="shared" si="56"/>
        <v>13246354596.73</v>
      </c>
      <c r="AC800" s="10">
        <f t="shared" si="57"/>
        <v>13381412272.94</v>
      </c>
      <c r="AD800" s="10">
        <f t="shared" si="54"/>
        <v>-135057676.210001</v>
      </c>
      <c r="AE800" s="12">
        <f>C800/(1+0.13)/VLOOKUP(A800,[1]选股结果!$A$2:$AX$3002,3,FALSE)</f>
        <v>0.898854129482757</v>
      </c>
      <c r="AF800" s="12">
        <f>(S800/(1+0.1)+Z800)/(VLOOKUP(A800,[1]选股结果!$A$2:$AY$3002,51,FALSE))</f>
        <v>1.0235991541947</v>
      </c>
      <c r="AG800" s="16"/>
      <c r="AH800" s="12">
        <f>AD800/VLOOKUP(A800,[1]选股结果!$A$2:$AX$3002,35,FALSE)</f>
        <v>-0.200706172798585</v>
      </c>
      <c r="AI800" s="10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S800/(1+0.13)+Z800)</f>
        <v>28132375.6337166</v>
      </c>
      <c r="AJ800" s="10">
        <f t="shared" si="55"/>
        <v>-163190051.843718</v>
      </c>
      <c r="AK800" s="18">
        <f>AD800-VLOOKUP(A800,[2]选股结果!$A$2:$G$4900,7,FALSE)</f>
        <v>-137946667.830001</v>
      </c>
    </row>
    <row r="801" spans="1:37">
      <c r="A801" s="5" t="s">
        <v>1635</v>
      </c>
      <c r="B801" s="5" t="s">
        <v>1636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/>
      <c r="L801" s="6">
        <v>0</v>
      </c>
      <c r="M801" s="6">
        <v>0</v>
      </c>
      <c r="N801" s="6"/>
      <c r="O801" s="6">
        <v>0</v>
      </c>
      <c r="P801" s="6">
        <v>52564473.24</v>
      </c>
      <c r="Q801" s="6">
        <v>50059333.39</v>
      </c>
      <c r="R801" s="6"/>
      <c r="S801" s="6">
        <v>764477555.38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194002629.8</v>
      </c>
      <c r="AA801" s="6">
        <v>174294390.29</v>
      </c>
      <c r="AB801" s="10">
        <f t="shared" si="56"/>
        <v>1347026849.32</v>
      </c>
      <c r="AC801" s="10">
        <f t="shared" si="57"/>
        <v>1185339048.71</v>
      </c>
      <c r="AD801" s="10">
        <f t="shared" si="54"/>
        <v>161687800.61</v>
      </c>
      <c r="AE801" s="12">
        <f>C801/(1+0.13)/VLOOKUP(A801,[1]选股结果!$A$2:$AX$3002,3,FALSE)</f>
        <v>1.02851890297698</v>
      </c>
      <c r="AF801" s="12">
        <f>(S801/(1+0.1)+Z801)/(VLOOKUP(A801,[1]选股结果!$A$2:$AY$3002,51,FALSE))</f>
        <v>0.789656981203885</v>
      </c>
      <c r="AG801" s="16"/>
      <c r="AH801" s="12">
        <f>AD801/VLOOKUP(A801,[1]选股结果!$A$2:$AX$3002,35,FALSE)</f>
        <v>-0.731049036369445</v>
      </c>
      <c r="AI801" s="10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S801/(1+0.13)+Z801)</f>
        <v>255251332.599204</v>
      </c>
      <c r="AJ801" s="10">
        <f t="shared" si="55"/>
        <v>-93563531.9892035</v>
      </c>
      <c r="AK801" s="18">
        <f>AD801-VLOOKUP(A801,[2]选股结果!$A$2:$G$4900,7,FALSE)</f>
        <v>161666884.66</v>
      </c>
    </row>
    <row r="802" spans="1:37">
      <c r="A802" s="5" t="s">
        <v>1637</v>
      </c>
      <c r="B802" s="5" t="s">
        <v>1638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/>
      <c r="L802" s="6">
        <v>0</v>
      </c>
      <c r="M802" s="6">
        <v>0</v>
      </c>
      <c r="N802" s="6"/>
      <c r="O802" s="6">
        <v>0</v>
      </c>
      <c r="P802" s="6">
        <v>60424656.65</v>
      </c>
      <c r="Q802" s="6">
        <v>17997632.04</v>
      </c>
      <c r="R802" s="6"/>
      <c r="S802" s="6">
        <v>848310854.84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180825881.14</v>
      </c>
      <c r="AA802" s="6">
        <v>171793065.12</v>
      </c>
      <c r="AB802" s="10">
        <f t="shared" si="56"/>
        <v>1337657994.7</v>
      </c>
      <c r="AC802" s="10">
        <f t="shared" si="57"/>
        <v>1261354457.75</v>
      </c>
      <c r="AD802" s="10">
        <f t="shared" si="54"/>
        <v>76303536.95</v>
      </c>
      <c r="AE802" s="12">
        <f>C802/(1+0.13)/VLOOKUP(A802,[1]选股结果!$A$2:$AX$3002,3,FALSE)</f>
        <v>0.632728886381193</v>
      </c>
      <c r="AF802" s="12">
        <f>(S802/(1+0.1)+Z802)/(VLOOKUP(A802,[1]选股结果!$A$2:$AY$3002,51,FALSE))</f>
        <v>0.534606566648139</v>
      </c>
      <c r="AG802" s="16"/>
      <c r="AH802" s="12">
        <f>AD802/VLOOKUP(A802,[1]选股结果!$A$2:$AX$3002,35,FALSE)</f>
        <v>5.46569094012157</v>
      </c>
      <c r="AI802" s="10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S802/(1+0.13)+Z802)</f>
        <v>849238204.755133</v>
      </c>
      <c r="AJ802" s="10">
        <f t="shared" si="55"/>
        <v>-772934667.805133</v>
      </c>
      <c r="AK802" s="18">
        <f>AD802-VLOOKUP(A802,[2]选股结果!$A$2:$G$4900,7,FALSE)</f>
        <v>75141321.67</v>
      </c>
    </row>
    <row r="803" spans="1:37">
      <c r="A803" s="5" t="s">
        <v>1639</v>
      </c>
      <c r="B803" s="5" t="s">
        <v>1640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/>
      <c r="L803" s="6">
        <v>0</v>
      </c>
      <c r="M803" s="6">
        <v>0</v>
      </c>
      <c r="N803" s="6"/>
      <c r="O803" s="6">
        <v>0</v>
      </c>
      <c r="P803" s="6">
        <v>2107240.75</v>
      </c>
      <c r="Q803" s="6">
        <v>8326642.52</v>
      </c>
      <c r="R803" s="6"/>
      <c r="S803" s="6">
        <v>394592785.38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26760625.97</v>
      </c>
      <c r="AA803" s="6">
        <v>81120930.43</v>
      </c>
      <c r="AB803" s="10">
        <f t="shared" si="56"/>
        <v>468305131.08</v>
      </c>
      <c r="AC803" s="10">
        <f t="shared" si="57"/>
        <v>504581582.53</v>
      </c>
      <c r="AD803" s="10">
        <f t="shared" si="54"/>
        <v>-36276451.45</v>
      </c>
      <c r="AE803" s="12">
        <f>C803/(1+0.13)/VLOOKUP(A803,[1]选股结果!$A$2:$AX$3002,3,FALSE)</f>
        <v>1.01838448265511</v>
      </c>
      <c r="AF803" s="12">
        <f>(S803/(1+0.1)+Z803)/(VLOOKUP(A803,[1]选股结果!$A$2:$AY$3002,51,FALSE))</f>
        <v>1.03342798872269</v>
      </c>
      <c r="AG803" s="16"/>
      <c r="AH803" s="12">
        <f>AD803/VLOOKUP(A803,[1]选股结果!$A$2:$AX$3002,35,FALSE)</f>
        <v>-7.27703624285049</v>
      </c>
      <c r="AI803" s="10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S803/(1+0.13)+Z803)</f>
        <v>-2945491.82353985</v>
      </c>
      <c r="AJ803" s="10">
        <f t="shared" si="55"/>
        <v>-33330959.6264602</v>
      </c>
      <c r="AK803" s="18">
        <f>AD803-VLOOKUP(A803,[2]选股结果!$A$2:$G$4900,7,FALSE)</f>
        <v>-36276451.45</v>
      </c>
    </row>
    <row r="804" spans="1:37">
      <c r="A804" s="5" t="s">
        <v>1641</v>
      </c>
      <c r="B804" s="5" t="s">
        <v>1642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/>
      <c r="L804" s="6">
        <v>0</v>
      </c>
      <c r="M804" s="6">
        <v>0</v>
      </c>
      <c r="N804" s="6"/>
      <c r="O804" s="6">
        <v>0</v>
      </c>
      <c r="P804" s="6">
        <v>110240724.92</v>
      </c>
      <c r="Q804" s="6">
        <v>304994190.41</v>
      </c>
      <c r="R804" s="6"/>
      <c r="S804" s="6">
        <v>718475116.23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109686789.76</v>
      </c>
      <c r="AA804" s="6">
        <v>346493233.44</v>
      </c>
      <c r="AB804" s="10">
        <f t="shared" si="56"/>
        <v>1783537785.69</v>
      </c>
      <c r="AC804" s="10">
        <f t="shared" si="57"/>
        <v>1284895864.35</v>
      </c>
      <c r="AD804" s="10">
        <f t="shared" si="54"/>
        <v>498641921.34</v>
      </c>
      <c r="AE804" s="12">
        <f>C804/(1+0.13)/VLOOKUP(A804,[1]选股结果!$A$2:$AX$3002,3,FALSE)</f>
        <v>1.3667341169572</v>
      </c>
      <c r="AF804" s="12">
        <f>(S804/(1+0.1)+Z804)/(VLOOKUP(A804,[1]选股结果!$A$2:$AY$3002,51,FALSE))</f>
        <v>1.01595347325399</v>
      </c>
      <c r="AG804" s="16"/>
      <c r="AH804" s="12">
        <f>AD804/VLOOKUP(A804,[1]选股结果!$A$2:$AX$3002,35,FALSE)</f>
        <v>2.18562278207883</v>
      </c>
      <c r="AI804" s="10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S804/(1+0.13)+Z804)</f>
        <v>5361572.26079631</v>
      </c>
      <c r="AJ804" s="10">
        <f t="shared" si="55"/>
        <v>493280349.079204</v>
      </c>
      <c r="AK804" s="18">
        <f>AD804-VLOOKUP(A804,[2]选股结果!$A$2:$G$4900,7,FALSE)</f>
        <v>498641921.34</v>
      </c>
    </row>
    <row r="805" spans="1:37">
      <c r="A805" s="5" t="s">
        <v>1643</v>
      </c>
      <c r="B805" s="5" t="s">
        <v>1644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/>
      <c r="L805" s="6">
        <v>0</v>
      </c>
      <c r="M805" s="6">
        <v>0</v>
      </c>
      <c r="N805" s="6"/>
      <c r="O805" s="6">
        <v>0</v>
      </c>
      <c r="P805" s="6">
        <v>216490672.96</v>
      </c>
      <c r="Q805" s="6">
        <v>19323469.43</v>
      </c>
      <c r="R805" s="6"/>
      <c r="S805" s="6">
        <v>2680188442.7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365579105.63</v>
      </c>
      <c r="AA805" s="6">
        <v>340878836.33</v>
      </c>
      <c r="AB805" s="10">
        <f t="shared" si="56"/>
        <v>3782744765.53</v>
      </c>
      <c r="AC805" s="10">
        <f t="shared" si="57"/>
        <v>3603137057.62</v>
      </c>
      <c r="AD805" s="10">
        <f t="shared" si="54"/>
        <v>179607707.91</v>
      </c>
      <c r="AE805" s="12">
        <f>C805/(1+0.13)/VLOOKUP(A805,[1]选股结果!$A$2:$AX$3002,3,FALSE)</f>
        <v>0.965534335649005</v>
      </c>
      <c r="AF805" s="12">
        <f>(S805/(1+0.1)+Z805)/(VLOOKUP(A805,[1]选股结果!$A$2:$AY$3002,51,FALSE))</f>
        <v>0.911745730454318</v>
      </c>
      <c r="AG805" s="16"/>
      <c r="AH805" s="12">
        <f>AD805/VLOOKUP(A805,[1]选股结果!$A$2:$AX$3002,35,FALSE)</f>
        <v>0.629038625924359</v>
      </c>
      <c r="AI805" s="10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S805/(1+0.13)+Z805)</f>
        <v>335923058.119469</v>
      </c>
      <c r="AJ805" s="10">
        <f t="shared" si="55"/>
        <v>-156315350.209469</v>
      </c>
      <c r="AK805" s="18">
        <f>AD805-VLOOKUP(A805,[2]选股结果!$A$2:$G$4900,7,FALSE)</f>
        <v>180042623.57</v>
      </c>
    </row>
    <row r="806" spans="1:37">
      <c r="A806" s="5" t="s">
        <v>1645</v>
      </c>
      <c r="B806" s="5" t="s">
        <v>1646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/>
      <c r="L806" s="6">
        <v>0</v>
      </c>
      <c r="M806" s="6">
        <v>0</v>
      </c>
      <c r="N806" s="6"/>
      <c r="O806" s="6">
        <v>0</v>
      </c>
      <c r="P806" s="6">
        <v>46872383.49</v>
      </c>
      <c r="Q806" s="6">
        <v>109398789.75</v>
      </c>
      <c r="R806" s="6"/>
      <c r="S806" s="6">
        <v>256806826.71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39463303.82</v>
      </c>
      <c r="AA806" s="6">
        <v>50045496.92</v>
      </c>
      <c r="AB806" s="10">
        <f t="shared" si="56"/>
        <v>504785827.59</v>
      </c>
      <c r="AC806" s="10">
        <f t="shared" si="57"/>
        <v>393188010.94</v>
      </c>
      <c r="AD806" s="10">
        <f t="shared" si="54"/>
        <v>111597816.65</v>
      </c>
      <c r="AE806" s="12">
        <f>C806/(1+0.13)/VLOOKUP(A806,[1]选股结果!$A$2:$AX$3002,3,FALSE)</f>
        <v>0.799428824949129</v>
      </c>
      <c r="AF806" s="12">
        <f>(S806/(1+0.1)+Z806)/(VLOOKUP(A806,[1]选股结果!$A$2:$AY$3002,51,FALSE))</f>
        <v>0.744197464939605</v>
      </c>
      <c r="AG806" s="16"/>
      <c r="AH806" s="12">
        <f>AD806/VLOOKUP(A806,[1]选股结果!$A$2:$AX$3002,35,FALSE)</f>
        <v>0.34705208548891</v>
      </c>
      <c r="AI806" s="10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S806/(1+0.13)+Z806)</f>
        <v>100010090.065575</v>
      </c>
      <c r="AJ806" s="10">
        <f t="shared" si="55"/>
        <v>11587726.5844248</v>
      </c>
      <c r="AK806" s="18">
        <f>AD806-VLOOKUP(A806,[2]选股结果!$A$2:$G$4900,7,FALSE)</f>
        <v>111546158.06</v>
      </c>
    </row>
    <row r="807" spans="1:37">
      <c r="A807" s="5" t="s">
        <v>1647</v>
      </c>
      <c r="B807" s="5" t="s">
        <v>1648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/>
      <c r="L807" s="6">
        <v>0</v>
      </c>
      <c r="M807" s="6">
        <v>0</v>
      </c>
      <c r="N807" s="6"/>
      <c r="O807" s="6">
        <v>0</v>
      </c>
      <c r="P807" s="6">
        <v>41351477.14</v>
      </c>
      <c r="Q807" s="6">
        <v>42134957.71</v>
      </c>
      <c r="R807" s="6"/>
      <c r="S807" s="6">
        <v>265439701.46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120455516.45</v>
      </c>
      <c r="AA807" s="6">
        <v>96937999.72</v>
      </c>
      <c r="AB807" s="10">
        <f t="shared" si="56"/>
        <v>604933794.59</v>
      </c>
      <c r="AC807" s="10">
        <f t="shared" si="57"/>
        <v>524184694.77</v>
      </c>
      <c r="AD807" s="10">
        <f t="shared" si="54"/>
        <v>80749099.8200001</v>
      </c>
      <c r="AE807" s="12">
        <f>C807/(1+0.13)/VLOOKUP(A807,[1]选股结果!$A$2:$AX$3002,3,FALSE)</f>
        <v>0.706141944606037</v>
      </c>
      <c r="AF807" s="12">
        <f>(S807/(1+0.1)+Z807)/(VLOOKUP(A807,[1]选股结果!$A$2:$AY$3002,51,FALSE))</f>
        <v>0.528212057146634</v>
      </c>
      <c r="AG807" s="16"/>
      <c r="AH807" s="12">
        <f>AD807/VLOOKUP(A807,[1]选股结果!$A$2:$AX$3002,35,FALSE)</f>
        <v>5.36489283723695</v>
      </c>
      <c r="AI807" s="10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S807/(1+0.13)+Z807)</f>
        <v>329526754.377434</v>
      </c>
      <c r="AJ807" s="10">
        <f t="shared" si="55"/>
        <v>-248777654.557434</v>
      </c>
      <c r="AK807" s="18">
        <f>AD807-VLOOKUP(A807,[2]选股结果!$A$2:$G$4900,7,FALSE)</f>
        <v>80226837.34</v>
      </c>
    </row>
    <row r="808" spans="1:37">
      <c r="A808" s="5" t="s">
        <v>1649</v>
      </c>
      <c r="B808" s="5" t="s">
        <v>1650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/>
      <c r="L808" s="6">
        <v>0</v>
      </c>
      <c r="M808" s="6">
        <v>0</v>
      </c>
      <c r="N808" s="6"/>
      <c r="O808" s="6">
        <v>0</v>
      </c>
      <c r="P808" s="6">
        <v>8442349.75</v>
      </c>
      <c r="Q808" s="6">
        <v>2453649.42</v>
      </c>
      <c r="R808" s="6"/>
      <c r="S808" s="6">
        <v>230927074.03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74182559.7</v>
      </c>
      <c r="AA808" s="6">
        <v>29118829.24</v>
      </c>
      <c r="AB808" s="10">
        <f t="shared" si="56"/>
        <v>357134485.75</v>
      </c>
      <c r="AC808" s="10">
        <f t="shared" si="57"/>
        <v>342670812.72</v>
      </c>
      <c r="AD808" s="10">
        <f t="shared" si="54"/>
        <v>14463673.03</v>
      </c>
      <c r="AE808" s="12">
        <f>C808/(1+0.13)/VLOOKUP(A808,[1]选股结果!$A$2:$AX$3002,3,FALSE)</f>
        <v>0.922424653898647</v>
      </c>
      <c r="AF808" s="12">
        <f>(S808/(1+0.1)+Z808)/(VLOOKUP(A808,[1]选股结果!$A$2:$AY$3002,51,FALSE))</f>
        <v>0.777315282891516</v>
      </c>
      <c r="AG808" s="16"/>
      <c r="AH808" s="12">
        <f>AD808/VLOOKUP(A808,[1]选股结果!$A$2:$AX$3002,35,FALSE)</f>
        <v>-0.305765714221409</v>
      </c>
      <c r="AI808" s="10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S808/(1+0.13)+Z808)</f>
        <v>86966881.7255752</v>
      </c>
      <c r="AJ808" s="10">
        <f t="shared" si="55"/>
        <v>-72503208.6955752</v>
      </c>
      <c r="AK808" s="18">
        <f>AD808-VLOOKUP(A808,[2]选股结果!$A$2:$G$4900,7,FALSE)</f>
        <v>15672308.03</v>
      </c>
    </row>
    <row r="809" spans="1:37">
      <c r="A809" s="5" t="s">
        <v>1651</v>
      </c>
      <c r="B809" s="5" t="s">
        <v>1652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/>
      <c r="L809" s="6">
        <v>0</v>
      </c>
      <c r="M809" s="6">
        <v>0</v>
      </c>
      <c r="N809" s="6"/>
      <c r="O809" s="6">
        <v>0</v>
      </c>
      <c r="P809" s="6">
        <v>101337616.77</v>
      </c>
      <c r="Q809" s="6">
        <v>67702928.94</v>
      </c>
      <c r="R809" s="6"/>
      <c r="S809" s="6">
        <v>366919886.44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200846921.73</v>
      </c>
      <c r="AA809" s="6">
        <v>163243400.43</v>
      </c>
      <c r="AB809" s="10">
        <f t="shared" si="56"/>
        <v>1053279905.95</v>
      </c>
      <c r="AC809" s="10">
        <f t="shared" si="57"/>
        <v>832347825.37</v>
      </c>
      <c r="AD809" s="10">
        <f t="shared" si="54"/>
        <v>220932080.58</v>
      </c>
      <c r="AE809" s="12">
        <f>C809/(1+0.13)/VLOOKUP(A809,[1]选股结果!$A$2:$AX$3002,3,FALSE)</f>
        <v>0.900086649888556</v>
      </c>
      <c r="AF809" s="12">
        <f>(S809/(1+0.1)+Z809)/(VLOOKUP(A809,[1]选股结果!$A$2:$AY$3002,51,FALSE))</f>
        <v>0.630558965867313</v>
      </c>
      <c r="AG809" s="16"/>
      <c r="AH809" s="12">
        <f>AD809/VLOOKUP(A809,[1]选股结果!$A$2:$AX$3002,35,FALSE)</f>
        <v>1.87733203188325</v>
      </c>
      <c r="AI809" s="10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S809/(1+0.13)+Z809)</f>
        <v>321963818.743805</v>
      </c>
      <c r="AJ809" s="10">
        <f t="shared" si="55"/>
        <v>-101031738.163805</v>
      </c>
      <c r="AK809" s="18">
        <f>AD809-VLOOKUP(A809,[2]选股结果!$A$2:$G$4900,7,FALSE)</f>
        <v>220932918.52</v>
      </c>
    </row>
    <row r="810" spans="1:37">
      <c r="A810" s="5" t="s">
        <v>1653</v>
      </c>
      <c r="B810" s="5" t="s">
        <v>1654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/>
      <c r="L810" s="6">
        <v>0</v>
      </c>
      <c r="M810" s="6">
        <v>0</v>
      </c>
      <c r="N810" s="6"/>
      <c r="O810" s="6">
        <v>0</v>
      </c>
      <c r="P810" s="6">
        <v>80349162.44</v>
      </c>
      <c r="Q810" s="6">
        <v>108840075.14</v>
      </c>
      <c r="R810" s="6"/>
      <c r="S810" s="6">
        <v>1357336370.26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213426238.08</v>
      </c>
      <c r="AA810" s="6">
        <v>327839739.25</v>
      </c>
      <c r="AB810" s="10">
        <f t="shared" si="56"/>
        <v>1809754270.29</v>
      </c>
      <c r="AC810" s="10">
        <f t="shared" si="57"/>
        <v>1978951510.03</v>
      </c>
      <c r="AD810" s="10">
        <f t="shared" si="54"/>
        <v>-169197239.74</v>
      </c>
      <c r="AE810" s="12">
        <f>C810/(1+0.13)/VLOOKUP(A810,[1]选股结果!$A$2:$AX$3002,3,FALSE)</f>
        <v>1.03700171712664</v>
      </c>
      <c r="AF810" s="12">
        <f>(S810/(1+0.1)+Z810)/(VLOOKUP(A810,[1]选股结果!$A$2:$AY$3002,51,FALSE))</f>
        <v>1.00510556891653</v>
      </c>
      <c r="AG810" s="16"/>
      <c r="AH810" s="12">
        <f>AD810/VLOOKUP(A810,[1]选股结果!$A$2:$AX$3002,35,FALSE)</f>
        <v>-9.35449782412544</v>
      </c>
      <c r="AI810" s="10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S810/(1+0.13)+Z810)</f>
        <v>25407423.8213274</v>
      </c>
      <c r="AJ810" s="10">
        <f t="shared" si="55"/>
        <v>-194604663.561327</v>
      </c>
      <c r="AK810" s="18">
        <f>AD810-VLOOKUP(A810,[2]选股结果!$A$2:$G$4900,7,FALSE)</f>
        <v>-169197239.74</v>
      </c>
    </row>
    <row r="811" spans="1:37">
      <c r="A811" s="5" t="s">
        <v>1655</v>
      </c>
      <c r="B811" s="5" t="s">
        <v>1656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/>
      <c r="L811" s="6">
        <v>0</v>
      </c>
      <c r="M811" s="6">
        <v>0</v>
      </c>
      <c r="N811" s="6"/>
      <c r="O811" s="6">
        <v>0</v>
      </c>
      <c r="P811" s="6">
        <v>75988276.28</v>
      </c>
      <c r="Q811" s="6">
        <v>223296788.88</v>
      </c>
      <c r="R811" s="6"/>
      <c r="S811" s="6">
        <v>1367025665.82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311418215.68</v>
      </c>
      <c r="AA811" s="6">
        <v>263176449.4</v>
      </c>
      <c r="AB811" s="10">
        <f t="shared" si="56"/>
        <v>2040114653.91</v>
      </c>
      <c r="AC811" s="10">
        <f t="shared" si="57"/>
        <v>2017608607.18</v>
      </c>
      <c r="AD811" s="10">
        <f t="shared" si="54"/>
        <v>22506046.7299998</v>
      </c>
      <c r="AE811" s="12">
        <f>C811/(1+0.13)/VLOOKUP(A811,[1]选股结果!$A$2:$AX$3002,3,FALSE)</f>
        <v>0.964793070552086</v>
      </c>
      <c r="AF811" s="12">
        <f>(S811/(1+0.1)+Z811)/(VLOOKUP(A811,[1]选股结果!$A$2:$AY$3002,51,FALSE))</f>
        <v>1.09441271476851</v>
      </c>
      <c r="AG811" s="16"/>
      <c r="AH811" s="12">
        <f>AD811/VLOOKUP(A811,[1]选股结果!$A$2:$AX$3002,35,FALSE)</f>
        <v>0.0862546696189119</v>
      </c>
      <c r="AI811" s="10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S811/(1+0.13)+Z811)</f>
        <v>-101081541.479381</v>
      </c>
      <c r="AJ811" s="10">
        <f t="shared" si="55"/>
        <v>123587588.209381</v>
      </c>
      <c r="AK811" s="18">
        <f>AD811-VLOOKUP(A811,[2]选股结果!$A$2:$G$4900,7,FALSE)</f>
        <v>82862208.1899998</v>
      </c>
    </row>
    <row r="812" spans="1:37">
      <c r="A812" s="5" t="s">
        <v>1657</v>
      </c>
      <c r="B812" s="5" t="s">
        <v>1658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/>
      <c r="L812" s="6">
        <v>0</v>
      </c>
      <c r="M812" s="6">
        <v>0</v>
      </c>
      <c r="N812" s="6"/>
      <c r="O812" s="6">
        <v>0</v>
      </c>
      <c r="P812" s="6">
        <v>3924975354.32</v>
      </c>
      <c r="Q812" s="6">
        <v>65802509027.31</v>
      </c>
      <c r="R812" s="6"/>
      <c r="S812" s="6">
        <v>102417677875.72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21039376639.23</v>
      </c>
      <c r="AA812" s="6">
        <v>70114814451</v>
      </c>
      <c r="AB812" s="10">
        <f t="shared" si="56"/>
        <v>205837572309.75</v>
      </c>
      <c r="AC812" s="10">
        <f t="shared" si="57"/>
        <v>197496844320.27</v>
      </c>
      <c r="AD812" s="10">
        <f t="shared" si="54"/>
        <v>8340727989.47998</v>
      </c>
      <c r="AE812" s="12">
        <f>C812/(1+0.13)/VLOOKUP(A812,[1]选股结果!$A$2:$AX$3002,3,FALSE)</f>
        <v>0.912135529304332</v>
      </c>
      <c r="AF812" s="12">
        <f>(S812/(1+0.1)+Z812)/(VLOOKUP(A812,[1]选股结果!$A$2:$AY$3002,51,FALSE))</f>
        <v>0.847917731467115</v>
      </c>
      <c r="AG812" s="16"/>
      <c r="AH812" s="12">
        <f>AD812/VLOOKUP(A812,[1]选股结果!$A$2:$AX$3002,35,FALSE)</f>
        <v>90.2657451478115</v>
      </c>
      <c r="AI812" s="10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S812/(1+0.13)+Z812)</f>
        <v>22945122795.796</v>
      </c>
      <c r="AJ812" s="10">
        <f t="shared" si="55"/>
        <v>-14604394806.316</v>
      </c>
      <c r="AK812" s="18">
        <f>AD812-VLOOKUP(A812,[2]选股结果!$A$2:$G$4900,7,FALSE)</f>
        <v>8344931248.43998</v>
      </c>
    </row>
    <row r="813" spans="1:37">
      <c r="A813" s="5" t="s">
        <v>1659</v>
      </c>
      <c r="B813" s="5" t="s">
        <v>1660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/>
      <c r="L813" s="6">
        <v>0</v>
      </c>
      <c r="M813" s="6">
        <v>0</v>
      </c>
      <c r="N813" s="6"/>
      <c r="O813" s="6">
        <v>0</v>
      </c>
      <c r="P813" s="6">
        <v>553533077.28</v>
      </c>
      <c r="Q813" s="6">
        <v>400356648.75</v>
      </c>
      <c r="R813" s="6"/>
      <c r="S813" s="6">
        <v>3771868634.65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688325281.95</v>
      </c>
      <c r="AA813" s="6">
        <v>721004882.33</v>
      </c>
      <c r="AB813" s="10">
        <f t="shared" si="56"/>
        <v>5558959817.92</v>
      </c>
      <c r="AC813" s="10">
        <f t="shared" si="57"/>
        <v>5734731876.21</v>
      </c>
      <c r="AD813" s="10">
        <f t="shared" si="54"/>
        <v>-175772058.29</v>
      </c>
      <c r="AE813" s="12">
        <f>C813/(1+0.13)/VLOOKUP(A813,[1]选股结果!$A$2:$AX$3002,3,FALSE)</f>
        <v>0.825761359376008</v>
      </c>
      <c r="AF813" s="12">
        <f>(S813/(1+0.1)+Z813)/(VLOOKUP(A813,[1]选股结果!$A$2:$AY$3002,51,FALSE))</f>
        <v>0.965580127802326</v>
      </c>
      <c r="AG813" s="16"/>
      <c r="AH813" s="12">
        <f>AD813/VLOOKUP(A813,[1]选股结果!$A$2:$AX$3002,35,FALSE)</f>
        <v>-0.159704863415798</v>
      </c>
      <c r="AI813" s="10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S813/(1+0.13)+Z813)</f>
        <v>237803225.696991</v>
      </c>
      <c r="AJ813" s="10">
        <f t="shared" si="55"/>
        <v>-413575283.986991</v>
      </c>
      <c r="AK813" s="18">
        <f>AD813-VLOOKUP(A813,[2]选股结果!$A$2:$G$4900,7,FALSE)</f>
        <v>-175822547.48</v>
      </c>
    </row>
    <row r="814" spans="1:37">
      <c r="A814" s="5" t="s">
        <v>1661</v>
      </c>
      <c r="B814" s="5" t="s">
        <v>1662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/>
      <c r="L814" s="6">
        <v>0</v>
      </c>
      <c r="M814" s="6">
        <v>0</v>
      </c>
      <c r="N814" s="6"/>
      <c r="O814" s="6">
        <v>0</v>
      </c>
      <c r="P814" s="6">
        <v>23066120.68</v>
      </c>
      <c r="Q814" s="6">
        <v>82533871.42</v>
      </c>
      <c r="R814" s="6"/>
      <c r="S814" s="6">
        <v>921089944.54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159669391.89</v>
      </c>
      <c r="AA814" s="6">
        <v>260909693.02</v>
      </c>
      <c r="AB814" s="10">
        <f t="shared" si="56"/>
        <v>1234390310.49</v>
      </c>
      <c r="AC814" s="10">
        <f t="shared" si="57"/>
        <v>1364735150.13</v>
      </c>
      <c r="AD814" s="10">
        <f t="shared" si="54"/>
        <v>-130344839.64</v>
      </c>
      <c r="AE814" s="12">
        <f>C814/(1+0.13)/VLOOKUP(A814,[1]选股结果!$A$2:$AX$3002,3,FALSE)</f>
        <v>0.87246906042613</v>
      </c>
      <c r="AF814" s="12">
        <f>(S814/(1+0.1)+Z814)/(VLOOKUP(A814,[1]选股结果!$A$2:$AY$3002,51,FALSE))</f>
        <v>0.837052757476992</v>
      </c>
      <c r="AG814" s="16"/>
      <c r="AH814" s="12">
        <f>AD814/VLOOKUP(A814,[1]选股结果!$A$2:$AX$3002,35,FALSE)</f>
        <v>-3.40255197993127</v>
      </c>
      <c r="AI814" s="10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S814/(1+0.13)+Z814)</f>
        <v>216319125.204336</v>
      </c>
      <c r="AJ814" s="10">
        <f t="shared" si="55"/>
        <v>-346663964.844336</v>
      </c>
      <c r="AK814" s="18">
        <f>AD814-VLOOKUP(A814,[2]选股结果!$A$2:$G$4900,7,FALSE)</f>
        <v>-130370577.76</v>
      </c>
    </row>
    <row r="815" spans="1:37">
      <c r="A815" s="5" t="s">
        <v>1663</v>
      </c>
      <c r="B815" s="5" t="s">
        <v>1664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/>
      <c r="L815" s="6">
        <v>0</v>
      </c>
      <c r="M815" s="6">
        <v>0</v>
      </c>
      <c r="N815" s="6"/>
      <c r="O815" s="6">
        <v>0</v>
      </c>
      <c r="P815" s="6">
        <v>22088092.2</v>
      </c>
      <c r="Q815" s="6">
        <v>653783905.12</v>
      </c>
      <c r="R815" s="6"/>
      <c r="S815" s="6">
        <v>363368596.5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148686297.7</v>
      </c>
      <c r="AA815" s="6">
        <v>485193348.41</v>
      </c>
      <c r="AB815" s="10">
        <f t="shared" si="56"/>
        <v>1256825760.82</v>
      </c>
      <c r="AC815" s="10">
        <f t="shared" si="57"/>
        <v>1019336334.81</v>
      </c>
      <c r="AD815" s="10">
        <f t="shared" si="54"/>
        <v>237489426.01</v>
      </c>
      <c r="AE815" s="12">
        <f>C815/(1+0.13)/VLOOKUP(A815,[1]选股结果!$A$2:$AX$3002,3,FALSE)</f>
        <v>0.451501200823508</v>
      </c>
      <c r="AF815" s="12">
        <f>(S815/(1+0.1)+Z815)/(VLOOKUP(A815,[1]选股结果!$A$2:$AY$3002,51,FALSE))</f>
        <v>0.380035270889346</v>
      </c>
      <c r="AG815" s="16"/>
      <c r="AH815" s="12">
        <f>AD815/VLOOKUP(A815,[1]选股结果!$A$2:$AX$3002,35,FALSE)</f>
        <v>-3.60957553744163</v>
      </c>
      <c r="AI815" s="10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S815/(1+0.13)+Z815)</f>
        <v>790214171.823982</v>
      </c>
      <c r="AJ815" s="10">
        <f t="shared" si="55"/>
        <v>-552724745.813982</v>
      </c>
      <c r="AK815" s="18">
        <f>AD815-VLOOKUP(A815,[2]选股结果!$A$2:$G$4900,7,FALSE)</f>
        <v>238167117</v>
      </c>
    </row>
    <row r="816" spans="1:37">
      <c r="A816" s="5" t="s">
        <v>1665</v>
      </c>
      <c r="B816" s="5" t="s">
        <v>1666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/>
      <c r="L816" s="6">
        <v>0</v>
      </c>
      <c r="M816" s="6">
        <v>0</v>
      </c>
      <c r="N816" s="6"/>
      <c r="O816" s="6">
        <v>0</v>
      </c>
      <c r="P816" s="6">
        <v>30546413.6</v>
      </c>
      <c r="Q816" s="6">
        <v>37191281.89</v>
      </c>
      <c r="R816" s="6"/>
      <c r="S816" s="6">
        <v>280477299.32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176489468.78</v>
      </c>
      <c r="AA816" s="6">
        <v>47375240.08</v>
      </c>
      <c r="AB816" s="10">
        <f t="shared" si="56"/>
        <v>557119270.12</v>
      </c>
      <c r="AC816" s="10">
        <f t="shared" si="57"/>
        <v>534888421.78</v>
      </c>
      <c r="AD816" s="10">
        <f t="shared" si="54"/>
        <v>22230848.34</v>
      </c>
      <c r="AE816" s="12">
        <f>C816/(1+0.13)/VLOOKUP(A816,[1]选股结果!$A$2:$AX$3002,3,FALSE)</f>
        <v>0.865203623998287</v>
      </c>
      <c r="AF816" s="12">
        <f>(S816/(1+0.1)+Z816)/(VLOOKUP(A816,[1]选股结果!$A$2:$AY$3002,51,FALSE))</f>
        <v>0.812906646848573</v>
      </c>
      <c r="AG816" s="16"/>
      <c r="AH816" s="12">
        <f>AD816/VLOOKUP(A816,[1]选股结果!$A$2:$AX$3002,35,FALSE)</f>
        <v>0.480388488272051</v>
      </c>
      <c r="AI816" s="10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S816/(1+0.13)+Z816)</f>
        <v>106073448.33177</v>
      </c>
      <c r="AJ816" s="10">
        <f t="shared" si="55"/>
        <v>-83842599.9917699</v>
      </c>
      <c r="AK816" s="18">
        <f>AD816-VLOOKUP(A816,[2]选股结果!$A$2:$G$4900,7,FALSE)</f>
        <v>20007453.85</v>
      </c>
    </row>
    <row r="817" spans="1:37">
      <c r="A817" s="5" t="s">
        <v>1667</v>
      </c>
      <c r="B817" s="5" t="s">
        <v>1668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/>
      <c r="L817" s="6">
        <v>0</v>
      </c>
      <c r="M817" s="6">
        <v>0</v>
      </c>
      <c r="N817" s="6"/>
      <c r="O817" s="6">
        <v>0</v>
      </c>
      <c r="P817" s="6">
        <v>98357460.73</v>
      </c>
      <c r="Q817" s="6">
        <v>11298239</v>
      </c>
      <c r="R817" s="6"/>
      <c r="S817" s="6">
        <v>442807933.63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68794923.65</v>
      </c>
      <c r="AA817" s="6">
        <v>9863723.72</v>
      </c>
      <c r="AB817" s="10">
        <f t="shared" si="56"/>
        <v>676949851.67</v>
      </c>
      <c r="AC817" s="10">
        <f t="shared" si="57"/>
        <v>619824041.73</v>
      </c>
      <c r="AD817" s="10">
        <f t="shared" si="54"/>
        <v>57125809.9399999</v>
      </c>
      <c r="AE817" s="12">
        <f>C817/(1+0.13)/VLOOKUP(A817,[1]选股结果!$A$2:$AX$3002,3,FALSE)</f>
        <v>1.0641364583658</v>
      </c>
      <c r="AF817" s="12">
        <f>(S817/(1+0.1)+Z817)/(VLOOKUP(A817,[1]选股结果!$A$2:$AY$3002,51,FALSE))</f>
        <v>1.11582561718328</v>
      </c>
      <c r="AG817" s="16"/>
      <c r="AH817" s="12">
        <f>AD817/VLOOKUP(A817,[1]选股结果!$A$2:$AX$3002,35,FALSE)</f>
        <v>0.58555600346592</v>
      </c>
      <c r="AI817" s="10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S817/(1+0.13)+Z817)</f>
        <v>-38239873.6311505</v>
      </c>
      <c r="AJ817" s="10">
        <f t="shared" si="55"/>
        <v>95365683.5711505</v>
      </c>
      <c r="AK817" s="18">
        <f>AD817-VLOOKUP(A817,[2]选股结果!$A$2:$G$4900,7,FALSE)</f>
        <v>61754959.7199999</v>
      </c>
    </row>
    <row r="818" spans="1:37">
      <c r="A818" s="5" t="s">
        <v>1669</v>
      </c>
      <c r="B818" s="5" t="s">
        <v>1670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/>
      <c r="L818" s="6">
        <v>0</v>
      </c>
      <c r="M818" s="6">
        <v>0</v>
      </c>
      <c r="N818" s="6"/>
      <c r="O818" s="6">
        <v>0</v>
      </c>
      <c r="P818" s="6">
        <v>43959842.62</v>
      </c>
      <c r="Q818" s="6">
        <v>6765465.26</v>
      </c>
      <c r="R818" s="6"/>
      <c r="S818" s="6">
        <v>1224646378.98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125852684.13</v>
      </c>
      <c r="AA818" s="6">
        <v>30079937.36</v>
      </c>
      <c r="AB818" s="10">
        <f t="shared" si="56"/>
        <v>1296762826.42</v>
      </c>
      <c r="AC818" s="10">
        <f t="shared" si="57"/>
        <v>1424538843.09</v>
      </c>
      <c r="AD818" s="10">
        <f t="shared" si="54"/>
        <v>-127776016.67</v>
      </c>
      <c r="AE818" s="12">
        <f>C818/(1+0.13)/VLOOKUP(A818,[1]选股结果!$A$2:$AX$3002,3,FALSE)</f>
        <v>0.620583223759727</v>
      </c>
      <c r="AF818" s="12">
        <f>(S818/(1+0.1)+Z818)/(VLOOKUP(A818,[1]选股结果!$A$2:$AY$3002,51,FALSE))</f>
        <v>0.730924842062495</v>
      </c>
      <c r="AG818" s="16"/>
      <c r="AH818" s="12">
        <f>AD818/VLOOKUP(A818,[1]选股结果!$A$2:$AX$3002,35,FALSE)</f>
        <v>-1.40812581054724</v>
      </c>
      <c r="AI818" s="10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S818/(1+0.13)+Z818)</f>
        <v>485731445.395575</v>
      </c>
      <c r="AJ818" s="10">
        <f t="shared" si="55"/>
        <v>-613507462.065575</v>
      </c>
      <c r="AK818" s="18">
        <f>AD818-VLOOKUP(A818,[2]选股结果!$A$2:$G$4900,7,FALSE)</f>
        <v>-127791833.16</v>
      </c>
    </row>
    <row r="819" spans="1:37">
      <c r="A819" s="5" t="s">
        <v>1671</v>
      </c>
      <c r="B819" s="5" t="s">
        <v>1672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/>
      <c r="L819" s="6">
        <v>0</v>
      </c>
      <c r="M819" s="6">
        <v>0</v>
      </c>
      <c r="N819" s="6"/>
      <c r="O819" s="6">
        <v>0</v>
      </c>
      <c r="P819" s="6">
        <v>57818755.68</v>
      </c>
      <c r="Q819" s="6">
        <v>48150111.71</v>
      </c>
      <c r="R819" s="6"/>
      <c r="S819" s="6">
        <v>671575650.19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293261523.96</v>
      </c>
      <c r="AA819" s="6">
        <v>212157837.89</v>
      </c>
      <c r="AB819" s="10">
        <f t="shared" si="56"/>
        <v>1029870282.21</v>
      </c>
      <c r="AC819" s="10">
        <f t="shared" si="57"/>
        <v>1234813767.72</v>
      </c>
      <c r="AD819" s="10">
        <f t="shared" si="54"/>
        <v>-204943485.51</v>
      </c>
      <c r="AE819" s="12">
        <f>C819/(1+0.13)/VLOOKUP(A819,[1]选股结果!$A$2:$AX$3002,3,FALSE)</f>
        <v>0.782911463501665</v>
      </c>
      <c r="AF819" s="12">
        <f>(S819/(1+0.1)+Z819)/(VLOOKUP(A819,[1]选股结果!$A$2:$AY$3002,51,FALSE))</f>
        <v>0.869516181377489</v>
      </c>
      <c r="AG819" s="16"/>
      <c r="AH819" s="12">
        <f>AD819/VLOOKUP(A819,[1]选股结果!$A$2:$AX$3002,35,FALSE)</f>
        <v>-2.81068056234324</v>
      </c>
      <c r="AI819" s="10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S819/(1+0.13)+Z819)</f>
        <v>151834923.888584</v>
      </c>
      <c r="AJ819" s="10">
        <f t="shared" si="55"/>
        <v>-356778409.398584</v>
      </c>
      <c r="AK819" s="18">
        <f>AD819-VLOOKUP(A819,[2]选股结果!$A$2:$G$4900,7,FALSE)</f>
        <v>-204909957.95</v>
      </c>
    </row>
    <row r="820" spans="1:37">
      <c r="A820" s="5" t="s">
        <v>1673</v>
      </c>
      <c r="B820" s="5" t="s">
        <v>1674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/>
      <c r="L820" s="6">
        <v>0</v>
      </c>
      <c r="M820" s="6">
        <v>0</v>
      </c>
      <c r="N820" s="6"/>
      <c r="O820" s="6">
        <v>0</v>
      </c>
      <c r="P820" s="6">
        <v>16900107.48</v>
      </c>
      <c r="Q820" s="6">
        <v>14213279.8</v>
      </c>
      <c r="R820" s="6"/>
      <c r="S820" s="6">
        <v>1229499286.35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158372722.17</v>
      </c>
      <c r="AA820" s="6">
        <v>37093060.39</v>
      </c>
      <c r="AB820" s="10">
        <f t="shared" si="56"/>
        <v>1429703805.83</v>
      </c>
      <c r="AC820" s="10">
        <f t="shared" si="57"/>
        <v>1441865176.39</v>
      </c>
      <c r="AD820" s="10">
        <f t="shared" si="54"/>
        <v>-12161370.5600002</v>
      </c>
      <c r="AE820" s="12">
        <f>C820/(1+0.13)/VLOOKUP(A820,[1]选股结果!$A$2:$AX$3002,3,FALSE)</f>
        <v>0.907473348381892</v>
      </c>
      <c r="AF820" s="12">
        <f>(S820/(1+0.1)+Z820)/(VLOOKUP(A820,[1]选股结果!$A$2:$AY$3002,51,FALSE))</f>
        <v>0.942601104613104</v>
      </c>
      <c r="AG820" s="16"/>
      <c r="AH820" s="12">
        <f>AD820/VLOOKUP(A820,[1]选股结果!$A$2:$AX$3002,35,FALSE)</f>
        <v>-0.492973141823549</v>
      </c>
      <c r="AI820" s="10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S820/(1+0.13)+Z820)</f>
        <v>107381146.31354</v>
      </c>
      <c r="AJ820" s="10">
        <f t="shared" si="55"/>
        <v>-119542516.87354</v>
      </c>
      <c r="AK820" s="18">
        <f>AD820-VLOOKUP(A820,[2]选股结果!$A$2:$G$4900,7,FALSE)</f>
        <v>-12119335.5200002</v>
      </c>
    </row>
    <row r="821" spans="1:37">
      <c r="A821" s="5" t="s">
        <v>1675</v>
      </c>
      <c r="B821" s="5" t="s">
        <v>1676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/>
      <c r="L821" s="6">
        <v>0</v>
      </c>
      <c r="M821" s="6">
        <v>0</v>
      </c>
      <c r="N821" s="6"/>
      <c r="O821" s="6">
        <v>0</v>
      </c>
      <c r="P821" s="6">
        <v>66893732.6</v>
      </c>
      <c r="Q821" s="6">
        <v>82240311.1</v>
      </c>
      <c r="R821" s="6"/>
      <c r="S821" s="6">
        <v>1331866484.97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285772309.91</v>
      </c>
      <c r="AA821" s="6">
        <v>122576845.02</v>
      </c>
      <c r="AB821" s="10">
        <f t="shared" si="56"/>
        <v>1706896334.76</v>
      </c>
      <c r="AC821" s="10">
        <f t="shared" si="57"/>
        <v>1807109372.5</v>
      </c>
      <c r="AD821" s="10">
        <f t="shared" si="54"/>
        <v>-100213037.74</v>
      </c>
      <c r="AE821" s="12">
        <f>C821/(1+0.13)/VLOOKUP(A821,[1]选股结果!$A$2:$AX$3002,3,FALSE)</f>
        <v>1.33513651990738</v>
      </c>
      <c r="AF821" s="12">
        <f>(S821/(1+0.1)+Z821)/(VLOOKUP(A821,[1]选股结果!$A$2:$AY$3002,51,FALSE))</f>
        <v>1.46077129618287</v>
      </c>
      <c r="AG821" s="16"/>
      <c r="AH821" s="12">
        <f>AD821/VLOOKUP(A821,[1]选股结果!$A$2:$AX$3002,35,FALSE)</f>
        <v>-1.60844265309729</v>
      </c>
      <c r="AI821" s="10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S821/(1+0.13)+Z821)</f>
        <v>-439915332.943098</v>
      </c>
      <c r="AJ821" s="10">
        <f t="shared" si="55"/>
        <v>339702295.203098</v>
      </c>
      <c r="AK821" s="18">
        <f>AD821-VLOOKUP(A821,[2]选股结果!$A$2:$G$4900,7,FALSE)</f>
        <v>-100203467.57</v>
      </c>
    </row>
    <row r="822" spans="1:37">
      <c r="A822" s="5" t="s">
        <v>1677</v>
      </c>
      <c r="B822" s="5" t="s">
        <v>1678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/>
      <c r="L822" s="6">
        <v>0</v>
      </c>
      <c r="M822" s="6">
        <v>0</v>
      </c>
      <c r="N822" s="6"/>
      <c r="O822" s="6">
        <v>0</v>
      </c>
      <c r="P822" s="6">
        <v>31314704.65</v>
      </c>
      <c r="Q822" s="6">
        <v>12081275.6</v>
      </c>
      <c r="R822" s="6"/>
      <c r="S822" s="6">
        <v>764888537.52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83741441.88</v>
      </c>
      <c r="AA822" s="6">
        <v>109164280.68</v>
      </c>
      <c r="AB822" s="10">
        <f t="shared" si="56"/>
        <v>979137672.74</v>
      </c>
      <c r="AC822" s="10">
        <f t="shared" si="57"/>
        <v>989108964.73</v>
      </c>
      <c r="AD822" s="10">
        <f t="shared" si="54"/>
        <v>-9971291.98999989</v>
      </c>
      <c r="AE822" s="12">
        <f>C822/(1+0.13)/VLOOKUP(A822,[1]选股结果!$A$2:$AX$3002,3,FALSE)</f>
        <v>0.760470630410259</v>
      </c>
      <c r="AF822" s="12">
        <f>(S822/(1+0.1)+Z822)/(VLOOKUP(A822,[1]选股结果!$A$2:$AY$3002,51,FALSE))</f>
        <v>0.755043107577023</v>
      </c>
      <c r="AG822" s="16"/>
      <c r="AH822" s="12">
        <f>AD822/VLOOKUP(A822,[1]选股结果!$A$2:$AX$3002,35,FALSE)</f>
        <v>-0.11502627027103</v>
      </c>
      <c r="AI822" s="10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S822/(1+0.13)+Z822)</f>
        <v>271220586.190354</v>
      </c>
      <c r="AJ822" s="10">
        <f t="shared" si="55"/>
        <v>-281191878.180354</v>
      </c>
      <c r="AK822" s="18">
        <f>AD822-VLOOKUP(A822,[2]选股结果!$A$2:$G$4900,7,FALSE)</f>
        <v>-9971291.98999989</v>
      </c>
    </row>
    <row r="823" spans="1:37">
      <c r="A823" s="5" t="s">
        <v>1679</v>
      </c>
      <c r="B823" s="5" t="s">
        <v>1680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/>
      <c r="L823" s="6">
        <v>0</v>
      </c>
      <c r="M823" s="6">
        <v>0</v>
      </c>
      <c r="N823" s="6"/>
      <c r="O823" s="6">
        <v>0</v>
      </c>
      <c r="P823" s="6">
        <v>2063258.82</v>
      </c>
      <c r="Q823" s="6">
        <v>36192019.97</v>
      </c>
      <c r="R823" s="6"/>
      <c r="S823" s="6">
        <v>152774985.32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61606328.63</v>
      </c>
      <c r="AA823" s="6">
        <v>39678933.7</v>
      </c>
      <c r="AB823" s="10">
        <f t="shared" si="56"/>
        <v>262687508.15</v>
      </c>
      <c r="AC823" s="10">
        <f t="shared" si="57"/>
        <v>256123506.47</v>
      </c>
      <c r="AD823" s="10">
        <f t="shared" si="54"/>
        <v>6564001.68000004</v>
      </c>
      <c r="AE823" s="12">
        <f>C823/(1+0.13)/VLOOKUP(A823,[1]选股结果!$A$2:$AX$3002,3,FALSE)</f>
        <v>0.682823544279918</v>
      </c>
      <c r="AF823" s="12">
        <f>(S823/(1+0.1)+Z823)/(VLOOKUP(A823,[1]选股结果!$A$2:$AY$3002,51,FALSE))</f>
        <v>0.449339313910344</v>
      </c>
      <c r="AG823" s="16"/>
      <c r="AH823" s="12">
        <f>AD823/VLOOKUP(A823,[1]选股结果!$A$2:$AX$3002,35,FALSE)</f>
        <v>-0.0370715148673871</v>
      </c>
      <c r="AI823" s="10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S823/(1+0.13)+Z823)</f>
        <v>249388954.526903</v>
      </c>
      <c r="AJ823" s="10">
        <f t="shared" si="55"/>
        <v>-242824952.846903</v>
      </c>
      <c r="AK823" s="18">
        <f>AD823-VLOOKUP(A823,[2]选股结果!$A$2:$G$4900,7,FALSE)</f>
        <v>3837983.89000004</v>
      </c>
    </row>
    <row r="824" spans="1:37">
      <c r="A824" s="5" t="s">
        <v>1681</v>
      </c>
      <c r="B824" s="5" t="s">
        <v>1682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/>
      <c r="L824" s="6">
        <v>0</v>
      </c>
      <c r="M824" s="6">
        <v>0</v>
      </c>
      <c r="N824" s="6"/>
      <c r="O824" s="6">
        <v>0</v>
      </c>
      <c r="P824" s="6">
        <v>199246266.5</v>
      </c>
      <c r="Q824" s="6">
        <v>203495559.3</v>
      </c>
      <c r="R824" s="6"/>
      <c r="S824" s="6">
        <v>2739053974.41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503495243.96</v>
      </c>
      <c r="AA824" s="6">
        <v>486118603.53</v>
      </c>
      <c r="AB824" s="10">
        <f t="shared" si="56"/>
        <v>3941884049.04</v>
      </c>
      <c r="AC824" s="10">
        <f t="shared" si="57"/>
        <v>3927914088.4</v>
      </c>
      <c r="AD824" s="10">
        <f t="shared" si="54"/>
        <v>13969960.6400003</v>
      </c>
      <c r="AE824" s="12">
        <f>C824/(1+0.13)/VLOOKUP(A824,[1]选股结果!$A$2:$AX$3002,3,FALSE)</f>
        <v>0.917491276526437</v>
      </c>
      <c r="AF824" s="12">
        <f>(S824/(1+0.1)+Z824)/(VLOOKUP(A824,[1]选股结果!$A$2:$AY$3002,51,FALSE))</f>
        <v>0.918637289506859</v>
      </c>
      <c r="AG824" s="16"/>
      <c r="AH824" s="12">
        <f>AD824/VLOOKUP(A824,[1]选股结果!$A$2:$AX$3002,35,FALSE)</f>
        <v>0.0557746739864397</v>
      </c>
      <c r="AI824" s="10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S824/(1+0.13)+Z824)</f>
        <v>331242477.145664</v>
      </c>
      <c r="AJ824" s="10">
        <f t="shared" si="55"/>
        <v>-317272516.505663</v>
      </c>
      <c r="AK824" s="18">
        <f>AD824-VLOOKUP(A824,[2]选股结果!$A$2:$G$4900,7,FALSE)</f>
        <v>14293951.1800003</v>
      </c>
    </row>
    <row r="825" spans="1:37">
      <c r="A825" s="5" t="s">
        <v>1683</v>
      </c>
      <c r="B825" s="5" t="s">
        <v>1684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/>
      <c r="L825" s="6">
        <v>0</v>
      </c>
      <c r="M825" s="6">
        <v>0</v>
      </c>
      <c r="N825" s="6"/>
      <c r="O825" s="6">
        <v>0</v>
      </c>
      <c r="P825" s="6">
        <v>202949415.53</v>
      </c>
      <c r="Q825" s="6">
        <v>388600494.42</v>
      </c>
      <c r="R825" s="6"/>
      <c r="S825" s="6">
        <v>5983506987.67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1165923598.37</v>
      </c>
      <c r="AA825" s="6">
        <v>732900172.92</v>
      </c>
      <c r="AB825" s="10">
        <f t="shared" si="56"/>
        <v>6228262197</v>
      </c>
      <c r="AC825" s="10">
        <f t="shared" si="57"/>
        <v>8085280174.49</v>
      </c>
      <c r="AD825" s="10">
        <f t="shared" si="54"/>
        <v>-1857017977.49</v>
      </c>
      <c r="AE825" s="12">
        <f>C825/(1+0.13)/VLOOKUP(A825,[1]选股结果!$A$2:$AX$3002,3,FALSE)</f>
        <v>0.737991576619528</v>
      </c>
      <c r="AF825" s="12">
        <f>(S825/(1+0.1)+Z825)/(VLOOKUP(A825,[1]选股结果!$A$2:$AY$3002,51,FALSE))</f>
        <v>0.96489069995744</v>
      </c>
      <c r="AG825" s="16"/>
      <c r="AH825" s="12">
        <f>AD825/VLOOKUP(A825,[1]选股结果!$A$2:$AX$3002,35,FALSE)</f>
        <v>-49.2380522560278</v>
      </c>
      <c r="AI825" s="10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S825/(1+0.13)+Z825)</f>
        <v>384765095.828405</v>
      </c>
      <c r="AJ825" s="10">
        <f t="shared" si="55"/>
        <v>-2241783073.31841</v>
      </c>
      <c r="AK825" s="18">
        <f>AD825-VLOOKUP(A825,[2]选股结果!$A$2:$G$4900,7,FALSE)</f>
        <v>-1856984241.34</v>
      </c>
    </row>
    <row r="826" spans="1:37">
      <c r="A826" s="5" t="s">
        <v>1685</v>
      </c>
      <c r="B826" s="5" t="s">
        <v>1686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/>
      <c r="L826" s="6">
        <v>0</v>
      </c>
      <c r="M826" s="6">
        <v>0</v>
      </c>
      <c r="N826" s="6"/>
      <c r="O826" s="6">
        <v>0</v>
      </c>
      <c r="P826" s="6">
        <v>155182635.61</v>
      </c>
      <c r="Q826" s="6">
        <v>47557437.54</v>
      </c>
      <c r="R826" s="6"/>
      <c r="S826" s="6">
        <v>1023699497.74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777581665.71</v>
      </c>
      <c r="AA826" s="6">
        <v>145199361.12</v>
      </c>
      <c r="AB826" s="10">
        <f t="shared" si="56"/>
        <v>2223628412.74</v>
      </c>
      <c r="AC826" s="10">
        <f t="shared" si="57"/>
        <v>2101663160.18</v>
      </c>
      <c r="AD826" s="10">
        <f t="shared" si="54"/>
        <v>121965252.559999</v>
      </c>
      <c r="AE826" s="12">
        <f>C826/(1+0.13)/VLOOKUP(A826,[1]选股结果!$A$2:$AX$3002,3,FALSE)</f>
        <v>0.973642607318504</v>
      </c>
      <c r="AF826" s="12">
        <f>(S826/(1+0.1)+Z826)/(VLOOKUP(A826,[1]选股结果!$A$2:$AY$3002,51,FALSE))</f>
        <v>0.866555302950303</v>
      </c>
      <c r="AG826" s="16"/>
      <c r="AH826" s="12">
        <f>AD826/VLOOKUP(A826,[1]选股结果!$A$2:$AX$3002,35,FALSE)</f>
        <v>-3.30934959530074</v>
      </c>
      <c r="AI826" s="10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S826/(1+0.13)+Z826)</f>
        <v>287763153.418053</v>
      </c>
      <c r="AJ826" s="10">
        <f t="shared" si="55"/>
        <v>-165797900.858054</v>
      </c>
      <c r="AK826" s="18">
        <f>AD826-VLOOKUP(A826,[2]选股结果!$A$2:$G$4900,7,FALSE)</f>
        <v>123623898.099999</v>
      </c>
    </row>
    <row r="827" spans="1:37">
      <c r="A827" s="5" t="s">
        <v>1687</v>
      </c>
      <c r="B827" s="5" t="s">
        <v>1688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/>
      <c r="L827" s="6">
        <v>0</v>
      </c>
      <c r="M827" s="6">
        <v>0</v>
      </c>
      <c r="N827" s="6"/>
      <c r="O827" s="6">
        <v>0</v>
      </c>
      <c r="P827" s="6">
        <v>24860848.07</v>
      </c>
      <c r="Q827" s="6">
        <v>16088077.74</v>
      </c>
      <c r="R827" s="6"/>
      <c r="S827" s="6">
        <v>18383986.5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52019049.22</v>
      </c>
      <c r="AA827" s="6">
        <v>107464886.28</v>
      </c>
      <c r="AB827" s="10">
        <f t="shared" si="56"/>
        <v>219127958.69</v>
      </c>
      <c r="AC827" s="10">
        <f t="shared" si="57"/>
        <v>202728770.07</v>
      </c>
      <c r="AD827" s="10">
        <f t="shared" si="54"/>
        <v>16399188.62</v>
      </c>
      <c r="AE827" s="12">
        <f>C827/(1+0.13)/VLOOKUP(A827,[1]选股结果!$A$2:$AX$3002,3,FALSE)</f>
        <v>0.823376848125486</v>
      </c>
      <c r="AF827" s="12">
        <f>(S827/(1+0.1)+Z827)/(VLOOKUP(A827,[1]选股结果!$A$2:$AY$3002,51,FALSE))</f>
        <v>0.229081162020715</v>
      </c>
      <c r="AG827" s="16"/>
      <c r="AH827" s="12">
        <f>AD827/VLOOKUP(A827,[1]选股结果!$A$2:$AX$3002,35,FALSE)</f>
        <v>-0.169441316542469</v>
      </c>
      <c r="AI827" s="10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S827/(1+0.13)+Z827)</f>
        <v>231744307.29823</v>
      </c>
      <c r="AJ827" s="10">
        <f t="shared" si="55"/>
        <v>-215345118.67823</v>
      </c>
      <c r="AK827" s="18">
        <f>AD827-VLOOKUP(A827,[2]选股结果!$A$2:$G$4900,7,FALSE)</f>
        <v>24937894.42</v>
      </c>
    </row>
    <row r="828" spans="1:37">
      <c r="A828" s="5" t="s">
        <v>1689</v>
      </c>
      <c r="B828" s="5" t="s">
        <v>1690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/>
      <c r="L828" s="6">
        <v>0</v>
      </c>
      <c r="M828" s="6">
        <v>0</v>
      </c>
      <c r="N828" s="6"/>
      <c r="O828" s="6">
        <v>0</v>
      </c>
      <c r="P828" s="6">
        <v>495498394.81</v>
      </c>
      <c r="Q828" s="6">
        <v>466474251.06</v>
      </c>
      <c r="R828" s="6"/>
      <c r="S828" s="6">
        <v>5858019060.94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1444884978.64</v>
      </c>
      <c r="AA828" s="6">
        <v>328500829.16</v>
      </c>
      <c r="AB828" s="10">
        <f t="shared" si="56"/>
        <v>7369677000.17</v>
      </c>
      <c r="AC828" s="10">
        <f t="shared" si="57"/>
        <v>8126903263.55</v>
      </c>
      <c r="AD828" s="10">
        <f t="shared" si="54"/>
        <v>-757226263.38</v>
      </c>
      <c r="AE828" s="12">
        <f>C828/(1+0.13)/VLOOKUP(A828,[1]选股结果!$A$2:$AX$3002,3,FALSE)</f>
        <v>0.989576906460546</v>
      </c>
      <c r="AF828" s="12">
        <f>(S828/(1+0.1)+Z828)/(VLOOKUP(A828,[1]选股结果!$A$2:$AY$3002,51,FALSE))</f>
        <v>1.2189273473016</v>
      </c>
      <c r="AG828" s="16"/>
      <c r="AH828" s="12">
        <f>AD828/VLOOKUP(A828,[1]选股结果!$A$2:$AX$3002,35,FALSE)</f>
        <v>-1.64288628514546</v>
      </c>
      <c r="AI828" s="10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S828/(1+0.13)+Z828)</f>
        <v>-1074616292.73867</v>
      </c>
      <c r="AJ828" s="10">
        <f t="shared" si="55"/>
        <v>317390029.358672</v>
      </c>
      <c r="AK828" s="18">
        <f>AD828-VLOOKUP(A828,[2]选股结果!$A$2:$G$4900,7,FALSE)</f>
        <v>-756268718.76</v>
      </c>
    </row>
    <row r="829" spans="1:37">
      <c r="A829" s="5" t="s">
        <v>1691</v>
      </c>
      <c r="B829" s="5" t="s">
        <v>1692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/>
      <c r="L829" s="6">
        <v>0</v>
      </c>
      <c r="M829" s="6">
        <v>0</v>
      </c>
      <c r="N829" s="6"/>
      <c r="O829" s="6">
        <v>0</v>
      </c>
      <c r="P829" s="6">
        <v>408852145</v>
      </c>
      <c r="Q829" s="6">
        <v>221223972.77</v>
      </c>
      <c r="R829" s="6"/>
      <c r="S829" s="6">
        <v>2728381561.6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483398275.92</v>
      </c>
      <c r="AA829" s="6">
        <v>329025302.85</v>
      </c>
      <c r="AB829" s="10">
        <f t="shared" si="56"/>
        <v>4840540789.23</v>
      </c>
      <c r="AC829" s="10">
        <f t="shared" si="57"/>
        <v>3949657285.37</v>
      </c>
      <c r="AD829" s="10">
        <f t="shared" si="54"/>
        <v>890883503.860001</v>
      </c>
      <c r="AE829" s="12">
        <f>C829/(1+0.13)/VLOOKUP(A829,[1]选股结果!$A$2:$AX$3002,3,FALSE)</f>
        <v>1.01525486219443</v>
      </c>
      <c r="AF829" s="12">
        <f>(S829/(1+0.1)+Z829)/(VLOOKUP(A829,[1]选股结果!$A$2:$AY$3002,51,FALSE))</f>
        <v>0.940077089889819</v>
      </c>
      <c r="AG829" s="16"/>
      <c r="AH829" s="12">
        <f>AD829/VLOOKUP(A829,[1]选股结果!$A$2:$AX$3002,35,FALSE)</f>
        <v>1.20620459835791</v>
      </c>
      <c r="AI829" s="10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S829/(1+0.13)+Z829)</f>
        <v>254766587.921858</v>
      </c>
      <c r="AJ829" s="10">
        <f t="shared" si="55"/>
        <v>636116915.938142</v>
      </c>
      <c r="AK829" s="18">
        <f>AD829-VLOOKUP(A829,[2]选股结果!$A$2:$G$4900,7,FALSE)</f>
        <v>890709964.230001</v>
      </c>
    </row>
    <row r="830" spans="1:37">
      <c r="A830" s="5" t="s">
        <v>1693</v>
      </c>
      <c r="B830" s="5" t="s">
        <v>1694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/>
      <c r="L830" s="6">
        <v>0</v>
      </c>
      <c r="M830" s="6">
        <v>0</v>
      </c>
      <c r="N830" s="6"/>
      <c r="O830" s="6">
        <v>0</v>
      </c>
      <c r="P830" s="6">
        <v>385545401.99</v>
      </c>
      <c r="Q830" s="6">
        <v>416905832.77</v>
      </c>
      <c r="R830" s="6"/>
      <c r="S830" s="6">
        <v>5744487094.91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1249354424.17</v>
      </c>
      <c r="AA830" s="6">
        <v>786098866.79</v>
      </c>
      <c r="AB830" s="10">
        <f t="shared" si="56"/>
        <v>7213389839.55</v>
      </c>
      <c r="AC830" s="10">
        <f t="shared" si="57"/>
        <v>8165485787.86</v>
      </c>
      <c r="AD830" s="10">
        <f t="shared" si="54"/>
        <v>-952095948.31</v>
      </c>
      <c r="AE830" s="12">
        <f>C830/(1+0.13)/VLOOKUP(A830,[1]选股结果!$A$2:$AX$3002,3,FALSE)</f>
        <v>0.890830074344588</v>
      </c>
      <c r="AF830" s="12">
        <f>(S830/(1+0.1)+Z830)/(VLOOKUP(A830,[1]选股结果!$A$2:$AY$3002,51,FALSE))</f>
        <v>1.02511059528853</v>
      </c>
      <c r="AG830" s="16"/>
      <c r="AH830" s="12">
        <f>AD830/VLOOKUP(A830,[1]选股结果!$A$2:$AX$3002,35,FALSE)</f>
        <v>-2.26697132844086</v>
      </c>
      <c r="AI830" s="10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S830/(1+0.13)+Z830)</f>
        <v>-19881350.0904417</v>
      </c>
      <c r="AJ830" s="10">
        <f t="shared" si="55"/>
        <v>-932214598.219559</v>
      </c>
      <c r="AK830" s="18">
        <f>AD830-VLOOKUP(A830,[2]选股结果!$A$2:$G$4900,7,FALSE)</f>
        <v>-909653134.35</v>
      </c>
    </row>
    <row r="831" spans="1:37">
      <c r="A831" s="5" t="s">
        <v>1695</v>
      </c>
      <c r="B831" s="5" t="s">
        <v>1696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/>
      <c r="L831" s="6">
        <v>0</v>
      </c>
      <c r="M831" s="6">
        <v>0</v>
      </c>
      <c r="N831" s="6"/>
      <c r="O831" s="6">
        <v>0</v>
      </c>
      <c r="P831" s="6">
        <v>33037589.65</v>
      </c>
      <c r="Q831" s="6">
        <v>217481303.91</v>
      </c>
      <c r="R831" s="6"/>
      <c r="S831" s="6">
        <v>601518338.09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131984583.18</v>
      </c>
      <c r="AA831" s="6">
        <v>217325416.81</v>
      </c>
      <c r="AB831" s="10">
        <f t="shared" si="56"/>
        <v>1154084416.02</v>
      </c>
      <c r="AC831" s="10">
        <f t="shared" si="57"/>
        <v>983865927.73</v>
      </c>
      <c r="AD831" s="10">
        <f t="shared" si="54"/>
        <v>170218488.29</v>
      </c>
      <c r="AE831" s="12">
        <f>C831/(1+0.13)/VLOOKUP(A831,[1]选股结果!$A$2:$AX$3002,3,FALSE)</f>
        <v>1.73411551668725</v>
      </c>
      <c r="AF831" s="12">
        <f>(S831/(1+0.1)+Z831)/(VLOOKUP(A831,[1]选股结果!$A$2:$AY$3002,51,FALSE))</f>
        <v>1.34358584816646</v>
      </c>
      <c r="AG831" s="16"/>
      <c r="AH831" s="12">
        <f>AD831/VLOOKUP(A831,[1]选股结果!$A$2:$AX$3002,35,FALSE)</f>
        <v>-18.7914552811566</v>
      </c>
      <c r="AI831" s="10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S831/(1+0.13)+Z831)</f>
        <v>-159072025.563982</v>
      </c>
      <c r="AJ831" s="10">
        <f t="shared" si="55"/>
        <v>329290513.853983</v>
      </c>
      <c r="AK831" s="18">
        <f>AD831-VLOOKUP(A831,[2]选股结果!$A$2:$G$4900,7,FALSE)</f>
        <v>170221007.8</v>
      </c>
    </row>
    <row r="832" spans="1:37">
      <c r="A832" s="5" t="s">
        <v>1697</v>
      </c>
      <c r="B832" s="5" t="s">
        <v>1698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/>
      <c r="L832" s="6">
        <v>0</v>
      </c>
      <c r="M832" s="6">
        <v>0</v>
      </c>
      <c r="N832" s="6"/>
      <c r="O832" s="6">
        <v>0</v>
      </c>
      <c r="P832" s="6">
        <v>316486476.27</v>
      </c>
      <c r="Q832" s="6">
        <v>420093108.57</v>
      </c>
      <c r="R832" s="6"/>
      <c r="S832" s="6">
        <v>6549753304.9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2573540018.67</v>
      </c>
      <c r="AA832" s="6">
        <v>881535209.52</v>
      </c>
      <c r="AB832" s="10">
        <f t="shared" si="56"/>
        <v>8915133618.57</v>
      </c>
      <c r="AC832" s="10">
        <f t="shared" si="57"/>
        <v>10321315009.36</v>
      </c>
      <c r="AD832" s="10">
        <f t="shared" si="54"/>
        <v>-1406181390.79</v>
      </c>
      <c r="AE832" s="12">
        <f>C832/(1+0.13)/VLOOKUP(A832,[1]选股结果!$A$2:$AX$3002,3,FALSE)</f>
        <v>0.858298770737481</v>
      </c>
      <c r="AF832" s="12">
        <f>(S832/(1+0.1)+Z832)/(VLOOKUP(A832,[1]选股结果!$A$2:$AY$3002,51,FALSE))</f>
        <v>1.02986564036371</v>
      </c>
      <c r="AG832" s="16"/>
      <c r="AH832" s="12">
        <f>AD832/VLOOKUP(A832,[1]选股结果!$A$2:$AX$3002,35,FALSE)</f>
        <v>-5.4891117451341</v>
      </c>
      <c r="AI832" s="10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S832/(1+0.13)+Z832)</f>
        <v>-89224815.8033638</v>
      </c>
      <c r="AJ832" s="10">
        <f t="shared" si="55"/>
        <v>-1316956574.98664</v>
      </c>
      <c r="AK832" s="18">
        <f>AD832-VLOOKUP(A832,[2]选股结果!$A$2:$G$4900,7,FALSE)</f>
        <v>-1392374693.33</v>
      </c>
    </row>
    <row r="833" spans="1:37">
      <c r="A833" s="5" t="s">
        <v>1699</v>
      </c>
      <c r="B833" s="5" t="s">
        <v>1700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/>
      <c r="L833" s="6">
        <v>0</v>
      </c>
      <c r="M833" s="6">
        <v>0</v>
      </c>
      <c r="N833" s="6"/>
      <c r="O833" s="6">
        <v>0</v>
      </c>
      <c r="P833" s="6">
        <v>83347257.43</v>
      </c>
      <c r="Q833" s="6">
        <v>52189177.72</v>
      </c>
      <c r="R833" s="6"/>
      <c r="S833" s="6">
        <v>1135167894.07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426810919.16</v>
      </c>
      <c r="AA833" s="6">
        <v>344176709.46</v>
      </c>
      <c r="AB833" s="10">
        <f t="shared" si="56"/>
        <v>1763640733.22</v>
      </c>
      <c r="AC833" s="10">
        <f t="shared" si="57"/>
        <v>1989502780.12</v>
      </c>
      <c r="AD833" s="10">
        <f t="shared" si="54"/>
        <v>-225862046.9</v>
      </c>
      <c r="AE833" s="12">
        <f>C833/(1+0.13)/VLOOKUP(A833,[1]选股结果!$A$2:$AX$3002,3,FALSE)</f>
        <v>0.827120703857833</v>
      </c>
      <c r="AF833" s="12">
        <f>(S833/(1+0.1)+Z833)/(VLOOKUP(A833,[1]选股结果!$A$2:$AY$3002,51,FALSE))</f>
        <v>0.819956570498833</v>
      </c>
      <c r="AG833" s="16"/>
      <c r="AH833" s="12">
        <f>AD833/VLOOKUP(A833,[1]选股结果!$A$2:$AX$3002,35,FALSE)</f>
        <v>-2.60461599769051</v>
      </c>
      <c r="AI833" s="10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S833/(1+0.13)+Z833)</f>
        <v>347712061.325929</v>
      </c>
      <c r="AJ833" s="10">
        <f t="shared" si="55"/>
        <v>-573574108.225929</v>
      </c>
      <c r="AK833" s="18">
        <f>AD833-VLOOKUP(A833,[2]选股结果!$A$2:$G$4900,7,FALSE)</f>
        <v>-225154728.68</v>
      </c>
    </row>
    <row r="834" spans="1:37">
      <c r="A834" s="5" t="s">
        <v>1701</v>
      </c>
      <c r="B834" s="5" t="s">
        <v>1702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/>
      <c r="L834" s="6">
        <v>0</v>
      </c>
      <c r="M834" s="6">
        <v>0</v>
      </c>
      <c r="N834" s="6"/>
      <c r="O834" s="6">
        <v>0</v>
      </c>
      <c r="P834" s="6">
        <v>115253652.82</v>
      </c>
      <c r="Q834" s="6">
        <v>167338511.29</v>
      </c>
      <c r="R834" s="6"/>
      <c r="S834" s="6">
        <v>2089953842.33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720786090.48</v>
      </c>
      <c r="AA834" s="6">
        <v>272740291.25</v>
      </c>
      <c r="AB834" s="10">
        <f t="shared" si="56"/>
        <v>3093792885.89</v>
      </c>
      <c r="AC834" s="10">
        <f t="shared" si="57"/>
        <v>3198733876.88</v>
      </c>
      <c r="AD834" s="10">
        <f t="shared" si="54"/>
        <v>-104940990.99</v>
      </c>
      <c r="AE834" s="12">
        <f>C834/(1+0.13)/VLOOKUP(A834,[1]选股结果!$A$2:$AX$3002,3,FALSE)</f>
        <v>0.829214345555316</v>
      </c>
      <c r="AF834" s="12">
        <f>(S834/(1+0.1)+Z834)/(VLOOKUP(A834,[1]选股结果!$A$2:$AY$3002,51,FALSE))</f>
        <v>0.777261862400944</v>
      </c>
      <c r="AG834" s="16"/>
      <c r="AH834" s="12">
        <f>AD834/VLOOKUP(A834,[1]选股结果!$A$2:$AX$3002,35,FALSE)</f>
        <v>0.164948977654873</v>
      </c>
      <c r="AI834" s="10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S834/(1+0.13)+Z834)</f>
        <v>801461958.901681</v>
      </c>
      <c r="AJ834" s="10">
        <f t="shared" si="55"/>
        <v>-906402949.891682</v>
      </c>
      <c r="AK834" s="18">
        <f>AD834-VLOOKUP(A834,[2]选股结果!$A$2:$G$4900,7,FALSE)</f>
        <v>-105274084.68</v>
      </c>
    </row>
    <row r="835" spans="1:37">
      <c r="A835" s="5" t="s">
        <v>1703</v>
      </c>
      <c r="B835" s="5" t="s">
        <v>1704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/>
      <c r="L835" s="6">
        <v>0</v>
      </c>
      <c r="M835" s="6">
        <v>0</v>
      </c>
      <c r="N835" s="6"/>
      <c r="O835" s="6">
        <v>0</v>
      </c>
      <c r="P835" s="6">
        <v>36479215.55</v>
      </c>
      <c r="Q835" s="6">
        <v>79038586.3</v>
      </c>
      <c r="R835" s="6"/>
      <c r="S835" s="6">
        <v>1325648144.05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244641037.67</v>
      </c>
      <c r="AA835" s="6">
        <v>55482078.1</v>
      </c>
      <c r="AB835" s="10">
        <f t="shared" si="56"/>
        <v>1691691169.58</v>
      </c>
      <c r="AC835" s="10">
        <f t="shared" si="57"/>
        <v>1662250475.37</v>
      </c>
      <c r="AD835" s="10">
        <f t="shared" ref="AD835:AD898" si="58">AB835-AC835</f>
        <v>29440694.21</v>
      </c>
      <c r="AE835" s="12">
        <f>C835/(1+0.13)/VLOOKUP(A835,[1]选股结果!$A$2:$AX$3002,3,FALSE)</f>
        <v>0.700657241656695</v>
      </c>
      <c r="AF835" s="12">
        <f>(S835/(1+0.1)+Z835)/(VLOOKUP(A835,[1]选股结果!$A$2:$AY$3002,51,FALSE))</f>
        <v>0.767591885083134</v>
      </c>
      <c r="AG835" s="16"/>
      <c r="AH835" s="12">
        <f>AD835/VLOOKUP(A835,[1]选股结果!$A$2:$AX$3002,35,FALSE)</f>
        <v>0.440433682037633</v>
      </c>
      <c r="AI835" s="10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S835/(1+0.13)+Z835)</f>
        <v>470951477.953274</v>
      </c>
      <c r="AJ835" s="10">
        <f t="shared" ref="AJ835:AJ898" si="59">AD835-AI835</f>
        <v>-441510783.743274</v>
      </c>
      <c r="AK835" s="18">
        <f>AD835-VLOOKUP(A835,[2]选股结果!$A$2:$G$4900,7,FALSE)</f>
        <v>29061415.39</v>
      </c>
    </row>
    <row r="836" spans="1:37">
      <c r="A836" s="5" t="s">
        <v>1705</v>
      </c>
      <c r="B836" s="5" t="s">
        <v>1706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/>
      <c r="L836" s="6">
        <v>0</v>
      </c>
      <c r="M836" s="6">
        <v>0</v>
      </c>
      <c r="N836" s="6"/>
      <c r="O836" s="6">
        <v>0</v>
      </c>
      <c r="P836" s="6">
        <v>45909767.49</v>
      </c>
      <c r="Q836" s="6">
        <v>47470933.22</v>
      </c>
      <c r="R836" s="6"/>
      <c r="S836" s="6">
        <v>1833799091.17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114246532.46</v>
      </c>
      <c r="AA836" s="6">
        <v>105080432.33</v>
      </c>
      <c r="AB836" s="10">
        <f t="shared" si="56"/>
        <v>1906601590.91</v>
      </c>
      <c r="AC836" s="10">
        <f t="shared" si="57"/>
        <v>2099035823.45</v>
      </c>
      <c r="AD836" s="10">
        <f t="shared" si="58"/>
        <v>-192434232.54</v>
      </c>
      <c r="AE836" s="12">
        <f>C836/(1+0.13)/VLOOKUP(A836,[1]选股结果!$A$2:$AX$3002,3,FALSE)</f>
        <v>0.704442091369308</v>
      </c>
      <c r="AF836" s="12">
        <f>(S836/(1+0.1)+Z836)/(VLOOKUP(A836,[1]选股结果!$A$2:$AY$3002,51,FALSE))</f>
        <v>0.764876144556648</v>
      </c>
      <c r="AG836" s="16"/>
      <c r="AH836" s="12">
        <f>AD836/VLOOKUP(A836,[1]选股结果!$A$2:$AX$3002,35,FALSE)</f>
        <v>4.13773981740357</v>
      </c>
      <c r="AI836" s="10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S836/(1+0.13)+Z836)</f>
        <v>591844066.957256</v>
      </c>
      <c r="AJ836" s="10">
        <f t="shared" si="59"/>
        <v>-784278299.497256</v>
      </c>
      <c r="AK836" s="18">
        <f>AD836-VLOOKUP(A836,[2]选股结果!$A$2:$G$4900,7,FALSE)</f>
        <v>-192434232.54</v>
      </c>
    </row>
    <row r="837" spans="1:37">
      <c r="A837" s="5" t="s">
        <v>1707</v>
      </c>
      <c r="B837" s="5" t="s">
        <v>1708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/>
      <c r="L837" s="6">
        <v>0</v>
      </c>
      <c r="M837" s="6">
        <v>0</v>
      </c>
      <c r="N837" s="6"/>
      <c r="O837" s="6">
        <v>0</v>
      </c>
      <c r="P837" s="6">
        <v>73296127.35</v>
      </c>
      <c r="Q837" s="6">
        <v>25975191.38</v>
      </c>
      <c r="R837" s="6"/>
      <c r="S837" s="6">
        <v>329817717.18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284228423.54</v>
      </c>
      <c r="AA837" s="6">
        <v>80212094.87</v>
      </c>
      <c r="AB837" s="10">
        <f t="shared" si="56"/>
        <v>665438200.18</v>
      </c>
      <c r="AC837" s="10">
        <f t="shared" si="57"/>
        <v>767554362.94</v>
      </c>
      <c r="AD837" s="10">
        <f t="shared" si="58"/>
        <v>-102116162.76</v>
      </c>
      <c r="AE837" s="12">
        <f>C837/(1+0.13)/VLOOKUP(A837,[1]选股结果!$A$2:$AX$3002,3,FALSE)</f>
        <v>0.761257955978888</v>
      </c>
      <c r="AF837" s="12">
        <f>(S837/(1+0.1)+Z837)/(VLOOKUP(A837,[1]选股结果!$A$2:$AY$3002,51,FALSE))</f>
        <v>0.814184394467587</v>
      </c>
      <c r="AG837" s="16"/>
      <c r="AH837" s="12">
        <f>AD837/VLOOKUP(A837,[1]选股结果!$A$2:$AX$3002,35,FALSE)</f>
        <v>-4.27163495018954</v>
      </c>
      <c r="AI837" s="10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S837/(1+0.13)+Z837)</f>
        <v>141256746.98</v>
      </c>
      <c r="AJ837" s="10">
        <f t="shared" si="59"/>
        <v>-243372909.74</v>
      </c>
      <c r="AK837" s="18">
        <f>AD837-VLOOKUP(A837,[2]选股结果!$A$2:$G$4900,7,FALSE)</f>
        <v>-102116162.76</v>
      </c>
    </row>
    <row r="838" spans="1:37">
      <c r="A838" s="5" t="s">
        <v>1709</v>
      </c>
      <c r="B838" s="5" t="s">
        <v>1710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/>
      <c r="L838" s="6">
        <v>0</v>
      </c>
      <c r="M838" s="6">
        <v>0</v>
      </c>
      <c r="N838" s="6"/>
      <c r="O838" s="6">
        <v>0</v>
      </c>
      <c r="P838" s="6">
        <v>84689174.63</v>
      </c>
      <c r="Q838" s="6">
        <v>50062390.86</v>
      </c>
      <c r="R838" s="6"/>
      <c r="S838" s="6">
        <v>766931209.71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147588826.59</v>
      </c>
      <c r="AA838" s="6">
        <v>101419390.85</v>
      </c>
      <c r="AB838" s="10">
        <f t="shared" si="56"/>
        <v>1135677732.71</v>
      </c>
      <c r="AC838" s="10">
        <f t="shared" si="57"/>
        <v>1100628601.78</v>
      </c>
      <c r="AD838" s="10">
        <f t="shared" si="58"/>
        <v>35049130.9299996</v>
      </c>
      <c r="AE838" s="12">
        <f>C838/(1+0.13)/VLOOKUP(A838,[1]选股结果!$A$2:$AX$3002,3,FALSE)</f>
        <v>0.720134513643549</v>
      </c>
      <c r="AF838" s="12">
        <f>(S838/(1+0.1)+Z838)/(VLOOKUP(A838,[1]选股结果!$A$2:$AY$3002,51,FALSE))</f>
        <v>0.702125393603951</v>
      </c>
      <c r="AG838" s="16"/>
      <c r="AH838" s="12">
        <f>AD838/VLOOKUP(A838,[1]选股结果!$A$2:$AX$3002,35,FALSE)</f>
        <v>0.2844052051832</v>
      </c>
      <c r="AI838" s="10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S838/(1+0.13)+Z838)</f>
        <v>376913471.215929</v>
      </c>
      <c r="AJ838" s="10">
        <f t="shared" si="59"/>
        <v>-341864340.285929</v>
      </c>
      <c r="AK838" s="18">
        <f>AD838-VLOOKUP(A838,[2]选股结果!$A$2:$G$4900,7,FALSE)</f>
        <v>35402434.8299996</v>
      </c>
    </row>
    <row r="839" spans="1:37">
      <c r="A839" s="5" t="s">
        <v>1711</v>
      </c>
      <c r="B839" s="5" t="s">
        <v>1712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/>
      <c r="L839" s="6">
        <v>0</v>
      </c>
      <c r="M839" s="6">
        <v>0</v>
      </c>
      <c r="N839" s="6"/>
      <c r="O839" s="6">
        <v>0</v>
      </c>
      <c r="P839" s="6">
        <v>269895957.76</v>
      </c>
      <c r="Q839" s="6">
        <v>71907792.67</v>
      </c>
      <c r="R839" s="6"/>
      <c r="S839" s="6">
        <v>3332463064.04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634129544.06</v>
      </c>
      <c r="AA839" s="6">
        <v>354581992.93</v>
      </c>
      <c r="AB839" s="10">
        <f t="shared" si="56"/>
        <v>6837302859.94</v>
      </c>
      <c r="AC839" s="10">
        <f t="shared" si="57"/>
        <v>4591070558.79</v>
      </c>
      <c r="AD839" s="10">
        <f t="shared" si="58"/>
        <v>2246232301.15</v>
      </c>
      <c r="AE839" s="12">
        <f>C839/(1+0.13)/VLOOKUP(A839,[1]选股结果!$A$2:$AX$3002,3,FALSE)</f>
        <v>0.910891991036388</v>
      </c>
      <c r="AF839" s="12">
        <f>(S839/(1+0.1)+Z839)/(VLOOKUP(A839,[1]选股结果!$A$2:$AY$3002,51,FALSE))</f>
        <v>0.945071198225031</v>
      </c>
      <c r="AG839" s="16"/>
      <c r="AH839" s="12">
        <f>AD839/VLOOKUP(A839,[1]选股结果!$A$2:$AX$3002,35,FALSE)</f>
        <v>0.664391048999698</v>
      </c>
      <c r="AI839" s="10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S839/(1+0.13)+Z839)</f>
        <v>293365257.162478</v>
      </c>
      <c r="AJ839" s="10">
        <f t="shared" si="59"/>
        <v>1952867043.98752</v>
      </c>
      <c r="AK839" s="18">
        <f>AD839-VLOOKUP(A839,[2]选股结果!$A$2:$G$4900,7,FALSE)</f>
        <v>2246403498.34</v>
      </c>
    </row>
    <row r="840" spans="1:37">
      <c r="A840" s="5" t="s">
        <v>1713</v>
      </c>
      <c r="B840" s="5" t="s">
        <v>1714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/>
      <c r="L840" s="6">
        <v>0</v>
      </c>
      <c r="M840" s="6">
        <v>0</v>
      </c>
      <c r="N840" s="6"/>
      <c r="O840" s="6">
        <v>0</v>
      </c>
      <c r="P840" s="6">
        <v>82413720.19</v>
      </c>
      <c r="Q840" s="6">
        <v>148947793.81</v>
      </c>
      <c r="R840" s="6"/>
      <c r="S840" s="6">
        <v>916800270.47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506723995</v>
      </c>
      <c r="AA840" s="6">
        <v>271534995.19</v>
      </c>
      <c r="AB840" s="10">
        <f t="shared" si="56"/>
        <v>1628181150.08</v>
      </c>
      <c r="AC840" s="10">
        <f t="shared" si="57"/>
        <v>1777472980.85</v>
      </c>
      <c r="AD840" s="10">
        <f t="shared" si="58"/>
        <v>-149291830.77</v>
      </c>
      <c r="AE840" s="12">
        <f>C840/(1+0.13)/VLOOKUP(A840,[1]选股结果!$A$2:$AX$3002,3,FALSE)</f>
        <v>0.960159101430491</v>
      </c>
      <c r="AF840" s="12">
        <f>(S840/(1+0.1)+Z840)/(VLOOKUP(A840,[1]选股结果!$A$2:$AY$3002,51,FALSE))</f>
        <v>1.02194233490227</v>
      </c>
      <c r="AG840" s="16"/>
      <c r="AH840" s="12">
        <f>AD840/VLOOKUP(A840,[1]选股结果!$A$2:$AX$3002,35,FALSE)</f>
        <v>0.848374676971197</v>
      </c>
      <c r="AI840" s="10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S840/(1+0.13)+Z840)</f>
        <v>-6648137.11230087</v>
      </c>
      <c r="AJ840" s="10">
        <f t="shared" si="59"/>
        <v>-142643693.657699</v>
      </c>
      <c r="AK840" s="18">
        <f>AD840-VLOOKUP(A840,[2]选股结果!$A$2:$G$4900,7,FALSE)</f>
        <v>-149368156.86</v>
      </c>
    </row>
    <row r="841" spans="1:37">
      <c r="A841" s="5" t="s">
        <v>1715</v>
      </c>
      <c r="B841" s="5" t="s">
        <v>1716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/>
      <c r="L841" s="6">
        <v>0</v>
      </c>
      <c r="M841" s="6">
        <v>0</v>
      </c>
      <c r="N841" s="6"/>
      <c r="O841" s="6">
        <v>0</v>
      </c>
      <c r="P841" s="6">
        <v>414741524.5</v>
      </c>
      <c r="Q841" s="6">
        <v>3035980455.26</v>
      </c>
      <c r="R841" s="6"/>
      <c r="S841" s="6">
        <v>17444787561.18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3037390579.69</v>
      </c>
      <c r="AA841" s="6">
        <v>2186757204.92</v>
      </c>
      <c r="AB841" s="10">
        <f t="shared" si="56"/>
        <v>23371877534.52</v>
      </c>
      <c r="AC841" s="10">
        <f t="shared" si="57"/>
        <v>23083676870.29</v>
      </c>
      <c r="AD841" s="10">
        <f t="shared" si="58"/>
        <v>288200664.229996</v>
      </c>
      <c r="AE841" s="12">
        <f>C841/(1+0.13)/VLOOKUP(A841,[1]选股结果!$A$2:$AX$3002,3,FALSE)</f>
        <v>0.825249791131119</v>
      </c>
      <c r="AF841" s="12">
        <f>(S841/(1+0.1)+Z841)/(VLOOKUP(A841,[1]选股结果!$A$2:$AY$3002,51,FALSE))</f>
        <v>0.933719048721821</v>
      </c>
      <c r="AG841" s="16"/>
      <c r="AH841" s="12">
        <f>AD841/VLOOKUP(A841,[1]选股结果!$A$2:$AX$3002,35,FALSE)</f>
        <v>0.285950041399724</v>
      </c>
      <c r="AI841" s="10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S841/(1+0.13)+Z841)</f>
        <v>1762404021.00062</v>
      </c>
      <c r="AJ841" s="10">
        <f t="shared" si="59"/>
        <v>-1474203356.77062</v>
      </c>
      <c r="AK841" s="18">
        <f>AD841-VLOOKUP(A841,[2]选股结果!$A$2:$G$4900,7,FALSE)</f>
        <v>280564438.379996</v>
      </c>
    </row>
    <row r="842" spans="1:37">
      <c r="A842" s="5" t="s">
        <v>1717</v>
      </c>
      <c r="B842" s="5" t="s">
        <v>1718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/>
      <c r="L842" s="6">
        <v>0</v>
      </c>
      <c r="M842" s="6">
        <v>0</v>
      </c>
      <c r="N842" s="6"/>
      <c r="O842" s="6">
        <v>0</v>
      </c>
      <c r="P842" s="6">
        <v>226639917.97</v>
      </c>
      <c r="Q842" s="6">
        <v>262387271.04</v>
      </c>
      <c r="R842" s="6"/>
      <c r="S842" s="6">
        <v>20373517100.95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1842187263.41</v>
      </c>
      <c r="AA842" s="6">
        <v>703930636.57</v>
      </c>
      <c r="AB842" s="10">
        <f t="shared" si="56"/>
        <v>23691747966.95</v>
      </c>
      <c r="AC842" s="10">
        <f t="shared" si="57"/>
        <v>23146274918.9</v>
      </c>
      <c r="AD842" s="10">
        <f t="shared" si="58"/>
        <v>545473048.049999</v>
      </c>
      <c r="AE842" s="12">
        <f>C842/(1+0.13)/VLOOKUP(A842,[1]选股结果!$A$2:$AX$3002,3,FALSE)</f>
        <v>0.884497316536652</v>
      </c>
      <c r="AF842" s="12">
        <f>(S842/(1+0.1)+Z842)/(VLOOKUP(A842,[1]选股结果!$A$2:$AY$3002,51,FALSE))</f>
        <v>0.880011370785615</v>
      </c>
      <c r="AG842" s="16"/>
      <c r="AH842" s="12">
        <f>AD842/VLOOKUP(A842,[1]选股结果!$A$2:$AX$3002,35,FALSE)</f>
        <v>-2.98555976460499</v>
      </c>
      <c r="AI842" s="10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S842/(1+0.13)+Z842)</f>
        <v>3268268999.82681</v>
      </c>
      <c r="AJ842" s="10">
        <f t="shared" si="59"/>
        <v>-2722795951.77681</v>
      </c>
      <c r="AK842" s="18">
        <f>AD842-VLOOKUP(A842,[2]选股结果!$A$2:$G$4900,7,FALSE)</f>
        <v>548590999.659999</v>
      </c>
    </row>
    <row r="843" spans="1:37">
      <c r="A843" s="5" t="s">
        <v>1719</v>
      </c>
      <c r="B843" s="5" t="s">
        <v>1720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/>
      <c r="L843" s="6">
        <v>0</v>
      </c>
      <c r="M843" s="6">
        <v>0</v>
      </c>
      <c r="N843" s="6"/>
      <c r="O843" s="6">
        <v>0</v>
      </c>
      <c r="P843" s="6">
        <v>314408921.77</v>
      </c>
      <c r="Q843" s="6">
        <v>85198510.4</v>
      </c>
      <c r="R843" s="6"/>
      <c r="S843" s="6">
        <v>8791733338.07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372529465.94</v>
      </c>
      <c r="AA843" s="6">
        <v>355233124.73</v>
      </c>
      <c r="AB843" s="10">
        <f t="shared" si="56"/>
        <v>10582160995.31</v>
      </c>
      <c r="AC843" s="10">
        <f t="shared" si="57"/>
        <v>9833904850.51</v>
      </c>
      <c r="AD843" s="10">
        <f t="shared" si="58"/>
        <v>748256144.799999</v>
      </c>
      <c r="AE843" s="12">
        <f>C843/(1+0.13)/VLOOKUP(A843,[1]选股结果!$A$2:$AX$3002,3,FALSE)</f>
        <v>0.736885388281485</v>
      </c>
      <c r="AF843" s="12">
        <f>(S843/(1+0.1)+Z843)/(VLOOKUP(A843,[1]选股结果!$A$2:$AY$3002,51,FALSE))</f>
        <v>0.703633035073284</v>
      </c>
      <c r="AG843" s="16"/>
      <c r="AH843" s="12">
        <f>AD843/VLOOKUP(A843,[1]选股结果!$A$2:$AX$3002,35,FALSE)</f>
        <v>1.60501184338037</v>
      </c>
      <c r="AI843" s="10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S843/(1+0.13)+Z843)</f>
        <v>3735495026.17752</v>
      </c>
      <c r="AJ843" s="10">
        <f t="shared" si="59"/>
        <v>-2987238881.37752</v>
      </c>
      <c r="AK843" s="18">
        <f>AD843-VLOOKUP(A843,[2]选股结果!$A$2:$G$4900,7,FALSE)</f>
        <v>748183411.069999</v>
      </c>
    </row>
    <row r="844" spans="1:37">
      <c r="A844" s="5" t="s">
        <v>1721</v>
      </c>
      <c r="B844" s="5" t="s">
        <v>1722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/>
      <c r="L844" s="6">
        <v>0</v>
      </c>
      <c r="M844" s="6">
        <v>0</v>
      </c>
      <c r="N844" s="6"/>
      <c r="O844" s="6">
        <v>0</v>
      </c>
      <c r="P844" s="6">
        <v>57518612.33</v>
      </c>
      <c r="Q844" s="6">
        <v>643722773.96</v>
      </c>
      <c r="R844" s="6"/>
      <c r="S844" s="6">
        <v>2060998408.61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762235255.46</v>
      </c>
      <c r="AA844" s="6">
        <v>429471072.13</v>
      </c>
      <c r="AB844" s="10">
        <f t="shared" si="56"/>
        <v>4156716754.37</v>
      </c>
      <c r="AC844" s="10">
        <f t="shared" si="57"/>
        <v>3310223348.53</v>
      </c>
      <c r="AD844" s="10">
        <f t="shared" si="58"/>
        <v>846493405.84</v>
      </c>
      <c r="AE844" s="12">
        <f>C844/(1+0.13)/VLOOKUP(A844,[1]选股结果!$A$2:$AX$3002,3,FALSE)</f>
        <v>1.13733441075796</v>
      </c>
      <c r="AF844" s="12">
        <f>(S844/(1+0.1)+Z844)/(VLOOKUP(A844,[1]选股结果!$A$2:$AY$3002,51,FALSE))</f>
        <v>0.696105170180653</v>
      </c>
      <c r="AG844" s="16"/>
      <c r="AH844" s="12">
        <f>AD844/VLOOKUP(A844,[1]选股结果!$A$2:$AX$3002,35,FALSE)</f>
        <v>-0.564664206629468</v>
      </c>
      <c r="AI844" s="10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S844/(1+0.13)+Z844)</f>
        <v>1200469955.62</v>
      </c>
      <c r="AJ844" s="10">
        <f t="shared" si="59"/>
        <v>-353976549.78</v>
      </c>
      <c r="AK844" s="18">
        <f>AD844-VLOOKUP(A844,[2]选股结果!$A$2:$G$4900,7,FALSE)</f>
        <v>843572138.52</v>
      </c>
    </row>
    <row r="845" spans="1:37">
      <c r="A845" s="5" t="s">
        <v>1723</v>
      </c>
      <c r="B845" s="5" t="s">
        <v>1724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/>
      <c r="L845" s="6">
        <v>0</v>
      </c>
      <c r="M845" s="6">
        <v>0</v>
      </c>
      <c r="N845" s="6"/>
      <c r="O845" s="6">
        <v>0</v>
      </c>
      <c r="P845" s="6">
        <v>47324252.14</v>
      </c>
      <c r="Q845" s="6">
        <v>92340761.75</v>
      </c>
      <c r="R845" s="6"/>
      <c r="S845" s="6">
        <v>2613448632.47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69826056.41</v>
      </c>
      <c r="AA845" s="6">
        <v>94359804.9</v>
      </c>
      <c r="AB845" s="10">
        <f t="shared" ref="AB845:AB908" si="60">C845+D845+E845+F845+G845+H845+I845+J845+L845+M845+O845+Q845</f>
        <v>2395381115.52</v>
      </c>
      <c r="AC845" s="10">
        <f t="shared" si="57"/>
        <v>2824958745.92</v>
      </c>
      <c r="AD845" s="10">
        <f t="shared" si="58"/>
        <v>-429577630.4</v>
      </c>
      <c r="AE845" s="12">
        <f>C845/(1+0.13)/VLOOKUP(A845,[1]选股结果!$A$2:$AX$3002,3,FALSE)</f>
        <v>1.1273131397995</v>
      </c>
      <c r="AF845" s="12">
        <f>(S845/(1+0.1)+Z845)/(VLOOKUP(A845,[1]选股结果!$A$2:$AY$3002,51,FALSE))</f>
        <v>1.39737836473306</v>
      </c>
      <c r="AG845" s="16"/>
      <c r="AH845" s="12">
        <f>AD845/VLOOKUP(A845,[1]选股结果!$A$2:$AX$3002,35,FALSE)</f>
        <v>-14.1029661061788</v>
      </c>
      <c r="AI845" s="10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S845/(1+0.13)+Z845)</f>
        <v>-632414721.345929</v>
      </c>
      <c r="AJ845" s="10">
        <f t="shared" si="59"/>
        <v>202837090.945929</v>
      </c>
      <c r="AK845" s="18">
        <f>AD845-VLOOKUP(A845,[2]选股结果!$A$2:$G$4900,7,FALSE)</f>
        <v>-429577630.4</v>
      </c>
    </row>
    <row r="846" spans="1:37">
      <c r="A846" s="5" t="s">
        <v>1725</v>
      </c>
      <c r="B846" s="5" t="s">
        <v>1726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/>
      <c r="L846" s="6">
        <v>0</v>
      </c>
      <c r="M846" s="6">
        <v>0</v>
      </c>
      <c r="N846" s="6"/>
      <c r="O846" s="6">
        <v>0</v>
      </c>
      <c r="P846" s="6">
        <v>129227438.31</v>
      </c>
      <c r="Q846" s="6">
        <v>76035287.24</v>
      </c>
      <c r="R846" s="6"/>
      <c r="S846" s="6">
        <v>1429933321.75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283295001.28</v>
      </c>
      <c r="AA846" s="6">
        <v>102451922.89</v>
      </c>
      <c r="AB846" s="10">
        <f t="shared" si="60"/>
        <v>1629745253</v>
      </c>
      <c r="AC846" s="10">
        <f t="shared" si="57"/>
        <v>1944907684.23</v>
      </c>
      <c r="AD846" s="10">
        <f t="shared" si="58"/>
        <v>-315162431.23</v>
      </c>
      <c r="AE846" s="12">
        <f>C846/(1+0.13)/VLOOKUP(A846,[1]选股结果!$A$2:$AX$3002,3,FALSE)</f>
        <v>0.823132825568291</v>
      </c>
      <c r="AF846" s="12">
        <f>(S846/(1+0.1)+Z846)/(VLOOKUP(A846,[1]选股结果!$A$2:$AY$3002,51,FALSE))</f>
        <v>1.02696783505088</v>
      </c>
      <c r="AG846" s="16"/>
      <c r="AH846" s="12">
        <f>AD846/VLOOKUP(A846,[1]选股结果!$A$2:$AX$3002,35,FALSE)</f>
        <v>-3.74843321380514</v>
      </c>
      <c r="AI846" s="10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S846/(1+0.13)+Z846)</f>
        <v>-7063545.27283192</v>
      </c>
      <c r="AJ846" s="10">
        <f t="shared" si="59"/>
        <v>-308098885.957168</v>
      </c>
      <c r="AK846" s="18">
        <f>AD846-VLOOKUP(A846,[2]选股结果!$A$2:$G$4900,7,FALSE)</f>
        <v>-314920427.93</v>
      </c>
    </row>
    <row r="847" spans="1:37">
      <c r="A847" s="5" t="s">
        <v>1727</v>
      </c>
      <c r="B847" s="5" t="s">
        <v>1728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/>
      <c r="L847" s="6">
        <v>0</v>
      </c>
      <c r="M847" s="6">
        <v>0</v>
      </c>
      <c r="N847" s="6"/>
      <c r="O847" s="6">
        <v>0</v>
      </c>
      <c r="P847" s="6">
        <v>195697634.72</v>
      </c>
      <c r="Q847" s="6">
        <v>137399790.78</v>
      </c>
      <c r="R847" s="6"/>
      <c r="S847" s="6">
        <v>3351306382.81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580992116.72</v>
      </c>
      <c r="AA847" s="6">
        <v>461691685.41</v>
      </c>
      <c r="AB847" s="10">
        <f t="shared" si="60"/>
        <v>4876096941.29</v>
      </c>
      <c r="AC847" s="10">
        <f t="shared" si="57"/>
        <v>4589687819.66</v>
      </c>
      <c r="AD847" s="10">
        <f t="shared" si="58"/>
        <v>286409121.63</v>
      </c>
      <c r="AE847" s="12">
        <f>C847/(1+0.13)/VLOOKUP(A847,[1]选股结果!$A$2:$AX$3002,3,FALSE)</f>
        <v>0.887883251077227</v>
      </c>
      <c r="AF847" s="12">
        <f>(S847/(1+0.1)+Z847)/(VLOOKUP(A847,[1]选股结果!$A$2:$AY$3002,51,FALSE))</f>
        <v>0.835827902168968</v>
      </c>
      <c r="AG847" s="16"/>
      <c r="AH847" s="12">
        <f>AD847/VLOOKUP(A847,[1]选股结果!$A$2:$AX$3002,35,FALSE)</f>
        <v>1.22617422421105</v>
      </c>
      <c r="AI847" s="10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S847/(1+0.13)+Z847)</f>
        <v>793418941.726194</v>
      </c>
      <c r="AJ847" s="10">
        <f t="shared" si="59"/>
        <v>-507009820.096194</v>
      </c>
      <c r="AK847" s="18">
        <f>AD847-VLOOKUP(A847,[2]选股结果!$A$2:$G$4900,7,FALSE)</f>
        <v>286329699.18</v>
      </c>
    </row>
    <row r="848" spans="1:37">
      <c r="A848" s="5" t="s">
        <v>1729</v>
      </c>
      <c r="B848" s="5" t="s">
        <v>1730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/>
      <c r="L848" s="6">
        <v>0</v>
      </c>
      <c r="M848" s="6">
        <v>0</v>
      </c>
      <c r="N848" s="6"/>
      <c r="O848" s="6">
        <v>0</v>
      </c>
      <c r="P848" s="6">
        <v>40385920.8</v>
      </c>
      <c r="Q848" s="6">
        <v>25677087.35</v>
      </c>
      <c r="R848" s="6"/>
      <c r="S848" s="6">
        <v>1407423189.76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179988736.48</v>
      </c>
      <c r="AA848" s="6">
        <v>99779936.25</v>
      </c>
      <c r="AB848" s="10">
        <f t="shared" si="60"/>
        <v>1841897918.51</v>
      </c>
      <c r="AC848" s="10">
        <f t="shared" si="57"/>
        <v>1727577783.29</v>
      </c>
      <c r="AD848" s="10">
        <f t="shared" si="58"/>
        <v>114320135.22</v>
      </c>
      <c r="AE848" s="12">
        <f>C848/(1+0.13)/VLOOKUP(A848,[1]选股结果!$A$2:$AX$3002,3,FALSE)</f>
        <v>0.618130180659148</v>
      </c>
      <c r="AF848" s="12">
        <f>(S848/(1+0.1)+Z848)/(VLOOKUP(A848,[1]选股结果!$A$2:$AY$3002,51,FALSE))</f>
        <v>0.623556743008294</v>
      </c>
      <c r="AG848" s="16"/>
      <c r="AH848" s="12">
        <f>AD848/VLOOKUP(A848,[1]选股结果!$A$2:$AX$3002,35,FALSE)</f>
        <v>0.493859200953449</v>
      </c>
      <c r="AI848" s="10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S848/(1+0.13)+Z848)</f>
        <v>915051816.764778</v>
      </c>
      <c r="AJ848" s="10">
        <f t="shared" si="59"/>
        <v>-800731681.544778</v>
      </c>
      <c r="AK848" s="18">
        <f>AD848-VLOOKUP(A848,[2]选股结果!$A$2:$G$4900,7,FALSE)</f>
        <v>114562072.35</v>
      </c>
    </row>
    <row r="849" spans="1:37">
      <c r="A849" s="5" t="s">
        <v>1731</v>
      </c>
      <c r="B849" s="5" t="s">
        <v>1732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/>
      <c r="L849" s="6">
        <v>0</v>
      </c>
      <c r="M849" s="6">
        <v>0</v>
      </c>
      <c r="N849" s="6"/>
      <c r="O849" s="6">
        <v>0</v>
      </c>
      <c r="P849" s="6">
        <v>188279296.51</v>
      </c>
      <c r="Q849" s="6">
        <v>233843357.07</v>
      </c>
      <c r="R849" s="6"/>
      <c r="S849" s="6">
        <v>1681821948.11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183518806.37</v>
      </c>
      <c r="AA849" s="6">
        <v>277542893.99</v>
      </c>
      <c r="AB849" s="10">
        <f t="shared" si="60"/>
        <v>2209829506.26</v>
      </c>
      <c r="AC849" s="10">
        <f t="shared" si="57"/>
        <v>2331162944.98</v>
      </c>
      <c r="AD849" s="10">
        <f t="shared" si="58"/>
        <v>-121333438.72</v>
      </c>
      <c r="AE849" s="12">
        <f>C849/(1+0.13)/VLOOKUP(A849,[1]选股结果!$A$2:$AX$3002,3,FALSE)</f>
        <v>0.460655160173208</v>
      </c>
      <c r="AF849" s="12">
        <f>(S849/(1+0.1)+Z849)/(VLOOKUP(A849,[1]选股结果!$A$2:$AY$3002,51,FALSE))</f>
        <v>0.508853912063614</v>
      </c>
      <c r="AG849" s="16"/>
      <c r="AH849" s="12">
        <f>AD849/VLOOKUP(A849,[1]选股结果!$A$2:$AX$3002,35,FALSE)</f>
        <v>-0.33274816669106</v>
      </c>
      <c r="AI849" s="10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S849/(1+0.13)+Z849)</f>
        <v>1693446684.19301</v>
      </c>
      <c r="AJ849" s="10">
        <f t="shared" si="59"/>
        <v>-1814780122.91301</v>
      </c>
      <c r="AK849" s="18">
        <f>AD849-VLOOKUP(A849,[2]选股结果!$A$2:$G$4900,7,FALSE)</f>
        <v>-120809435.3</v>
      </c>
    </row>
    <row r="850" spans="1:37">
      <c r="A850" s="5" t="s">
        <v>1733</v>
      </c>
      <c r="B850" s="5" t="s">
        <v>1734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/>
      <c r="L850" s="6">
        <v>0</v>
      </c>
      <c r="M850" s="6">
        <v>0</v>
      </c>
      <c r="N850" s="6"/>
      <c r="O850" s="6">
        <v>0</v>
      </c>
      <c r="P850" s="6">
        <v>95218493.75</v>
      </c>
      <c r="Q850" s="6">
        <v>63433526.32</v>
      </c>
      <c r="R850" s="6"/>
      <c r="S850" s="6">
        <v>166388955.24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160552370.01</v>
      </c>
      <c r="AA850" s="6">
        <v>261312856.4</v>
      </c>
      <c r="AB850" s="10">
        <f t="shared" si="60"/>
        <v>797942539.77</v>
      </c>
      <c r="AC850" s="10">
        <f t="shared" ref="AC850:AC913" si="61">S850+T850+U850+V850+W850+X850+Y850+Z850+AA850+P850</f>
        <v>683472675.4</v>
      </c>
      <c r="AD850" s="10">
        <f t="shared" si="58"/>
        <v>114469864.37</v>
      </c>
      <c r="AE850" s="12">
        <f>C850/(1+0.13)/VLOOKUP(A850,[1]选股结果!$A$2:$AX$3002,3,FALSE)</f>
        <v>0.77783870005364</v>
      </c>
      <c r="AF850" s="12">
        <f>(S850/(1+0.1)+Z850)/(VLOOKUP(A850,[1]选股结果!$A$2:$AY$3002,51,FALSE))</f>
        <v>0.395547012175645</v>
      </c>
      <c r="AG850" s="16"/>
      <c r="AH850" s="12">
        <f>AD850/VLOOKUP(A850,[1]选股结果!$A$2:$AX$3002,35,FALSE)</f>
        <v>1.17144285667134</v>
      </c>
      <c r="AI850" s="10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S850/(1+0.13)+Z850)</f>
        <v>480514284.665752</v>
      </c>
      <c r="AJ850" s="10">
        <f t="shared" si="59"/>
        <v>-366044420.295752</v>
      </c>
      <c r="AK850" s="18">
        <f>AD850-VLOOKUP(A850,[2]选股结果!$A$2:$G$4900,7,FALSE)</f>
        <v>114469864.37</v>
      </c>
    </row>
    <row r="851" spans="1:37">
      <c r="A851" s="5" t="s">
        <v>1735</v>
      </c>
      <c r="B851" s="5" t="s">
        <v>1736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/>
      <c r="L851" s="6">
        <v>0</v>
      </c>
      <c r="M851" s="6">
        <v>0</v>
      </c>
      <c r="N851" s="6"/>
      <c r="O851" s="6">
        <v>0</v>
      </c>
      <c r="P851" s="6">
        <v>96218379.74</v>
      </c>
      <c r="Q851" s="6">
        <v>47367653.03</v>
      </c>
      <c r="R851" s="6"/>
      <c r="S851" s="6">
        <v>2264709857.19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485495417.15</v>
      </c>
      <c r="AA851" s="6">
        <v>145909371.47</v>
      </c>
      <c r="AB851" s="10">
        <f t="shared" si="60"/>
        <v>3057876449.94</v>
      </c>
      <c r="AC851" s="10">
        <f t="shared" si="61"/>
        <v>2992333025.55</v>
      </c>
      <c r="AD851" s="10">
        <f t="shared" si="58"/>
        <v>65543424.3900003</v>
      </c>
      <c r="AE851" s="12">
        <f>C851/(1+0.13)/VLOOKUP(A851,[1]选股结果!$A$2:$AX$3002,3,FALSE)</f>
        <v>0.764887621120474</v>
      </c>
      <c r="AF851" s="12">
        <f>(S851/(1+0.1)+Z851)/(VLOOKUP(A851,[1]选股结果!$A$2:$AY$3002,51,FALSE))</f>
        <v>0.767949341552444</v>
      </c>
      <c r="AG851" s="16"/>
      <c r="AH851" s="12">
        <f>AD851/VLOOKUP(A851,[1]选股结果!$A$2:$AX$3002,35,FALSE)</f>
        <v>0.399099913806773</v>
      </c>
      <c r="AI851" s="10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S851/(1+0.13)+Z851)</f>
        <v>823475107.35761</v>
      </c>
      <c r="AJ851" s="10">
        <f t="shared" si="59"/>
        <v>-757931682.96761</v>
      </c>
      <c r="AK851" s="18">
        <f>AD851-VLOOKUP(A851,[2]选股结果!$A$2:$G$4900,7,FALSE)</f>
        <v>65711813.7300003</v>
      </c>
    </row>
    <row r="852" spans="1:37">
      <c r="A852" s="5" t="s">
        <v>1737</v>
      </c>
      <c r="B852" s="5" t="s">
        <v>1738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/>
      <c r="L852" s="6">
        <v>0</v>
      </c>
      <c r="M852" s="6">
        <v>0</v>
      </c>
      <c r="N852" s="6"/>
      <c r="O852" s="6">
        <v>0</v>
      </c>
      <c r="P852" s="6">
        <v>30577110.61</v>
      </c>
      <c r="Q852" s="6">
        <v>16241223.8</v>
      </c>
      <c r="R852" s="6"/>
      <c r="S852" s="6">
        <v>609720634.24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46446823.47</v>
      </c>
      <c r="AA852" s="6">
        <v>18262876.99</v>
      </c>
      <c r="AB852" s="10">
        <f t="shared" si="60"/>
        <v>664611866.16</v>
      </c>
      <c r="AC852" s="10">
        <f t="shared" si="61"/>
        <v>705007445.31</v>
      </c>
      <c r="AD852" s="10">
        <f t="shared" si="58"/>
        <v>-40395579.1500001</v>
      </c>
      <c r="AE852" s="12">
        <f>C852/(1+0.13)/VLOOKUP(A852,[1]选股结果!$A$2:$AX$3002,3,FALSE)</f>
        <v>0.530484075432782</v>
      </c>
      <c r="AF852" s="12">
        <f>(S852/(1+0.1)+Z852)/(VLOOKUP(A852,[1]选股结果!$A$2:$AY$3002,51,FALSE))</f>
        <v>0.587100494410099</v>
      </c>
      <c r="AG852" s="16"/>
      <c r="AH852" s="12">
        <f>AD852/VLOOKUP(A852,[1]选股结果!$A$2:$AX$3002,35,FALSE)</f>
        <v>-0.785643331662408</v>
      </c>
      <c r="AI852" s="10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S852/(1+0.13)+Z852)</f>
        <v>437206491.696726</v>
      </c>
      <c r="AJ852" s="10">
        <f t="shared" si="59"/>
        <v>-477602070.846726</v>
      </c>
      <c r="AK852" s="18">
        <f>AD852-VLOOKUP(A852,[2]选股结果!$A$2:$G$4900,7,FALSE)</f>
        <v>-40330055.6100001</v>
      </c>
    </row>
    <row r="853" spans="1:37">
      <c r="A853" s="5" t="s">
        <v>1739</v>
      </c>
      <c r="B853" s="5" t="s">
        <v>1740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/>
      <c r="L853" s="6">
        <v>0</v>
      </c>
      <c r="M853" s="6">
        <v>0</v>
      </c>
      <c r="N853" s="6"/>
      <c r="O853" s="6">
        <v>0</v>
      </c>
      <c r="P853" s="6">
        <v>336568287.27</v>
      </c>
      <c r="Q853" s="6">
        <v>82475563.84</v>
      </c>
      <c r="R853" s="6"/>
      <c r="S853" s="6">
        <v>7367062873.38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2191264573.12</v>
      </c>
      <c r="AA853" s="6">
        <v>710636589.52</v>
      </c>
      <c r="AB853" s="10">
        <f t="shared" si="60"/>
        <v>10133138990.01</v>
      </c>
      <c r="AC853" s="10">
        <f t="shared" si="61"/>
        <v>10605532323.29</v>
      </c>
      <c r="AD853" s="10">
        <f t="shared" si="58"/>
        <v>-472393333.280001</v>
      </c>
      <c r="AE853" s="12">
        <f>C853/(1+0.13)/VLOOKUP(A853,[1]选股结果!$A$2:$AX$3002,3,FALSE)</f>
        <v>0.967708884922364</v>
      </c>
      <c r="AF853" s="12">
        <f>(S853/(1+0.1)+Z853)/(VLOOKUP(A853,[1]选股结果!$A$2:$AY$3002,51,FALSE))</f>
        <v>1.03096152635309</v>
      </c>
      <c r="AG853" s="16"/>
      <c r="AH853" s="12">
        <f>AD853/VLOOKUP(A853,[1]选股结果!$A$2:$AX$3002,35,FALSE)</f>
        <v>-1.07733744407705</v>
      </c>
      <c r="AI853" s="10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S853/(1+0.13)+Z853)</f>
        <v>-89134376.087965</v>
      </c>
      <c r="AJ853" s="10">
        <f t="shared" si="59"/>
        <v>-383258957.192036</v>
      </c>
      <c r="AK853" s="18">
        <f>AD853-VLOOKUP(A853,[2]选股结果!$A$2:$G$4900,7,FALSE)</f>
        <v>-472370168.360001</v>
      </c>
    </row>
    <row r="854" spans="1:37">
      <c r="A854" s="5" t="s">
        <v>1741</v>
      </c>
      <c r="B854" s="5" t="s">
        <v>1742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/>
      <c r="L854" s="6">
        <v>0</v>
      </c>
      <c r="M854" s="6">
        <v>0</v>
      </c>
      <c r="N854" s="6"/>
      <c r="O854" s="6">
        <v>0</v>
      </c>
      <c r="P854" s="6">
        <v>55283391.11</v>
      </c>
      <c r="Q854" s="6">
        <v>74039376.32</v>
      </c>
      <c r="R854" s="6"/>
      <c r="S854" s="6">
        <v>1137874873.39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195072177.53</v>
      </c>
      <c r="AA854" s="6">
        <v>565056957.01</v>
      </c>
      <c r="AB854" s="10">
        <f t="shared" si="60"/>
        <v>1863555710.91</v>
      </c>
      <c r="AC854" s="10">
        <f t="shared" si="61"/>
        <v>1953287399.04</v>
      </c>
      <c r="AD854" s="10">
        <f t="shared" si="58"/>
        <v>-89731688.1300001</v>
      </c>
      <c r="AE854" s="12">
        <f>C854/(1+0.13)/VLOOKUP(A854,[1]选股结果!$A$2:$AX$3002,3,FALSE)</f>
        <v>1.03513629579184</v>
      </c>
      <c r="AF854" s="12">
        <f>(S854/(1+0.1)+Z854)/(VLOOKUP(A854,[1]选股结果!$A$2:$AY$3002,51,FALSE))</f>
        <v>0.834336961014451</v>
      </c>
      <c r="AG854" s="16"/>
      <c r="AH854" s="12">
        <f>AD854/VLOOKUP(A854,[1]选股结果!$A$2:$AX$3002,35,FALSE)</f>
        <v>-3.27219562031156</v>
      </c>
      <c r="AI854" s="10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S854/(1+0.13)+Z854)</f>
        <v>271588793.805575</v>
      </c>
      <c r="AJ854" s="10">
        <f t="shared" si="59"/>
        <v>-361320481.935575</v>
      </c>
      <c r="AK854" s="18">
        <f>AD854-VLOOKUP(A854,[2]选股结果!$A$2:$G$4900,7,FALSE)</f>
        <v>-89455233.8200001</v>
      </c>
    </row>
    <row r="855" spans="1:37">
      <c r="A855" s="5" t="s">
        <v>1743</v>
      </c>
      <c r="B855" s="5" t="s">
        <v>1744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/>
      <c r="L855" s="6">
        <v>0</v>
      </c>
      <c r="M855" s="6">
        <v>0</v>
      </c>
      <c r="N855" s="6"/>
      <c r="O855" s="6">
        <v>0</v>
      </c>
      <c r="P855" s="6">
        <v>135093409.26</v>
      </c>
      <c r="Q855" s="6">
        <v>144967539.08</v>
      </c>
      <c r="R855" s="6"/>
      <c r="S855" s="6">
        <v>2118843151.02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318024280.18</v>
      </c>
      <c r="AA855" s="6">
        <v>315338607.48</v>
      </c>
      <c r="AB855" s="10">
        <f t="shared" si="60"/>
        <v>3009567176.42</v>
      </c>
      <c r="AC855" s="10">
        <f t="shared" si="61"/>
        <v>2887299447.94</v>
      </c>
      <c r="AD855" s="10">
        <f t="shared" si="58"/>
        <v>122267728.48</v>
      </c>
      <c r="AE855" s="12">
        <f>C855/(1+0.13)/VLOOKUP(A855,[1]选股结果!$A$2:$AX$3002,3,FALSE)</f>
        <v>0.71155884732863</v>
      </c>
      <c r="AF855" s="12">
        <f>(S855/(1+0.1)+Z855)/(VLOOKUP(A855,[1]选股结果!$A$2:$AY$3002,51,FALSE))</f>
        <v>0.679106360587863</v>
      </c>
      <c r="AG855" s="16"/>
      <c r="AH855" s="12">
        <f>AD855/VLOOKUP(A855,[1]选股结果!$A$2:$AX$3002,35,FALSE)</f>
        <v>0.562911763617745</v>
      </c>
      <c r="AI855" s="10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S855/(1+0.13)+Z855)</f>
        <v>1111597020.67903</v>
      </c>
      <c r="AJ855" s="10">
        <f t="shared" si="59"/>
        <v>-989329292.199026</v>
      </c>
      <c r="AK855" s="18">
        <f>AD855-VLOOKUP(A855,[2]选股结果!$A$2:$G$4900,7,FALSE)</f>
        <v>124119275.44</v>
      </c>
    </row>
    <row r="856" spans="1:37">
      <c r="A856" s="5" t="s">
        <v>1745</v>
      </c>
      <c r="B856" s="5" t="s">
        <v>1746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/>
      <c r="L856" s="6">
        <v>0</v>
      </c>
      <c r="M856" s="6">
        <v>0</v>
      </c>
      <c r="N856" s="6"/>
      <c r="O856" s="6">
        <v>0</v>
      </c>
      <c r="P856" s="6">
        <v>185176083.71</v>
      </c>
      <c r="Q856" s="6">
        <v>35999051.21</v>
      </c>
      <c r="R856" s="6"/>
      <c r="S856" s="6">
        <v>3625489068.91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585429549.98</v>
      </c>
      <c r="AA856" s="6">
        <v>495235927.66</v>
      </c>
      <c r="AB856" s="10">
        <f t="shared" si="60"/>
        <v>4737179708.04</v>
      </c>
      <c r="AC856" s="10">
        <f t="shared" si="61"/>
        <v>4891330630.26</v>
      </c>
      <c r="AD856" s="10">
        <f t="shared" si="58"/>
        <v>-154150922.22</v>
      </c>
      <c r="AE856" s="12">
        <f>C856/(1+0.13)/VLOOKUP(A856,[1]选股结果!$A$2:$AX$3002,3,FALSE)</f>
        <v>0.898312066448369</v>
      </c>
      <c r="AF856" s="12">
        <f>(S856/(1+0.1)+Z856)/(VLOOKUP(A856,[1]选股结果!$A$2:$AY$3002,51,FALSE))</f>
        <v>1.00302726786496</v>
      </c>
      <c r="AG856" s="16"/>
      <c r="AH856" s="12">
        <f>AD856/VLOOKUP(A856,[1]选股结果!$A$2:$AX$3002,35,FALSE)</f>
        <v>-0.354454318559702</v>
      </c>
      <c r="AI856" s="10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S856/(1+0.13)+Z856)</f>
        <v>75787388.284955</v>
      </c>
      <c r="AJ856" s="10">
        <f t="shared" si="59"/>
        <v>-229938310.504955</v>
      </c>
      <c r="AK856" s="18">
        <f>AD856-VLOOKUP(A856,[2]选股结果!$A$2:$G$4900,7,FALSE)</f>
        <v>-152222533.37</v>
      </c>
    </row>
    <row r="857" spans="1:37">
      <c r="A857" s="5" t="s">
        <v>1747</v>
      </c>
      <c r="B857" s="5" t="s">
        <v>1748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/>
      <c r="L857" s="6">
        <v>0</v>
      </c>
      <c r="M857" s="6">
        <v>0</v>
      </c>
      <c r="N857" s="6"/>
      <c r="O857" s="6">
        <v>0</v>
      </c>
      <c r="P857" s="6">
        <v>98282925.22</v>
      </c>
      <c r="Q857" s="6">
        <v>16235007.65</v>
      </c>
      <c r="R857" s="6"/>
      <c r="S857" s="6">
        <v>9328451180.25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666774123.14</v>
      </c>
      <c r="AA857" s="6">
        <v>175663859.13</v>
      </c>
      <c r="AB857" s="10">
        <f t="shared" si="60"/>
        <v>10240093430.39</v>
      </c>
      <c r="AC857" s="10">
        <f t="shared" si="61"/>
        <v>10269172087.74</v>
      </c>
      <c r="AD857" s="10">
        <f t="shared" si="58"/>
        <v>-29078657.3499985</v>
      </c>
      <c r="AE857" s="12">
        <f>C857/(1+0.13)/VLOOKUP(A857,[1]选股结果!$A$2:$AX$3002,3,FALSE)</f>
        <v>1.00572921021413</v>
      </c>
      <c r="AF857" s="12">
        <f>(S857/(1+0.1)+Z857)/(VLOOKUP(A857,[1]选股结果!$A$2:$AY$3002,51,FALSE))</f>
        <v>1.01716963478712</v>
      </c>
      <c r="AG857" s="16"/>
      <c r="AH857" s="12">
        <f>AD857/VLOOKUP(A857,[1]选股结果!$A$2:$AX$3002,35,FALSE)</f>
        <v>-0.918494111289451</v>
      </c>
      <c r="AI857" s="10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S857/(1+0.13)+Z857)</f>
        <v>70740858.375309</v>
      </c>
      <c r="AJ857" s="10">
        <f t="shared" si="59"/>
        <v>-99819515.7253075</v>
      </c>
      <c r="AK857" s="18">
        <f>AD857-VLOOKUP(A857,[2]选股结果!$A$2:$G$4900,7,FALSE)</f>
        <v>-29127305.8999985</v>
      </c>
    </row>
    <row r="858" spans="1:37">
      <c r="A858" s="5" t="s">
        <v>1749</v>
      </c>
      <c r="B858" s="5" t="s">
        <v>1750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/>
      <c r="L858" s="6">
        <v>0</v>
      </c>
      <c r="M858" s="6">
        <v>0</v>
      </c>
      <c r="N858" s="6"/>
      <c r="O858" s="6">
        <v>0</v>
      </c>
      <c r="P858" s="6">
        <v>35917847.7</v>
      </c>
      <c r="Q858" s="6">
        <v>53706672.41</v>
      </c>
      <c r="R858" s="6"/>
      <c r="S858" s="6">
        <v>817427473.61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177545177.87</v>
      </c>
      <c r="AA858" s="6">
        <v>47811080.34</v>
      </c>
      <c r="AB858" s="10">
        <f t="shared" si="60"/>
        <v>1026759104.23</v>
      </c>
      <c r="AC858" s="10">
        <f t="shared" si="61"/>
        <v>1078701579.52</v>
      </c>
      <c r="AD858" s="10">
        <f t="shared" si="58"/>
        <v>-51942475.29</v>
      </c>
      <c r="AE858" s="12">
        <f>C858/(1+0.13)/VLOOKUP(A858,[1]选股结果!$A$2:$AX$3002,3,FALSE)</f>
        <v>0.713259555573162</v>
      </c>
      <c r="AF858" s="12">
        <f>(S858/(1+0.1)+Z858)/(VLOOKUP(A858,[1]选股结果!$A$2:$AY$3002,51,FALSE))</f>
        <v>0.84109058046401</v>
      </c>
      <c r="AG858" s="16"/>
      <c r="AH858" s="12">
        <f>AD858/VLOOKUP(A858,[1]选股结果!$A$2:$AX$3002,35,FALSE)</f>
        <v>-0.445646243141158</v>
      </c>
      <c r="AI858" s="10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S858/(1+0.13)+Z858)</f>
        <v>193671616.982389</v>
      </c>
      <c r="AJ858" s="10">
        <f t="shared" si="59"/>
        <v>-245614092.272389</v>
      </c>
      <c r="AK858" s="18">
        <f>AD858-VLOOKUP(A858,[2]选股结果!$A$2:$G$4900,7,FALSE)</f>
        <v>-51947577.14</v>
      </c>
    </row>
    <row r="859" spans="1:37">
      <c r="A859" s="5" t="s">
        <v>1751</v>
      </c>
      <c r="B859" s="5" t="s">
        <v>1752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/>
      <c r="L859" s="6">
        <v>0</v>
      </c>
      <c r="M859" s="6">
        <v>0</v>
      </c>
      <c r="N859" s="6"/>
      <c r="O859" s="6">
        <v>0</v>
      </c>
      <c r="P859" s="6">
        <v>96076485.14</v>
      </c>
      <c r="Q859" s="6">
        <v>66651476.72</v>
      </c>
      <c r="R859" s="6"/>
      <c r="S859" s="6">
        <v>3363248244.83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639080679.96</v>
      </c>
      <c r="AA859" s="6">
        <v>104583725.09</v>
      </c>
      <c r="AB859" s="10">
        <f t="shared" si="60"/>
        <v>3898747873.51</v>
      </c>
      <c r="AC859" s="10">
        <f t="shared" si="61"/>
        <v>4202989135.02</v>
      </c>
      <c r="AD859" s="10">
        <f t="shared" si="58"/>
        <v>-304241261.51</v>
      </c>
      <c r="AE859" s="12">
        <f>C859/(1+0.13)/VLOOKUP(A859,[1]选股结果!$A$2:$AX$3002,3,FALSE)</f>
        <v>0.774733475609894</v>
      </c>
      <c r="AF859" s="12">
        <f>(S859/(1+0.1)+Z859)/(VLOOKUP(A859,[1]选股结果!$A$2:$AY$3002,51,FALSE))</f>
        <v>0.948267947797017</v>
      </c>
      <c r="AG859" s="16"/>
      <c r="AH859" s="12">
        <f>AD859/VLOOKUP(A859,[1]选股结果!$A$2:$AX$3002,35,FALSE)</f>
        <v>-0.709792552261335</v>
      </c>
      <c r="AI859" s="10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S859/(1+0.13)+Z859)</f>
        <v>282836645.009469</v>
      </c>
      <c r="AJ859" s="10">
        <f t="shared" si="59"/>
        <v>-587077906.519469</v>
      </c>
      <c r="AK859" s="18">
        <f>AD859-VLOOKUP(A859,[2]选股结果!$A$2:$G$4900,7,FALSE)</f>
        <v>-304367861.05</v>
      </c>
    </row>
    <row r="860" spans="1:37">
      <c r="A860" s="5" t="s">
        <v>1753</v>
      </c>
      <c r="B860" s="5" t="s">
        <v>1754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/>
      <c r="L860" s="6">
        <v>0</v>
      </c>
      <c r="M860" s="6">
        <v>0</v>
      </c>
      <c r="N860" s="6"/>
      <c r="O860" s="6">
        <v>0</v>
      </c>
      <c r="P860" s="6">
        <v>68343193.85</v>
      </c>
      <c r="Q860" s="6">
        <v>57066436</v>
      </c>
      <c r="R860" s="6"/>
      <c r="S860" s="6">
        <v>1627903125.35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510333485.77</v>
      </c>
      <c r="AA860" s="6">
        <v>338692719.71</v>
      </c>
      <c r="AB860" s="10">
        <f t="shared" si="60"/>
        <v>2230525276.61</v>
      </c>
      <c r="AC860" s="10">
        <f t="shared" si="61"/>
        <v>2545272524.68</v>
      </c>
      <c r="AD860" s="10">
        <f t="shared" si="58"/>
        <v>-314747248.07</v>
      </c>
      <c r="AE860" s="12">
        <f>C860/(1+0.13)/VLOOKUP(A860,[1]选股结果!$A$2:$AX$3002,3,FALSE)</f>
        <v>0.781225880608022</v>
      </c>
      <c r="AF860" s="12">
        <f>(S860/(1+0.1)+Z860)/(VLOOKUP(A860,[1]选股结果!$A$2:$AY$3002,51,FALSE))</f>
        <v>0.804269993692509</v>
      </c>
      <c r="AG860" s="16"/>
      <c r="AH860" s="12">
        <f>AD860/VLOOKUP(A860,[1]选股结果!$A$2:$AX$3002,35,FALSE)</f>
        <v>14.3115105892484</v>
      </c>
      <c r="AI860" s="10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S860/(1+0.13)+Z860)</f>
        <v>523642901.156991</v>
      </c>
      <c r="AJ860" s="10">
        <f t="shared" si="59"/>
        <v>-838390149.226991</v>
      </c>
      <c r="AK860" s="18">
        <f>AD860-VLOOKUP(A860,[2]选股结果!$A$2:$G$4900,7,FALSE)</f>
        <v>-314498816.44</v>
      </c>
    </row>
    <row r="861" spans="1:37">
      <c r="A861" s="5" t="s">
        <v>1755</v>
      </c>
      <c r="B861" s="5" t="s">
        <v>1756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/>
      <c r="L861" s="6">
        <v>0</v>
      </c>
      <c r="M861" s="6">
        <v>0</v>
      </c>
      <c r="N861" s="6"/>
      <c r="O861" s="6">
        <v>0</v>
      </c>
      <c r="P861" s="6">
        <v>72174822.11</v>
      </c>
      <c r="Q861" s="6">
        <v>100692215.75</v>
      </c>
      <c r="R861" s="6"/>
      <c r="S861" s="6">
        <v>2761961688.48</v>
      </c>
      <c r="T861" s="6">
        <v>89710000</v>
      </c>
      <c r="U861" s="6">
        <v>0</v>
      </c>
      <c r="V861" s="6">
        <v>0</v>
      </c>
      <c r="W861" s="6">
        <v>0</v>
      </c>
      <c r="X861" s="6">
        <v>930.8</v>
      </c>
      <c r="Y861" s="6">
        <v>0</v>
      </c>
      <c r="Z861" s="6">
        <v>237382661.11</v>
      </c>
      <c r="AA861" s="6">
        <v>139105629.75</v>
      </c>
      <c r="AB861" s="10">
        <f t="shared" si="60"/>
        <v>2873383774.74</v>
      </c>
      <c r="AC861" s="10">
        <f t="shared" si="61"/>
        <v>3300335732.25</v>
      </c>
      <c r="AD861" s="10">
        <f t="shared" si="58"/>
        <v>-426951957.51</v>
      </c>
      <c r="AE861" s="12">
        <f>C861/(1+0.13)/VLOOKUP(A861,[1]选股结果!$A$2:$AX$3002,3,FALSE)</f>
        <v>0.937933140426616</v>
      </c>
      <c r="AF861" s="12">
        <f>(S861/(1+0.1)+Z861)/(VLOOKUP(A861,[1]选股结果!$A$2:$AY$3002,51,FALSE))</f>
        <v>1.12630733563267</v>
      </c>
      <c r="AG861" s="16"/>
      <c r="AH861" s="12">
        <f>AD861/VLOOKUP(A861,[1]选股结果!$A$2:$AX$3002,35,FALSE)</f>
        <v>-4.96625959937651</v>
      </c>
      <c r="AI861" s="10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S861/(1+0.13)+Z861)</f>
        <v>-241537036.61062</v>
      </c>
      <c r="AJ861" s="10">
        <f t="shared" si="59"/>
        <v>-185414920.89938</v>
      </c>
      <c r="AK861" s="18">
        <f>AD861-VLOOKUP(A861,[2]选股结果!$A$2:$G$4900,7,FALSE)</f>
        <v>-414411558.8</v>
      </c>
    </row>
    <row r="862" spans="1:37">
      <c r="A862" s="5" t="s">
        <v>1757</v>
      </c>
      <c r="B862" s="5" t="s">
        <v>1758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/>
      <c r="L862" s="6">
        <v>0</v>
      </c>
      <c r="M862" s="6">
        <v>0</v>
      </c>
      <c r="N862" s="6"/>
      <c r="O862" s="6">
        <v>0</v>
      </c>
      <c r="P862" s="6">
        <v>176228765.23</v>
      </c>
      <c r="Q862" s="6">
        <v>152923670.06</v>
      </c>
      <c r="R862" s="6"/>
      <c r="S862" s="6">
        <v>779300809.15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826397610.62</v>
      </c>
      <c r="AA862" s="6">
        <v>384968487.96</v>
      </c>
      <c r="AB862" s="10">
        <f t="shared" si="60"/>
        <v>1970815600.29</v>
      </c>
      <c r="AC862" s="10">
        <f t="shared" si="61"/>
        <v>2166895672.96</v>
      </c>
      <c r="AD862" s="10">
        <f t="shared" si="58"/>
        <v>-196080072.67</v>
      </c>
      <c r="AE862" s="12">
        <f>C862/(1+0.13)/VLOOKUP(A862,[1]选股结果!$A$2:$AX$3002,3,FALSE)</f>
        <v>0.863714158162467</v>
      </c>
      <c r="AF862" s="12">
        <f>(S862/(1+0.1)+Z862)/(VLOOKUP(A862,[1]选股结果!$A$2:$AY$3002,51,FALSE))</f>
        <v>0.756351800664028</v>
      </c>
      <c r="AG862" s="16"/>
      <c r="AH862" s="12">
        <f>AD862/VLOOKUP(A862,[1]选股结果!$A$2:$AX$3002,35,FALSE)</f>
        <v>1.20327687015497</v>
      </c>
      <c r="AI862" s="10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S862/(1+0.13)+Z862)</f>
        <v>513240031.378938</v>
      </c>
      <c r="AJ862" s="10">
        <f t="shared" si="59"/>
        <v>-709320104.048938</v>
      </c>
      <c r="AK862" s="18">
        <f>AD862-VLOOKUP(A862,[2]选股结果!$A$2:$G$4900,7,FALSE)</f>
        <v>-196298594.55</v>
      </c>
    </row>
    <row r="863" spans="1:37">
      <c r="A863" s="5" t="s">
        <v>1759</v>
      </c>
      <c r="B863" s="5" t="s">
        <v>1760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/>
      <c r="L863" s="6">
        <v>0</v>
      </c>
      <c r="M863" s="6">
        <v>0</v>
      </c>
      <c r="N863" s="6"/>
      <c r="O863" s="6">
        <v>0</v>
      </c>
      <c r="P863" s="6">
        <v>97149582.64</v>
      </c>
      <c r="Q863" s="6">
        <v>124791819.05</v>
      </c>
      <c r="R863" s="6"/>
      <c r="S863" s="6">
        <v>681913943.21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138496749.23</v>
      </c>
      <c r="AA863" s="6">
        <v>122838069.23</v>
      </c>
      <c r="AB863" s="10">
        <f t="shared" si="60"/>
        <v>1394705203.43</v>
      </c>
      <c r="AC863" s="10">
        <f t="shared" si="61"/>
        <v>1040398344.31</v>
      </c>
      <c r="AD863" s="10">
        <f t="shared" si="58"/>
        <v>354306859.12</v>
      </c>
      <c r="AE863" s="12">
        <f>C863/(1+0.13)/VLOOKUP(A863,[1]选股结果!$A$2:$AX$3002,3,FALSE)</f>
        <v>0.682441548659286</v>
      </c>
      <c r="AF863" s="12">
        <f>(S863/(1+0.1)+Z863)/(VLOOKUP(A863,[1]选股结果!$A$2:$AY$3002,51,FALSE))</f>
        <v>0.527223308154772</v>
      </c>
      <c r="AG863" s="16"/>
      <c r="AH863" s="12">
        <f>AD863/VLOOKUP(A863,[1]选股结果!$A$2:$AX$3002,35,FALSE)</f>
        <v>1.90944260823032</v>
      </c>
      <c r="AI863" s="10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S863/(1+0.13)+Z863)</f>
        <v>696554354.052478</v>
      </c>
      <c r="AJ863" s="10">
        <f t="shared" si="59"/>
        <v>-342247494.932478</v>
      </c>
      <c r="AK863" s="18">
        <f>AD863-VLOOKUP(A863,[2]选股结果!$A$2:$G$4900,7,FALSE)</f>
        <v>354111670.95</v>
      </c>
    </row>
    <row r="864" spans="1:37">
      <c r="A864" s="5" t="s">
        <v>1761</v>
      </c>
      <c r="B864" s="5" t="s">
        <v>1762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/>
      <c r="L864" s="6">
        <v>0</v>
      </c>
      <c r="M864" s="6">
        <v>0</v>
      </c>
      <c r="N864" s="6"/>
      <c r="O864" s="6">
        <v>0</v>
      </c>
      <c r="P864" s="6">
        <v>166825927.67</v>
      </c>
      <c r="Q864" s="6">
        <v>988434964.52</v>
      </c>
      <c r="R864" s="6"/>
      <c r="S864" s="6">
        <v>2537393697.86</v>
      </c>
      <c r="T864" s="6">
        <v>-62092530.47</v>
      </c>
      <c r="U864" s="6">
        <v>0</v>
      </c>
      <c r="V864" s="6">
        <v>0</v>
      </c>
      <c r="W864" s="6">
        <v>0</v>
      </c>
      <c r="X864" s="6">
        <v>1623.03</v>
      </c>
      <c r="Y864" s="6">
        <v>0</v>
      </c>
      <c r="Z864" s="6">
        <v>275187318.86</v>
      </c>
      <c r="AA864" s="6">
        <v>1250064481.01</v>
      </c>
      <c r="AB864" s="10">
        <f t="shared" si="60"/>
        <v>5023776632.82</v>
      </c>
      <c r="AC864" s="10">
        <f t="shared" si="61"/>
        <v>4167380517.96</v>
      </c>
      <c r="AD864" s="10">
        <f t="shared" si="58"/>
        <v>856396114.859999</v>
      </c>
      <c r="AE864" s="12">
        <f>C864/(1+0.13)/VLOOKUP(A864,[1]选股结果!$A$2:$AX$3002,3,FALSE)</f>
        <v>0.671001833569208</v>
      </c>
      <c r="AF864" s="12">
        <f>(S864/(1+0.1)+Z864)/(VLOOKUP(A864,[1]选股结果!$A$2:$AY$3002,51,FALSE))</f>
        <v>0.594965826205091</v>
      </c>
      <c r="AG864" s="16"/>
      <c r="AH864" s="12">
        <f>AD864/VLOOKUP(A864,[1]选股结果!$A$2:$AX$3002,35,FALSE)</f>
        <v>1.23026728379639</v>
      </c>
      <c r="AI864" s="10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S864/(1+0.13)+Z864)</f>
        <v>1818923402.66133</v>
      </c>
      <c r="AJ864" s="10">
        <f t="shared" si="59"/>
        <v>-962527287.801328</v>
      </c>
      <c r="AK864" s="18">
        <f>AD864-VLOOKUP(A864,[2]选股结果!$A$2:$G$4900,7,FALSE)</f>
        <v>839982921.079999</v>
      </c>
    </row>
    <row r="865" spans="1:37">
      <c r="A865" s="5" t="s">
        <v>1763</v>
      </c>
      <c r="B865" s="5" t="s">
        <v>1764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/>
      <c r="L865" s="6">
        <v>0</v>
      </c>
      <c r="M865" s="6">
        <v>0</v>
      </c>
      <c r="N865" s="6"/>
      <c r="O865" s="6">
        <v>0</v>
      </c>
      <c r="P865" s="6">
        <v>689392165.19</v>
      </c>
      <c r="Q865" s="6">
        <v>108980129.72</v>
      </c>
      <c r="R865" s="6"/>
      <c r="S865" s="6">
        <v>22605749748.73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703255607.9</v>
      </c>
      <c r="AA865" s="6">
        <v>474179846</v>
      </c>
      <c r="AB865" s="10">
        <f t="shared" si="60"/>
        <v>25972003462.62</v>
      </c>
      <c r="AC865" s="10">
        <f t="shared" si="61"/>
        <v>24472577367.82</v>
      </c>
      <c r="AD865" s="10">
        <f t="shared" si="58"/>
        <v>1499426094.8</v>
      </c>
      <c r="AE865" s="12">
        <f>C865/(1+0.13)/VLOOKUP(A865,[1]选股结果!$A$2:$AX$3002,3,FALSE)</f>
        <v>0.888648824985705</v>
      </c>
      <c r="AF865" s="12">
        <f>(S865/(1+0.1)+Z865)/(VLOOKUP(A865,[1]选股结果!$A$2:$AY$3002,51,FALSE))</f>
        <v>0.920492557445816</v>
      </c>
      <c r="AG865" s="16"/>
      <c r="AH865" s="12">
        <f>AD865/VLOOKUP(A865,[1]选股结果!$A$2:$AX$3002,35,FALSE)</f>
        <v>0.681618510136902</v>
      </c>
      <c r="AI865" s="10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S865/(1+0.13)+Z865)</f>
        <v>2381399784.63761</v>
      </c>
      <c r="AJ865" s="10">
        <f t="shared" si="59"/>
        <v>-881973689.837605</v>
      </c>
      <c r="AK865" s="18">
        <f>AD865-VLOOKUP(A865,[2]选股结果!$A$2:$G$4900,7,FALSE)</f>
        <v>1500995614.94</v>
      </c>
    </row>
    <row r="866" spans="1:37">
      <c r="A866" s="5" t="s">
        <v>1765</v>
      </c>
      <c r="B866" s="5" t="s">
        <v>1766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/>
      <c r="L866" s="6">
        <v>0</v>
      </c>
      <c r="M866" s="6">
        <v>0</v>
      </c>
      <c r="N866" s="6"/>
      <c r="O866" s="6">
        <v>0</v>
      </c>
      <c r="P866" s="6">
        <v>138692362.12</v>
      </c>
      <c r="Q866" s="6">
        <v>41699284.66</v>
      </c>
      <c r="R866" s="6"/>
      <c r="S866" s="6">
        <v>2159967901.9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257034720.67</v>
      </c>
      <c r="AA866" s="6">
        <v>231414469.18</v>
      </c>
      <c r="AB866" s="10">
        <f t="shared" si="60"/>
        <v>2779656760.05</v>
      </c>
      <c r="AC866" s="10">
        <f t="shared" si="61"/>
        <v>2787109453.87</v>
      </c>
      <c r="AD866" s="10">
        <f t="shared" si="58"/>
        <v>-7452693.82000017</v>
      </c>
      <c r="AE866" s="12">
        <f>C866/(1+0.13)/VLOOKUP(A866,[1]选股结果!$A$2:$AX$3002,3,FALSE)</f>
        <v>0.899991974032264</v>
      </c>
      <c r="AF866" s="12">
        <f>(S866/(1+0.1)+Z866)/(VLOOKUP(A866,[1]选股结果!$A$2:$AY$3002,51,FALSE))</f>
        <v>0.967800690024216</v>
      </c>
      <c r="AG866" s="16"/>
      <c r="AH866" s="12">
        <f>AD866/VLOOKUP(A866,[1]选股结果!$A$2:$AX$3002,35,FALSE)</f>
        <v>-0.0194632978208921</v>
      </c>
      <c r="AI866" s="10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S866/(1+0.13)+Z866)</f>
        <v>126013253.479468</v>
      </c>
      <c r="AJ866" s="10">
        <f t="shared" si="59"/>
        <v>-133465947.299469</v>
      </c>
      <c r="AK866" s="18">
        <f>AD866-VLOOKUP(A866,[2]选股结果!$A$2:$G$4900,7,FALSE)</f>
        <v>-18643164.3900002</v>
      </c>
    </row>
    <row r="867" spans="1:37">
      <c r="A867" s="5" t="s">
        <v>1767</v>
      </c>
      <c r="B867" s="5" t="s">
        <v>1768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/>
      <c r="L867" s="6">
        <v>0</v>
      </c>
      <c r="M867" s="6">
        <v>0</v>
      </c>
      <c r="N867" s="6"/>
      <c r="O867" s="6">
        <v>0</v>
      </c>
      <c r="P867" s="6">
        <v>262589818.16</v>
      </c>
      <c r="Q867" s="6">
        <v>153700146.5</v>
      </c>
      <c r="R867" s="6"/>
      <c r="S867" s="6">
        <v>445003916.94</v>
      </c>
      <c r="T867" s="6">
        <v>137944977.13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2170608178</v>
      </c>
      <c r="AA867" s="6">
        <v>672058328.78</v>
      </c>
      <c r="AB867" s="10">
        <f t="shared" si="60"/>
        <v>4119324170.18</v>
      </c>
      <c r="AC867" s="10">
        <f t="shared" si="61"/>
        <v>3688205219.01</v>
      </c>
      <c r="AD867" s="10">
        <f t="shared" si="58"/>
        <v>431118951.170001</v>
      </c>
      <c r="AE867" s="12">
        <f>C867/(1+0.13)/VLOOKUP(A867,[1]选股结果!$A$2:$AX$3002,3,FALSE)</f>
        <v>0.975677985547873</v>
      </c>
      <c r="AF867" s="12">
        <f>(S867/(1+0.1)+Z867)/(VLOOKUP(A867,[1]选股结果!$A$2:$AY$3002,51,FALSE))</f>
        <v>0.822898735212325</v>
      </c>
      <c r="AG867" s="16"/>
      <c r="AH867" s="12">
        <f>AD867/VLOOKUP(A867,[1]选股结果!$A$2:$AX$3002,35,FALSE)</f>
        <v>1.04229072675569</v>
      </c>
      <c r="AI867" s="10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S867/(1+0.13)+Z867)</f>
        <v>564956179.246903</v>
      </c>
      <c r="AJ867" s="10">
        <f t="shared" si="59"/>
        <v>-133837228.076902</v>
      </c>
      <c r="AK867" s="18">
        <f>AD867-VLOOKUP(A867,[2]选股结果!$A$2:$G$4900,7,FALSE)</f>
        <v>431074166.600001</v>
      </c>
    </row>
    <row r="868" spans="1:37">
      <c r="A868" s="5" t="s">
        <v>1769</v>
      </c>
      <c r="B868" s="5" t="s">
        <v>1770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/>
      <c r="L868" s="6">
        <v>0</v>
      </c>
      <c r="M868" s="6">
        <v>0</v>
      </c>
      <c r="N868" s="6"/>
      <c r="O868" s="6">
        <v>0</v>
      </c>
      <c r="P868" s="6">
        <v>179400983.74</v>
      </c>
      <c r="Q868" s="6">
        <v>805936232.16</v>
      </c>
      <c r="R868" s="6"/>
      <c r="S868" s="6">
        <v>4530156985.89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331398392.69</v>
      </c>
      <c r="AA868" s="6">
        <v>1337509650.74</v>
      </c>
      <c r="AB868" s="10">
        <f t="shared" si="60"/>
        <v>6628430150.36</v>
      </c>
      <c r="AC868" s="10">
        <f t="shared" si="61"/>
        <v>6378466013.06</v>
      </c>
      <c r="AD868" s="10">
        <f t="shared" si="58"/>
        <v>249964137.3</v>
      </c>
      <c r="AE868" s="12">
        <f>C868/(1+0.13)/VLOOKUP(A868,[1]选股结果!$A$2:$AX$3002,3,FALSE)</f>
        <v>0.921594522597655</v>
      </c>
      <c r="AF868" s="12">
        <f>(S868/(1+0.1)+Z868)/(VLOOKUP(A868,[1]选股结果!$A$2:$AY$3002,51,FALSE))</f>
        <v>0.96172899710937</v>
      </c>
      <c r="AG868" s="16"/>
      <c r="AH868" s="12">
        <f>AD868/VLOOKUP(A868,[1]选股结果!$A$2:$AX$3002,35,FALSE)</f>
        <v>0.421292819777158</v>
      </c>
      <c r="AI868" s="10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S868/(1+0.13)+Z868)</f>
        <v>286408134.761505</v>
      </c>
      <c r="AJ868" s="10">
        <f t="shared" si="59"/>
        <v>-36443997.4615049</v>
      </c>
      <c r="AK868" s="18">
        <f>AD868-VLOOKUP(A868,[2]选股结果!$A$2:$G$4900,7,FALSE)</f>
        <v>244734724.43</v>
      </c>
    </row>
    <row r="869" spans="1:37">
      <c r="A869" s="5" t="s">
        <v>1771</v>
      </c>
      <c r="B869" s="5" t="s">
        <v>1772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/>
      <c r="L869" s="6">
        <v>0</v>
      </c>
      <c r="M869" s="6">
        <v>0</v>
      </c>
      <c r="N869" s="6"/>
      <c r="O869" s="6">
        <v>0</v>
      </c>
      <c r="P869" s="6">
        <v>75891148.28</v>
      </c>
      <c r="Q869" s="6">
        <v>14533950.86</v>
      </c>
      <c r="R869" s="6"/>
      <c r="S869" s="6">
        <v>182453935.38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101498870.03</v>
      </c>
      <c r="AA869" s="6">
        <v>255149532.01</v>
      </c>
      <c r="AB869" s="10">
        <f t="shared" si="60"/>
        <v>793862474.1</v>
      </c>
      <c r="AC869" s="10">
        <f t="shared" si="61"/>
        <v>614993485.7</v>
      </c>
      <c r="AD869" s="10">
        <f t="shared" si="58"/>
        <v>178868988.4</v>
      </c>
      <c r="AE869" s="12">
        <f>C869/(1+0.13)/VLOOKUP(A869,[1]选股结果!$A$2:$AX$3002,3,FALSE)</f>
        <v>1.04508608510082</v>
      </c>
      <c r="AF869" s="12">
        <f>(S869/(1+0.1)+Z869)/(VLOOKUP(A869,[1]选股结果!$A$2:$AY$3002,51,FALSE))</f>
        <v>0.453270589009139</v>
      </c>
      <c r="AG869" s="16"/>
      <c r="AH869" s="12">
        <f>AD869/VLOOKUP(A869,[1]选股结果!$A$2:$AX$3002,35,FALSE)</f>
        <v>1.60411687388367</v>
      </c>
      <c r="AI869" s="10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S869/(1+0.13)+Z869)</f>
        <v>326897237.321681</v>
      </c>
      <c r="AJ869" s="10">
        <f t="shared" si="59"/>
        <v>-148028248.921681</v>
      </c>
      <c r="AK869" s="18">
        <f>AD869-VLOOKUP(A869,[2]选股结果!$A$2:$G$4900,7,FALSE)</f>
        <v>178868988.4</v>
      </c>
    </row>
    <row r="870" spans="1:37">
      <c r="A870" s="5" t="s">
        <v>1773</v>
      </c>
      <c r="B870" s="5" t="s">
        <v>1774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/>
      <c r="L870" s="6">
        <v>0</v>
      </c>
      <c r="M870" s="6">
        <v>0</v>
      </c>
      <c r="N870" s="6"/>
      <c r="O870" s="6">
        <v>0</v>
      </c>
      <c r="P870" s="6">
        <v>103898463.78</v>
      </c>
      <c r="Q870" s="6">
        <v>5929423.08</v>
      </c>
      <c r="R870" s="6"/>
      <c r="S870" s="6">
        <v>538243726.65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301350446.42</v>
      </c>
      <c r="AA870" s="6">
        <v>193141473.6</v>
      </c>
      <c r="AB870" s="10">
        <f t="shared" si="60"/>
        <v>682856884.26</v>
      </c>
      <c r="AC870" s="10">
        <f t="shared" si="61"/>
        <v>1136634110.45</v>
      </c>
      <c r="AD870" s="10">
        <f t="shared" si="58"/>
        <v>-453777226.19</v>
      </c>
      <c r="AE870" s="12">
        <f>C870/(1+0.13)/VLOOKUP(A870,[1]选股结果!$A$2:$AX$3002,3,FALSE)</f>
        <v>0.584049704080306</v>
      </c>
      <c r="AF870" s="12">
        <f>(S870/(1+0.1)+Z870)/(VLOOKUP(A870,[1]选股结果!$A$2:$AY$3002,51,FALSE))</f>
        <v>0.846759637175565</v>
      </c>
      <c r="AG870" s="16"/>
      <c r="AH870" s="12">
        <f>AD870/VLOOKUP(A870,[1]选股结果!$A$2:$AX$3002,35,FALSE)</f>
        <v>-8.95856891500773</v>
      </c>
      <c r="AI870" s="10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S870/(1+0.13)+Z870)</f>
        <v>156078987.16885</v>
      </c>
      <c r="AJ870" s="10">
        <f t="shared" si="59"/>
        <v>-609856213.35885</v>
      </c>
      <c r="AK870" s="18">
        <f>AD870-VLOOKUP(A870,[2]选股结果!$A$2:$G$4900,7,FALSE)</f>
        <v>-453686357.28</v>
      </c>
    </row>
    <row r="871" spans="1:37">
      <c r="A871" s="5" t="s">
        <v>1775</v>
      </c>
      <c r="B871" s="5" t="s">
        <v>1776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/>
      <c r="L871" s="6">
        <v>0</v>
      </c>
      <c r="M871" s="6">
        <v>0</v>
      </c>
      <c r="N871" s="6"/>
      <c r="O871" s="6">
        <v>0</v>
      </c>
      <c r="P871" s="6">
        <v>123587870.01</v>
      </c>
      <c r="Q871" s="6">
        <v>42868780.31</v>
      </c>
      <c r="R871" s="6"/>
      <c r="S871" s="6">
        <v>1230173122.28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470795263.79</v>
      </c>
      <c r="AA871" s="6">
        <v>157614950.52</v>
      </c>
      <c r="AB871" s="10">
        <f t="shared" si="60"/>
        <v>1788141569.09</v>
      </c>
      <c r="AC871" s="10">
        <f t="shared" si="61"/>
        <v>1982171206.6</v>
      </c>
      <c r="AD871" s="10">
        <f t="shared" si="58"/>
        <v>-194029637.51</v>
      </c>
      <c r="AE871" s="12">
        <f>C871/(1+0.13)/VLOOKUP(A871,[1]选股结果!$A$2:$AX$3002,3,FALSE)</f>
        <v>0.631750038537677</v>
      </c>
      <c r="AF871" s="12">
        <f>(S871/(1+0.1)+Z871)/(VLOOKUP(A871,[1]选股结果!$A$2:$AY$3002,51,FALSE))</f>
        <v>1.0770818911826</v>
      </c>
      <c r="AG871" s="16"/>
      <c r="AH871" s="12">
        <f>AD871/VLOOKUP(A871,[1]选股结果!$A$2:$AX$3002,35,FALSE)</f>
        <v>-0.21540626680964</v>
      </c>
      <c r="AI871" s="10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S871/(1+0.13)+Z871)</f>
        <v>-84036762.2887609</v>
      </c>
      <c r="AJ871" s="10">
        <f t="shared" si="59"/>
        <v>-109992875.221239</v>
      </c>
      <c r="AK871" s="18">
        <f>AD871-VLOOKUP(A871,[2]选股结果!$A$2:$G$4900,7,FALSE)</f>
        <v>-193881262.91</v>
      </c>
    </row>
    <row r="872" spans="1:37">
      <c r="A872" s="5" t="s">
        <v>1777</v>
      </c>
      <c r="B872" s="5" t="s">
        <v>1778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/>
      <c r="L872" s="6">
        <v>0</v>
      </c>
      <c r="M872" s="6">
        <v>0</v>
      </c>
      <c r="N872" s="6"/>
      <c r="O872" s="6">
        <v>0</v>
      </c>
      <c r="P872" s="6">
        <v>3798000076.89</v>
      </c>
      <c r="Q872" s="6">
        <v>1506042792.76</v>
      </c>
      <c r="R872" s="6"/>
      <c r="S872" s="6">
        <v>40981820273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9760464456.89</v>
      </c>
      <c r="AA872" s="6">
        <v>4061568079.94</v>
      </c>
      <c r="AB872" s="10">
        <f t="shared" si="60"/>
        <v>59310225806.09</v>
      </c>
      <c r="AC872" s="10">
        <f t="shared" si="61"/>
        <v>58601852886.72</v>
      </c>
      <c r="AD872" s="10">
        <f t="shared" si="58"/>
        <v>708372919.370003</v>
      </c>
      <c r="AE872" s="12">
        <f>C872/(1+0.13)/VLOOKUP(A872,[1]选股结果!$A$2:$AX$3002,3,FALSE)</f>
        <v>0.919554518095541</v>
      </c>
      <c r="AF872" s="12">
        <f>(S872/(1+0.1)+Z872)/(VLOOKUP(A872,[1]选股结果!$A$2:$AY$3002,51,FALSE))</f>
        <v>1.06047019522864</v>
      </c>
      <c r="AG872" s="16"/>
      <c r="AH872" s="12">
        <f>AD872/VLOOKUP(A872,[1]选股结果!$A$2:$AX$3002,35,FALSE)</f>
        <v>0.0728010534210327</v>
      </c>
      <c r="AI872" s="10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S872/(1+0.13)+Z872)</f>
        <v>-1691884420.03567</v>
      </c>
      <c r="AJ872" s="10">
        <f t="shared" si="59"/>
        <v>2400257339.40567</v>
      </c>
      <c r="AK872" s="18">
        <f>AD872-VLOOKUP(A872,[2]选股结果!$A$2:$G$4900,7,FALSE)</f>
        <v>719654316.210003</v>
      </c>
    </row>
    <row r="873" spans="1:37">
      <c r="A873" s="5" t="s">
        <v>1779</v>
      </c>
      <c r="B873" s="5" t="s">
        <v>1780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/>
      <c r="L873" s="6">
        <v>0</v>
      </c>
      <c r="M873" s="6">
        <v>0</v>
      </c>
      <c r="N873" s="6"/>
      <c r="O873" s="6">
        <v>0</v>
      </c>
      <c r="P873" s="6">
        <v>461964722.47</v>
      </c>
      <c r="Q873" s="6">
        <v>489324458.06</v>
      </c>
      <c r="R873" s="6"/>
      <c r="S873" s="6">
        <v>76874377074.32</v>
      </c>
      <c r="T873" s="6">
        <v>3855207208.71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412643250.83</v>
      </c>
      <c r="AA873" s="6">
        <v>1285134478.44</v>
      </c>
      <c r="AB873" s="10">
        <f t="shared" si="60"/>
        <v>78018155870.76</v>
      </c>
      <c r="AC873" s="10">
        <f t="shared" si="61"/>
        <v>82889326734.77</v>
      </c>
      <c r="AD873" s="10">
        <f t="shared" si="58"/>
        <v>-4871170864.01001</v>
      </c>
      <c r="AE873" s="12">
        <f>C873/(1+0.13)/VLOOKUP(A873,[1]选股结果!$A$2:$AX$3002,3,FALSE)</f>
        <v>1.00057591948665</v>
      </c>
      <c r="AF873" s="12">
        <f>(S873/(1+0.1)+Z873)/(VLOOKUP(A873,[1]选股结果!$A$2:$AY$3002,51,FALSE))</f>
        <v>1.09155302022646</v>
      </c>
      <c r="AG873" s="16"/>
      <c r="AH873" s="12">
        <f>AD873/VLOOKUP(A873,[1]选股结果!$A$2:$AX$3002,35,FALSE)</f>
        <v>-6.57387063243653</v>
      </c>
      <c r="AI873" s="10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S873/(1+0.13)+Z873)</f>
        <v>-4040842837.93373</v>
      </c>
      <c r="AJ873" s="10">
        <f t="shared" si="59"/>
        <v>-830328026.076279</v>
      </c>
      <c r="AK873" s="18">
        <f>AD873-VLOOKUP(A873,[2]选股结果!$A$2:$G$4900,7,FALSE)</f>
        <v>-4871160944.87001</v>
      </c>
    </row>
    <row r="874" spans="1:37">
      <c r="A874" s="5" t="s">
        <v>1781</v>
      </c>
      <c r="B874" s="5" t="s">
        <v>1782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/>
      <c r="L874" s="6">
        <v>0</v>
      </c>
      <c r="M874" s="6">
        <v>0</v>
      </c>
      <c r="N874" s="6"/>
      <c r="O874" s="6">
        <v>0</v>
      </c>
      <c r="P874" s="6">
        <v>5081413.04</v>
      </c>
      <c r="Q874" s="6">
        <v>13803910.11</v>
      </c>
      <c r="R874" s="6"/>
      <c r="S874" s="6">
        <v>112909314.48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25645163.17</v>
      </c>
      <c r="AA874" s="6">
        <v>31696613.27</v>
      </c>
      <c r="AB874" s="10">
        <f t="shared" si="60"/>
        <v>135893198.17</v>
      </c>
      <c r="AC874" s="10">
        <f t="shared" si="61"/>
        <v>175332503.96</v>
      </c>
      <c r="AD874" s="10">
        <f t="shared" si="58"/>
        <v>-39439305.79</v>
      </c>
      <c r="AE874" s="12">
        <f>C874/(1+0.13)/VLOOKUP(A874,[1]选股结果!$A$2:$AX$3002,3,FALSE)</f>
        <v>0.909067615968876</v>
      </c>
      <c r="AF874" s="12">
        <f>(S874/(1+0.1)+Z874)/(VLOOKUP(A874,[1]选股结果!$A$2:$AY$3002,51,FALSE))</f>
        <v>0.959729278418372</v>
      </c>
      <c r="AG874" s="16"/>
      <c r="AH874" s="12">
        <f>AD874/VLOOKUP(A874,[1]选股结果!$A$2:$AX$3002,35,FALSE)</f>
        <v>2.26605983002209</v>
      </c>
      <c r="AI874" s="10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S874/(1+0.13)+Z874)</f>
        <v>8108196.49256635</v>
      </c>
      <c r="AJ874" s="10">
        <f t="shared" si="59"/>
        <v>-47547502.2825663</v>
      </c>
      <c r="AK874" s="18">
        <f>AD874-VLOOKUP(A874,[2]选股结果!$A$2:$G$4900,7,FALSE)</f>
        <v>-39439777.4</v>
      </c>
    </row>
    <row r="875" spans="1:37">
      <c r="A875" s="5" t="s">
        <v>1783</v>
      </c>
      <c r="B875" s="5" t="s">
        <v>1784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/>
      <c r="L875" s="6">
        <v>0</v>
      </c>
      <c r="M875" s="6">
        <v>0</v>
      </c>
      <c r="N875" s="6"/>
      <c r="O875" s="6">
        <v>0</v>
      </c>
      <c r="P875" s="6">
        <v>92768010.42</v>
      </c>
      <c r="Q875" s="6">
        <v>92697195.01</v>
      </c>
      <c r="R875" s="6"/>
      <c r="S875" s="6">
        <v>703007842.49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222886274.19</v>
      </c>
      <c r="AA875" s="6">
        <v>505289633.38</v>
      </c>
      <c r="AB875" s="10">
        <f t="shared" si="60"/>
        <v>1524901857.86</v>
      </c>
      <c r="AC875" s="10">
        <f t="shared" si="61"/>
        <v>1523951760.48</v>
      </c>
      <c r="AD875" s="10">
        <f t="shared" si="58"/>
        <v>950097.379999876</v>
      </c>
      <c r="AE875" s="12">
        <f>C875/(1+0.13)/VLOOKUP(A875,[1]选股结果!$A$2:$AX$3002,3,FALSE)</f>
        <v>0.739925017815922</v>
      </c>
      <c r="AF875" s="12">
        <f>(S875/(1+0.1)+Z875)/(VLOOKUP(A875,[1]选股结果!$A$2:$AY$3002,51,FALSE))</f>
        <v>0.513704061777359</v>
      </c>
      <c r="AG875" s="16"/>
      <c r="AH875" s="12">
        <f>AD875/VLOOKUP(A875,[1]选股结果!$A$2:$AX$3002,35,FALSE)</f>
        <v>0.257108930670157</v>
      </c>
      <c r="AI875" s="10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S875/(1+0.13)+Z875)</f>
        <v>832961278.438053</v>
      </c>
      <c r="AJ875" s="10">
        <f t="shared" si="59"/>
        <v>-832011181.058053</v>
      </c>
      <c r="AK875" s="18">
        <f>AD875-VLOOKUP(A875,[2]选股结果!$A$2:$G$4900,7,FALSE)</f>
        <v>853613.749999876</v>
      </c>
    </row>
    <row r="876" spans="1:37">
      <c r="A876" s="5" t="s">
        <v>1785</v>
      </c>
      <c r="B876" s="5" t="s">
        <v>1786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/>
      <c r="L876" s="6">
        <v>0</v>
      </c>
      <c r="M876" s="6">
        <v>0</v>
      </c>
      <c r="N876" s="6"/>
      <c r="O876" s="6">
        <v>0</v>
      </c>
      <c r="P876" s="6">
        <v>362962578.6</v>
      </c>
      <c r="Q876" s="6">
        <v>1285134778.34</v>
      </c>
      <c r="R876" s="6"/>
      <c r="S876" s="6">
        <v>11533024883.67</v>
      </c>
      <c r="T876" s="6">
        <v>-4231275.69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1524346792.42</v>
      </c>
      <c r="AA876" s="6">
        <v>1140096185.21</v>
      </c>
      <c r="AB876" s="10">
        <f t="shared" si="60"/>
        <v>16443375763.44</v>
      </c>
      <c r="AC876" s="10">
        <f t="shared" si="61"/>
        <v>14556199164.21</v>
      </c>
      <c r="AD876" s="10">
        <f t="shared" si="58"/>
        <v>1887176599.23</v>
      </c>
      <c r="AE876" s="12">
        <f>C876/(1+0.13)/VLOOKUP(A876,[1]选股结果!$A$2:$AX$3002,3,FALSE)</f>
        <v>1.4584685048252</v>
      </c>
      <c r="AF876" s="12">
        <f>(S876/(1+0.1)+Z876)/(VLOOKUP(A876,[1]选股结果!$A$2:$AY$3002,51,FALSE))</f>
        <v>1.33844247896834</v>
      </c>
      <c r="AG876" s="16"/>
      <c r="AH876" s="12">
        <f>AD876/VLOOKUP(A876,[1]选股结果!$A$2:$AX$3002,35,FALSE)</f>
        <v>8.7735008683188</v>
      </c>
      <c r="AI876" s="10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S876/(1+0.13)+Z876)</f>
        <v>-2758257964.03239</v>
      </c>
      <c r="AJ876" s="10">
        <f t="shared" si="59"/>
        <v>4645434563.26239</v>
      </c>
      <c r="AK876" s="18">
        <f>AD876-VLOOKUP(A876,[2]选股结果!$A$2:$G$4900,7,FALSE)</f>
        <v>2106817674.5</v>
      </c>
    </row>
    <row r="877" spans="1:37">
      <c r="A877" s="5" t="s">
        <v>1787</v>
      </c>
      <c r="B877" s="5" t="s">
        <v>1788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/>
      <c r="L877" s="6">
        <v>0</v>
      </c>
      <c r="M877" s="6">
        <v>0</v>
      </c>
      <c r="N877" s="6"/>
      <c r="O877" s="6">
        <v>0</v>
      </c>
      <c r="P877" s="6">
        <v>66880336.76</v>
      </c>
      <c r="Q877" s="6">
        <v>7837858.15</v>
      </c>
      <c r="R877" s="6"/>
      <c r="S877" s="6">
        <v>1455529941.8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306690698.67</v>
      </c>
      <c r="AA877" s="6">
        <v>174121374.2</v>
      </c>
      <c r="AB877" s="10">
        <f t="shared" si="60"/>
        <v>1948688776.6</v>
      </c>
      <c r="AC877" s="10">
        <f t="shared" si="61"/>
        <v>2003222351.43</v>
      </c>
      <c r="AD877" s="10">
        <f t="shared" si="58"/>
        <v>-54533574.8299999</v>
      </c>
      <c r="AE877" s="12">
        <f>C877/(1+0.13)/VLOOKUP(A877,[1]选股结果!$A$2:$AX$3002,3,FALSE)</f>
        <v>0.621215337068094</v>
      </c>
      <c r="AF877" s="12">
        <f>(S877/(1+0.1)+Z877)/(VLOOKUP(A877,[1]选股结果!$A$2:$AY$3002,51,FALSE))</f>
        <v>0.603826878137481</v>
      </c>
      <c r="AG877" s="16"/>
      <c r="AH877" s="12">
        <f>AD877/VLOOKUP(A877,[1]选股结果!$A$2:$AX$3002,35,FALSE)</f>
        <v>-1.11680234609272</v>
      </c>
      <c r="AI877" s="10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S877/(1+0.13)+Z877)</f>
        <v>1104512888.27673</v>
      </c>
      <c r="AJ877" s="10">
        <f t="shared" si="59"/>
        <v>-1159046463.10673</v>
      </c>
      <c r="AK877" s="18">
        <f>AD877-VLOOKUP(A877,[2]选股结果!$A$2:$G$4900,7,FALSE)</f>
        <v>-53168548.2899999</v>
      </c>
    </row>
    <row r="878" spans="1:37">
      <c r="A878" s="5" t="s">
        <v>1789</v>
      </c>
      <c r="B878" s="5" t="s">
        <v>1790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/>
      <c r="L878" s="6">
        <v>0</v>
      </c>
      <c r="M878" s="6">
        <v>0</v>
      </c>
      <c r="N878" s="6"/>
      <c r="O878" s="6">
        <v>0</v>
      </c>
      <c r="P878" s="6">
        <v>120015162.86</v>
      </c>
      <c r="Q878" s="6">
        <v>75376428.39</v>
      </c>
      <c r="R878" s="6"/>
      <c r="S878" s="6">
        <v>1672153187.51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314476563.04</v>
      </c>
      <c r="AA878" s="6">
        <v>134613071.05</v>
      </c>
      <c r="AB878" s="10">
        <f t="shared" si="60"/>
        <v>1984014010.72</v>
      </c>
      <c r="AC878" s="10">
        <f t="shared" si="61"/>
        <v>2241257984.46</v>
      </c>
      <c r="AD878" s="10">
        <f t="shared" si="58"/>
        <v>-257243973.74</v>
      </c>
      <c r="AE878" s="12">
        <f>C878/(1+0.13)/VLOOKUP(A878,[1]选股结果!$A$2:$AX$3002,3,FALSE)</f>
        <v>0.718758546124464</v>
      </c>
      <c r="AF878" s="12">
        <f>(S878/(1+0.1)+Z878)/(VLOOKUP(A878,[1]选股结果!$A$2:$AY$3002,51,FALSE))</f>
        <v>0.9045369795103</v>
      </c>
      <c r="AG878" s="16"/>
      <c r="AH878" s="12">
        <f>AD878/VLOOKUP(A878,[1]选股结果!$A$2:$AX$3002,35,FALSE)</f>
        <v>-1.21645460144059</v>
      </c>
      <c r="AI878" s="10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S878/(1+0.13)+Z878)</f>
        <v>233979357.782743</v>
      </c>
      <c r="AJ878" s="10">
        <f t="shared" si="59"/>
        <v>-491223331.522743</v>
      </c>
      <c r="AK878" s="18">
        <f>AD878-VLOOKUP(A878,[2]选股结果!$A$2:$G$4900,7,FALSE)</f>
        <v>-257125941.97</v>
      </c>
    </row>
    <row r="879" spans="1:37">
      <c r="A879" s="5" t="s">
        <v>1791</v>
      </c>
      <c r="B879" s="5" t="s">
        <v>1792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/>
      <c r="L879" s="6">
        <v>0</v>
      </c>
      <c r="M879" s="6">
        <v>0</v>
      </c>
      <c r="N879" s="6"/>
      <c r="O879" s="6">
        <v>0</v>
      </c>
      <c r="P879" s="6">
        <v>1332901385</v>
      </c>
      <c r="Q879" s="6">
        <v>178046275</v>
      </c>
      <c r="R879" s="6"/>
      <c r="S879" s="6">
        <v>9093847255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1952936687</v>
      </c>
      <c r="AA879" s="6">
        <v>1284259933</v>
      </c>
      <c r="AB879" s="10">
        <f t="shared" si="60"/>
        <v>15713560401</v>
      </c>
      <c r="AC879" s="10">
        <f t="shared" si="61"/>
        <v>13663945260</v>
      </c>
      <c r="AD879" s="10">
        <f t="shared" si="58"/>
        <v>2049615141</v>
      </c>
      <c r="AE879" s="12">
        <f>C879/(1+0.13)/VLOOKUP(A879,[1]选股结果!$A$2:$AX$3002,3,FALSE)</f>
        <v>1.08372997117921</v>
      </c>
      <c r="AF879" s="12">
        <f>(S879/(1+0.1)+Z879)/(VLOOKUP(A879,[1]选股结果!$A$2:$AY$3002,51,FALSE))</f>
        <v>0.88091799280542</v>
      </c>
      <c r="AG879" s="16"/>
      <c r="AH879" s="12">
        <f>AD879/VLOOKUP(A879,[1]选股结果!$A$2:$AX$3002,35,FALSE)</f>
        <v>3.39751187568827</v>
      </c>
      <c r="AI879" s="10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S879/(1+0.13)+Z879)</f>
        <v>1601024916.9469</v>
      </c>
      <c r="AJ879" s="10">
        <f t="shared" si="59"/>
        <v>448590224.053097</v>
      </c>
      <c r="AK879" s="18">
        <f>AD879-VLOOKUP(A879,[2]选股结果!$A$2:$G$4900,7,FALSE)</f>
        <v>2036625338</v>
      </c>
    </row>
    <row r="880" spans="1:37">
      <c r="A880" s="5" t="s">
        <v>1793</v>
      </c>
      <c r="B880" s="5" t="s">
        <v>1794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/>
      <c r="L880" s="6">
        <v>0</v>
      </c>
      <c r="M880" s="6">
        <v>0</v>
      </c>
      <c r="N880" s="6"/>
      <c r="O880" s="6">
        <v>0</v>
      </c>
      <c r="P880" s="6">
        <v>361625500.87</v>
      </c>
      <c r="Q880" s="6">
        <v>1719801245.15</v>
      </c>
      <c r="R880" s="6"/>
      <c r="S880" s="6">
        <v>8441107406.68</v>
      </c>
      <c r="T880" s="6">
        <v>0</v>
      </c>
      <c r="U880" s="6">
        <v>0</v>
      </c>
      <c r="V880" s="6">
        <v>1353732628.39</v>
      </c>
      <c r="W880" s="6">
        <v>0</v>
      </c>
      <c r="X880" s="6">
        <v>953430071.97</v>
      </c>
      <c r="Y880" s="6">
        <v>112209568.05</v>
      </c>
      <c r="Z880" s="6">
        <v>1240040654.82</v>
      </c>
      <c r="AA880" s="6">
        <v>637121961.99</v>
      </c>
      <c r="AB880" s="10">
        <f t="shared" si="60"/>
        <v>19564150184.98</v>
      </c>
      <c r="AC880" s="10">
        <f t="shared" si="61"/>
        <v>13099267792.77</v>
      </c>
      <c r="AD880" s="10">
        <f t="shared" si="58"/>
        <v>6464882392.21</v>
      </c>
      <c r="AE880" s="12">
        <f>C880/(1+0.13)/VLOOKUP(A880,[1]选股结果!$A$2:$AX$3002,3,FALSE)</f>
        <v>1.1960398640222</v>
      </c>
      <c r="AF880" s="12">
        <f>(S880/(1+0.1)+Z880)/(VLOOKUP(A880,[1]选股结果!$A$2:$AY$3002,51,FALSE))</f>
        <v>1.11728066504571</v>
      </c>
      <c r="AG880" s="16"/>
      <c r="AH880" s="12">
        <f>AD880/VLOOKUP(A880,[1]选股结果!$A$2:$AX$3002,35,FALSE)</f>
        <v>-13.9973736008507</v>
      </c>
      <c r="AI880" s="10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S880/(1+0.13)+Z880)</f>
        <v>-731949190.024072</v>
      </c>
      <c r="AJ880" s="10">
        <f t="shared" si="59"/>
        <v>7196831582.23407</v>
      </c>
      <c r="AK880" s="18">
        <f>AD880-VLOOKUP(A880,[2]选股结果!$A$2:$G$4900,7,FALSE)</f>
        <v>6463982262.86</v>
      </c>
    </row>
    <row r="881" spans="1:37">
      <c r="A881" s="5" t="s">
        <v>1795</v>
      </c>
      <c r="B881" s="5" t="s">
        <v>1796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/>
      <c r="L881" s="6">
        <v>0</v>
      </c>
      <c r="M881" s="6">
        <v>0</v>
      </c>
      <c r="N881" s="6"/>
      <c r="O881" s="6">
        <v>0</v>
      </c>
      <c r="P881" s="6">
        <v>242960106.51</v>
      </c>
      <c r="Q881" s="6">
        <v>1104376344.65</v>
      </c>
      <c r="R881" s="6"/>
      <c r="S881" s="6">
        <v>760040992.04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304560653.24</v>
      </c>
      <c r="AA881" s="6">
        <v>1604646897.75</v>
      </c>
      <c r="AB881" s="10">
        <f t="shared" si="60"/>
        <v>3218608002.11</v>
      </c>
      <c r="AC881" s="10">
        <f t="shared" si="61"/>
        <v>2912208649.54</v>
      </c>
      <c r="AD881" s="10">
        <f t="shared" si="58"/>
        <v>306399352.57</v>
      </c>
      <c r="AE881" s="12">
        <f>C881/(1+0.13)/VLOOKUP(A881,[1]选股结果!$A$2:$AX$3002,3,FALSE)</f>
        <v>0.945782989276277</v>
      </c>
      <c r="AF881" s="12">
        <f>(S881/(1+0.1)+Z881)/(VLOOKUP(A881,[1]选股结果!$A$2:$AY$3002,51,FALSE))</f>
        <v>0.568035326695252</v>
      </c>
      <c r="AG881" s="16"/>
      <c r="AH881" s="12">
        <f>AD881/VLOOKUP(A881,[1]选股结果!$A$2:$AX$3002,35,FALSE)</f>
        <v>2.77486124274772</v>
      </c>
      <c r="AI881" s="10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S881/(1+0.13)+Z881)</f>
        <v>775380885.636991</v>
      </c>
      <c r="AJ881" s="10">
        <f t="shared" si="59"/>
        <v>-468981533.066991</v>
      </c>
      <c r="AK881" s="18">
        <f>AD881-VLOOKUP(A881,[2]选股结果!$A$2:$G$4900,7,FALSE)</f>
        <v>306393501.35</v>
      </c>
    </row>
    <row r="882" spans="1:37">
      <c r="A882" s="5" t="s">
        <v>1797</v>
      </c>
      <c r="B882" s="5" t="s">
        <v>1798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/>
      <c r="L882" s="6">
        <v>0</v>
      </c>
      <c r="M882" s="6">
        <v>0</v>
      </c>
      <c r="N882" s="6"/>
      <c r="O882" s="6">
        <v>0</v>
      </c>
      <c r="P882" s="6">
        <v>25663594.1</v>
      </c>
      <c r="Q882" s="6">
        <v>34379235.66</v>
      </c>
      <c r="R882" s="6"/>
      <c r="S882" s="6">
        <v>298720299.49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108945734.55</v>
      </c>
      <c r="AA882" s="6">
        <v>56727929</v>
      </c>
      <c r="AB882" s="10">
        <f t="shared" si="60"/>
        <v>684492549.19</v>
      </c>
      <c r="AC882" s="10">
        <f t="shared" si="61"/>
        <v>490057557.14</v>
      </c>
      <c r="AD882" s="10">
        <f t="shared" si="58"/>
        <v>194434992.05</v>
      </c>
      <c r="AE882" s="12">
        <f>C882/(1+0.13)/VLOOKUP(A882,[1]选股结果!$A$2:$AX$3002,3,FALSE)</f>
        <v>0.830784963801601</v>
      </c>
      <c r="AF882" s="12">
        <f>(S882/(1+0.1)+Z882)/(VLOOKUP(A882,[1]选股结果!$A$2:$AY$3002,51,FALSE))</f>
        <v>0.88126368280534</v>
      </c>
      <c r="AG882" s="16"/>
      <c r="AH882" s="12">
        <f>AD882/VLOOKUP(A882,[1]选股结果!$A$2:$AX$3002,35,FALSE)</f>
        <v>0.812725165130084</v>
      </c>
      <c r="AI882" s="10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S882/(1+0.13)+Z882)</f>
        <v>58477306.3437168</v>
      </c>
      <c r="AJ882" s="10">
        <f t="shared" si="59"/>
        <v>135957685.706283</v>
      </c>
      <c r="AK882" s="18">
        <f>AD882-VLOOKUP(A882,[2]选股结果!$A$2:$G$4900,7,FALSE)</f>
        <v>194437145.02</v>
      </c>
    </row>
    <row r="883" spans="1:37">
      <c r="A883" s="5" t="s">
        <v>1799</v>
      </c>
      <c r="B883" s="5" t="s">
        <v>1800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/>
      <c r="L883" s="6">
        <v>0</v>
      </c>
      <c r="M883" s="6">
        <v>0</v>
      </c>
      <c r="N883" s="6"/>
      <c r="O883" s="6">
        <v>0</v>
      </c>
      <c r="P883" s="6">
        <v>89932764.45</v>
      </c>
      <c r="Q883" s="6">
        <v>42255599.29</v>
      </c>
      <c r="R883" s="6"/>
      <c r="S883" s="6">
        <v>3397529774.85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1055044943.05</v>
      </c>
      <c r="AA883" s="6">
        <v>129522756.9</v>
      </c>
      <c r="AB883" s="10">
        <f t="shared" si="60"/>
        <v>4243927638.8</v>
      </c>
      <c r="AC883" s="10">
        <f t="shared" si="61"/>
        <v>4672030239.25</v>
      </c>
      <c r="AD883" s="10">
        <f t="shared" si="58"/>
        <v>-428102600.449999</v>
      </c>
      <c r="AE883" s="12">
        <f>C883/(1+0.13)/VLOOKUP(A883,[1]选股结果!$A$2:$AX$3002,3,FALSE)</f>
        <v>0.992581093042222</v>
      </c>
      <c r="AF883" s="12">
        <f>(S883/(1+0.1)+Z883)/(VLOOKUP(A883,[1]选股结果!$A$2:$AY$3002,51,FALSE))</f>
        <v>1.10129192281277</v>
      </c>
      <c r="AG883" s="16"/>
      <c r="AH883" s="12">
        <f>AD883/VLOOKUP(A883,[1]选股结果!$A$2:$AX$3002,35,FALSE)</f>
        <v>12.6693857044254</v>
      </c>
      <c r="AI883" s="10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S883/(1+0.13)+Z883)</f>
        <v>-299119914.476372</v>
      </c>
      <c r="AJ883" s="10">
        <f t="shared" si="59"/>
        <v>-128982685.973627</v>
      </c>
      <c r="AK883" s="18">
        <f>AD883-VLOOKUP(A883,[2]选股结果!$A$2:$G$4900,7,FALSE)</f>
        <v>-419770506.049999</v>
      </c>
    </row>
    <row r="884" spans="1:37">
      <c r="A884" s="5" t="s">
        <v>1801</v>
      </c>
      <c r="B884" s="5" t="s">
        <v>1802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/>
      <c r="L884" s="6">
        <v>0</v>
      </c>
      <c r="M884" s="6">
        <v>0</v>
      </c>
      <c r="N884" s="6"/>
      <c r="O884" s="6">
        <v>0</v>
      </c>
      <c r="P884" s="6">
        <v>13176572.57</v>
      </c>
      <c r="Q884" s="6">
        <v>216823505.4</v>
      </c>
      <c r="R884" s="6"/>
      <c r="S884" s="6">
        <v>435387577.02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76376984.45</v>
      </c>
      <c r="AA884" s="6">
        <v>96452180.68</v>
      </c>
      <c r="AB884" s="10">
        <f t="shared" si="60"/>
        <v>615788501.05</v>
      </c>
      <c r="AC884" s="10">
        <f t="shared" si="61"/>
        <v>621393314.72</v>
      </c>
      <c r="AD884" s="10">
        <f t="shared" si="58"/>
        <v>-5604813.67000008</v>
      </c>
      <c r="AE884" s="12">
        <f>C884/(1+0.13)/VLOOKUP(A884,[1]选股结果!$A$2:$AX$3002,3,FALSE)</f>
        <v>0.931409072351106</v>
      </c>
      <c r="AF884" s="12">
        <f>(S884/(1+0.1)+Z884)/(VLOOKUP(A884,[1]选股结果!$A$2:$AY$3002,51,FALSE))</f>
        <v>1.21474504543858</v>
      </c>
      <c r="AG884" s="16"/>
      <c r="AH884" s="12">
        <f>AD884/VLOOKUP(A884,[1]选股结果!$A$2:$AX$3002,35,FALSE)</f>
        <v>0.834500735692327</v>
      </c>
      <c r="AI884" s="10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S884/(1+0.13)+Z884)</f>
        <v>-72965456.7756637</v>
      </c>
      <c r="AJ884" s="10">
        <f t="shared" si="59"/>
        <v>67360643.1056637</v>
      </c>
      <c r="AK884" s="18">
        <f>AD884-VLOOKUP(A884,[2]选股结果!$A$2:$G$4900,7,FALSE)</f>
        <v>-1937763.99000008</v>
      </c>
    </row>
    <row r="885" spans="1:37">
      <c r="A885" s="5" t="s">
        <v>1803</v>
      </c>
      <c r="B885" s="5" t="s">
        <v>1804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/>
      <c r="L885" s="6">
        <v>0</v>
      </c>
      <c r="M885" s="6">
        <v>0</v>
      </c>
      <c r="N885" s="6"/>
      <c r="O885" s="6">
        <v>0</v>
      </c>
      <c r="P885" s="6">
        <v>481080095.61</v>
      </c>
      <c r="Q885" s="6">
        <v>857132478.44</v>
      </c>
      <c r="R885" s="6"/>
      <c r="S885" s="6">
        <v>16235556218.02</v>
      </c>
      <c r="T885" s="6">
        <v>137131683.72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876546432.42</v>
      </c>
      <c r="AA885" s="6">
        <v>280211773.46</v>
      </c>
      <c r="AB885" s="10">
        <f t="shared" si="60"/>
        <v>17640459526.18</v>
      </c>
      <c r="AC885" s="10">
        <f t="shared" si="61"/>
        <v>18010526203.23</v>
      </c>
      <c r="AD885" s="10">
        <f t="shared" si="58"/>
        <v>-370066677.049999</v>
      </c>
      <c r="AE885" s="12">
        <f>C885/(1+0.13)/VLOOKUP(A885,[1]选股结果!$A$2:$AX$3002,3,FALSE)</f>
        <v>0.816850113264447</v>
      </c>
      <c r="AF885" s="12">
        <f>(S885/(1+0.1)+Z885)/(VLOOKUP(A885,[1]选股结果!$A$2:$AY$3002,51,FALSE))</f>
        <v>0.944085724361956</v>
      </c>
      <c r="AG885" s="16"/>
      <c r="AH885" s="12">
        <f>AD885/VLOOKUP(A885,[1]选股结果!$A$2:$AX$3002,35,FALSE)</f>
        <v>-0.278029425968151</v>
      </c>
      <c r="AI885" s="10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S885/(1+0.13)+Z885)</f>
        <v>1317911491.95557</v>
      </c>
      <c r="AJ885" s="10">
        <f t="shared" si="59"/>
        <v>-1687978169.00557</v>
      </c>
      <c r="AK885" s="18">
        <f>AD885-VLOOKUP(A885,[2]选股结果!$A$2:$G$4900,7,FALSE)</f>
        <v>-370204211.719999</v>
      </c>
    </row>
    <row r="886" spans="1:37">
      <c r="A886" s="5" t="s">
        <v>1805</v>
      </c>
      <c r="B886" s="5" t="s">
        <v>1806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/>
      <c r="L886" s="6">
        <v>0</v>
      </c>
      <c r="M886" s="6">
        <v>0</v>
      </c>
      <c r="N886" s="6"/>
      <c r="O886" s="6">
        <v>0</v>
      </c>
      <c r="P886" s="6">
        <v>729936769.52</v>
      </c>
      <c r="Q886" s="6">
        <v>133542586.71</v>
      </c>
      <c r="R886" s="6"/>
      <c r="S886" s="6">
        <v>3196239419.76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630326708.49</v>
      </c>
      <c r="AA886" s="6">
        <v>275281302.83</v>
      </c>
      <c r="AB886" s="10">
        <f t="shared" si="60"/>
        <v>5909572287.22</v>
      </c>
      <c r="AC886" s="10">
        <f t="shared" si="61"/>
        <v>4831784200.6</v>
      </c>
      <c r="AD886" s="10">
        <f t="shared" si="58"/>
        <v>1077788086.62</v>
      </c>
      <c r="AE886" s="12">
        <f>C886/(1+0.13)/VLOOKUP(A886,[1]选股结果!$A$2:$AX$3002,3,FALSE)</f>
        <v>0.570366281429999</v>
      </c>
      <c r="AF886" s="12">
        <f>(S886/(1+0.1)+Z886)/(VLOOKUP(A886,[1]选股结果!$A$2:$AY$3002,51,FALSE))</f>
        <v>0.469941479397865</v>
      </c>
      <c r="AG886" s="16"/>
      <c r="AH886" s="12">
        <f>AD886/VLOOKUP(A886,[1]选股结果!$A$2:$AX$3002,35,FALSE)</f>
        <v>1.00672104224952</v>
      </c>
      <c r="AI886" s="10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S886/(1+0.13)+Z886)</f>
        <v>4065481633.9054</v>
      </c>
      <c r="AJ886" s="10">
        <f t="shared" si="59"/>
        <v>-2987693547.2854</v>
      </c>
      <c r="AK886" s="18">
        <f>AD886-VLOOKUP(A886,[2]选股结果!$A$2:$G$4900,7,FALSE)</f>
        <v>1079302180.64</v>
      </c>
    </row>
    <row r="887" spans="1:37">
      <c r="A887" s="5" t="s">
        <v>1807</v>
      </c>
      <c r="B887" s="5" t="s">
        <v>1808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/>
      <c r="L887" s="6">
        <v>0</v>
      </c>
      <c r="M887" s="6">
        <v>0</v>
      </c>
      <c r="N887" s="6"/>
      <c r="O887" s="6">
        <v>0</v>
      </c>
      <c r="P887" s="6">
        <v>83052268.1</v>
      </c>
      <c r="Q887" s="6">
        <v>602048560.83</v>
      </c>
      <c r="R887" s="6"/>
      <c r="S887" s="6">
        <v>1828154024.66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253321986.52</v>
      </c>
      <c r="AA887" s="6">
        <v>868973207.66</v>
      </c>
      <c r="AB887" s="10">
        <f t="shared" si="60"/>
        <v>2757569722.03</v>
      </c>
      <c r="AC887" s="10">
        <f t="shared" si="61"/>
        <v>3033501486.94</v>
      </c>
      <c r="AD887" s="10">
        <f t="shared" si="58"/>
        <v>-275931764.91</v>
      </c>
      <c r="AE887" s="12">
        <f>C887/(1+0.13)/VLOOKUP(A887,[1]选股结果!$A$2:$AX$3002,3,FALSE)</f>
        <v>0.492937360227469</v>
      </c>
      <c r="AF887" s="12">
        <f>(S887/(1+0.1)+Z887)/(VLOOKUP(A887,[1]选股结果!$A$2:$AY$3002,51,FALSE))</f>
        <v>0.545594400589325</v>
      </c>
      <c r="AG887" s="16"/>
      <c r="AH887" s="12">
        <f>AD887/VLOOKUP(A887,[1]选股结果!$A$2:$AX$3002,35,FALSE)</f>
        <v>-11.5875864830712</v>
      </c>
      <c r="AI887" s="10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S887/(1+0.13)+Z887)</f>
        <v>1639289527.4269</v>
      </c>
      <c r="AJ887" s="10">
        <f t="shared" si="59"/>
        <v>-1915221292.3369</v>
      </c>
      <c r="AK887" s="18">
        <f>AD887-VLOOKUP(A887,[2]选股结果!$A$2:$G$4900,7,FALSE)</f>
        <v>-275336671.42</v>
      </c>
    </row>
    <row r="888" spans="1:37">
      <c r="A888" s="5" t="s">
        <v>1809</v>
      </c>
      <c r="B888" s="5" t="s">
        <v>1810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/>
      <c r="L888" s="6">
        <v>0</v>
      </c>
      <c r="M888" s="6">
        <v>0</v>
      </c>
      <c r="N888" s="6"/>
      <c r="O888" s="6">
        <v>0</v>
      </c>
      <c r="P888" s="6">
        <v>25917555.11</v>
      </c>
      <c r="Q888" s="6">
        <v>35710710.7</v>
      </c>
      <c r="R888" s="6"/>
      <c r="S888" s="6">
        <v>532173210.69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198122958.07</v>
      </c>
      <c r="AA888" s="6">
        <v>151304238.76</v>
      </c>
      <c r="AB888" s="10">
        <f t="shared" si="60"/>
        <v>807046567.24</v>
      </c>
      <c r="AC888" s="10">
        <f t="shared" si="61"/>
        <v>907517962.63</v>
      </c>
      <c r="AD888" s="10">
        <f t="shared" si="58"/>
        <v>-100471395.39</v>
      </c>
      <c r="AE888" s="12">
        <f>C888/(1+0.13)/VLOOKUP(A888,[1]选股结果!$A$2:$AX$3002,3,FALSE)</f>
        <v>0.86354603494454</v>
      </c>
      <c r="AF888" s="12">
        <f>(S888/(1+0.1)+Z888)/(VLOOKUP(A888,[1]选股结果!$A$2:$AY$3002,51,FALSE))</f>
        <v>0.818876777274503</v>
      </c>
      <c r="AG888" s="16"/>
      <c r="AH888" s="12">
        <f>AD888/VLOOKUP(A888,[1]选股结果!$A$2:$AX$3002,35,FALSE)</f>
        <v>-17.1684504636043</v>
      </c>
      <c r="AI888" s="10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S888/(1+0.13)+Z888)</f>
        <v>163673817.206549</v>
      </c>
      <c r="AJ888" s="10">
        <f t="shared" si="59"/>
        <v>-264145212.596549</v>
      </c>
      <c r="AK888" s="18">
        <f>AD888-VLOOKUP(A888,[2]选股结果!$A$2:$G$4900,7,FALSE)</f>
        <v>-100580908.63</v>
      </c>
    </row>
    <row r="889" spans="1:37">
      <c r="A889" s="5" t="s">
        <v>1811</v>
      </c>
      <c r="B889" s="5" t="s">
        <v>1812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/>
      <c r="L889" s="6">
        <v>0</v>
      </c>
      <c r="M889" s="6">
        <v>0</v>
      </c>
      <c r="N889" s="6"/>
      <c r="O889" s="6">
        <v>0</v>
      </c>
      <c r="P889" s="6">
        <v>78434503.9</v>
      </c>
      <c r="Q889" s="6">
        <v>135629424.49</v>
      </c>
      <c r="R889" s="6"/>
      <c r="S889" s="6">
        <v>777029197.13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133726820.59</v>
      </c>
      <c r="AA889" s="6">
        <v>328578393.23</v>
      </c>
      <c r="AB889" s="10">
        <f t="shared" si="60"/>
        <v>1878851054.86</v>
      </c>
      <c r="AC889" s="10">
        <f t="shared" si="61"/>
        <v>1317768914.85</v>
      </c>
      <c r="AD889" s="10">
        <f t="shared" si="58"/>
        <v>561082140.01</v>
      </c>
      <c r="AE889" s="12">
        <f>C889/(1+0.13)/VLOOKUP(A889,[1]选股结果!$A$2:$AX$3002,3,FALSE)</f>
        <v>1.06669840636615</v>
      </c>
      <c r="AF889" s="12">
        <f>(S889/(1+0.1)+Z889)/(VLOOKUP(A889,[1]选股结果!$A$2:$AY$3002,51,FALSE))</f>
        <v>0.561756208399152</v>
      </c>
      <c r="AG889" s="16"/>
      <c r="AH889" s="12">
        <f>AD889/VLOOKUP(A889,[1]选股结果!$A$2:$AX$3002,35,FALSE)</f>
        <v>1.05720833409572</v>
      </c>
      <c r="AI889" s="10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S889/(1+0.13)+Z889)</f>
        <v>674155573.612832</v>
      </c>
      <c r="AJ889" s="10">
        <f t="shared" si="59"/>
        <v>-113073433.602832</v>
      </c>
      <c r="AK889" s="18">
        <f>AD889-VLOOKUP(A889,[2]选股结果!$A$2:$G$4900,7,FALSE)</f>
        <v>561082140.01</v>
      </c>
    </row>
    <row r="890" spans="1:37">
      <c r="A890" s="5" t="s">
        <v>1813</v>
      </c>
      <c r="B890" s="5" t="s">
        <v>1814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/>
      <c r="L890" s="6">
        <v>0</v>
      </c>
      <c r="M890" s="6">
        <v>0</v>
      </c>
      <c r="N890" s="6"/>
      <c r="O890" s="6">
        <v>0</v>
      </c>
      <c r="P890" s="6">
        <v>242464276.2</v>
      </c>
      <c r="Q890" s="6">
        <v>232459059.45</v>
      </c>
      <c r="R890" s="6"/>
      <c r="S890" s="6">
        <v>2865337177.09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346066903.91</v>
      </c>
      <c r="AA890" s="6">
        <v>259821047.65</v>
      </c>
      <c r="AB890" s="10">
        <f t="shared" si="60"/>
        <v>4045725018.8</v>
      </c>
      <c r="AC890" s="10">
        <f t="shared" si="61"/>
        <v>3713689404.85</v>
      </c>
      <c r="AD890" s="10">
        <f t="shared" si="58"/>
        <v>332035613.95</v>
      </c>
      <c r="AE890" s="12">
        <f>C890/(1+0.13)/VLOOKUP(A890,[1]选股结果!$A$2:$AX$3002,3,FALSE)</f>
        <v>0.779322569454024</v>
      </c>
      <c r="AF890" s="12">
        <f>(S890/(1+0.1)+Z890)/(VLOOKUP(A890,[1]选股结果!$A$2:$AY$3002,51,FALSE))</f>
        <v>0.763272107450733</v>
      </c>
      <c r="AG890" s="16"/>
      <c r="AH890" s="12">
        <f>AD890/VLOOKUP(A890,[1]选股结果!$A$2:$AX$3002,35,FALSE)</f>
        <v>0.913404559504441</v>
      </c>
      <c r="AI890" s="10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S890/(1+0.13)+Z890)</f>
        <v>984379174.936194</v>
      </c>
      <c r="AJ890" s="10">
        <f t="shared" si="59"/>
        <v>-652343560.986195</v>
      </c>
      <c r="AK890" s="18">
        <f>AD890-VLOOKUP(A890,[2]选股结果!$A$2:$G$4900,7,FALSE)</f>
        <v>333989537.41</v>
      </c>
    </row>
    <row r="891" spans="1:37">
      <c r="A891" s="5" t="s">
        <v>1815</v>
      </c>
      <c r="B891" s="5" t="s">
        <v>1816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/>
      <c r="L891" s="6">
        <v>0</v>
      </c>
      <c r="M891" s="6">
        <v>0</v>
      </c>
      <c r="N891" s="6"/>
      <c r="O891" s="6">
        <v>0</v>
      </c>
      <c r="P891" s="6">
        <v>194970534.11</v>
      </c>
      <c r="Q891" s="6">
        <v>24715486.53</v>
      </c>
      <c r="R891" s="6"/>
      <c r="S891" s="6">
        <v>3027678107.47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200664975.59</v>
      </c>
      <c r="AA891" s="6">
        <v>1531330005.04</v>
      </c>
      <c r="AB891" s="10">
        <f t="shared" si="60"/>
        <v>4695681621.57</v>
      </c>
      <c r="AC891" s="10">
        <f t="shared" si="61"/>
        <v>4954643622.21</v>
      </c>
      <c r="AD891" s="10">
        <f t="shared" si="58"/>
        <v>-258962000.64</v>
      </c>
      <c r="AE891" s="12">
        <f>C891/(1+0.13)/VLOOKUP(A891,[1]选股结果!$A$2:$AX$3002,3,FALSE)</f>
        <v>1.22511496275577</v>
      </c>
      <c r="AF891" s="12">
        <f>(S891/(1+0.1)+Z891)/(VLOOKUP(A891,[1]选股结果!$A$2:$AY$3002,51,FALSE))</f>
        <v>0.946233528380544</v>
      </c>
      <c r="AG891" s="16"/>
      <c r="AH891" s="12">
        <f>AD891/VLOOKUP(A891,[1]选股结果!$A$2:$AX$3002,35,FALSE)</f>
        <v>-0.832017665170061</v>
      </c>
      <c r="AI891" s="10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S891/(1+0.13)+Z891)</f>
        <v>240873233.286903</v>
      </c>
      <c r="AJ891" s="10">
        <f t="shared" si="59"/>
        <v>-499835233.926903</v>
      </c>
      <c r="AK891" s="18">
        <f>AD891-VLOOKUP(A891,[2]选股结果!$A$2:$G$4900,7,FALSE)</f>
        <v>-258826469.64</v>
      </c>
    </row>
    <row r="892" spans="1:37">
      <c r="A892" s="5" t="s">
        <v>1817</v>
      </c>
      <c r="B892" s="5" t="s">
        <v>1818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/>
      <c r="L892" s="6">
        <v>0</v>
      </c>
      <c r="M892" s="6">
        <v>0</v>
      </c>
      <c r="N892" s="6"/>
      <c r="O892" s="6">
        <v>0</v>
      </c>
      <c r="P892" s="6">
        <v>94768464.98</v>
      </c>
      <c r="Q892" s="6">
        <v>41174482.62</v>
      </c>
      <c r="R892" s="6"/>
      <c r="S892" s="6">
        <v>1995204719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738798048.89</v>
      </c>
      <c r="AA892" s="6">
        <v>146661102.11</v>
      </c>
      <c r="AB892" s="10">
        <f t="shared" si="60"/>
        <v>3325361398.25</v>
      </c>
      <c r="AC892" s="10">
        <f t="shared" si="61"/>
        <v>2975432334.98</v>
      </c>
      <c r="AD892" s="10">
        <f t="shared" si="58"/>
        <v>349929063.27</v>
      </c>
      <c r="AE892" s="12">
        <f>C892/(1+0.13)/VLOOKUP(A892,[1]选股结果!$A$2:$AX$3002,3,FALSE)</f>
        <v>0.782012521201931</v>
      </c>
      <c r="AF892" s="12">
        <f>(S892/(1+0.1)+Z892)/(VLOOKUP(A892,[1]选股结果!$A$2:$AY$3002,51,FALSE))</f>
        <v>0.818934144578277</v>
      </c>
      <c r="AG892" s="16"/>
      <c r="AH892" s="12">
        <f>AD892/VLOOKUP(A892,[1]选股结果!$A$2:$AX$3002,35,FALSE)</f>
        <v>0.73434356730327</v>
      </c>
      <c r="AI892" s="10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S892/(1+0.13)+Z892)</f>
        <v>612537467.569646</v>
      </c>
      <c r="AJ892" s="10">
        <f t="shared" si="59"/>
        <v>-262608404.299646</v>
      </c>
      <c r="AK892" s="18">
        <f>AD892-VLOOKUP(A892,[2]选股结果!$A$2:$G$4900,7,FALSE)</f>
        <v>353480299.94</v>
      </c>
    </row>
    <row r="893" spans="1:37">
      <c r="A893" s="5" t="s">
        <v>1819</v>
      </c>
      <c r="B893" s="5" t="s">
        <v>1820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/>
      <c r="L893" s="6">
        <v>0</v>
      </c>
      <c r="M893" s="6">
        <v>0</v>
      </c>
      <c r="N893" s="6"/>
      <c r="O893" s="6">
        <v>0</v>
      </c>
      <c r="P893" s="6">
        <v>193874107.29</v>
      </c>
      <c r="Q893" s="6">
        <v>159924175.44</v>
      </c>
      <c r="R893" s="6"/>
      <c r="S893" s="6">
        <v>510717342.76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455748511.66</v>
      </c>
      <c r="AA893" s="6">
        <v>1428081953.89</v>
      </c>
      <c r="AB893" s="10">
        <f t="shared" si="60"/>
        <v>2795114477.74</v>
      </c>
      <c r="AC893" s="10">
        <f t="shared" si="61"/>
        <v>2588421915.6</v>
      </c>
      <c r="AD893" s="10">
        <f t="shared" si="58"/>
        <v>206692562.14</v>
      </c>
      <c r="AE893" s="12">
        <f>C893/(1+0.13)/VLOOKUP(A893,[1]选股结果!$A$2:$AX$3002,3,FALSE)</f>
        <v>1.00596227420086</v>
      </c>
      <c r="AF893" s="12">
        <f>(S893/(1+0.1)+Z893)/(VLOOKUP(A893,[1]选股结果!$A$2:$AY$3002,51,FALSE))</f>
        <v>0.423776938928367</v>
      </c>
      <c r="AG893" s="16"/>
      <c r="AH893" s="12">
        <f>AD893/VLOOKUP(A893,[1]选股结果!$A$2:$AX$3002,35,FALSE)</f>
        <v>2.90320971950742</v>
      </c>
      <c r="AI893" s="10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S893/(1+0.13)+Z893)</f>
        <v>1263329992.24991</v>
      </c>
      <c r="AJ893" s="10">
        <f t="shared" si="59"/>
        <v>-1056637430.10991</v>
      </c>
      <c r="AK893" s="18">
        <f>AD893-VLOOKUP(A893,[2]选股结果!$A$2:$G$4900,7,FALSE)</f>
        <v>206701146.83</v>
      </c>
    </row>
    <row r="894" spans="1:37">
      <c r="A894" s="5" t="s">
        <v>1821</v>
      </c>
      <c r="B894" s="5" t="s">
        <v>1822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/>
      <c r="L894" s="6">
        <v>0</v>
      </c>
      <c r="M894" s="6">
        <v>0</v>
      </c>
      <c r="N894" s="6"/>
      <c r="O894" s="6">
        <v>0</v>
      </c>
      <c r="P894" s="6">
        <v>74273712.99</v>
      </c>
      <c r="Q894" s="6">
        <v>19250220.89</v>
      </c>
      <c r="R894" s="6"/>
      <c r="S894" s="6">
        <v>973952815.11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131903878.53</v>
      </c>
      <c r="AA894" s="6">
        <v>88120989.9</v>
      </c>
      <c r="AB894" s="10">
        <f t="shared" si="60"/>
        <v>1450269800.78</v>
      </c>
      <c r="AC894" s="10">
        <f t="shared" si="61"/>
        <v>1268251396.53</v>
      </c>
      <c r="AD894" s="10">
        <f t="shared" si="58"/>
        <v>182018404.25</v>
      </c>
      <c r="AE894" s="12">
        <f>C894/(1+0.13)/VLOOKUP(A894,[1]选股结果!$A$2:$AX$3002,3,FALSE)</f>
        <v>0.842359983591536</v>
      </c>
      <c r="AF894" s="12">
        <f>(S894/(1+0.1)+Z894)/(VLOOKUP(A894,[1]选股结果!$A$2:$AY$3002,51,FALSE))</f>
        <v>0.822320087967562</v>
      </c>
      <c r="AG894" s="16"/>
      <c r="AH894" s="12">
        <f>AD894/VLOOKUP(A894,[1]选股结果!$A$2:$AX$3002,35,FALSE)</f>
        <v>0.89465264466814</v>
      </c>
      <c r="AI894" s="10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S894/(1+0.13)+Z894)</f>
        <v>243319367.954956</v>
      </c>
      <c r="AJ894" s="10">
        <f t="shared" si="59"/>
        <v>-61300963.7049558</v>
      </c>
      <c r="AK894" s="18">
        <f>AD894-VLOOKUP(A894,[2]选股结果!$A$2:$G$4900,7,FALSE)</f>
        <v>182140148.22</v>
      </c>
    </row>
    <row r="895" spans="1:37">
      <c r="A895" s="5" t="s">
        <v>1823</v>
      </c>
      <c r="B895" s="5" t="s">
        <v>1824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/>
      <c r="L895" s="6">
        <v>0</v>
      </c>
      <c r="M895" s="6">
        <v>0</v>
      </c>
      <c r="N895" s="6"/>
      <c r="O895" s="6">
        <v>0</v>
      </c>
      <c r="P895" s="6">
        <v>308551093.13</v>
      </c>
      <c r="Q895" s="6">
        <v>105796977.96</v>
      </c>
      <c r="R895" s="6"/>
      <c r="S895" s="6">
        <v>1416087087.2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1204225956.67</v>
      </c>
      <c r="AA895" s="6">
        <v>498892710.65</v>
      </c>
      <c r="AB895" s="10">
        <f t="shared" si="60"/>
        <v>2902922353.27</v>
      </c>
      <c r="AC895" s="10">
        <f t="shared" si="61"/>
        <v>3427756847.65</v>
      </c>
      <c r="AD895" s="10">
        <f t="shared" si="58"/>
        <v>-524834494.38</v>
      </c>
      <c r="AE895" s="12">
        <f>C895/(1+0.13)/VLOOKUP(A895,[1]选股结果!$A$2:$AX$3002,3,FALSE)</f>
        <v>1.18027358179636</v>
      </c>
      <c r="AF895" s="12">
        <f>(S895/(1+0.1)+Z895)/(VLOOKUP(A895,[1]选股结果!$A$2:$AY$3002,51,FALSE))</f>
        <v>1.05574298694027</v>
      </c>
      <c r="AG895" s="16"/>
      <c r="AH895" s="12">
        <f>AD895/VLOOKUP(A895,[1]选股结果!$A$2:$AX$3002,35,FALSE)</f>
        <v>3.0862575041212</v>
      </c>
      <c r="AI895" s="10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S895/(1+0.13)+Z895)</f>
        <v>-97377253.7513275</v>
      </c>
      <c r="AJ895" s="10">
        <f t="shared" si="59"/>
        <v>-427457240.628673</v>
      </c>
      <c r="AK895" s="18">
        <f>AD895-VLOOKUP(A895,[2]选股结果!$A$2:$G$4900,7,FALSE)</f>
        <v>-527084978.85</v>
      </c>
    </row>
    <row r="896" spans="1:37">
      <c r="A896" s="5" t="s">
        <v>1825</v>
      </c>
      <c r="B896" s="5" t="s">
        <v>1826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/>
      <c r="L896" s="6">
        <v>0</v>
      </c>
      <c r="M896" s="6">
        <v>0</v>
      </c>
      <c r="N896" s="6"/>
      <c r="O896" s="6">
        <v>0</v>
      </c>
      <c r="P896" s="6">
        <v>703975965.16</v>
      </c>
      <c r="Q896" s="6">
        <v>169480121.54</v>
      </c>
      <c r="R896" s="6"/>
      <c r="S896" s="6">
        <v>1228123580.9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399925715.56</v>
      </c>
      <c r="AA896" s="6">
        <v>230472512.22</v>
      </c>
      <c r="AB896" s="10">
        <f t="shared" si="60"/>
        <v>3318439001.39</v>
      </c>
      <c r="AC896" s="10">
        <f t="shared" si="61"/>
        <v>2562497773.84</v>
      </c>
      <c r="AD896" s="10">
        <f t="shared" si="58"/>
        <v>755941227.55</v>
      </c>
      <c r="AE896" s="12">
        <f>C896/(1+0.13)/VLOOKUP(A896,[1]选股结果!$A$2:$AX$3002,3,FALSE)</f>
        <v>0.655520072690418</v>
      </c>
      <c r="AF896" s="12">
        <f>(S896/(1+0.1)+Z896)/(VLOOKUP(A896,[1]选股结果!$A$2:$AY$3002,51,FALSE))</f>
        <v>0.407314728214588</v>
      </c>
      <c r="AG896" s="16"/>
      <c r="AH896" s="12">
        <f>AD896/VLOOKUP(A896,[1]选股结果!$A$2:$AX$3002,35,FALSE)</f>
        <v>1.34418376319921</v>
      </c>
      <c r="AI896" s="10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S896/(1+0.13)+Z896)</f>
        <v>2236163063.07487</v>
      </c>
      <c r="AJ896" s="10">
        <f t="shared" si="59"/>
        <v>-1480221835.52487</v>
      </c>
      <c r="AK896" s="18">
        <f>AD896-VLOOKUP(A896,[2]选股结果!$A$2:$G$4900,7,FALSE)</f>
        <v>755941227.55</v>
      </c>
    </row>
    <row r="897" spans="1:37">
      <c r="A897" s="5" t="s">
        <v>1827</v>
      </c>
      <c r="B897" s="5" t="s">
        <v>1828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/>
      <c r="L897" s="6">
        <v>0</v>
      </c>
      <c r="M897" s="6">
        <v>0</v>
      </c>
      <c r="N897" s="6"/>
      <c r="O897" s="6">
        <v>0</v>
      </c>
      <c r="P897" s="6">
        <v>242589018.36</v>
      </c>
      <c r="Q897" s="6">
        <v>11983050.78</v>
      </c>
      <c r="R897" s="6"/>
      <c r="S897" s="6">
        <v>7000427499.89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396064609.38</v>
      </c>
      <c r="AA897" s="6">
        <v>240764532.21</v>
      </c>
      <c r="AB897" s="10">
        <f t="shared" si="60"/>
        <v>7248892184.57</v>
      </c>
      <c r="AC897" s="10">
        <f t="shared" si="61"/>
        <v>7879845659.84</v>
      </c>
      <c r="AD897" s="10">
        <f t="shared" si="58"/>
        <v>-630953475.27</v>
      </c>
      <c r="AE897" s="12">
        <f>C897/(1+0.13)/VLOOKUP(A897,[1]选股结果!$A$2:$AX$3002,3,FALSE)</f>
        <v>0.691334425325663</v>
      </c>
      <c r="AF897" s="12">
        <f>(S897/(1+0.1)+Z897)/(VLOOKUP(A897,[1]选股结果!$A$2:$AY$3002,51,FALSE))</f>
        <v>0.762735659203607</v>
      </c>
      <c r="AG897" s="16"/>
      <c r="AH897" s="12">
        <f>AD897/VLOOKUP(A897,[1]选股结果!$A$2:$AX$3002,35,FALSE)</f>
        <v>-1.95993887957109</v>
      </c>
      <c r="AI897" s="10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S897/(1+0.13)+Z897)</f>
        <v>2271818902.44655</v>
      </c>
      <c r="AJ897" s="10">
        <f t="shared" si="59"/>
        <v>-2902772377.71655</v>
      </c>
      <c r="AK897" s="18">
        <f>AD897-VLOOKUP(A897,[2]选股结果!$A$2:$G$4900,7,FALSE)</f>
        <v>-630965805.81</v>
      </c>
    </row>
    <row r="898" spans="1:37">
      <c r="A898" s="5" t="s">
        <v>1829</v>
      </c>
      <c r="B898" s="5" t="s">
        <v>1830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/>
      <c r="L898" s="6">
        <v>0</v>
      </c>
      <c r="M898" s="6">
        <v>0</v>
      </c>
      <c r="N898" s="6"/>
      <c r="O898" s="6">
        <v>0</v>
      </c>
      <c r="P898" s="6">
        <v>116196259.39</v>
      </c>
      <c r="Q898" s="6">
        <v>17823612.66</v>
      </c>
      <c r="R898" s="6"/>
      <c r="S898" s="6">
        <v>1301209534.06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89784822.01</v>
      </c>
      <c r="AA898" s="6">
        <v>46301952.06</v>
      </c>
      <c r="AB898" s="10">
        <f t="shared" si="60"/>
        <v>1477556669.26</v>
      </c>
      <c r="AC898" s="10">
        <f t="shared" si="61"/>
        <v>1553492567.52</v>
      </c>
      <c r="AD898" s="10">
        <f t="shared" si="58"/>
        <v>-75935898.26</v>
      </c>
      <c r="AE898" s="12">
        <f>C898/(1+0.13)/VLOOKUP(A898,[1]选股结果!$A$2:$AX$3002,3,FALSE)</f>
        <v>0.519309872070366</v>
      </c>
      <c r="AF898" s="12">
        <f>(S898/(1+0.1)+Z898)/(VLOOKUP(A898,[1]选股结果!$A$2:$AY$3002,51,FALSE))</f>
        <v>0.559310771169147</v>
      </c>
      <c r="AG898" s="16"/>
      <c r="AH898" s="12">
        <f>AD898/VLOOKUP(A898,[1]选股结果!$A$2:$AX$3002,35,FALSE)</f>
        <v>-0.558485240616456</v>
      </c>
      <c r="AI898" s="10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S898/(1+0.13)+Z898)</f>
        <v>1034186082.53</v>
      </c>
      <c r="AJ898" s="10">
        <f t="shared" si="59"/>
        <v>-1110121980.79</v>
      </c>
      <c r="AK898" s="18">
        <f>AD898-VLOOKUP(A898,[2]选股结果!$A$2:$G$4900,7,FALSE)</f>
        <v>-75954952.13</v>
      </c>
    </row>
    <row r="899" spans="1:37">
      <c r="A899" s="5" t="s">
        <v>1831</v>
      </c>
      <c r="B899" s="5" t="s">
        <v>1832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/>
      <c r="L899" s="6">
        <v>0</v>
      </c>
      <c r="M899" s="6">
        <v>0</v>
      </c>
      <c r="N899" s="6"/>
      <c r="O899" s="6">
        <v>0</v>
      </c>
      <c r="P899" s="6">
        <v>75505870</v>
      </c>
      <c r="Q899" s="6">
        <v>91258586.98</v>
      </c>
      <c r="R899" s="6"/>
      <c r="S899" s="6">
        <v>5207726624.86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210511659.69</v>
      </c>
      <c r="AA899" s="6">
        <v>142255535.32</v>
      </c>
      <c r="AB899" s="10">
        <f t="shared" si="60"/>
        <v>5468363901.87</v>
      </c>
      <c r="AC899" s="10">
        <f t="shared" si="61"/>
        <v>5635999689.87</v>
      </c>
      <c r="AD899" s="10">
        <f t="shared" ref="AD899:AD962" si="62">AB899-AC899</f>
        <v>-167635787.999999</v>
      </c>
      <c r="AE899" s="12">
        <f>C899/(1+0.13)/VLOOKUP(A899,[1]选股结果!$A$2:$AX$3002,3,FALSE)</f>
        <v>0.941081668203536</v>
      </c>
      <c r="AF899" s="12">
        <f>(S899/(1+0.1)+Z899)/(VLOOKUP(A899,[1]选股结果!$A$2:$AY$3002,51,FALSE))</f>
        <v>1.0525422721226</v>
      </c>
      <c r="AG899" s="16"/>
      <c r="AH899" s="12">
        <f>AD899/VLOOKUP(A899,[1]选股结果!$A$2:$AX$3002,35,FALSE)</f>
        <v>-0.574088196034191</v>
      </c>
      <c r="AI899" s="10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S899/(1+0.13)+Z899)</f>
        <v>-121152548.029468</v>
      </c>
      <c r="AJ899" s="10">
        <f t="shared" ref="AJ899:AJ962" si="63">AD899-AI899</f>
        <v>-46483239.9705315</v>
      </c>
      <c r="AK899" s="18">
        <f>AD899-VLOOKUP(A899,[2]选股结果!$A$2:$G$4900,7,FALSE)</f>
        <v>-169107104.709999</v>
      </c>
    </row>
    <row r="900" spans="1:37">
      <c r="A900" s="5" t="s">
        <v>1833</v>
      </c>
      <c r="B900" s="5" t="s">
        <v>1834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/>
      <c r="L900" s="6">
        <v>0</v>
      </c>
      <c r="M900" s="6">
        <v>0</v>
      </c>
      <c r="N900" s="6"/>
      <c r="O900" s="6">
        <v>0</v>
      </c>
      <c r="P900" s="6">
        <v>321673030.31</v>
      </c>
      <c r="Q900" s="6">
        <v>121513355.73</v>
      </c>
      <c r="R900" s="6"/>
      <c r="S900" s="6">
        <v>5615496896.7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1352774652.89</v>
      </c>
      <c r="AA900" s="6">
        <v>624073099.54</v>
      </c>
      <c r="AB900" s="10">
        <f t="shared" si="60"/>
        <v>7104323676.36</v>
      </c>
      <c r="AC900" s="10">
        <f t="shared" si="61"/>
        <v>7914017679.44</v>
      </c>
      <c r="AD900" s="10">
        <f t="shared" si="62"/>
        <v>-809694003.080001</v>
      </c>
      <c r="AE900" s="12">
        <f>C900/(1+0.13)/VLOOKUP(A900,[1]选股结果!$A$2:$AX$3002,3,FALSE)</f>
        <v>0.804633469398166</v>
      </c>
      <c r="AF900" s="12">
        <f>(S900/(1+0.1)+Z900)/(VLOOKUP(A900,[1]选股结果!$A$2:$AY$3002,51,FALSE))</f>
        <v>0.971685417223621</v>
      </c>
      <c r="AG900" s="16"/>
      <c r="AH900" s="12">
        <f>AD900/VLOOKUP(A900,[1]选股结果!$A$2:$AX$3002,35,FALSE)</f>
        <v>-0.707786277131576</v>
      </c>
      <c r="AI900" s="10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S900/(1+0.13)+Z900)</f>
        <v>323708174.694512</v>
      </c>
      <c r="AJ900" s="10">
        <f t="shared" si="63"/>
        <v>-1133402177.77451</v>
      </c>
      <c r="AK900" s="18">
        <f>AD900-VLOOKUP(A900,[2]选股结果!$A$2:$G$4900,7,FALSE)</f>
        <v>-809747218.960001</v>
      </c>
    </row>
    <row r="901" spans="1:37">
      <c r="A901" s="5" t="s">
        <v>1835</v>
      </c>
      <c r="B901" s="5" t="s">
        <v>1836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/>
      <c r="L901" s="6">
        <v>0</v>
      </c>
      <c r="M901" s="6">
        <v>0</v>
      </c>
      <c r="N901" s="6"/>
      <c r="O901" s="6">
        <v>0</v>
      </c>
      <c r="P901" s="6">
        <v>16877096.07</v>
      </c>
      <c r="Q901" s="6">
        <v>34232742.9</v>
      </c>
      <c r="R901" s="6"/>
      <c r="S901" s="6">
        <v>227267051.02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48816224.54</v>
      </c>
      <c r="AA901" s="6">
        <v>66373278.8</v>
      </c>
      <c r="AB901" s="10">
        <f t="shared" si="60"/>
        <v>292332547.27</v>
      </c>
      <c r="AC901" s="10">
        <f t="shared" si="61"/>
        <v>359333650.43</v>
      </c>
      <c r="AD901" s="10">
        <f t="shared" si="62"/>
        <v>-67001103.16</v>
      </c>
      <c r="AE901" s="12">
        <f>C901/(1+0.13)/VLOOKUP(A901,[1]选股结果!$A$2:$AX$3002,3,FALSE)</f>
        <v>0.714451374813683</v>
      </c>
      <c r="AF901" s="12">
        <f>(S901/(1+0.1)+Z901)/(VLOOKUP(A901,[1]选股结果!$A$2:$AY$3002,51,FALSE))</f>
        <v>0.82405095063889</v>
      </c>
      <c r="AG901" s="16"/>
      <c r="AH901" s="12">
        <f>AD901/VLOOKUP(A901,[1]选股结果!$A$2:$AX$3002,35,FALSE)</f>
        <v>-0.180252997434447</v>
      </c>
      <c r="AI901" s="10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S901/(1+0.13)+Z901)</f>
        <v>60022250.9715044</v>
      </c>
      <c r="AJ901" s="10">
        <f t="shared" si="63"/>
        <v>-127023354.131504</v>
      </c>
      <c r="AK901" s="18">
        <f>AD901-VLOOKUP(A901,[2]选股结果!$A$2:$G$4900,7,FALSE)</f>
        <v>-67428578.84</v>
      </c>
    </row>
    <row r="902" spans="1:37">
      <c r="A902" s="5" t="s">
        <v>1837</v>
      </c>
      <c r="B902" s="5" t="s">
        <v>1838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/>
      <c r="L902" s="6">
        <v>0</v>
      </c>
      <c r="M902" s="6">
        <v>0</v>
      </c>
      <c r="N902" s="6"/>
      <c r="O902" s="6">
        <v>0</v>
      </c>
      <c r="P902" s="6">
        <v>48842343.35</v>
      </c>
      <c r="Q902" s="6">
        <v>31854069.64</v>
      </c>
      <c r="R902" s="6"/>
      <c r="S902" s="6">
        <v>538915886.89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171600519.41</v>
      </c>
      <c r="AA902" s="6">
        <v>91996582.13</v>
      </c>
      <c r="AB902" s="10">
        <f t="shared" si="60"/>
        <v>666853147.6</v>
      </c>
      <c r="AC902" s="10">
        <f t="shared" si="61"/>
        <v>851355331.78</v>
      </c>
      <c r="AD902" s="10">
        <f t="shared" si="62"/>
        <v>-184502184.18</v>
      </c>
      <c r="AE902" s="12">
        <f>C902/(1+0.13)/VLOOKUP(A902,[1]选股结果!$A$2:$AX$3002,3,FALSE)</f>
        <v>0.834779843403172</v>
      </c>
      <c r="AF902" s="12">
        <f>(S902/(1+0.1)+Z902)/(VLOOKUP(A902,[1]选股结果!$A$2:$AY$3002,51,FALSE))</f>
        <v>1.08509050529252</v>
      </c>
      <c r="AG902" s="16"/>
      <c r="AH902" s="12">
        <f>AD902/VLOOKUP(A902,[1]选股结果!$A$2:$AX$3002,35,FALSE)</f>
        <v>-65.6511953147748</v>
      </c>
      <c r="AI902" s="10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S902/(1+0.13)+Z902)</f>
        <v>-38868499.3619469</v>
      </c>
      <c r="AJ902" s="10">
        <f t="shared" si="63"/>
        <v>-145633684.818053</v>
      </c>
      <c r="AK902" s="18">
        <f>AD902-VLOOKUP(A902,[2]选股结果!$A$2:$G$4900,7,FALSE)</f>
        <v>-184294133.49</v>
      </c>
    </row>
    <row r="903" spans="1:37">
      <c r="A903" s="5" t="s">
        <v>1839</v>
      </c>
      <c r="B903" s="5" t="s">
        <v>1840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/>
      <c r="L903" s="6">
        <v>0</v>
      </c>
      <c r="M903" s="6">
        <v>0</v>
      </c>
      <c r="N903" s="6"/>
      <c r="O903" s="6">
        <v>0</v>
      </c>
      <c r="P903" s="6">
        <v>112766700.24</v>
      </c>
      <c r="Q903" s="6">
        <v>31661226.49</v>
      </c>
      <c r="R903" s="6"/>
      <c r="S903" s="6">
        <v>732989466.72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347641005.91</v>
      </c>
      <c r="AA903" s="6">
        <v>69293590.24</v>
      </c>
      <c r="AB903" s="10">
        <f t="shared" si="60"/>
        <v>1445642043.28</v>
      </c>
      <c r="AC903" s="10">
        <f t="shared" si="61"/>
        <v>1262690763.11</v>
      </c>
      <c r="AD903" s="10">
        <f t="shared" si="62"/>
        <v>182951280.17</v>
      </c>
      <c r="AE903" s="12">
        <f>C903/(1+0.13)/VLOOKUP(A903,[1]选股结果!$A$2:$AX$3002,3,FALSE)</f>
        <v>0.654987075491445</v>
      </c>
      <c r="AF903" s="12">
        <f>(S903/(1+0.1)+Z903)/(VLOOKUP(A903,[1]选股结果!$A$2:$AY$3002,51,FALSE))</f>
        <v>0.590433546531823</v>
      </c>
      <c r="AG903" s="16"/>
      <c r="AH903" s="12">
        <f>AD903/VLOOKUP(A903,[1]选股结果!$A$2:$AX$3002,35,FALSE)</f>
        <v>1.19246456192992</v>
      </c>
      <c r="AI903" s="10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S903/(1+0.13)+Z903)</f>
        <v>721069486.725044</v>
      </c>
      <c r="AJ903" s="10">
        <f t="shared" si="63"/>
        <v>-538118206.555044</v>
      </c>
      <c r="AK903" s="18">
        <f>AD903-VLOOKUP(A903,[2]选股结果!$A$2:$G$4900,7,FALSE)</f>
        <v>183261437.92</v>
      </c>
    </row>
    <row r="904" spans="1:37">
      <c r="A904" s="5" t="s">
        <v>1841</v>
      </c>
      <c r="B904" s="5" t="s">
        <v>1842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/>
      <c r="L904" s="6">
        <v>0</v>
      </c>
      <c r="M904" s="6">
        <v>0</v>
      </c>
      <c r="N904" s="6"/>
      <c r="O904" s="6">
        <v>0</v>
      </c>
      <c r="P904" s="6">
        <v>109019287.08</v>
      </c>
      <c r="Q904" s="6">
        <v>35577902.87</v>
      </c>
      <c r="R904" s="6"/>
      <c r="S904" s="6">
        <v>2070100215.43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334285580.35</v>
      </c>
      <c r="AA904" s="6">
        <v>62048905.69</v>
      </c>
      <c r="AB904" s="10">
        <f t="shared" si="60"/>
        <v>3021827812.74</v>
      </c>
      <c r="AC904" s="10">
        <f t="shared" si="61"/>
        <v>2575453988.55</v>
      </c>
      <c r="AD904" s="10">
        <f t="shared" si="62"/>
        <v>446373824.19</v>
      </c>
      <c r="AE904" s="12">
        <f>C904/(1+0.13)/VLOOKUP(A904,[1]选股结果!$A$2:$AX$3002,3,FALSE)</f>
        <v>0.928069305244611</v>
      </c>
      <c r="AF904" s="12">
        <f>(S904/(1+0.1)+Z904)/(VLOOKUP(A904,[1]选股结果!$A$2:$AY$3002,51,FALSE))</f>
        <v>0.833833010610774</v>
      </c>
      <c r="AG904" s="16"/>
      <c r="AH904" s="12">
        <f>AD904/VLOOKUP(A904,[1]选股结果!$A$2:$AX$3002,35,FALSE)</f>
        <v>3.18973993005325</v>
      </c>
      <c r="AI904" s="10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S904/(1+0.13)+Z904)</f>
        <v>491607492.069115</v>
      </c>
      <c r="AJ904" s="10">
        <f t="shared" si="63"/>
        <v>-45233667.8791151</v>
      </c>
      <c r="AK904" s="18">
        <f>AD904-VLOOKUP(A904,[2]选股结果!$A$2:$G$4900,7,FALSE)</f>
        <v>446374404.29</v>
      </c>
    </row>
    <row r="905" spans="1:37">
      <c r="A905" s="5" t="s">
        <v>1843</v>
      </c>
      <c r="B905" s="5" t="s">
        <v>1844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/>
      <c r="L905" s="6">
        <v>0</v>
      </c>
      <c r="M905" s="6">
        <v>0</v>
      </c>
      <c r="N905" s="6"/>
      <c r="O905" s="6">
        <v>0</v>
      </c>
      <c r="P905" s="6">
        <v>5768626.19</v>
      </c>
      <c r="Q905" s="6">
        <v>205643155.53</v>
      </c>
      <c r="R905" s="6"/>
      <c r="S905" s="6">
        <v>745719013.43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22919866.86</v>
      </c>
      <c r="AA905" s="6">
        <v>255241664.17</v>
      </c>
      <c r="AB905" s="10">
        <f t="shared" si="60"/>
        <v>839477634.77</v>
      </c>
      <c r="AC905" s="10">
        <f t="shared" si="61"/>
        <v>1029649170.65</v>
      </c>
      <c r="AD905" s="10">
        <f t="shared" si="62"/>
        <v>-190171535.88</v>
      </c>
      <c r="AE905" s="12">
        <f>C905/(1+0.13)/VLOOKUP(A905,[1]选股结果!$A$2:$AX$3002,3,FALSE)</f>
        <v>0.673089967045522</v>
      </c>
      <c r="AF905" s="12">
        <f>(S905/(1+0.1)+Z905)/(VLOOKUP(A905,[1]选股结果!$A$2:$AY$3002,51,FALSE))</f>
        <v>0.873861769562718</v>
      </c>
      <c r="AG905" s="16"/>
      <c r="AH905" s="12">
        <f>AD905/VLOOKUP(A905,[1]选股结果!$A$2:$AX$3002,35,FALSE)</f>
        <v>-28.8689900789347</v>
      </c>
      <c r="AI905" s="10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S905/(1+0.13)+Z905)</f>
        <v>119162220.240973</v>
      </c>
      <c r="AJ905" s="10">
        <f t="shared" si="63"/>
        <v>-309333756.120973</v>
      </c>
      <c r="AK905" s="18">
        <f>AD905-VLOOKUP(A905,[2]选股结果!$A$2:$G$4900,7,FALSE)</f>
        <v>-190171535.88</v>
      </c>
    </row>
    <row r="906" spans="1:37">
      <c r="A906" s="5" t="s">
        <v>1845</v>
      </c>
      <c r="B906" s="5" t="s">
        <v>1846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/>
      <c r="L906" s="6">
        <v>0</v>
      </c>
      <c r="M906" s="6">
        <v>0</v>
      </c>
      <c r="N906" s="6"/>
      <c r="O906" s="6">
        <v>0</v>
      </c>
      <c r="P906" s="6">
        <v>85406520.64</v>
      </c>
      <c r="Q906" s="6">
        <v>134759606.18</v>
      </c>
      <c r="R906" s="6"/>
      <c r="S906" s="6">
        <v>733896339.86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102630718.96</v>
      </c>
      <c r="AA906" s="6">
        <v>262428132.06</v>
      </c>
      <c r="AB906" s="10">
        <f t="shared" si="60"/>
        <v>1230491213.47</v>
      </c>
      <c r="AC906" s="10">
        <f t="shared" si="61"/>
        <v>1184361711.52</v>
      </c>
      <c r="AD906" s="10">
        <f t="shared" si="62"/>
        <v>46129501.9499998</v>
      </c>
      <c r="AE906" s="12">
        <f>C906/(1+0.13)/VLOOKUP(A906,[1]选股结果!$A$2:$AX$3002,3,FALSE)</f>
        <v>0.87618387943325</v>
      </c>
      <c r="AF906" s="12">
        <f>(S906/(1+0.1)+Z906)/(VLOOKUP(A906,[1]选股结果!$A$2:$AY$3002,51,FALSE))</f>
        <v>0.881202974313576</v>
      </c>
      <c r="AG906" s="16"/>
      <c r="AH906" s="12">
        <f>AD906/VLOOKUP(A906,[1]选股结果!$A$2:$AX$3002,35,FALSE)</f>
        <v>0.256917953034976</v>
      </c>
      <c r="AI906" s="10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S906/(1+0.13)+Z906)</f>
        <v>121492476.093274</v>
      </c>
      <c r="AJ906" s="10">
        <f t="shared" si="63"/>
        <v>-75362974.1432747</v>
      </c>
      <c r="AK906" s="18">
        <f>AD906-VLOOKUP(A906,[2]选股结果!$A$2:$G$4900,7,FALSE)</f>
        <v>46960154.1799998</v>
      </c>
    </row>
    <row r="907" spans="1:37">
      <c r="A907" s="5" t="s">
        <v>1847</v>
      </c>
      <c r="B907" s="5" t="s">
        <v>1848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/>
      <c r="L907" s="6">
        <v>0</v>
      </c>
      <c r="M907" s="6">
        <v>0</v>
      </c>
      <c r="N907" s="6"/>
      <c r="O907" s="6">
        <v>0</v>
      </c>
      <c r="P907" s="6">
        <v>54791915.04</v>
      </c>
      <c r="Q907" s="6">
        <v>94761232.05</v>
      </c>
      <c r="R907" s="6"/>
      <c r="S907" s="6">
        <v>2734637943.61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107204812.1</v>
      </c>
      <c r="AA907" s="6">
        <v>129499039.76</v>
      </c>
      <c r="AB907" s="10">
        <f t="shared" si="60"/>
        <v>2898535806.33</v>
      </c>
      <c r="AC907" s="10">
        <f t="shared" si="61"/>
        <v>3026133710.51</v>
      </c>
      <c r="AD907" s="10">
        <f t="shared" si="62"/>
        <v>-127597904.18</v>
      </c>
      <c r="AE907" s="12">
        <f>C907/(1+0.13)/VLOOKUP(A907,[1]选股结果!$A$2:$AX$3002,3,FALSE)</f>
        <v>0.893843454898193</v>
      </c>
      <c r="AF907" s="12">
        <f>(S907/(1+0.1)+Z907)/(VLOOKUP(A907,[1]选股结果!$A$2:$AY$3002,51,FALSE))</f>
        <v>0.958767466725049</v>
      </c>
      <c r="AG907" s="16"/>
      <c r="AH907" s="12">
        <f>AD907/VLOOKUP(A907,[1]选股结果!$A$2:$AX$3002,35,FALSE)</f>
        <v>-1.81484129291077</v>
      </c>
      <c r="AI907" s="10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S907/(1+0.13)+Z907)</f>
        <v>177525169.25407</v>
      </c>
      <c r="AJ907" s="10">
        <f t="shared" si="63"/>
        <v>-305123073.43407</v>
      </c>
      <c r="AK907" s="18">
        <f>AD907-VLOOKUP(A907,[2]选股结果!$A$2:$G$4900,7,FALSE)</f>
        <v>-127785864.54</v>
      </c>
    </row>
    <row r="908" spans="1:37">
      <c r="A908" s="5" t="s">
        <v>1849</v>
      </c>
      <c r="B908" s="5" t="s">
        <v>1850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/>
      <c r="L908" s="6">
        <v>0</v>
      </c>
      <c r="M908" s="6">
        <v>0</v>
      </c>
      <c r="N908" s="6"/>
      <c r="O908" s="6">
        <v>0</v>
      </c>
      <c r="P908" s="6">
        <v>150877047.08</v>
      </c>
      <c r="Q908" s="6">
        <v>71659072.31</v>
      </c>
      <c r="R908" s="6"/>
      <c r="S908" s="6">
        <v>1886301433.83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347044390.27</v>
      </c>
      <c r="AA908" s="6">
        <v>241252332.05</v>
      </c>
      <c r="AB908" s="10">
        <f t="shared" si="60"/>
        <v>2942285231.62</v>
      </c>
      <c r="AC908" s="10">
        <f t="shared" si="61"/>
        <v>2625475203.23</v>
      </c>
      <c r="AD908" s="10">
        <f t="shared" si="62"/>
        <v>316810028.39</v>
      </c>
      <c r="AE908" s="12">
        <f>C908/(1+0.13)/VLOOKUP(A908,[1]选股结果!$A$2:$AX$3002,3,FALSE)</f>
        <v>0.858685718388654</v>
      </c>
      <c r="AF908" s="12">
        <f>(S908/(1+0.1)+Z908)/(VLOOKUP(A908,[1]选股结果!$A$2:$AY$3002,51,FALSE))</f>
        <v>0.722972293602816</v>
      </c>
      <c r="AG908" s="16"/>
      <c r="AH908" s="12">
        <f>AD908/VLOOKUP(A908,[1]选股结果!$A$2:$AX$3002,35,FALSE)</f>
        <v>3.03021424777514</v>
      </c>
      <c r="AI908" s="10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S908/(1+0.13)+Z908)</f>
        <v>835588850.655663</v>
      </c>
      <c r="AJ908" s="10">
        <f t="shared" si="63"/>
        <v>-518778822.265664</v>
      </c>
      <c r="AK908" s="18">
        <f>AD908-VLOOKUP(A908,[2]选股结果!$A$2:$G$4900,7,FALSE)</f>
        <v>316815141.31</v>
      </c>
    </row>
    <row r="909" spans="1:37">
      <c r="A909" s="5" t="s">
        <v>1851</v>
      </c>
      <c r="B909" s="5" t="s">
        <v>1852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/>
      <c r="L909" s="6">
        <v>0</v>
      </c>
      <c r="M909" s="6">
        <v>0</v>
      </c>
      <c r="N909" s="6"/>
      <c r="O909" s="6">
        <v>0</v>
      </c>
      <c r="P909" s="6">
        <v>34207438.92</v>
      </c>
      <c r="Q909" s="6">
        <v>15241982.04</v>
      </c>
      <c r="R909" s="6"/>
      <c r="S909" s="6">
        <v>2353251626.69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107108117.56</v>
      </c>
      <c r="AA909" s="6">
        <v>72081202.91</v>
      </c>
      <c r="AB909" s="10">
        <f t="shared" ref="AB909:AB924" si="64">C909+D909+E909+F909+G909+H909+I909+J909+L909+M909+O909+Q909</f>
        <v>2515806829.89</v>
      </c>
      <c r="AC909" s="10">
        <f t="shared" si="61"/>
        <v>2566648386.08</v>
      </c>
      <c r="AD909" s="10">
        <f t="shared" si="62"/>
        <v>-50841556.1900001</v>
      </c>
      <c r="AE909" s="12">
        <f>C909/(1+0.13)/VLOOKUP(A909,[1]选股结果!$A$2:$AX$3002,3,FALSE)</f>
        <v>0.729070596391328</v>
      </c>
      <c r="AF909" s="12">
        <f>(S909/(1+0.1)+Z909)/(VLOOKUP(A909,[1]选股结果!$A$2:$AY$3002,51,FALSE))</f>
        <v>0.786316190349348</v>
      </c>
      <c r="AG909" s="16"/>
      <c r="AH909" s="12">
        <f>AD909/VLOOKUP(A909,[1]选股结果!$A$2:$AX$3002,35,FALSE)</f>
        <v>-0.390224794842095</v>
      </c>
      <c r="AI909" s="10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S909/(1+0.13)+Z909)</f>
        <v>667269659.397522</v>
      </c>
      <c r="AJ909" s="10">
        <f t="shared" si="63"/>
        <v>-718111215.587523</v>
      </c>
      <c r="AK909" s="18">
        <f>AD909-VLOOKUP(A909,[2]选股结果!$A$2:$G$4900,7,FALSE)</f>
        <v>-50572682.8700001</v>
      </c>
    </row>
    <row r="910" spans="1:37">
      <c r="A910" s="5" t="s">
        <v>1853</v>
      </c>
      <c r="B910" s="5" t="s">
        <v>1854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/>
      <c r="L910" s="6">
        <v>0</v>
      </c>
      <c r="M910" s="6">
        <v>0</v>
      </c>
      <c r="N910" s="6"/>
      <c r="O910" s="6">
        <v>0</v>
      </c>
      <c r="P910" s="6">
        <v>524677841.1</v>
      </c>
      <c r="Q910" s="6">
        <v>239650963.89</v>
      </c>
      <c r="R910" s="6"/>
      <c r="S910" s="6">
        <v>18119525230.81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2097888840.96</v>
      </c>
      <c r="AA910" s="6">
        <v>460567101.16</v>
      </c>
      <c r="AB910" s="10">
        <f t="shared" si="64"/>
        <v>22361151214.49</v>
      </c>
      <c r="AC910" s="10">
        <f t="shared" si="61"/>
        <v>21202659014.03</v>
      </c>
      <c r="AD910" s="10">
        <f t="shared" si="62"/>
        <v>1158492200.46</v>
      </c>
      <c r="AE910" s="12">
        <f>C910/(1+0.13)/VLOOKUP(A910,[1]选股结果!$A$2:$AX$3002,3,FALSE)</f>
        <v>1.13829260987096</v>
      </c>
      <c r="AF910" s="12">
        <f>(S910/(1+0.1)+Z910)/(VLOOKUP(A910,[1]选股结果!$A$2:$AY$3002,51,FALSE))</f>
        <v>1.08063598077437</v>
      </c>
      <c r="AG910" s="16"/>
      <c r="AH910" s="12">
        <f>AD910/VLOOKUP(A910,[1]选股结果!$A$2:$AX$3002,35,FALSE)</f>
        <v>-10.2528611279727</v>
      </c>
      <c r="AI910" s="10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S910/(1+0.13)+Z910)</f>
        <v>-948371091.352833</v>
      </c>
      <c r="AJ910" s="10">
        <f t="shared" si="63"/>
        <v>2106863291.81283</v>
      </c>
      <c r="AK910" s="18">
        <f>AD910-VLOOKUP(A910,[2]选股结果!$A$2:$G$4900,7,FALSE)</f>
        <v>1333008381.79</v>
      </c>
    </row>
    <row r="911" spans="1:37">
      <c r="A911" s="5" t="s">
        <v>1855</v>
      </c>
      <c r="B911" s="5" t="s">
        <v>1856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/>
      <c r="L911" s="6">
        <v>0</v>
      </c>
      <c r="M911" s="6">
        <v>0</v>
      </c>
      <c r="N911" s="6"/>
      <c r="O911" s="6">
        <v>0</v>
      </c>
      <c r="P911" s="6">
        <v>119372548.74</v>
      </c>
      <c r="Q911" s="6">
        <v>189255964.06</v>
      </c>
      <c r="R911" s="6"/>
      <c r="S911" s="6">
        <v>1286443352.84</v>
      </c>
      <c r="T911" s="6">
        <v>-14014324.29</v>
      </c>
      <c r="U911" s="6">
        <v>0</v>
      </c>
      <c r="V911" s="6">
        <v>0</v>
      </c>
      <c r="W911" s="6">
        <v>0</v>
      </c>
      <c r="X911" s="6">
        <v>1237</v>
      </c>
      <c r="Y911" s="6">
        <v>0</v>
      </c>
      <c r="Z911" s="6">
        <v>222912614.88</v>
      </c>
      <c r="AA911" s="6">
        <v>144760623.23</v>
      </c>
      <c r="AB911" s="10">
        <f t="shared" si="64"/>
        <v>1438687944.3</v>
      </c>
      <c r="AC911" s="10">
        <f t="shared" si="61"/>
        <v>1759476052.4</v>
      </c>
      <c r="AD911" s="10">
        <f t="shared" si="62"/>
        <v>-320788108.1</v>
      </c>
      <c r="AE911" s="12">
        <f>C911/(1+0.13)/VLOOKUP(A911,[1]选股结果!$A$2:$AX$3002,3,FALSE)</f>
        <v>0.779208864368716</v>
      </c>
      <c r="AF911" s="12">
        <f>(S911/(1+0.1)+Z911)/(VLOOKUP(A911,[1]选股结果!$A$2:$AY$3002,51,FALSE))</f>
        <v>1.10139588066461</v>
      </c>
      <c r="AG911" s="16"/>
      <c r="AH911" s="12">
        <f>AD911/VLOOKUP(A911,[1]选股结果!$A$2:$AX$3002,35,FALSE)</f>
        <v>-3.92301566048568</v>
      </c>
      <c r="AI911" s="10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S911/(1+0.13)+Z911)</f>
        <v>-97138176.3111506</v>
      </c>
      <c r="AJ911" s="10">
        <f t="shared" si="63"/>
        <v>-223649931.788849</v>
      </c>
      <c r="AK911" s="18">
        <f>AD911-VLOOKUP(A911,[2]选股结果!$A$2:$G$4900,7,FALSE)</f>
        <v>-322323396.77</v>
      </c>
    </row>
    <row r="912" spans="1:37">
      <c r="A912" s="5" t="s">
        <v>1857</v>
      </c>
      <c r="B912" s="5" t="s">
        <v>1858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/>
      <c r="L912" s="6">
        <v>0</v>
      </c>
      <c r="M912" s="6">
        <v>0</v>
      </c>
      <c r="N912" s="6"/>
      <c r="O912" s="6">
        <v>0</v>
      </c>
      <c r="P912" s="6">
        <v>19647486.12</v>
      </c>
      <c r="Q912" s="6">
        <v>46158652.78</v>
      </c>
      <c r="R912" s="6"/>
      <c r="S912" s="6">
        <v>1164981314.31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349755384.78</v>
      </c>
      <c r="AA912" s="6">
        <v>90764847.61</v>
      </c>
      <c r="AB912" s="10">
        <f t="shared" si="64"/>
        <v>1733598651.1</v>
      </c>
      <c r="AC912" s="10">
        <f t="shared" si="61"/>
        <v>1625149032.82</v>
      </c>
      <c r="AD912" s="10">
        <f t="shared" si="62"/>
        <v>108449618.28</v>
      </c>
      <c r="AE912" s="12">
        <f>C912/(1+0.13)/VLOOKUP(A912,[1]选股结果!$A$2:$AX$3002,3,FALSE)</f>
        <v>0.87830512880731</v>
      </c>
      <c r="AF912" s="12">
        <f>(S912/(1+0.1)+Z912)/(VLOOKUP(A912,[1]选股结果!$A$2:$AY$3002,51,FALSE))</f>
        <v>0.990286572164967</v>
      </c>
      <c r="AG912" s="16"/>
      <c r="AH912" s="12">
        <f>AD912/VLOOKUP(A912,[1]选股结果!$A$2:$AX$3002,35,FALSE)</f>
        <v>0.488067153203448</v>
      </c>
      <c r="AI912" s="10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S912/(1+0.13)+Z912)</f>
        <v>41935796.4014161</v>
      </c>
      <c r="AJ912" s="10">
        <f t="shared" si="63"/>
        <v>66513821.8785841</v>
      </c>
      <c r="AK912" s="18">
        <f>AD912-VLOOKUP(A912,[2]选股结果!$A$2:$G$4900,7,FALSE)</f>
        <v>113816442.27</v>
      </c>
    </row>
    <row r="913" spans="1:37">
      <c r="A913" s="5" t="s">
        <v>1859</v>
      </c>
      <c r="B913" s="5" t="s">
        <v>1860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/>
      <c r="L913" s="6">
        <v>0</v>
      </c>
      <c r="M913" s="6">
        <v>0</v>
      </c>
      <c r="N913" s="6"/>
      <c r="O913" s="6">
        <v>0</v>
      </c>
      <c r="P913" s="6">
        <v>679219962.27</v>
      </c>
      <c r="Q913" s="6">
        <v>1653570352.33</v>
      </c>
      <c r="R913" s="6"/>
      <c r="S913" s="6">
        <v>19145044096.61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2098522235.48</v>
      </c>
      <c r="AA913" s="6">
        <v>3443705337.25</v>
      </c>
      <c r="AB913" s="10">
        <f t="shared" si="64"/>
        <v>21978911892.16</v>
      </c>
      <c r="AC913" s="10">
        <f t="shared" si="61"/>
        <v>25366491631.61</v>
      </c>
      <c r="AD913" s="10">
        <f t="shared" si="62"/>
        <v>-3387579739.45</v>
      </c>
      <c r="AE913" s="12">
        <f>C913/(1+0.13)/VLOOKUP(A913,[1]选股结果!$A$2:$AX$3002,3,FALSE)</f>
        <v>0.689231516799135</v>
      </c>
      <c r="AF913" s="12">
        <f>(S913/(1+0.1)+Z913)/(VLOOKUP(A913,[1]选股结果!$A$2:$AY$3002,51,FALSE))</f>
        <v>0.804985438180074</v>
      </c>
      <c r="AG913" s="16"/>
      <c r="AH913" s="12">
        <f>AD913/VLOOKUP(A913,[1]选股结果!$A$2:$AX$3002,35,FALSE)</f>
        <v>-2.82183140537898</v>
      </c>
      <c r="AI913" s="10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S913/(1+0.13)+Z913)</f>
        <v>5186862206.71513</v>
      </c>
      <c r="AJ913" s="10">
        <f t="shared" si="63"/>
        <v>-8574441946.16513</v>
      </c>
      <c r="AK913" s="18">
        <f>AD913-VLOOKUP(A913,[2]选股结果!$A$2:$G$4900,7,FALSE)</f>
        <v>-3403997155.28</v>
      </c>
    </row>
    <row r="914" spans="1:37">
      <c r="A914" s="5" t="s">
        <v>1861</v>
      </c>
      <c r="B914" s="5" t="s">
        <v>1862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/>
      <c r="L914" s="6">
        <v>0</v>
      </c>
      <c r="M914" s="6">
        <v>0</v>
      </c>
      <c r="N914" s="6"/>
      <c r="O914" s="6">
        <v>0</v>
      </c>
      <c r="P914" s="6">
        <v>317935958.07</v>
      </c>
      <c r="Q914" s="6">
        <v>318233744.52</v>
      </c>
      <c r="R914" s="6"/>
      <c r="S914" s="6">
        <v>5505104506.95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451648152.47</v>
      </c>
      <c r="AA914" s="6">
        <v>214570938.04</v>
      </c>
      <c r="AB914" s="10">
        <f t="shared" si="64"/>
        <v>7413832255.61</v>
      </c>
      <c r="AC914" s="10">
        <f t="shared" ref="AC914:AC977" si="65">S914+T914+U914+V914+W914+X914+Y914+Z914+AA914+P914</f>
        <v>6489259555.53</v>
      </c>
      <c r="AD914" s="10">
        <f t="shared" si="62"/>
        <v>924572700.080001</v>
      </c>
      <c r="AE914" s="12">
        <f>C914/(1+0.13)/VLOOKUP(A914,[1]选股结果!$A$2:$AX$3002,3,FALSE)</f>
        <v>0.890204995337261</v>
      </c>
      <c r="AF914" s="12">
        <f>(S914/(1+0.1)+Z914)/(VLOOKUP(A914,[1]选股结果!$A$2:$AY$3002,51,FALSE))</f>
        <v>1.06703979150764</v>
      </c>
      <c r="AG914" s="16"/>
      <c r="AH914" s="12">
        <f>AD914/VLOOKUP(A914,[1]选股结果!$A$2:$AX$3002,35,FALSE)</f>
        <v>0.368298436951973</v>
      </c>
      <c r="AI914" s="10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S914/(1+0.13)+Z914)</f>
        <v>-209940196.585753</v>
      </c>
      <c r="AJ914" s="10">
        <f t="shared" si="63"/>
        <v>1134512896.66575</v>
      </c>
      <c r="AK914" s="18">
        <f>AD914-VLOOKUP(A914,[2]选股结果!$A$2:$G$4900,7,FALSE)</f>
        <v>924334547.240001</v>
      </c>
    </row>
    <row r="915" spans="1:37">
      <c r="A915" s="5" t="s">
        <v>1863</v>
      </c>
      <c r="B915" s="5" t="s">
        <v>1864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/>
      <c r="L915" s="6">
        <v>0</v>
      </c>
      <c r="M915" s="6">
        <v>0</v>
      </c>
      <c r="N915" s="6"/>
      <c r="O915" s="6">
        <v>0</v>
      </c>
      <c r="P915" s="6">
        <v>569318067.48</v>
      </c>
      <c r="Q915" s="6">
        <v>91291489.36</v>
      </c>
      <c r="R915" s="6"/>
      <c r="S915" s="6">
        <v>2218864317.95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578222000.04</v>
      </c>
      <c r="AA915" s="6">
        <v>127821920.9</v>
      </c>
      <c r="AB915" s="10">
        <f t="shared" si="64"/>
        <v>4421552045.51</v>
      </c>
      <c r="AC915" s="10">
        <f t="shared" si="65"/>
        <v>3494226306.37</v>
      </c>
      <c r="AD915" s="10">
        <f t="shared" si="62"/>
        <v>927325739.139999</v>
      </c>
      <c r="AE915" s="12">
        <f>C915/(1+0.13)/VLOOKUP(A915,[1]选股结果!$A$2:$AX$3002,3,FALSE)</f>
        <v>1.03060271109448</v>
      </c>
      <c r="AF915" s="12">
        <f>(S915/(1+0.1)+Z915)/(VLOOKUP(A915,[1]选股结果!$A$2:$AY$3002,51,FALSE))</f>
        <v>0.798699511740658</v>
      </c>
      <c r="AG915" s="16"/>
      <c r="AH915" s="12">
        <f>AD915/VLOOKUP(A915,[1]选股结果!$A$2:$AX$3002,35,FALSE)</f>
        <v>1.71217583753453</v>
      </c>
      <c r="AI915" s="10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S915/(1+0.13)+Z915)</f>
        <v>707677898.691328</v>
      </c>
      <c r="AJ915" s="10">
        <f t="shared" si="63"/>
        <v>219647840.448672</v>
      </c>
      <c r="AK915" s="18">
        <f>AD915-VLOOKUP(A915,[2]选股结果!$A$2:$G$4900,7,FALSE)</f>
        <v>973694683.399999</v>
      </c>
    </row>
    <row r="916" spans="1:37">
      <c r="A916" s="5" t="s">
        <v>1865</v>
      </c>
      <c r="B916" s="5" t="s">
        <v>1866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/>
      <c r="L916" s="6">
        <v>0</v>
      </c>
      <c r="M916" s="6">
        <v>0</v>
      </c>
      <c r="N916" s="6"/>
      <c r="O916" s="6">
        <v>0</v>
      </c>
      <c r="P916" s="6">
        <v>461564909.77</v>
      </c>
      <c r="Q916" s="6">
        <v>196100027.3</v>
      </c>
      <c r="R916" s="6"/>
      <c r="S916" s="6">
        <v>19680796790.49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347924436.12</v>
      </c>
      <c r="AA916" s="6">
        <v>902780498.8</v>
      </c>
      <c r="AB916" s="10">
        <f t="shared" si="64"/>
        <v>21557960458.46</v>
      </c>
      <c r="AC916" s="10">
        <f t="shared" si="65"/>
        <v>21393066635.18</v>
      </c>
      <c r="AD916" s="10">
        <f t="shared" si="62"/>
        <v>164893823.279999</v>
      </c>
      <c r="AE916" s="12">
        <f>C916/(1+0.13)/VLOOKUP(A916,[1]选股结果!$A$2:$AX$3002,3,FALSE)</f>
        <v>0.976920771911865</v>
      </c>
      <c r="AF916" s="12">
        <f>(S916/(1+0.1)+Z916)/(VLOOKUP(A916,[1]选股结果!$A$2:$AY$3002,51,FALSE))</f>
        <v>0.980039690015422</v>
      </c>
      <c r="AG916" s="16"/>
      <c r="AH916" s="12">
        <f>AD916/VLOOKUP(A916,[1]选股结果!$A$2:$AX$3002,35,FALSE)</f>
        <v>0.37331069638452</v>
      </c>
      <c r="AI916" s="10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S916/(1+0.13)+Z916)</f>
        <v>846481245.762741</v>
      </c>
      <c r="AJ916" s="10">
        <f t="shared" si="63"/>
        <v>-681587422.482742</v>
      </c>
      <c r="AK916" s="18">
        <f>AD916-VLOOKUP(A916,[2]选股结果!$A$2:$G$4900,7,FALSE)</f>
        <v>165213431.969999</v>
      </c>
    </row>
    <row r="917" spans="1:37">
      <c r="A917" s="5" t="s">
        <v>1867</v>
      </c>
      <c r="B917" s="5" t="s">
        <v>1868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/>
      <c r="L917" s="6">
        <v>0</v>
      </c>
      <c r="M917" s="6">
        <v>0</v>
      </c>
      <c r="N917" s="6"/>
      <c r="O917" s="6">
        <v>0</v>
      </c>
      <c r="P917" s="6">
        <v>163485118</v>
      </c>
      <c r="Q917" s="6">
        <v>94743000</v>
      </c>
      <c r="R917" s="6"/>
      <c r="S917" s="6">
        <v>3357340710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978091722</v>
      </c>
      <c r="AA917" s="6">
        <v>210644861</v>
      </c>
      <c r="AB917" s="10">
        <f t="shared" si="64"/>
        <v>5670617751</v>
      </c>
      <c r="AC917" s="10">
        <f t="shared" si="65"/>
        <v>4709562411</v>
      </c>
      <c r="AD917" s="10">
        <f t="shared" si="62"/>
        <v>961055340</v>
      </c>
      <c r="AE917" s="12">
        <f>C917/(1+0.13)/VLOOKUP(A917,[1]选股结果!$A$2:$AX$3002,3,FALSE)</f>
        <v>0.911814254161809</v>
      </c>
      <c r="AF917" s="12">
        <f>(S917/(1+0.1)+Z917)/(VLOOKUP(A917,[1]选股结果!$A$2:$AY$3002,51,FALSE))</f>
        <v>0.887824019898407</v>
      </c>
      <c r="AG917" s="16"/>
      <c r="AH917" s="12">
        <f>AD917/VLOOKUP(A917,[1]选股结果!$A$2:$AX$3002,35,FALSE)</f>
        <v>1.36455844081962</v>
      </c>
      <c r="AI917" s="10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S917/(1+0.13)+Z917)</f>
        <v>590245541.548672</v>
      </c>
      <c r="AJ917" s="10">
        <f t="shared" si="63"/>
        <v>370809798.451328</v>
      </c>
      <c r="AK917" s="18">
        <f>AD917-VLOOKUP(A917,[2]选股结果!$A$2:$G$4900,7,FALSE)</f>
        <v>956913785</v>
      </c>
    </row>
    <row r="918" spans="1:37">
      <c r="A918" s="5" t="s">
        <v>1869</v>
      </c>
      <c r="B918" s="5" t="s">
        <v>1870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/>
      <c r="L918" s="6">
        <v>0</v>
      </c>
      <c r="M918" s="6">
        <v>0</v>
      </c>
      <c r="N918" s="6"/>
      <c r="O918" s="6">
        <v>0</v>
      </c>
      <c r="P918" s="6">
        <v>181286700.82</v>
      </c>
      <c r="Q918" s="6">
        <v>217518068.52</v>
      </c>
      <c r="R918" s="6"/>
      <c r="S918" s="6">
        <v>2076190243.12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823978126.16</v>
      </c>
      <c r="AA918" s="6">
        <v>374712531.32</v>
      </c>
      <c r="AB918" s="10">
        <f t="shared" si="64"/>
        <v>3116442967.21</v>
      </c>
      <c r="AC918" s="10">
        <f t="shared" si="65"/>
        <v>3456167601.42</v>
      </c>
      <c r="AD918" s="10">
        <f t="shared" si="62"/>
        <v>-339724634.21</v>
      </c>
      <c r="AE918" s="12">
        <f>C918/(1+0.13)/VLOOKUP(A918,[1]选股结果!$A$2:$AX$3002,3,FALSE)</f>
        <v>0.721361784583354</v>
      </c>
      <c r="AF918" s="12">
        <f>(S918/(1+0.1)+Z918)/(VLOOKUP(A918,[1]选股结果!$A$2:$AY$3002,51,FALSE))</f>
        <v>0.840529383833722</v>
      </c>
      <c r="AG918" s="16"/>
      <c r="AH918" s="12">
        <f>AD918/VLOOKUP(A918,[1]选股结果!$A$2:$AX$3002,35,FALSE)</f>
        <v>-0.99911313132225</v>
      </c>
      <c r="AI918" s="10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S918/(1+0.13)+Z918)</f>
        <v>564537860.703717</v>
      </c>
      <c r="AJ918" s="10">
        <f t="shared" si="63"/>
        <v>-904262494.913717</v>
      </c>
      <c r="AK918" s="18">
        <f>AD918-VLOOKUP(A918,[2]选股结果!$A$2:$G$4900,7,FALSE)</f>
        <v>-339712783.4</v>
      </c>
    </row>
    <row r="919" spans="1:37">
      <c r="A919" s="5" t="s">
        <v>1871</v>
      </c>
      <c r="B919" s="5" t="s">
        <v>1872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/>
      <c r="L919" s="6">
        <v>0</v>
      </c>
      <c r="M919" s="6">
        <v>0</v>
      </c>
      <c r="N919" s="6"/>
      <c r="O919" s="6">
        <v>0</v>
      </c>
      <c r="P919" s="6">
        <v>585517645.77</v>
      </c>
      <c r="Q919" s="6">
        <v>32635047.98</v>
      </c>
      <c r="R919" s="6"/>
      <c r="S919" s="6">
        <v>1074719374.32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413999807.01</v>
      </c>
      <c r="AA919" s="6">
        <v>245707318.86</v>
      </c>
      <c r="AB919" s="10">
        <f t="shared" si="64"/>
        <v>3400720113.71</v>
      </c>
      <c r="AC919" s="10">
        <f t="shared" si="65"/>
        <v>2319944145.96</v>
      </c>
      <c r="AD919" s="10">
        <f t="shared" si="62"/>
        <v>1080775967.75</v>
      </c>
      <c r="AE919" s="12">
        <f>C919/(1+0.13)/VLOOKUP(A919,[1]选股结果!$A$2:$AX$3002,3,FALSE)</f>
        <v>0.76964183971166</v>
      </c>
      <c r="AF919" s="12">
        <f>(S919/(1+0.1)+Z919)/(VLOOKUP(A919,[1]选股结果!$A$2:$AY$3002,51,FALSE))</f>
        <v>0.640803924417129</v>
      </c>
      <c r="AG919" s="16"/>
      <c r="AH919" s="12">
        <f>AD919/VLOOKUP(A919,[1]选股结果!$A$2:$AX$3002,35,FALSE)</f>
        <v>1.56441624228447</v>
      </c>
      <c r="AI919" s="10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S919/(1+0.13)+Z919)</f>
        <v>805659086.231416</v>
      </c>
      <c r="AJ919" s="10">
        <f t="shared" si="63"/>
        <v>275116881.518584</v>
      </c>
      <c r="AK919" s="18">
        <f>AD919-VLOOKUP(A919,[2]选股结果!$A$2:$G$4900,7,FALSE)</f>
        <v>1082128215.07</v>
      </c>
    </row>
    <row r="920" spans="1:37">
      <c r="A920" s="5" t="s">
        <v>1873</v>
      </c>
      <c r="B920" s="5" t="s">
        <v>1874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/>
      <c r="L920" s="6">
        <v>0</v>
      </c>
      <c r="M920" s="6">
        <v>0</v>
      </c>
      <c r="N920" s="6"/>
      <c r="O920" s="6">
        <v>0</v>
      </c>
      <c r="P920" s="6">
        <v>21300418.02</v>
      </c>
      <c r="Q920" s="6">
        <v>13486493.39</v>
      </c>
      <c r="R920" s="6"/>
      <c r="S920" s="6">
        <v>285243843.55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226149675.91</v>
      </c>
      <c r="AA920" s="6">
        <v>70949961.71</v>
      </c>
      <c r="AB920" s="10">
        <f t="shared" si="64"/>
        <v>667786528.65</v>
      </c>
      <c r="AC920" s="10">
        <f t="shared" si="65"/>
        <v>603643899.19</v>
      </c>
      <c r="AD920" s="10">
        <f t="shared" si="62"/>
        <v>64142629.4599999</v>
      </c>
      <c r="AE920" s="12">
        <f>C920/(1+0.13)/VLOOKUP(A920,[1]选股结果!$A$2:$AX$3002,3,FALSE)</f>
        <v>0.863077765847373</v>
      </c>
      <c r="AF920" s="12">
        <f>(S920/(1+0.1)+Z920)/(VLOOKUP(A920,[1]选股结果!$A$2:$AY$3002,51,FALSE))</f>
        <v>0.804135790620524</v>
      </c>
      <c r="AG920" s="16"/>
      <c r="AH920" s="12">
        <f>AD920/VLOOKUP(A920,[1]选股结果!$A$2:$AX$3002,35,FALSE)</f>
        <v>0.728063278070676</v>
      </c>
      <c r="AI920" s="10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S920/(1+0.13)+Z920)</f>
        <v>125128963.897257</v>
      </c>
      <c r="AJ920" s="10">
        <f t="shared" si="63"/>
        <v>-60986334.4372568</v>
      </c>
      <c r="AK920" s="18">
        <f>AD920-VLOOKUP(A920,[2]选股结果!$A$2:$G$4900,7,FALSE)</f>
        <v>62592333.3099999</v>
      </c>
    </row>
    <row r="921" spans="1:37">
      <c r="A921" s="5" t="s">
        <v>1875</v>
      </c>
      <c r="B921" s="5" t="s">
        <v>1876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/>
      <c r="L921" s="6">
        <v>0</v>
      </c>
      <c r="M921" s="6">
        <v>0</v>
      </c>
      <c r="N921" s="6"/>
      <c r="O921" s="6">
        <v>0</v>
      </c>
      <c r="P921" s="6">
        <v>171672221.21</v>
      </c>
      <c r="Q921" s="6">
        <v>258699829.73</v>
      </c>
      <c r="R921" s="6"/>
      <c r="S921" s="6">
        <v>16741127602.89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974342471.63</v>
      </c>
      <c r="AA921" s="6">
        <v>307510724.88</v>
      </c>
      <c r="AB921" s="10">
        <f t="shared" si="64"/>
        <v>18771954734.5</v>
      </c>
      <c r="AC921" s="10">
        <f t="shared" si="65"/>
        <v>18194653020.61</v>
      </c>
      <c r="AD921" s="10">
        <f t="shared" si="62"/>
        <v>577301713.889999</v>
      </c>
      <c r="AE921" s="12">
        <f>C921/(1+0.13)/VLOOKUP(A921,[1]选股结果!$A$2:$AX$3002,3,FALSE)</f>
        <v>0.968847212179807</v>
      </c>
      <c r="AF921" s="12">
        <f>(S921/(1+0.1)+Z921)/(VLOOKUP(A921,[1]选股结果!$A$2:$AY$3002,51,FALSE))</f>
        <v>0.936057293343779</v>
      </c>
      <c r="AG921" s="16"/>
      <c r="AH921" s="12">
        <f>AD921/VLOOKUP(A921,[1]选股结果!$A$2:$AX$3002,35,FALSE)</f>
        <v>-1.59602254280803</v>
      </c>
      <c r="AI921" s="10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S921/(1+0.13)+Z921)</f>
        <v>1510242049.23089</v>
      </c>
      <c r="AJ921" s="10">
        <f t="shared" si="63"/>
        <v>-932940335.340887</v>
      </c>
      <c r="AK921" s="18">
        <f>AD921-VLOOKUP(A921,[2]选股结果!$A$2:$G$4900,7,FALSE)</f>
        <v>587026553.349999</v>
      </c>
    </row>
    <row r="922" spans="1:37">
      <c r="A922" s="5" t="s">
        <v>1877</v>
      </c>
      <c r="B922" s="5" t="s">
        <v>1878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/>
      <c r="L922" s="6">
        <v>0</v>
      </c>
      <c r="M922" s="6">
        <v>0</v>
      </c>
      <c r="N922" s="6"/>
      <c r="O922" s="6">
        <v>0</v>
      </c>
      <c r="P922" s="6">
        <v>142527677.41</v>
      </c>
      <c r="Q922" s="6">
        <v>56620303.91</v>
      </c>
      <c r="R922" s="6"/>
      <c r="S922" s="6">
        <v>1217764111.65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129636493.6</v>
      </c>
      <c r="AA922" s="6">
        <v>123145605.56</v>
      </c>
      <c r="AB922" s="10">
        <f t="shared" si="64"/>
        <v>1916064414.11</v>
      </c>
      <c r="AC922" s="10">
        <f t="shared" si="65"/>
        <v>1613073888.22</v>
      </c>
      <c r="AD922" s="10">
        <f t="shared" si="62"/>
        <v>302990525.89</v>
      </c>
      <c r="AE922" s="12">
        <f>C922/(1+0.13)/VLOOKUP(A922,[1]选股结果!$A$2:$AX$3002,3,FALSE)</f>
        <v>0.929927387866643</v>
      </c>
      <c r="AF922" s="12">
        <f>(S922/(1+0.1)+Z922)/(VLOOKUP(A922,[1]选股结果!$A$2:$AY$3002,51,FALSE))</f>
        <v>0.840629294079035</v>
      </c>
      <c r="AG922" s="16"/>
      <c r="AH922" s="12">
        <f>AD922/VLOOKUP(A922,[1]选股结果!$A$2:$AX$3002,35,FALSE)</f>
        <v>1.17223382882176</v>
      </c>
      <c r="AI922" s="10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S922/(1+0.13)+Z922)</f>
        <v>263849708.927522</v>
      </c>
      <c r="AJ922" s="10">
        <f t="shared" si="63"/>
        <v>39140816.9624782</v>
      </c>
      <c r="AK922" s="18">
        <f>AD922-VLOOKUP(A922,[2]选股结果!$A$2:$G$4900,7,FALSE)</f>
        <v>303054527.83</v>
      </c>
    </row>
    <row r="923" spans="1:37">
      <c r="A923" s="5" t="s">
        <v>1879</v>
      </c>
      <c r="B923" s="5" t="s">
        <v>1880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/>
      <c r="L923" s="6">
        <v>0</v>
      </c>
      <c r="M923" s="6">
        <v>0</v>
      </c>
      <c r="N923" s="6"/>
      <c r="O923" s="6">
        <v>0</v>
      </c>
      <c r="P923" s="6">
        <v>101130937.45</v>
      </c>
      <c r="Q923" s="6">
        <v>138465173.46</v>
      </c>
      <c r="R923" s="6"/>
      <c r="S923" s="6">
        <v>3394886637.43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157778472.01</v>
      </c>
      <c r="AA923" s="6">
        <v>334192204.34</v>
      </c>
      <c r="AB923" s="10">
        <f t="shared" si="64"/>
        <v>3952040991.23</v>
      </c>
      <c r="AC923" s="10">
        <f t="shared" si="65"/>
        <v>3987988251.23</v>
      </c>
      <c r="AD923" s="10">
        <f t="shared" si="62"/>
        <v>-35947259.9999995</v>
      </c>
      <c r="AE923" s="12">
        <f>C923/(1+0.13)/VLOOKUP(A923,[1]选股结果!$A$2:$AX$3002,3,FALSE)</f>
        <v>0.80656457519706</v>
      </c>
      <c r="AF923" s="12">
        <f>(S923/(1+0.1)+Z923)/(VLOOKUP(A923,[1]选股结果!$A$2:$AY$3002,51,FALSE))</f>
        <v>0.793263370214909</v>
      </c>
      <c r="AG923" s="16"/>
      <c r="AH923" s="12">
        <f>AD923/VLOOKUP(A923,[1]选股结果!$A$2:$AX$3002,35,FALSE)</f>
        <v>0.970362872255385</v>
      </c>
      <c r="AI923" s="10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S923/(1+0.13)+Z923)</f>
        <v>927382571.747345</v>
      </c>
      <c r="AJ923" s="10">
        <f t="shared" si="63"/>
        <v>-963329831.747344</v>
      </c>
      <c r="AK923" s="18">
        <f>AD923-VLOOKUP(A923,[2]选股结果!$A$2:$G$4900,7,FALSE)</f>
        <v>-35018334.8399995</v>
      </c>
    </row>
    <row r="924" spans="1:37">
      <c r="A924" s="5" t="s">
        <v>1881</v>
      </c>
      <c r="B924" s="5" t="s">
        <v>1882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/>
      <c r="L924" s="6">
        <v>0</v>
      </c>
      <c r="M924" s="6">
        <v>0</v>
      </c>
      <c r="N924" s="6"/>
      <c r="O924" s="6">
        <v>0</v>
      </c>
      <c r="P924" s="6">
        <v>91761704.96</v>
      </c>
      <c r="Q924" s="6">
        <v>155674620.84</v>
      </c>
      <c r="R924" s="6"/>
      <c r="S924" s="6">
        <v>1995202049.29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453482374.17</v>
      </c>
      <c r="AA924" s="6">
        <v>273037390.59</v>
      </c>
      <c r="AB924" s="10">
        <f t="shared" si="64"/>
        <v>3213908939.63</v>
      </c>
      <c r="AC924" s="10">
        <f t="shared" si="65"/>
        <v>2813483519.01</v>
      </c>
      <c r="AD924" s="10">
        <f t="shared" si="62"/>
        <v>400425420.62</v>
      </c>
      <c r="AE924" s="12">
        <f>C924/(1+0.13)/VLOOKUP(A924,[1]选股结果!$A$2:$AX$3002,3,FALSE)</f>
        <v>0.665661909381582</v>
      </c>
      <c r="AF924" s="12">
        <f>(S924/(1+0.1)+Z924)/(VLOOKUP(A924,[1]选股结果!$A$2:$AY$3002,51,FALSE))</f>
        <v>0.609141219931923</v>
      </c>
      <c r="AG924" s="16"/>
      <c r="AH924" s="12">
        <f>AD924/VLOOKUP(A924,[1]选股结果!$A$2:$AX$3002,35,FALSE)</f>
        <v>1.9000848300564</v>
      </c>
      <c r="AI924" s="10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S924/(1+0.13)+Z924)</f>
        <v>1502981455.29487</v>
      </c>
      <c r="AJ924" s="10">
        <f t="shared" si="63"/>
        <v>-1102556034.67487</v>
      </c>
      <c r="AK924" s="18">
        <f>AD924-VLOOKUP(A924,[2]选股结果!$A$2:$G$4900,7,FALSE)</f>
        <v>401905224.21</v>
      </c>
    </row>
    <row r="925" spans="1:37">
      <c r="A925" s="5" t="s">
        <v>1883</v>
      </c>
      <c r="B925" s="5" t="s">
        <v>1884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/>
      <c r="L925" s="6">
        <v>0</v>
      </c>
      <c r="M925" s="6">
        <v>0</v>
      </c>
      <c r="N925" s="6"/>
      <c r="O925" s="6">
        <v>0</v>
      </c>
      <c r="P925" s="6">
        <v>12848414.52</v>
      </c>
      <c r="Q925" s="6">
        <v>53909738.38</v>
      </c>
      <c r="R925" s="6"/>
      <c r="S925" s="6">
        <v>427587888.85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65988577</v>
      </c>
      <c r="AA925" s="6">
        <v>88970097.1</v>
      </c>
      <c r="AB925" s="10">
        <f t="shared" ref="AB925:AB977" si="66">C925+D925+E925+F925+G925+H925+I925+J925+L925+M925+O925+Q925</f>
        <v>535979624.48</v>
      </c>
      <c r="AC925" s="10">
        <f t="shared" si="65"/>
        <v>595394977.47</v>
      </c>
      <c r="AD925" s="10">
        <f t="shared" si="62"/>
        <v>-59415352.99</v>
      </c>
      <c r="AE925" s="12">
        <f>C925/(1+0.13)/VLOOKUP(A925,[1]选股结果!$A$2:$AX$3002,3,FALSE)</f>
        <v>0.954230546864481</v>
      </c>
      <c r="AF925" s="12">
        <f>(S925/(1+0.1)+Z925)/(VLOOKUP(A925,[1]选股结果!$A$2:$AY$3002,51,FALSE))</f>
        <v>1.1005111790538</v>
      </c>
      <c r="AG925" s="16"/>
      <c r="AH925" s="12">
        <f>AD925/VLOOKUP(A925,[1]选股结果!$A$2:$AX$3002,35,FALSE)</f>
        <v>-3.16257707293998</v>
      </c>
      <c r="AI925" s="10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S925/(1+0.13)+Z925)</f>
        <v>-31208909.1241593</v>
      </c>
      <c r="AJ925" s="10">
        <f t="shared" si="63"/>
        <v>-28206443.8658407</v>
      </c>
      <c r="AK925" s="18">
        <f>AD925-VLOOKUP(A925,[2]选股结果!$A$2:$G$4900,7,FALSE)</f>
        <v>-59364137.44</v>
      </c>
    </row>
    <row r="926" spans="1:37">
      <c r="A926" s="5" t="s">
        <v>1885</v>
      </c>
      <c r="B926" s="5" t="s">
        <v>1886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/>
      <c r="L926" s="6">
        <v>0</v>
      </c>
      <c r="M926" s="6">
        <v>0</v>
      </c>
      <c r="N926" s="6"/>
      <c r="O926" s="6">
        <v>0</v>
      </c>
      <c r="P926" s="6">
        <v>2476798954.75</v>
      </c>
      <c r="Q926" s="6">
        <v>2333143128.87</v>
      </c>
      <c r="R926" s="6"/>
      <c r="S926" s="6">
        <v>85555466364.06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10263500180</v>
      </c>
      <c r="AA926" s="6">
        <v>2242500413.86</v>
      </c>
      <c r="AB926" s="10">
        <f t="shared" si="66"/>
        <v>104063698121.14</v>
      </c>
      <c r="AC926" s="10">
        <f t="shared" si="65"/>
        <v>100538265912.67</v>
      </c>
      <c r="AD926" s="10">
        <f t="shared" si="62"/>
        <v>3525432208.47</v>
      </c>
      <c r="AE926" s="12">
        <f>C926/(1+0.13)/VLOOKUP(A926,[1]选股结果!$A$2:$AX$3002,3,FALSE)</f>
        <v>1.11127230083355</v>
      </c>
      <c r="AF926" s="12">
        <f>(S926/(1+0.1)+Z926)/(VLOOKUP(A926,[1]选股结果!$A$2:$AY$3002,51,FALSE))</f>
        <v>1.15710749068534</v>
      </c>
      <c r="AG926" s="16"/>
      <c r="AH926" s="12">
        <f>AD926/VLOOKUP(A926,[1]选股结果!$A$2:$AX$3002,35,FALSE)</f>
        <v>0.755359880003839</v>
      </c>
      <c r="AI926" s="10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S926/(1+0.13)+Z926)</f>
        <v>-9888991816.2085</v>
      </c>
      <c r="AJ926" s="10">
        <f t="shared" si="63"/>
        <v>13414424024.6785</v>
      </c>
      <c r="AK926" s="18">
        <f>AD926-VLOOKUP(A926,[2]选股结果!$A$2:$G$4900,7,FALSE)</f>
        <v>3477656807.47</v>
      </c>
    </row>
    <row r="927" spans="1:37">
      <c r="A927" s="5" t="s">
        <v>1887</v>
      </c>
      <c r="B927" s="5" t="s">
        <v>1888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/>
      <c r="L927" s="6">
        <v>0</v>
      </c>
      <c r="M927" s="6">
        <v>0</v>
      </c>
      <c r="N927" s="6"/>
      <c r="O927" s="6">
        <v>0</v>
      </c>
      <c r="P927" s="6">
        <v>8356240.55</v>
      </c>
      <c r="Q927" s="6">
        <v>59107570.1</v>
      </c>
      <c r="R927" s="6"/>
      <c r="S927" s="6">
        <v>435261388.91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45200424</v>
      </c>
      <c r="AA927" s="6">
        <v>94712487.94</v>
      </c>
      <c r="AB927" s="10">
        <f t="shared" si="66"/>
        <v>561012724.17</v>
      </c>
      <c r="AC927" s="10">
        <f t="shared" si="65"/>
        <v>583530541.4</v>
      </c>
      <c r="AD927" s="10">
        <f t="shared" si="62"/>
        <v>-22517817.23</v>
      </c>
      <c r="AE927" s="12">
        <f>C927/(1+0.13)/VLOOKUP(A927,[1]选股结果!$A$2:$AX$3002,3,FALSE)</f>
        <v>0.922664241800962</v>
      </c>
      <c r="AF927" s="12">
        <f>(S927/(1+0.1)+Z927)/(VLOOKUP(A927,[1]选股结果!$A$2:$AY$3002,51,FALSE))</f>
        <v>0.944538428521705</v>
      </c>
      <c r="AG927" s="16"/>
      <c r="AH927" s="12">
        <f>AD927/VLOOKUP(A927,[1]选股结果!$A$2:$AX$3002,35,FALSE)</f>
        <v>-1.59449943039661</v>
      </c>
      <c r="AI927" s="10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S927/(1+0.13)+Z927)</f>
        <v>36393509.9081415</v>
      </c>
      <c r="AJ927" s="10">
        <f t="shared" si="63"/>
        <v>-58911327.1381415</v>
      </c>
      <c r="AK927" s="18">
        <f>AD927-VLOOKUP(A927,[2]选股结果!$A$2:$G$4900,7,FALSE)</f>
        <v>-22588348.72</v>
      </c>
    </row>
    <row r="928" spans="1:37">
      <c r="A928" s="5" t="s">
        <v>1889</v>
      </c>
      <c r="B928" s="5" t="s">
        <v>1890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/>
      <c r="L928" s="6">
        <v>0</v>
      </c>
      <c r="M928" s="6">
        <v>0</v>
      </c>
      <c r="N928" s="6"/>
      <c r="O928" s="6">
        <v>0</v>
      </c>
      <c r="P928" s="6">
        <v>38735205.02</v>
      </c>
      <c r="Q928" s="6">
        <v>61131857.96</v>
      </c>
      <c r="R928" s="6"/>
      <c r="S928" s="6">
        <v>2652573607.87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225133958.02</v>
      </c>
      <c r="AA928" s="6">
        <v>86955534.86</v>
      </c>
      <c r="AB928" s="10">
        <f t="shared" si="66"/>
        <v>2821853794.64</v>
      </c>
      <c r="AC928" s="10">
        <f t="shared" si="65"/>
        <v>3003398305.77</v>
      </c>
      <c r="AD928" s="10">
        <f t="shared" si="62"/>
        <v>-181544511.13</v>
      </c>
      <c r="AE928" s="12">
        <f>C928/(1+0.13)/VLOOKUP(A928,[1]选股结果!$A$2:$AX$3002,3,FALSE)</f>
        <v>0.831847240614211</v>
      </c>
      <c r="AF928" s="12">
        <f>(S928/(1+0.1)+Z928)/(VLOOKUP(A928,[1]选股结果!$A$2:$AY$3002,51,FALSE))</f>
        <v>0.896913572931511</v>
      </c>
      <c r="AG928" s="16"/>
      <c r="AH928" s="12">
        <f>AD928/VLOOKUP(A928,[1]选股结果!$A$2:$AX$3002,35,FALSE)</f>
        <v>-1.84982928879662</v>
      </c>
      <c r="AI928" s="10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S928/(1+0.13)+Z928)</f>
        <v>367052839.078673</v>
      </c>
      <c r="AJ928" s="10">
        <f t="shared" si="63"/>
        <v>-548597350.208673</v>
      </c>
      <c r="AK928" s="18">
        <f>AD928-VLOOKUP(A928,[2]选股结果!$A$2:$G$4900,7,FALSE)</f>
        <v>-181966586.51</v>
      </c>
    </row>
    <row r="929" spans="1:37">
      <c r="A929" s="5" t="s">
        <v>1891</v>
      </c>
      <c r="B929" s="5" t="s">
        <v>1892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/>
      <c r="L929" s="6">
        <v>0</v>
      </c>
      <c r="M929" s="6">
        <v>0</v>
      </c>
      <c r="N929" s="6"/>
      <c r="O929" s="6">
        <v>0</v>
      </c>
      <c r="P929" s="6">
        <v>139652574.6</v>
      </c>
      <c r="Q929" s="6">
        <v>350319011.45</v>
      </c>
      <c r="R929" s="6"/>
      <c r="S929" s="6">
        <v>1988680696.13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197998618.87</v>
      </c>
      <c r="AA929" s="6">
        <v>359259462.81</v>
      </c>
      <c r="AB929" s="10">
        <f t="shared" si="66"/>
        <v>3134787248.64</v>
      </c>
      <c r="AC929" s="10">
        <f t="shared" si="65"/>
        <v>2685591352.41</v>
      </c>
      <c r="AD929" s="10">
        <f t="shared" si="62"/>
        <v>449195896.23</v>
      </c>
      <c r="AE929" s="12">
        <f>C929/(1+0.13)/VLOOKUP(A929,[1]选股结果!$A$2:$AX$3002,3,FALSE)</f>
        <v>0.809429958902945</v>
      </c>
      <c r="AF929" s="12">
        <f>(S929/(1+0.1)+Z929)/(VLOOKUP(A929,[1]选股结果!$A$2:$AY$3002,51,FALSE))</f>
        <v>0.738940009559961</v>
      </c>
      <c r="AG929" s="16"/>
      <c r="AH929" s="12">
        <f>AD929/VLOOKUP(A929,[1]选股结果!$A$2:$AX$3002,35,FALSE)</f>
        <v>1.5983597261957</v>
      </c>
      <c r="AI929" s="10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S929/(1+0.13)+Z929)</f>
        <v>756657714.716018</v>
      </c>
      <c r="AJ929" s="10">
        <f t="shared" si="63"/>
        <v>-307461818.486018</v>
      </c>
      <c r="AK929" s="18">
        <f>AD929-VLOOKUP(A929,[2]选股结果!$A$2:$G$4900,7,FALSE)</f>
        <v>454532485.13</v>
      </c>
    </row>
    <row r="930" spans="1:37">
      <c r="A930" s="5" t="s">
        <v>1893</v>
      </c>
      <c r="B930" s="5" t="s">
        <v>1894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/>
      <c r="L930" s="6">
        <v>0</v>
      </c>
      <c r="M930" s="6">
        <v>0</v>
      </c>
      <c r="N930" s="6"/>
      <c r="O930" s="6">
        <v>0</v>
      </c>
      <c r="P930" s="6">
        <v>16030757.6</v>
      </c>
      <c r="Q930" s="6">
        <v>29220442.36</v>
      </c>
      <c r="R930" s="6"/>
      <c r="S930" s="6">
        <v>1128938341.2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220487860.18</v>
      </c>
      <c r="AA930" s="6">
        <v>130875213.14</v>
      </c>
      <c r="AB930" s="10">
        <f t="shared" si="66"/>
        <v>1055019672.16</v>
      </c>
      <c r="AC930" s="10">
        <f t="shared" si="65"/>
        <v>1496332172.12</v>
      </c>
      <c r="AD930" s="10">
        <f t="shared" si="62"/>
        <v>-441312499.96</v>
      </c>
      <c r="AE930" s="12">
        <f>C930/(1+0.13)/VLOOKUP(A930,[1]选股结果!$A$2:$AX$3002,3,FALSE)</f>
        <v>1.02882465957817</v>
      </c>
      <c r="AF930" s="12">
        <f>(S930/(1+0.1)+Z930)/(VLOOKUP(A930,[1]选股结果!$A$2:$AY$3002,51,FALSE))</f>
        <v>1.28708917029133</v>
      </c>
      <c r="AG930" s="16"/>
      <c r="AH930" s="12">
        <f>AD930/VLOOKUP(A930,[1]选股结果!$A$2:$AX$3002,35,FALSE)</f>
        <v>2.71374076207525</v>
      </c>
      <c r="AI930" s="10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S930/(1+0.13)+Z930)</f>
        <v>-250854427.408053</v>
      </c>
      <c r="AJ930" s="10">
        <f t="shared" si="63"/>
        <v>-190458072.551947</v>
      </c>
      <c r="AK930" s="18">
        <f>AD930-VLOOKUP(A930,[2]选股结果!$A$2:$G$4900,7,FALSE)</f>
        <v>-433924737.37</v>
      </c>
    </row>
    <row r="931" spans="1:37">
      <c r="A931" s="5" t="s">
        <v>1895</v>
      </c>
      <c r="B931" s="5" t="s">
        <v>1896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/>
      <c r="L931" s="6">
        <v>0</v>
      </c>
      <c r="M931" s="6">
        <v>0</v>
      </c>
      <c r="N931" s="6"/>
      <c r="O931" s="6">
        <v>0</v>
      </c>
      <c r="P931" s="6">
        <v>96849580.18</v>
      </c>
      <c r="Q931" s="6">
        <v>205774941.24</v>
      </c>
      <c r="R931" s="6"/>
      <c r="S931" s="6">
        <v>1253568842.93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126823952.81</v>
      </c>
      <c r="AA931" s="6">
        <v>165618527.26</v>
      </c>
      <c r="AB931" s="10">
        <f t="shared" si="66"/>
        <v>1631186252.07</v>
      </c>
      <c r="AC931" s="10">
        <f t="shared" si="65"/>
        <v>1642860903.18</v>
      </c>
      <c r="AD931" s="10">
        <f t="shared" si="62"/>
        <v>-11674651.1100001</v>
      </c>
      <c r="AE931" s="12">
        <f>C931/(1+0.13)/VLOOKUP(A931,[1]选股结果!$A$2:$AX$3002,3,FALSE)</f>
        <v>0.850182102202766</v>
      </c>
      <c r="AF931" s="12">
        <f>(S931/(1+0.1)+Z931)/(VLOOKUP(A931,[1]选股结果!$A$2:$AY$3002,51,FALSE))</f>
        <v>1.00200517083404</v>
      </c>
      <c r="AG931" s="16"/>
      <c r="AH931" s="12">
        <f>AD931/VLOOKUP(A931,[1]选股结果!$A$2:$AX$3002,35,FALSE)</f>
        <v>-0.0621435541944591</v>
      </c>
      <c r="AI931" s="10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S931/(1+0.13)+Z931)</f>
        <v>27720749.9548674</v>
      </c>
      <c r="AJ931" s="10">
        <f t="shared" si="63"/>
        <v>-39395401.0648675</v>
      </c>
      <c r="AK931" s="18">
        <f>AD931-VLOOKUP(A931,[2]选股结果!$A$2:$G$4900,7,FALSE)</f>
        <v>-12270235.6500001</v>
      </c>
    </row>
    <row r="932" spans="1:37">
      <c r="A932" s="5" t="s">
        <v>1897</v>
      </c>
      <c r="B932" s="5" t="s">
        <v>1898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/>
      <c r="L932" s="6">
        <v>0</v>
      </c>
      <c r="M932" s="6">
        <v>0</v>
      </c>
      <c r="N932" s="6"/>
      <c r="O932" s="6">
        <v>0</v>
      </c>
      <c r="P932" s="6">
        <v>317055565.36</v>
      </c>
      <c r="Q932" s="6">
        <v>553780363.54</v>
      </c>
      <c r="R932" s="6"/>
      <c r="S932" s="6">
        <v>6537027033.65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479655083.47</v>
      </c>
      <c r="AA932" s="6">
        <v>1155257088.2</v>
      </c>
      <c r="AB932" s="10">
        <f t="shared" si="66"/>
        <v>9179294259.7</v>
      </c>
      <c r="AC932" s="10">
        <f t="shared" si="65"/>
        <v>8488994770.68</v>
      </c>
      <c r="AD932" s="10">
        <f t="shared" si="62"/>
        <v>690299489.020001</v>
      </c>
      <c r="AE932" s="12">
        <f>C932/(1+0.13)/VLOOKUP(A932,[1]选股结果!$A$2:$AX$3002,3,FALSE)</f>
        <v>1.08566670377903</v>
      </c>
      <c r="AF932" s="12">
        <f>(S932/(1+0.1)+Z932)/(VLOOKUP(A932,[1]选股结果!$A$2:$AY$3002,51,FALSE))</f>
        <v>0.965709188423159</v>
      </c>
      <c r="AG932" s="16"/>
      <c r="AH932" s="12">
        <f>AD932/VLOOKUP(A932,[1]选股结果!$A$2:$AX$3002,35,FALSE)</f>
        <v>-29.563972160509</v>
      </c>
      <c r="AI932" s="10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S932/(1+0.13)+Z932)</f>
        <v>385821723.113539</v>
      </c>
      <c r="AJ932" s="10">
        <f t="shared" si="63"/>
        <v>304477765.906463</v>
      </c>
      <c r="AK932" s="18">
        <f>AD932-VLOOKUP(A932,[2]选股结果!$A$2:$G$4900,7,FALSE)</f>
        <v>689543354.790001</v>
      </c>
    </row>
    <row r="933" spans="1:37">
      <c r="A933" s="5" t="s">
        <v>1899</v>
      </c>
      <c r="B933" s="5" t="s">
        <v>1900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/>
      <c r="L933" s="6">
        <v>0</v>
      </c>
      <c r="M933" s="6">
        <v>0</v>
      </c>
      <c r="N933" s="6"/>
      <c r="O933" s="6">
        <v>0</v>
      </c>
      <c r="P933" s="6">
        <v>86811082.86</v>
      </c>
      <c r="Q933" s="6">
        <v>190377430.27</v>
      </c>
      <c r="R933" s="6"/>
      <c r="S933" s="6">
        <v>1758846115.97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333320752.11</v>
      </c>
      <c r="AA933" s="6">
        <v>377517558.25</v>
      </c>
      <c r="AB933" s="10">
        <f t="shared" si="66"/>
        <v>2394493530.5</v>
      </c>
      <c r="AC933" s="10">
        <f t="shared" si="65"/>
        <v>2556495509.19</v>
      </c>
      <c r="AD933" s="10">
        <f t="shared" si="62"/>
        <v>-162001978.69</v>
      </c>
      <c r="AE933" s="12">
        <f>C933/(1+0.13)/VLOOKUP(A933,[1]选股结果!$A$2:$AX$3002,3,FALSE)</f>
        <v>0.675881887244441</v>
      </c>
      <c r="AF933" s="12">
        <f>(S933/(1+0.1)+Z933)/(VLOOKUP(A933,[1]选股结果!$A$2:$AY$3002,51,FALSE))</f>
        <v>0.754560867850991</v>
      </c>
      <c r="AG933" s="16"/>
      <c r="AH933" s="12">
        <f>AD933/VLOOKUP(A933,[1]选股结果!$A$2:$AX$3002,35,FALSE)</f>
        <v>-0.617126916868531</v>
      </c>
      <c r="AI933" s="10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S933/(1+0.13)+Z933)</f>
        <v>670968050.705929</v>
      </c>
      <c r="AJ933" s="10">
        <f t="shared" si="63"/>
        <v>-832970029.395929</v>
      </c>
      <c r="AK933" s="18">
        <f>AD933-VLOOKUP(A933,[2]选股结果!$A$2:$G$4900,7,FALSE)</f>
        <v>-156750431.71</v>
      </c>
    </row>
    <row r="934" spans="1:37">
      <c r="A934" s="5" t="s">
        <v>1901</v>
      </c>
      <c r="B934" s="5" t="s">
        <v>1902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/>
      <c r="L934" s="6">
        <v>0</v>
      </c>
      <c r="M934" s="6">
        <v>0</v>
      </c>
      <c r="N934" s="6"/>
      <c r="O934" s="6">
        <v>0</v>
      </c>
      <c r="P934" s="6">
        <v>118465424.17</v>
      </c>
      <c r="Q934" s="6">
        <v>47647354.89</v>
      </c>
      <c r="R934" s="6"/>
      <c r="S934" s="6">
        <v>861231857.26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325475952.34</v>
      </c>
      <c r="AA934" s="6">
        <v>150220240.11</v>
      </c>
      <c r="AB934" s="10">
        <f t="shared" si="66"/>
        <v>1621770926.21</v>
      </c>
      <c r="AC934" s="10">
        <f t="shared" si="65"/>
        <v>1455393473.88</v>
      </c>
      <c r="AD934" s="10">
        <f t="shared" si="62"/>
        <v>166377452.33</v>
      </c>
      <c r="AE934" s="12">
        <f>C934/(1+0.13)/VLOOKUP(A934,[1]选股结果!$A$2:$AX$3002,3,FALSE)</f>
        <v>0.539350074531875</v>
      </c>
      <c r="AF934" s="12">
        <f>(S934/(1+0.1)+Z934)/(VLOOKUP(A934,[1]选股结果!$A$2:$AY$3002,51,FALSE))</f>
        <v>0.503027110929285</v>
      </c>
      <c r="AG934" s="16"/>
      <c r="AH934" s="12">
        <f>AD934/VLOOKUP(A934,[1]选股结果!$A$2:$AX$3002,35,FALSE)</f>
        <v>0.517739574443163</v>
      </c>
      <c r="AI934" s="10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S934/(1+0.13)+Z934)</f>
        <v>1115859567.5492</v>
      </c>
      <c r="AJ934" s="10">
        <f t="shared" si="63"/>
        <v>-949482115.219204</v>
      </c>
      <c r="AK934" s="18">
        <f>AD934-VLOOKUP(A934,[2]选股结果!$A$2:$G$4900,7,FALSE)</f>
        <v>166504654.17</v>
      </c>
    </row>
    <row r="935" spans="1:37">
      <c r="A935" s="5" t="s">
        <v>1903</v>
      </c>
      <c r="B935" s="5" t="s">
        <v>1904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/>
      <c r="L935" s="6">
        <v>0</v>
      </c>
      <c r="M935" s="6">
        <v>0</v>
      </c>
      <c r="N935" s="6"/>
      <c r="O935" s="6">
        <v>0</v>
      </c>
      <c r="P935" s="6">
        <v>13598231.15</v>
      </c>
      <c r="Q935" s="6">
        <v>208655600.06</v>
      </c>
      <c r="R935" s="6"/>
      <c r="S935" s="6">
        <v>1592497444.93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27759577.24</v>
      </c>
      <c r="AA935" s="6">
        <v>167706877.88</v>
      </c>
      <c r="AB935" s="10">
        <f t="shared" si="66"/>
        <v>1849764229.42</v>
      </c>
      <c r="AC935" s="10">
        <f t="shared" si="65"/>
        <v>1801562131.2</v>
      </c>
      <c r="AD935" s="10">
        <f t="shared" si="62"/>
        <v>48202098.2199996</v>
      </c>
      <c r="AE935" s="12">
        <f>C935/(1+0.13)/VLOOKUP(A935,[1]选股结果!$A$2:$AX$3002,3,FALSE)</f>
        <v>0.850136727996308</v>
      </c>
      <c r="AF935" s="12">
        <f>(S935/(1+0.1)+Z935)/(VLOOKUP(A935,[1]选股结果!$A$2:$AY$3002,51,FALSE))</f>
        <v>0.8768107275136</v>
      </c>
      <c r="AG935" s="16"/>
      <c r="AH935" s="12">
        <f>AD935/VLOOKUP(A935,[1]选股结果!$A$2:$AX$3002,35,FALSE)</f>
        <v>-5.18104973513949</v>
      </c>
      <c r="AI935" s="10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S935/(1+0.13)+Z935)</f>
        <v>245736318.045663</v>
      </c>
      <c r="AJ935" s="10">
        <f t="shared" si="63"/>
        <v>-197534219.825664</v>
      </c>
      <c r="AK935" s="18">
        <f>AD935-VLOOKUP(A935,[2]选股结果!$A$2:$G$4900,7,FALSE)</f>
        <v>48172930.3099996</v>
      </c>
    </row>
    <row r="936" spans="1:37">
      <c r="A936" s="5" t="s">
        <v>1905</v>
      </c>
      <c r="B936" s="5" t="s">
        <v>1906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/>
      <c r="L936" s="6">
        <v>0</v>
      </c>
      <c r="M936" s="6">
        <v>0</v>
      </c>
      <c r="N936" s="6"/>
      <c r="O936" s="6">
        <v>0</v>
      </c>
      <c r="P936" s="6">
        <v>16432166.11</v>
      </c>
      <c r="Q936" s="6">
        <v>7059422.31</v>
      </c>
      <c r="R936" s="6"/>
      <c r="S936" s="6">
        <v>850795473.61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152719138.06</v>
      </c>
      <c r="AA936" s="6">
        <v>70023116.16</v>
      </c>
      <c r="AB936" s="10">
        <f t="shared" si="66"/>
        <v>855994954.65</v>
      </c>
      <c r="AC936" s="10">
        <f t="shared" si="65"/>
        <v>1089969893.94</v>
      </c>
      <c r="AD936" s="10">
        <f t="shared" si="62"/>
        <v>-233974939.29</v>
      </c>
      <c r="AE936" s="12">
        <f>C936/(1+0.13)/VLOOKUP(A936,[1]选股结果!$A$2:$AX$3002,3,FALSE)</f>
        <v>0.937654309056551</v>
      </c>
      <c r="AF936" s="12">
        <f>(S936/(1+0.1)+Z936)/(VLOOKUP(A936,[1]选股结果!$A$2:$AY$3002,51,FALSE))</f>
        <v>1.15011263120761</v>
      </c>
      <c r="AG936" s="16"/>
      <c r="AH936" s="12">
        <f>AD936/VLOOKUP(A936,[1]选股结果!$A$2:$AX$3002,35,FALSE)</f>
        <v>92.0542979333712</v>
      </c>
      <c r="AI936" s="10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S936/(1+0.13)+Z936)</f>
        <v>-100349513.967434</v>
      </c>
      <c r="AJ936" s="10">
        <f t="shared" si="63"/>
        <v>-133625425.322566</v>
      </c>
      <c r="AK936" s="18">
        <f>AD936-VLOOKUP(A936,[2]选股结果!$A$2:$G$4900,7,FALSE)</f>
        <v>-233612748.44</v>
      </c>
    </row>
    <row r="937" spans="1:37">
      <c r="A937" s="5" t="s">
        <v>1907</v>
      </c>
      <c r="B937" s="5" t="s">
        <v>1908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/>
      <c r="L937" s="6">
        <v>0</v>
      </c>
      <c r="M937" s="6">
        <v>0</v>
      </c>
      <c r="N937" s="6"/>
      <c r="O937" s="6">
        <v>0</v>
      </c>
      <c r="P937" s="6">
        <v>118344482.97</v>
      </c>
      <c r="Q937" s="6">
        <v>360880351.34</v>
      </c>
      <c r="R937" s="6"/>
      <c r="S937" s="6">
        <v>2753963226.04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92948109.98</v>
      </c>
      <c r="AA937" s="6">
        <v>459868572.24</v>
      </c>
      <c r="AB937" s="10">
        <f t="shared" si="66"/>
        <v>3304256115.5</v>
      </c>
      <c r="AC937" s="10">
        <f t="shared" si="65"/>
        <v>3425124391.23</v>
      </c>
      <c r="AD937" s="10">
        <f t="shared" si="62"/>
        <v>-120868275.73</v>
      </c>
      <c r="AE937" s="12">
        <f>C937/(1+0.13)/VLOOKUP(A937,[1]选股结果!$A$2:$AX$3002,3,FALSE)</f>
        <v>0.819058596625896</v>
      </c>
      <c r="AF937" s="12">
        <f>(S937/(1+0.1)+Z937)/(VLOOKUP(A937,[1]选股结果!$A$2:$AY$3002,51,FALSE))</f>
        <v>0.980765334741029</v>
      </c>
      <c r="AG937" s="16"/>
      <c r="AH937" s="12">
        <f>AD937/VLOOKUP(A937,[1]选股结果!$A$2:$AX$3002,35,FALSE)</f>
        <v>-0.283436770521187</v>
      </c>
      <c r="AI937" s="10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S937/(1+0.13)+Z937)</f>
        <v>117390616.924512</v>
      </c>
      <c r="AJ937" s="10">
        <f t="shared" si="63"/>
        <v>-238258892.654512</v>
      </c>
      <c r="AK937" s="18">
        <f>AD937-VLOOKUP(A937,[2]选股结果!$A$2:$G$4900,7,FALSE)</f>
        <v>-120757609.55</v>
      </c>
    </row>
    <row r="938" spans="1:37">
      <c r="A938" s="5" t="s">
        <v>1909</v>
      </c>
      <c r="B938" s="5" t="s">
        <v>1910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/>
      <c r="L938" s="6">
        <v>0</v>
      </c>
      <c r="M938" s="6">
        <v>0</v>
      </c>
      <c r="N938" s="6"/>
      <c r="O938" s="6">
        <v>0</v>
      </c>
      <c r="P938" s="6">
        <v>28279674.67</v>
      </c>
      <c r="Q938" s="6">
        <v>306983521.06</v>
      </c>
      <c r="R938" s="6"/>
      <c r="S938" s="6">
        <v>1767701952.97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151571593.54</v>
      </c>
      <c r="AA938" s="6">
        <v>591177412.85</v>
      </c>
      <c r="AB938" s="10">
        <f t="shared" si="66"/>
        <v>2295121999.01</v>
      </c>
      <c r="AC938" s="10">
        <f t="shared" si="65"/>
        <v>2538730634.03</v>
      </c>
      <c r="AD938" s="10">
        <f t="shared" si="62"/>
        <v>-243608635.02</v>
      </c>
      <c r="AE938" s="12">
        <f>C938/(1+0.13)/VLOOKUP(A938,[1]选股结果!$A$2:$AX$3002,3,FALSE)</f>
        <v>0.939297128650348</v>
      </c>
      <c r="AF938" s="12">
        <f>(S938/(1+0.1)+Z938)/(VLOOKUP(A938,[1]选股结果!$A$2:$AY$3002,51,FALSE))</f>
        <v>0.93613100565021</v>
      </c>
      <c r="AG938" s="16"/>
      <c r="AH938" s="12">
        <f>AD938/VLOOKUP(A938,[1]选股结果!$A$2:$AX$3002,35,FALSE)</f>
        <v>-2.21397151080814</v>
      </c>
      <c r="AI938" s="10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S938/(1+0.13)+Z938)</f>
        <v>162645168.142124</v>
      </c>
      <c r="AJ938" s="10">
        <f t="shared" si="63"/>
        <v>-406253803.162124</v>
      </c>
      <c r="AK938" s="18">
        <f>AD938-VLOOKUP(A938,[2]选股结果!$A$2:$G$4900,7,FALSE)</f>
        <v>-243269490.68</v>
      </c>
    </row>
    <row r="939" spans="1:37">
      <c r="A939" s="5" t="s">
        <v>1911</v>
      </c>
      <c r="B939" s="5" t="s">
        <v>1912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/>
      <c r="L939" s="6">
        <v>0</v>
      </c>
      <c r="M939" s="6">
        <v>0</v>
      </c>
      <c r="N939" s="6"/>
      <c r="O939" s="6">
        <v>0</v>
      </c>
      <c r="P939" s="6">
        <v>200313396.39</v>
      </c>
      <c r="Q939" s="6">
        <v>483275883.26</v>
      </c>
      <c r="R939" s="6"/>
      <c r="S939" s="6">
        <v>3723446979.84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759844200.86</v>
      </c>
      <c r="AA939" s="6">
        <v>1204955187.73</v>
      </c>
      <c r="AB939" s="10">
        <f t="shared" si="66"/>
        <v>6087284161.78</v>
      </c>
      <c r="AC939" s="10">
        <f t="shared" si="65"/>
        <v>5888559764.82</v>
      </c>
      <c r="AD939" s="10">
        <f t="shared" si="62"/>
        <v>198724396.96</v>
      </c>
      <c r="AE939" s="12">
        <f>C939/(1+0.13)/VLOOKUP(A939,[1]选股结果!$A$2:$AX$3002,3,FALSE)</f>
        <v>0.976223410150861</v>
      </c>
      <c r="AF939" s="12">
        <f>(S939/(1+0.1)+Z939)/(VLOOKUP(A939,[1]选股结果!$A$2:$AY$3002,51,FALSE))</f>
        <v>0.834781143948175</v>
      </c>
      <c r="AG939" s="16"/>
      <c r="AH939" s="12">
        <f>AD939/VLOOKUP(A939,[1]选股结果!$A$2:$AX$3002,35,FALSE)</f>
        <v>0.600318474060007</v>
      </c>
      <c r="AI939" s="10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S939/(1+0.13)+Z939)</f>
        <v>910198897.502742</v>
      </c>
      <c r="AJ939" s="10">
        <f t="shared" si="63"/>
        <v>-711474500.542742</v>
      </c>
      <c r="AK939" s="18">
        <f>AD939-VLOOKUP(A939,[2]选股结果!$A$2:$G$4900,7,FALSE)</f>
        <v>198628723.61</v>
      </c>
    </row>
    <row r="940" spans="1:37">
      <c r="A940" s="5" t="s">
        <v>1913</v>
      </c>
      <c r="B940" s="5" t="s">
        <v>1914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/>
      <c r="L940" s="6">
        <v>0</v>
      </c>
      <c r="M940" s="6">
        <v>0</v>
      </c>
      <c r="N940" s="6"/>
      <c r="O940" s="6">
        <v>0</v>
      </c>
      <c r="P940" s="6">
        <v>52205356.67</v>
      </c>
      <c r="Q940" s="6">
        <v>10319283.4</v>
      </c>
      <c r="R940" s="6"/>
      <c r="S940" s="6">
        <v>3044618770.07</v>
      </c>
      <c r="T940" s="6">
        <v>-3320474.5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171763950.37</v>
      </c>
      <c r="AA940" s="6">
        <v>124956442.52</v>
      </c>
      <c r="AB940" s="10">
        <f t="shared" si="66"/>
        <v>3015520689.13</v>
      </c>
      <c r="AC940" s="10">
        <f t="shared" si="65"/>
        <v>3390224045.13</v>
      </c>
      <c r="AD940" s="10">
        <f t="shared" si="62"/>
        <v>-374703356</v>
      </c>
      <c r="AE940" s="12">
        <f>C940/(1+0.13)/VLOOKUP(A940,[1]选股结果!$A$2:$AX$3002,3,FALSE)</f>
        <v>0.902953934069439</v>
      </c>
      <c r="AF940" s="12">
        <f>(S940/(1+0.1)+Z940)/(VLOOKUP(A940,[1]选股结果!$A$2:$AY$3002,51,FALSE))</f>
        <v>1.00023380301348</v>
      </c>
      <c r="AG940" s="16"/>
      <c r="AH940" s="12">
        <f>AD940/VLOOKUP(A940,[1]选股结果!$A$2:$AX$3002,35,FALSE)</f>
        <v>4.53178944308805</v>
      </c>
      <c r="AI940" s="10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S940/(1+0.13)+Z940)</f>
        <v>72795225.1527429</v>
      </c>
      <c r="AJ940" s="10">
        <f t="shared" si="63"/>
        <v>-447498581.152743</v>
      </c>
      <c r="AK940" s="18">
        <f>AD940-VLOOKUP(A940,[2]选股结果!$A$2:$G$4900,7,FALSE)</f>
        <v>-374627386.69</v>
      </c>
    </row>
    <row r="941" spans="1:37">
      <c r="A941" s="5" t="s">
        <v>1915</v>
      </c>
      <c r="B941" s="5" t="s">
        <v>1916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/>
      <c r="L941" s="6">
        <v>0</v>
      </c>
      <c r="M941" s="6">
        <v>0</v>
      </c>
      <c r="N941" s="6"/>
      <c r="O941" s="6">
        <v>0</v>
      </c>
      <c r="P941" s="6">
        <v>80580473.47</v>
      </c>
      <c r="Q941" s="6">
        <v>491433101.23</v>
      </c>
      <c r="R941" s="6"/>
      <c r="S941" s="6">
        <v>2045028572.84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234589650.11</v>
      </c>
      <c r="AA941" s="6">
        <v>612125178.7</v>
      </c>
      <c r="AB941" s="10">
        <f t="shared" si="66"/>
        <v>2859446464.34</v>
      </c>
      <c r="AC941" s="10">
        <f t="shared" si="65"/>
        <v>2972323875.12</v>
      </c>
      <c r="AD941" s="10">
        <f t="shared" si="62"/>
        <v>-112877410.779999</v>
      </c>
      <c r="AE941" s="12">
        <f>C941/(1+0.13)/VLOOKUP(A941,[1]选股结果!$A$2:$AX$3002,3,FALSE)</f>
        <v>0.953768718262296</v>
      </c>
      <c r="AF941" s="12">
        <f>(S941/(1+0.1)+Z941)/(VLOOKUP(A941,[1]选股结果!$A$2:$AY$3002,51,FALSE))</f>
        <v>0.903884222791332</v>
      </c>
      <c r="AG941" s="16"/>
      <c r="AH941" s="12">
        <f>AD941/VLOOKUP(A941,[1]选股结果!$A$2:$AX$3002,35,FALSE)</f>
        <v>7.06232915096896</v>
      </c>
      <c r="AI941" s="10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S941/(1+0.13)+Z941)</f>
        <v>271994261.446548</v>
      </c>
      <c r="AJ941" s="10">
        <f t="shared" si="63"/>
        <v>-384871672.226548</v>
      </c>
      <c r="AK941" s="18">
        <f>AD941-VLOOKUP(A941,[2]选股结果!$A$2:$G$4900,7,FALSE)</f>
        <v>126936411.880001</v>
      </c>
    </row>
    <row r="942" spans="1:37">
      <c r="A942" s="5" t="s">
        <v>1917</v>
      </c>
      <c r="B942" s="5" t="s">
        <v>1918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/>
      <c r="L942" s="6">
        <v>0</v>
      </c>
      <c r="M942" s="6">
        <v>0</v>
      </c>
      <c r="N942" s="6"/>
      <c r="O942" s="6">
        <v>0</v>
      </c>
      <c r="P942" s="6">
        <v>33724084.33</v>
      </c>
      <c r="Q942" s="6">
        <v>631315508.68</v>
      </c>
      <c r="R942" s="6"/>
      <c r="S942" s="6">
        <v>387167108.49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67854042.57</v>
      </c>
      <c r="AA942" s="6">
        <v>570722870.99</v>
      </c>
      <c r="AB942" s="10">
        <f t="shared" si="66"/>
        <v>1176520082.47</v>
      </c>
      <c r="AC942" s="10">
        <f t="shared" si="65"/>
        <v>1059468106.38</v>
      </c>
      <c r="AD942" s="10">
        <f t="shared" si="62"/>
        <v>117051976.09</v>
      </c>
      <c r="AE942" s="12">
        <f>C942/(1+0.13)/VLOOKUP(A942,[1]选股结果!$A$2:$AX$3002,3,FALSE)</f>
        <v>1.51137262743162</v>
      </c>
      <c r="AF942" s="12">
        <f>(S942/(1+0.1)+Z942)/(VLOOKUP(A942,[1]选股结果!$A$2:$AY$3002,51,FALSE))</f>
        <v>2.10450833149532</v>
      </c>
      <c r="AG942" s="16"/>
      <c r="AH942" s="12">
        <f>AD942/VLOOKUP(A942,[1]选股结果!$A$2:$AX$3002,35,FALSE)</f>
        <v>1.1665524018064</v>
      </c>
      <c r="AI942" s="10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S942/(1+0.13)+Z942)</f>
        <v>-210991810.295664</v>
      </c>
      <c r="AJ942" s="10">
        <f t="shared" si="63"/>
        <v>328043786.385664</v>
      </c>
      <c r="AK942" s="18">
        <f>AD942-VLOOKUP(A942,[2]选股结果!$A$2:$G$4900,7,FALSE)</f>
        <v>117051976.09</v>
      </c>
    </row>
    <row r="943" spans="1:37">
      <c r="A943" s="5" t="s">
        <v>1919</v>
      </c>
      <c r="B943" s="5" t="s">
        <v>1920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/>
      <c r="L943" s="6">
        <v>0</v>
      </c>
      <c r="M943" s="6">
        <v>0</v>
      </c>
      <c r="N943" s="6"/>
      <c r="O943" s="6">
        <v>0</v>
      </c>
      <c r="P943" s="6">
        <v>6611069564.31</v>
      </c>
      <c r="Q943" s="6">
        <v>4692401886.03</v>
      </c>
      <c r="R943" s="6"/>
      <c r="S943" s="6">
        <v>124028678471.63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2273737019.8</v>
      </c>
      <c r="AA943" s="6">
        <v>5122217207.61</v>
      </c>
      <c r="AB943" s="10">
        <f t="shared" si="66"/>
        <v>170520483868.66</v>
      </c>
      <c r="AC943" s="10">
        <f t="shared" si="65"/>
        <v>138035702263.35</v>
      </c>
      <c r="AD943" s="10">
        <f t="shared" si="62"/>
        <v>32484781605.31</v>
      </c>
      <c r="AE943" s="12">
        <f>C943/(1+0.13)/VLOOKUP(A943,[1]选股结果!$A$2:$AX$3002,3,FALSE)</f>
        <v>1.1344608093793</v>
      </c>
      <c r="AF943" s="12">
        <f>(S943/(1+0.1)+Z943)/(VLOOKUP(A943,[1]选股结果!$A$2:$AY$3002,51,FALSE))</f>
        <v>1.11236957976883</v>
      </c>
      <c r="AG943" s="16"/>
      <c r="AH943" s="12">
        <f>AD943/VLOOKUP(A943,[1]选股结果!$A$2:$AX$3002,35,FALSE)</f>
        <v>1.74097559960673</v>
      </c>
      <c r="AI943" s="10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S943/(1+0.13)+Z943)</f>
        <v>-8626377802.82993</v>
      </c>
      <c r="AJ943" s="10">
        <f t="shared" si="63"/>
        <v>41111159408.1399</v>
      </c>
      <c r="AK943" s="18">
        <f>AD943-VLOOKUP(A943,[2]选股结果!$A$2:$G$4900,7,FALSE)</f>
        <v>32493115936.05</v>
      </c>
    </row>
    <row r="944" spans="1:37">
      <c r="A944" s="5" t="s">
        <v>1921</v>
      </c>
      <c r="B944" s="5" t="s">
        <v>1922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/>
      <c r="L944" s="6">
        <v>0</v>
      </c>
      <c r="M944" s="6">
        <v>0</v>
      </c>
      <c r="N944" s="6"/>
      <c r="O944" s="6">
        <v>0</v>
      </c>
      <c r="P944" s="6">
        <v>20098599.07</v>
      </c>
      <c r="Q944" s="6">
        <v>8787567.16</v>
      </c>
      <c r="R944" s="6"/>
      <c r="S944" s="6">
        <v>225314581.76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46028201.64</v>
      </c>
      <c r="AA944" s="6">
        <v>23384238.12</v>
      </c>
      <c r="AB944" s="10">
        <f t="shared" si="66"/>
        <v>237751601.96</v>
      </c>
      <c r="AC944" s="10">
        <f t="shared" si="65"/>
        <v>314825620.59</v>
      </c>
      <c r="AD944" s="10">
        <f t="shared" si="62"/>
        <v>-77074018.63</v>
      </c>
      <c r="AE944" s="12">
        <f>C944/(1+0.13)/VLOOKUP(A944,[1]选股结果!$A$2:$AX$3002,3,FALSE)</f>
        <v>0.770107094839801</v>
      </c>
      <c r="AF944" s="12">
        <f>(S944/(1+0.1)+Z944)/(VLOOKUP(A944,[1]选股结果!$A$2:$AY$3002,51,FALSE))</f>
        <v>0.95401848009581</v>
      </c>
      <c r="AG944" s="16"/>
      <c r="AH944" s="12">
        <f>AD944/VLOOKUP(A944,[1]选股结果!$A$2:$AX$3002,35,FALSE)</f>
        <v>-73.2002086861706</v>
      </c>
      <c r="AI944" s="10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S944/(1+0.13)+Z944)</f>
        <v>17528866.5841593</v>
      </c>
      <c r="AJ944" s="10">
        <f t="shared" si="63"/>
        <v>-94602885.2141592</v>
      </c>
      <c r="AK944" s="18">
        <f>AD944-VLOOKUP(A944,[2]选股结果!$A$2:$G$4900,7,FALSE)</f>
        <v>-77087062.08</v>
      </c>
    </row>
    <row r="945" spans="1:37">
      <c r="A945" s="5" t="s">
        <v>1923</v>
      </c>
      <c r="B945" s="5" t="s">
        <v>1924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/>
      <c r="L945" s="6">
        <v>0</v>
      </c>
      <c r="M945" s="6">
        <v>0</v>
      </c>
      <c r="N945" s="6"/>
      <c r="O945" s="6">
        <v>0</v>
      </c>
      <c r="P945" s="6">
        <v>22713278.33</v>
      </c>
      <c r="Q945" s="6">
        <v>5977615.81</v>
      </c>
      <c r="R945" s="6"/>
      <c r="S945" s="6">
        <v>151630268.09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15317841.76</v>
      </c>
      <c r="AA945" s="6">
        <v>20442521.52</v>
      </c>
      <c r="AB945" s="10">
        <f t="shared" si="66"/>
        <v>200596098.59</v>
      </c>
      <c r="AC945" s="10">
        <f t="shared" si="65"/>
        <v>210103909.7</v>
      </c>
      <c r="AD945" s="10">
        <f t="shared" si="62"/>
        <v>-9507811.10999998</v>
      </c>
      <c r="AE945" s="12">
        <f>C945/(1+0.13)/VLOOKUP(A945,[1]选股结果!$A$2:$AX$3002,3,FALSE)</f>
        <v>0.818157462407397</v>
      </c>
      <c r="AF945" s="12">
        <f>(S945/(1+0.1)+Z945)/(VLOOKUP(A945,[1]选股结果!$A$2:$AY$3002,51,FALSE))</f>
        <v>0.817524648052044</v>
      </c>
      <c r="AG945" s="16"/>
      <c r="AH945" s="12">
        <f>AD945/VLOOKUP(A945,[1]选股结果!$A$2:$AX$3002,35,FALSE)</f>
        <v>-0.5326350425014</v>
      </c>
      <c r="AI945" s="10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S945/(1+0.13)+Z945)</f>
        <v>37846443.8342478</v>
      </c>
      <c r="AJ945" s="10">
        <f t="shared" si="63"/>
        <v>-47354254.9442478</v>
      </c>
      <c r="AK945" s="18">
        <f>AD945-VLOOKUP(A945,[2]选股结果!$A$2:$G$4900,7,FALSE)</f>
        <v>-9507811.10999998</v>
      </c>
    </row>
    <row r="946" spans="1:37">
      <c r="A946" s="5" t="s">
        <v>1925</v>
      </c>
      <c r="B946" s="5" t="s">
        <v>1926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/>
      <c r="L946" s="6">
        <v>0</v>
      </c>
      <c r="M946" s="6">
        <v>0</v>
      </c>
      <c r="N946" s="6"/>
      <c r="O946" s="6">
        <v>0</v>
      </c>
      <c r="P946" s="6">
        <v>254063549.34</v>
      </c>
      <c r="Q946" s="6">
        <v>92666201.3</v>
      </c>
      <c r="R946" s="6"/>
      <c r="S946" s="6">
        <v>1393177757.18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366631700.92</v>
      </c>
      <c r="AA946" s="6">
        <v>248585848.03</v>
      </c>
      <c r="AB946" s="10">
        <f t="shared" si="66"/>
        <v>2386589854.89</v>
      </c>
      <c r="AC946" s="10">
        <f t="shared" si="65"/>
        <v>2262458855.47</v>
      </c>
      <c r="AD946" s="10">
        <f t="shared" si="62"/>
        <v>124130999.42</v>
      </c>
      <c r="AE946" s="12">
        <f>C946/(1+0.13)/VLOOKUP(A946,[1]选股结果!$A$2:$AX$3002,3,FALSE)</f>
        <v>0.589110580098144</v>
      </c>
      <c r="AF946" s="12">
        <f>(S946/(1+0.1)+Z946)/(VLOOKUP(A946,[1]选股结果!$A$2:$AY$3002,51,FALSE))</f>
        <v>0.622917832966834</v>
      </c>
      <c r="AG946" s="16"/>
      <c r="AH946" s="12">
        <f>AD946/VLOOKUP(A946,[1]选股结果!$A$2:$AX$3002,35,FALSE)</f>
        <v>0.187682734491489</v>
      </c>
      <c r="AI946" s="10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S946/(1+0.13)+Z946)</f>
        <v>1022253117.0592</v>
      </c>
      <c r="AJ946" s="10">
        <f t="shared" si="63"/>
        <v>-898122117.639203</v>
      </c>
      <c r="AK946" s="18">
        <f>AD946-VLOOKUP(A946,[2]选股结果!$A$2:$G$4900,7,FALSE)</f>
        <v>127874125.8</v>
      </c>
    </row>
    <row r="947" spans="1:37">
      <c r="A947" s="5" t="s">
        <v>1927</v>
      </c>
      <c r="B947" s="5" t="s">
        <v>1928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/>
      <c r="L947" s="6">
        <v>0</v>
      </c>
      <c r="M947" s="6">
        <v>0</v>
      </c>
      <c r="N947" s="6"/>
      <c r="O947" s="6">
        <v>0</v>
      </c>
      <c r="P947" s="6">
        <v>187109346.19</v>
      </c>
      <c r="Q947" s="6">
        <v>53622631.77</v>
      </c>
      <c r="R947" s="6"/>
      <c r="S947" s="6">
        <v>5826932489.37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251982234.19</v>
      </c>
      <c r="AA947" s="6">
        <v>158694198.19</v>
      </c>
      <c r="AB947" s="10">
        <f t="shared" si="66"/>
        <v>6046383482.14</v>
      </c>
      <c r="AC947" s="10">
        <f t="shared" si="65"/>
        <v>6424718267.94</v>
      </c>
      <c r="AD947" s="10">
        <f t="shared" si="62"/>
        <v>-378334785.799998</v>
      </c>
      <c r="AE947" s="12">
        <f>C947/(1+0.13)/VLOOKUP(A947,[1]选股结果!$A$2:$AX$3002,3,FALSE)</f>
        <v>0.861518802134523</v>
      </c>
      <c r="AF947" s="12">
        <f>(S947/(1+0.1)+Z947)/(VLOOKUP(A947,[1]选股结果!$A$2:$AY$3002,51,FALSE))</f>
        <v>1.05274403719283</v>
      </c>
      <c r="AG947" s="16"/>
      <c r="AH947" s="12">
        <f>AD947/VLOOKUP(A947,[1]选股结果!$A$2:$AX$3002,35,FALSE)</f>
        <v>-0.558399630767387</v>
      </c>
      <c r="AI947" s="10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S947/(1+0.13)+Z947)</f>
        <v>-137388896.941239</v>
      </c>
      <c r="AJ947" s="10">
        <f t="shared" si="63"/>
        <v>-240945888.858759</v>
      </c>
      <c r="AK947" s="18">
        <f>AD947-VLOOKUP(A947,[2]选股结果!$A$2:$G$4900,7,FALSE)</f>
        <v>-377968727.529998</v>
      </c>
    </row>
    <row r="948" spans="1:37">
      <c r="A948" s="5" t="s">
        <v>1929</v>
      </c>
      <c r="B948" s="5" t="s">
        <v>1930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/>
      <c r="L948" s="6">
        <v>0</v>
      </c>
      <c r="M948" s="6">
        <v>0</v>
      </c>
      <c r="N948" s="6"/>
      <c r="O948" s="6">
        <v>0</v>
      </c>
      <c r="P948" s="6">
        <v>5849665.3</v>
      </c>
      <c r="Q948" s="6">
        <v>88502557.48</v>
      </c>
      <c r="R948" s="6"/>
      <c r="S948" s="6">
        <v>447026957.18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39801832.91</v>
      </c>
      <c r="AA948" s="6">
        <v>169762957.42</v>
      </c>
      <c r="AB948" s="10">
        <f t="shared" si="66"/>
        <v>460315114.68</v>
      </c>
      <c r="AC948" s="10">
        <f t="shared" si="65"/>
        <v>662441412.81</v>
      </c>
      <c r="AD948" s="10">
        <f t="shared" si="62"/>
        <v>-202126298.13</v>
      </c>
      <c r="AE948" s="12">
        <f>C948/(1+0.13)/VLOOKUP(A948,[1]选股结果!$A$2:$AX$3002,3,FALSE)</f>
        <v>0.853760273628324</v>
      </c>
      <c r="AF948" s="12">
        <f>(S948/(1+0.1)+Z948)/(VLOOKUP(A948,[1]选股结果!$A$2:$AY$3002,51,FALSE))</f>
        <v>1.12288401888936</v>
      </c>
      <c r="AG948" s="16"/>
      <c r="AH948" s="12">
        <f>AD948/VLOOKUP(A948,[1]选股结果!$A$2:$AX$3002,35,FALSE)</f>
        <v>13.0223265696364</v>
      </c>
      <c r="AI948" s="10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S948/(1+0.13)+Z948)</f>
        <v>-38040213.5904425</v>
      </c>
      <c r="AJ948" s="10">
        <f t="shared" si="63"/>
        <v>-164086084.539557</v>
      </c>
      <c r="AK948" s="18">
        <f>AD948-VLOOKUP(A948,[2]选股结果!$A$2:$G$4900,7,FALSE)</f>
        <v>-202008656.15</v>
      </c>
    </row>
    <row r="949" spans="1:37">
      <c r="A949" s="5" t="s">
        <v>1931</v>
      </c>
      <c r="B949" s="5" t="s">
        <v>1932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/>
      <c r="L949" s="6">
        <v>0</v>
      </c>
      <c r="M949" s="6">
        <v>0</v>
      </c>
      <c r="N949" s="6"/>
      <c r="O949" s="6">
        <v>0</v>
      </c>
      <c r="P949" s="6">
        <v>7041505</v>
      </c>
      <c r="Q949" s="6">
        <v>481495214.92</v>
      </c>
      <c r="R949" s="6"/>
      <c r="S949" s="6">
        <v>4798426979.86</v>
      </c>
      <c r="T949" s="6">
        <v>7330000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95053732.77</v>
      </c>
      <c r="AA949" s="6">
        <v>500500330.33</v>
      </c>
      <c r="AB949" s="10">
        <f t="shared" si="66"/>
        <v>5044328477.42</v>
      </c>
      <c r="AC949" s="10">
        <f t="shared" si="65"/>
        <v>5408352547.96</v>
      </c>
      <c r="AD949" s="10">
        <f t="shared" si="62"/>
        <v>-364024070.54</v>
      </c>
      <c r="AE949" s="12">
        <f>C949/(1+0.13)/VLOOKUP(A949,[1]选股结果!$A$2:$AX$3002,3,FALSE)</f>
        <v>0.997482391399049</v>
      </c>
      <c r="AF949" s="12">
        <f>(S949/(1+0.1)+Z949)/(VLOOKUP(A949,[1]选股结果!$A$2:$AY$3002,51,FALSE))</f>
        <v>1.01968735973815</v>
      </c>
      <c r="AG949" s="16"/>
      <c r="AH949" s="12">
        <f>AD949/VLOOKUP(A949,[1]选股结果!$A$2:$AX$3002,35,FALSE)</f>
        <v>0.164431340329722</v>
      </c>
      <c r="AI949" s="10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S949/(1+0.13)+Z949)</f>
        <v>29753349.0817699</v>
      </c>
      <c r="AJ949" s="10">
        <f t="shared" si="63"/>
        <v>-393777419.62177</v>
      </c>
      <c r="AK949" s="18">
        <f>AD949-VLOOKUP(A949,[2]选股结果!$A$2:$G$4900,7,FALSE)</f>
        <v>-360813118.58</v>
      </c>
    </row>
    <row r="950" spans="1:37">
      <c r="A950" s="5" t="s">
        <v>1933</v>
      </c>
      <c r="B950" s="5" t="s">
        <v>1934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/>
      <c r="L950" s="6">
        <v>0</v>
      </c>
      <c r="M950" s="6">
        <v>0</v>
      </c>
      <c r="N950" s="6"/>
      <c r="O950" s="6">
        <v>0</v>
      </c>
      <c r="P950" s="6">
        <v>75032251.8</v>
      </c>
      <c r="Q950" s="6">
        <v>165600731.95</v>
      </c>
      <c r="R950" s="6"/>
      <c r="S950" s="6">
        <v>9577433234.88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224785961.72</v>
      </c>
      <c r="AA950" s="6">
        <v>407684639.11</v>
      </c>
      <c r="AB950" s="10">
        <f t="shared" si="66"/>
        <v>9529050726.44</v>
      </c>
      <c r="AC950" s="10">
        <f t="shared" si="65"/>
        <v>10284936087.51</v>
      </c>
      <c r="AD950" s="10">
        <f t="shared" si="62"/>
        <v>-755885361.069998</v>
      </c>
      <c r="AE950" s="12">
        <f>C950/(1+0.13)/VLOOKUP(A950,[1]选股结果!$A$2:$AX$3002,3,FALSE)</f>
        <v>0.718116436122686</v>
      </c>
      <c r="AF950" s="12">
        <f>(S950/(1+0.1)+Z950)/(VLOOKUP(A950,[1]选股结果!$A$2:$AY$3002,51,FALSE))</f>
        <v>0.808831007063368</v>
      </c>
      <c r="AG950" s="16"/>
      <c r="AH950" s="12">
        <f>AD950/VLOOKUP(A950,[1]选股结果!$A$2:$AX$3002,35,FALSE)</f>
        <v>-8.96631449226412</v>
      </c>
      <c r="AI950" s="10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S950/(1+0.13)+Z950)</f>
        <v>2342142852.03283</v>
      </c>
      <c r="AJ950" s="10">
        <f t="shared" si="63"/>
        <v>-3098028213.10283</v>
      </c>
      <c r="AK950" s="18">
        <f>AD950-VLOOKUP(A950,[2]选股结果!$A$2:$G$4900,7,FALSE)</f>
        <v>-762374829.929998</v>
      </c>
    </row>
    <row r="951" spans="1:37">
      <c r="A951" s="5" t="s">
        <v>1935</v>
      </c>
      <c r="B951" s="5" t="s">
        <v>1936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/>
      <c r="L951" s="6">
        <v>0</v>
      </c>
      <c r="M951" s="6">
        <v>0</v>
      </c>
      <c r="N951" s="6"/>
      <c r="O951" s="6">
        <v>0</v>
      </c>
      <c r="P951" s="6">
        <v>97309142.96</v>
      </c>
      <c r="Q951" s="6">
        <v>354708455.56</v>
      </c>
      <c r="R951" s="6"/>
      <c r="S951" s="6">
        <v>2803806847.52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275504720.11</v>
      </c>
      <c r="AA951" s="6">
        <v>750406644.25</v>
      </c>
      <c r="AB951" s="10">
        <f t="shared" si="66"/>
        <v>3322368102.58</v>
      </c>
      <c r="AC951" s="10">
        <f t="shared" si="65"/>
        <v>3927027354.84</v>
      </c>
      <c r="AD951" s="10">
        <f t="shared" si="62"/>
        <v>-604659252.26</v>
      </c>
      <c r="AE951" s="12">
        <f>C951/(1+0.13)/VLOOKUP(A951,[1]选股结果!$A$2:$AX$3002,3,FALSE)</f>
        <v>0.826739388204114</v>
      </c>
      <c r="AF951" s="12">
        <f>(S951/(1+0.1)+Z951)/(VLOOKUP(A951,[1]选股结果!$A$2:$AY$3002,51,FALSE))</f>
        <v>0.861222763125205</v>
      </c>
      <c r="AG951" s="16"/>
      <c r="AH951" s="12">
        <f>AD951/VLOOKUP(A951,[1]选股结果!$A$2:$AX$3002,35,FALSE)</f>
        <v>1.50798748992492</v>
      </c>
      <c r="AI951" s="10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S951/(1+0.13)+Z951)</f>
        <v>522796709.52469</v>
      </c>
      <c r="AJ951" s="10">
        <f t="shared" si="63"/>
        <v>-1127455961.78469</v>
      </c>
      <c r="AK951" s="18">
        <f>AD951-VLOOKUP(A951,[2]选股结果!$A$2:$G$4900,7,FALSE)</f>
        <v>-617200246.46</v>
      </c>
    </row>
    <row r="952" spans="1:37">
      <c r="A952" s="5" t="s">
        <v>1937</v>
      </c>
      <c r="B952" s="5" t="s">
        <v>1938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/>
      <c r="L952" s="6">
        <v>0</v>
      </c>
      <c r="M952" s="6">
        <v>0</v>
      </c>
      <c r="N952" s="6"/>
      <c r="O952" s="6">
        <v>0</v>
      </c>
      <c r="P952" s="6">
        <v>274487337.47</v>
      </c>
      <c r="Q952" s="6">
        <v>71328361.75</v>
      </c>
      <c r="R952" s="6"/>
      <c r="S952" s="6">
        <v>693910460.91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229690349.31</v>
      </c>
      <c r="AA952" s="6">
        <v>457748151.81</v>
      </c>
      <c r="AB952" s="10">
        <f t="shared" si="66"/>
        <v>2178078605.58</v>
      </c>
      <c r="AC952" s="10">
        <f t="shared" si="65"/>
        <v>1655836299.5</v>
      </c>
      <c r="AD952" s="10">
        <f t="shared" si="62"/>
        <v>522242306.08</v>
      </c>
      <c r="AE952" s="12">
        <f>C952/(1+0.13)/VLOOKUP(A952,[1]选股结果!$A$2:$AX$3002,3,FALSE)</f>
        <v>0.953486773371102</v>
      </c>
      <c r="AF952" s="12">
        <f>(S952/(1+0.1)+Z952)/(VLOOKUP(A952,[1]选股结果!$A$2:$AY$3002,51,FALSE))</f>
        <v>0.5927971332969</v>
      </c>
      <c r="AG952" s="16"/>
      <c r="AH952" s="12">
        <f>AD952/VLOOKUP(A952,[1]选股结果!$A$2:$AX$3002,35,FALSE)</f>
        <v>1.04951233186244</v>
      </c>
      <c r="AI952" s="10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S952/(1+0.13)+Z952)</f>
        <v>607852745.267345</v>
      </c>
      <c r="AJ952" s="10">
        <f t="shared" si="63"/>
        <v>-85610439.1873453</v>
      </c>
      <c r="AK952" s="18">
        <f>AD952-VLOOKUP(A952,[2]选股结果!$A$2:$G$4900,7,FALSE)</f>
        <v>522242306.08</v>
      </c>
    </row>
    <row r="953" spans="1:37">
      <c r="A953" s="5" t="s">
        <v>1939</v>
      </c>
      <c r="B953" s="5" t="s">
        <v>1940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/>
      <c r="L953" s="6">
        <v>0</v>
      </c>
      <c r="M953" s="6">
        <v>0</v>
      </c>
      <c r="N953" s="6"/>
      <c r="O953" s="6">
        <v>0</v>
      </c>
      <c r="P953" s="6">
        <v>416514502.07</v>
      </c>
      <c r="Q953" s="6">
        <v>201223220.26</v>
      </c>
      <c r="R953" s="6"/>
      <c r="S953" s="6">
        <v>3622856682.21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845300418.79</v>
      </c>
      <c r="AA953" s="6">
        <v>1650111409.9</v>
      </c>
      <c r="AB953" s="10">
        <f t="shared" si="66"/>
        <v>7525731879.22</v>
      </c>
      <c r="AC953" s="10">
        <f t="shared" si="65"/>
        <v>6534783012.97</v>
      </c>
      <c r="AD953" s="10">
        <f t="shared" si="62"/>
        <v>990948866.250001</v>
      </c>
      <c r="AE953" s="12">
        <f>C953/(1+0.13)/VLOOKUP(A953,[1]选股结果!$A$2:$AX$3002,3,FALSE)</f>
        <v>0.916702292119</v>
      </c>
      <c r="AF953" s="12">
        <f>(S953/(1+0.1)+Z953)/(VLOOKUP(A953,[1]选股结果!$A$2:$AY$3002,51,FALSE))</f>
        <v>0.730099075267063</v>
      </c>
      <c r="AG953" s="16"/>
      <c r="AH953" s="12">
        <f>AD953/VLOOKUP(A953,[1]选股结果!$A$2:$AX$3002,35,FALSE)</f>
        <v>0.76569726588273</v>
      </c>
      <c r="AI953" s="10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S953/(1+0.13)+Z953)</f>
        <v>1617460286.35717</v>
      </c>
      <c r="AJ953" s="10">
        <f t="shared" si="63"/>
        <v>-626511420.107166</v>
      </c>
      <c r="AK953" s="18">
        <f>AD953-VLOOKUP(A953,[2]选股结果!$A$2:$G$4900,7,FALSE)</f>
        <v>989031226.490001</v>
      </c>
    </row>
    <row r="954" spans="1:37">
      <c r="A954" s="5" t="s">
        <v>1941</v>
      </c>
      <c r="B954" s="5" t="s">
        <v>1942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/>
      <c r="L954" s="6">
        <v>0</v>
      </c>
      <c r="M954" s="6">
        <v>0</v>
      </c>
      <c r="N954" s="6"/>
      <c r="O954" s="6">
        <v>0</v>
      </c>
      <c r="P954" s="6">
        <v>66316912.64</v>
      </c>
      <c r="Q954" s="6">
        <v>106583111.13</v>
      </c>
      <c r="R954" s="6"/>
      <c r="S954" s="6">
        <v>854909139.73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236359108.34</v>
      </c>
      <c r="AA954" s="6">
        <v>300472875.33</v>
      </c>
      <c r="AB954" s="10">
        <f t="shared" si="66"/>
        <v>1461559496.15</v>
      </c>
      <c r="AC954" s="10">
        <f t="shared" si="65"/>
        <v>1458058036.04</v>
      </c>
      <c r="AD954" s="10">
        <f t="shared" si="62"/>
        <v>3501460.11000013</v>
      </c>
      <c r="AE954" s="12">
        <f>C954/(1+0.13)/VLOOKUP(A954,[1]选股结果!$A$2:$AX$3002,3,FALSE)</f>
        <v>1.14602340158371</v>
      </c>
      <c r="AF954" s="12">
        <f>(S954/(1+0.1)+Z954)/(VLOOKUP(A954,[1]选股结果!$A$2:$AY$3002,51,FALSE))</f>
        <v>0.98642140181544</v>
      </c>
      <c r="AG954" s="16"/>
      <c r="AH954" s="12">
        <f>AD954/VLOOKUP(A954,[1]选股结果!$A$2:$AX$3002,35,FALSE)</f>
        <v>0.305560309254897</v>
      </c>
      <c r="AI954" s="10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S954/(1+0.13)+Z954)</f>
        <v>34585392.9769911</v>
      </c>
      <c r="AJ954" s="10">
        <f t="shared" si="63"/>
        <v>-31083932.8669909</v>
      </c>
      <c r="AK954" s="18">
        <f>AD954-VLOOKUP(A954,[2]选股结果!$A$2:$G$4900,7,FALSE)</f>
        <v>7383193.47000013</v>
      </c>
    </row>
    <row r="955" spans="1:37">
      <c r="A955" s="5" t="s">
        <v>1943</v>
      </c>
      <c r="B955" s="5" t="s">
        <v>1944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/>
      <c r="L955" s="6">
        <v>0</v>
      </c>
      <c r="M955" s="6">
        <v>0</v>
      </c>
      <c r="N955" s="6"/>
      <c r="O955" s="6">
        <v>0</v>
      </c>
      <c r="P955" s="6">
        <v>417475289.56</v>
      </c>
      <c r="Q955" s="6">
        <v>57981575.27</v>
      </c>
      <c r="R955" s="6"/>
      <c r="S955" s="6">
        <v>3837395641.87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631740057.84</v>
      </c>
      <c r="AA955" s="6">
        <v>653191699.3</v>
      </c>
      <c r="AB955" s="10">
        <f t="shared" si="66"/>
        <v>6418925777.49</v>
      </c>
      <c r="AC955" s="10">
        <f t="shared" si="65"/>
        <v>5539802688.57</v>
      </c>
      <c r="AD955" s="10">
        <f t="shared" si="62"/>
        <v>879123088.92</v>
      </c>
      <c r="AE955" s="12">
        <f>C955/(1+0.13)/VLOOKUP(A955,[1]选股结果!$A$2:$AX$3002,3,FALSE)</f>
        <v>0.897097415021509</v>
      </c>
      <c r="AF955" s="12">
        <f>(S955/(1+0.1)+Z955)/(VLOOKUP(A955,[1]选股结果!$A$2:$AY$3002,51,FALSE))</f>
        <v>0.718892386093021</v>
      </c>
      <c r="AG955" s="16"/>
      <c r="AH955" s="12">
        <f>AD955/VLOOKUP(A955,[1]选股结果!$A$2:$AX$3002,35,FALSE)</f>
        <v>1.87665381543273</v>
      </c>
      <c r="AI955" s="10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S955/(1+0.13)+Z955)</f>
        <v>1703764820.75239</v>
      </c>
      <c r="AJ955" s="10">
        <f t="shared" si="63"/>
        <v>-824641731.832389</v>
      </c>
      <c r="AK955" s="18">
        <f>AD955-VLOOKUP(A955,[2]选股结果!$A$2:$G$4900,7,FALSE)</f>
        <v>878813442.2</v>
      </c>
    </row>
    <row r="956" spans="1:37">
      <c r="A956" s="5" t="s">
        <v>1945</v>
      </c>
      <c r="B956" s="5" t="s">
        <v>1946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/>
      <c r="L956" s="6">
        <v>0</v>
      </c>
      <c r="M956" s="6">
        <v>0</v>
      </c>
      <c r="N956" s="6"/>
      <c r="O956" s="6">
        <v>0</v>
      </c>
      <c r="P956" s="6">
        <v>24647844.78</v>
      </c>
      <c r="Q956" s="6">
        <v>254279155.19</v>
      </c>
      <c r="R956" s="6"/>
      <c r="S956" s="6">
        <v>1605738828.06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228925781.9</v>
      </c>
      <c r="AA956" s="6">
        <v>359527570.9</v>
      </c>
      <c r="AB956" s="10">
        <f t="shared" si="66"/>
        <v>2372026062.21</v>
      </c>
      <c r="AC956" s="10">
        <f t="shared" si="65"/>
        <v>2218840025.64</v>
      </c>
      <c r="AD956" s="10">
        <f t="shared" si="62"/>
        <v>153186036.57</v>
      </c>
      <c r="AE956" s="12">
        <f>C956/(1+0.13)/VLOOKUP(A956,[1]选股结果!$A$2:$AX$3002,3,FALSE)</f>
        <v>0.920282670270775</v>
      </c>
      <c r="AF956" s="12">
        <f>(S956/(1+0.1)+Z956)/(VLOOKUP(A956,[1]选股结果!$A$2:$AY$3002,51,FALSE))</f>
        <v>0.776979036130676</v>
      </c>
      <c r="AG956" s="16"/>
      <c r="AH956" s="12">
        <f>AD956/VLOOKUP(A956,[1]选股结果!$A$2:$AX$3002,35,FALSE)</f>
        <v>-0.587879094499705</v>
      </c>
      <c r="AI956" s="10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S956/(1+0.13)+Z956)</f>
        <v>523469128.687522</v>
      </c>
      <c r="AJ956" s="10">
        <f t="shared" si="63"/>
        <v>-370283092.117522</v>
      </c>
      <c r="AK956" s="18">
        <f>AD956-VLOOKUP(A956,[2]选股结果!$A$2:$G$4900,7,FALSE)</f>
        <v>153268735.32</v>
      </c>
    </row>
    <row r="957" spans="1:37">
      <c r="A957" s="5" t="s">
        <v>1947</v>
      </c>
      <c r="B957" s="5" t="s">
        <v>1948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/>
      <c r="L957" s="6">
        <v>0</v>
      </c>
      <c r="M957" s="6">
        <v>0</v>
      </c>
      <c r="N957" s="6"/>
      <c r="O957" s="6">
        <v>0</v>
      </c>
      <c r="P957" s="6">
        <v>5720956.85</v>
      </c>
      <c r="Q957" s="6">
        <v>41051797.01</v>
      </c>
      <c r="R957" s="6"/>
      <c r="S957" s="6">
        <v>947893700.34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93630127.56</v>
      </c>
      <c r="AA957" s="6">
        <v>58645972.75</v>
      </c>
      <c r="AB957" s="10">
        <f t="shared" si="66"/>
        <v>1114744379.67</v>
      </c>
      <c r="AC957" s="10">
        <f t="shared" si="65"/>
        <v>1105890757.5</v>
      </c>
      <c r="AD957" s="10">
        <f t="shared" si="62"/>
        <v>8853622.17000008</v>
      </c>
      <c r="AE957" s="12">
        <f>C957/(1+0.13)/VLOOKUP(A957,[1]选股结果!$A$2:$AX$3002,3,FALSE)</f>
        <v>0.875191682522268</v>
      </c>
      <c r="AF957" s="12">
        <f>(S957/(1+0.1)+Z957)/(VLOOKUP(A957,[1]选股结果!$A$2:$AY$3002,51,FALSE))</f>
        <v>0.846615126560851</v>
      </c>
      <c r="AG957" s="16"/>
      <c r="AH957" s="12">
        <f>AD957/VLOOKUP(A957,[1]选股结果!$A$2:$AX$3002,35,FALSE)</f>
        <v>-0.203386284671555</v>
      </c>
      <c r="AI957" s="10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S957/(1+0.13)+Z957)</f>
        <v>195962700.55823</v>
      </c>
      <c r="AJ957" s="10">
        <f t="shared" si="63"/>
        <v>-187109078.38823</v>
      </c>
      <c r="AK957" s="18">
        <f>AD957-VLOOKUP(A957,[2]选股结果!$A$2:$G$4900,7,FALSE)</f>
        <v>8831407.56000008</v>
      </c>
    </row>
    <row r="958" spans="1:37">
      <c r="A958" s="5" t="s">
        <v>1949</v>
      </c>
      <c r="B958" s="5" t="s">
        <v>1950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/>
      <c r="L958" s="6">
        <v>0</v>
      </c>
      <c r="M958" s="6">
        <v>0</v>
      </c>
      <c r="N958" s="6"/>
      <c r="O958" s="6">
        <v>0</v>
      </c>
      <c r="P958" s="6">
        <v>13164633.81</v>
      </c>
      <c r="Q958" s="6">
        <v>54151121.35</v>
      </c>
      <c r="R958" s="6"/>
      <c r="S958" s="6">
        <v>190439193.93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108685707.47</v>
      </c>
      <c r="AA958" s="6">
        <v>79530042.41</v>
      </c>
      <c r="AB958" s="10">
        <f t="shared" si="66"/>
        <v>469602688.23</v>
      </c>
      <c r="AC958" s="10">
        <f t="shared" si="65"/>
        <v>391819577.62</v>
      </c>
      <c r="AD958" s="10">
        <f t="shared" si="62"/>
        <v>77783110.6100001</v>
      </c>
      <c r="AE958" s="12">
        <f>C958/(1+0.13)/VLOOKUP(A958,[1]选股结果!$A$2:$AX$3002,3,FALSE)</f>
        <v>0.843269555732769</v>
      </c>
      <c r="AF958" s="12">
        <f>(S958/(1+0.1)+Z958)/(VLOOKUP(A958,[1]选股结果!$A$2:$AY$3002,51,FALSE))</f>
        <v>0.642450115565796</v>
      </c>
      <c r="AG958" s="16"/>
      <c r="AH958" s="12">
        <f>AD958/VLOOKUP(A958,[1]选股结果!$A$2:$AX$3002,35,FALSE)</f>
        <v>11.0655399162492</v>
      </c>
      <c r="AI958" s="10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S958/(1+0.13)+Z958)</f>
        <v>161436373.784956</v>
      </c>
      <c r="AJ958" s="10">
        <f t="shared" si="63"/>
        <v>-83653263.1749557</v>
      </c>
      <c r="AK958" s="18">
        <f>AD958-VLOOKUP(A958,[2]选股结果!$A$2:$G$4900,7,FALSE)</f>
        <v>102271332.69</v>
      </c>
    </row>
    <row r="959" spans="1:37">
      <c r="A959" s="5" t="s">
        <v>1951</v>
      </c>
      <c r="B959" s="5" t="s">
        <v>1952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/>
      <c r="L959" s="6">
        <v>0</v>
      </c>
      <c r="M959" s="6">
        <v>0</v>
      </c>
      <c r="N959" s="6"/>
      <c r="O959" s="6">
        <v>0</v>
      </c>
      <c r="P959" s="6">
        <v>7142191.31</v>
      </c>
      <c r="Q959" s="6">
        <v>15240095.99</v>
      </c>
      <c r="R959" s="6"/>
      <c r="S959" s="6">
        <v>209481683.58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36206247.82</v>
      </c>
      <c r="AA959" s="6">
        <v>27409556.25</v>
      </c>
      <c r="AB959" s="10">
        <f t="shared" si="66"/>
        <v>433556503.23</v>
      </c>
      <c r="AC959" s="10">
        <f t="shared" si="65"/>
        <v>280239678.96</v>
      </c>
      <c r="AD959" s="10">
        <f t="shared" si="62"/>
        <v>153316824.27</v>
      </c>
      <c r="AE959" s="12">
        <f>C959/(1+0.13)/VLOOKUP(A959,[1]选股结果!$A$2:$AX$3002,3,FALSE)</f>
        <v>0.924319344977582</v>
      </c>
      <c r="AF959" s="12">
        <f>(S959/(1+0.1)+Z959)/(VLOOKUP(A959,[1]选股结果!$A$2:$AY$3002,51,FALSE))</f>
        <v>0.649303465990781</v>
      </c>
      <c r="AG959" s="16"/>
      <c r="AH959" s="12">
        <f>AD959/VLOOKUP(A959,[1]选股结果!$A$2:$AX$3002,35,FALSE)</f>
        <v>2.96320758253941</v>
      </c>
      <c r="AI959" s="10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S959/(1+0.13)+Z959)</f>
        <v>127469073.302743</v>
      </c>
      <c r="AJ959" s="10">
        <f t="shared" si="63"/>
        <v>25847750.9672568</v>
      </c>
      <c r="AK959" s="18">
        <f>AD959-VLOOKUP(A959,[2]选股结果!$A$2:$G$4900,7,FALSE)</f>
        <v>158102371.68</v>
      </c>
    </row>
    <row r="960" spans="1:37">
      <c r="A960" s="5" t="s">
        <v>1953</v>
      </c>
      <c r="B960" s="5" t="s">
        <v>1954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/>
      <c r="L960" s="6">
        <v>0</v>
      </c>
      <c r="M960" s="6">
        <v>0</v>
      </c>
      <c r="N960" s="6"/>
      <c r="O960" s="6">
        <v>0</v>
      </c>
      <c r="P960" s="6">
        <v>100498750.17</v>
      </c>
      <c r="Q960" s="6">
        <v>7840077.59</v>
      </c>
      <c r="R960" s="6"/>
      <c r="S960" s="6">
        <v>431241726.89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167952002.09</v>
      </c>
      <c r="AA960" s="6">
        <v>56460428.43</v>
      </c>
      <c r="AB960" s="10">
        <f t="shared" si="66"/>
        <v>830723610.73</v>
      </c>
      <c r="AC960" s="10">
        <f t="shared" si="65"/>
        <v>756152907.58</v>
      </c>
      <c r="AD960" s="10">
        <f t="shared" si="62"/>
        <v>74570703.1500001</v>
      </c>
      <c r="AE960" s="12">
        <f>C960/(1+0.13)/VLOOKUP(A960,[1]选股结果!$A$2:$AX$3002,3,FALSE)</f>
        <v>0.590851458303373</v>
      </c>
      <c r="AF960" s="12">
        <f>(S960/(1+0.1)+Z960)/(VLOOKUP(A960,[1]选股结果!$A$2:$AY$3002,51,FALSE))</f>
        <v>0.535584715521594</v>
      </c>
      <c r="AG960" s="16"/>
      <c r="AH960" s="12">
        <f>AD960/VLOOKUP(A960,[1]选股结果!$A$2:$AX$3002,35,FALSE)</f>
        <v>0.543414601031205</v>
      </c>
      <c r="AI960" s="10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S960/(1+0.13)+Z960)</f>
        <v>495985583.10469</v>
      </c>
      <c r="AJ960" s="10">
        <f t="shared" si="63"/>
        <v>-421414879.95469</v>
      </c>
      <c r="AK960" s="18">
        <f>AD960-VLOOKUP(A960,[2]选股结果!$A$2:$G$4900,7,FALSE)</f>
        <v>74523658.0300001</v>
      </c>
    </row>
    <row r="961" spans="1:37">
      <c r="A961" s="5" t="s">
        <v>1955</v>
      </c>
      <c r="B961" s="5" t="s">
        <v>1956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/>
      <c r="L961" s="6">
        <v>0</v>
      </c>
      <c r="M961" s="6">
        <v>0</v>
      </c>
      <c r="N961" s="6"/>
      <c r="O961" s="6">
        <v>0</v>
      </c>
      <c r="P961" s="6">
        <v>99066408.28</v>
      </c>
      <c r="Q961" s="6">
        <v>152756020.43</v>
      </c>
      <c r="R961" s="6"/>
      <c r="S961" s="6">
        <v>584048596.72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290727998.95</v>
      </c>
      <c r="AA961" s="6">
        <v>416028762</v>
      </c>
      <c r="AB961" s="10">
        <f t="shared" si="66"/>
        <v>1575724815.28</v>
      </c>
      <c r="AC961" s="10">
        <f t="shared" si="65"/>
        <v>1389871765.95</v>
      </c>
      <c r="AD961" s="10">
        <f t="shared" si="62"/>
        <v>185853049.33</v>
      </c>
      <c r="AE961" s="12">
        <f>C961/(1+0.13)/VLOOKUP(A961,[1]选股结果!$A$2:$AX$3002,3,FALSE)</f>
        <v>0.763196055630838</v>
      </c>
      <c r="AF961" s="12">
        <f>(S961/(1+0.1)+Z961)/(VLOOKUP(A961,[1]选股结果!$A$2:$AY$3002,51,FALSE))</f>
        <v>0.793181093290886</v>
      </c>
      <c r="AG961" s="16"/>
      <c r="AH961" s="12">
        <f>AD961/VLOOKUP(A961,[1]选股结果!$A$2:$AX$3002,35,FALSE)</f>
        <v>0.275047609338821</v>
      </c>
      <c r="AI961" s="10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S961/(1+0.13)+Z961)</f>
        <v>228346321.881062</v>
      </c>
      <c r="AJ961" s="10">
        <f t="shared" si="63"/>
        <v>-42493272.5510619</v>
      </c>
      <c r="AK961" s="18">
        <f>AD961-VLOOKUP(A961,[2]选股结果!$A$2:$G$4900,7,FALSE)</f>
        <v>185793651.49</v>
      </c>
    </row>
    <row r="962" spans="1:37">
      <c r="A962" s="5" t="s">
        <v>1957</v>
      </c>
      <c r="B962" s="5" t="s">
        <v>1958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/>
      <c r="L962" s="6">
        <v>0</v>
      </c>
      <c r="M962" s="6">
        <v>0</v>
      </c>
      <c r="N962" s="6"/>
      <c r="O962" s="6">
        <v>0</v>
      </c>
      <c r="P962" s="6">
        <v>84029084.48</v>
      </c>
      <c r="Q962" s="6">
        <v>57930681.5</v>
      </c>
      <c r="R962" s="6"/>
      <c r="S962" s="6">
        <v>1191704079.07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306890375.16</v>
      </c>
      <c r="AA962" s="6">
        <v>185897579.41</v>
      </c>
      <c r="AB962" s="10">
        <f t="shared" si="66"/>
        <v>1950486776.08</v>
      </c>
      <c r="AC962" s="10">
        <f t="shared" si="65"/>
        <v>1768521118.12</v>
      </c>
      <c r="AD962" s="10">
        <f t="shared" si="62"/>
        <v>181965657.96</v>
      </c>
      <c r="AE962" s="12">
        <f>C962/(1+0.13)/VLOOKUP(A962,[1]选股结果!$A$2:$AX$3002,3,FALSE)</f>
        <v>0.906450946095156</v>
      </c>
      <c r="AF962" s="12">
        <f>(S962/(1+0.1)+Z962)/(VLOOKUP(A962,[1]选股结果!$A$2:$AY$3002,51,FALSE))</f>
        <v>0.875509027311788</v>
      </c>
      <c r="AG962" s="16"/>
      <c r="AH962" s="12">
        <f>AD962/VLOOKUP(A962,[1]选股结果!$A$2:$AX$3002,35,FALSE)</f>
        <v>0.700170982732584</v>
      </c>
      <c r="AI962" s="10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S962/(1+0.13)+Z962)</f>
        <v>226446432.362036</v>
      </c>
      <c r="AJ962" s="10">
        <f t="shared" si="63"/>
        <v>-44480774.4020357</v>
      </c>
      <c r="AK962" s="18">
        <f>AD962-VLOOKUP(A962,[2]选股结果!$A$2:$G$4900,7,FALSE)</f>
        <v>181965657.96</v>
      </c>
    </row>
    <row r="963" spans="1:37">
      <c r="A963" s="5" t="s">
        <v>1959</v>
      </c>
      <c r="B963" s="5" t="s">
        <v>1960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/>
      <c r="L963" s="6">
        <v>0</v>
      </c>
      <c r="M963" s="6">
        <v>0</v>
      </c>
      <c r="N963" s="6"/>
      <c r="O963" s="6">
        <v>0</v>
      </c>
      <c r="P963" s="6">
        <v>74687876.09</v>
      </c>
      <c r="Q963" s="6">
        <v>65933493.96</v>
      </c>
      <c r="R963" s="6"/>
      <c r="S963" s="6">
        <v>616945181.38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208811549.64</v>
      </c>
      <c r="AA963" s="6">
        <v>114331897.35</v>
      </c>
      <c r="AB963" s="10">
        <f t="shared" si="66"/>
        <v>867017882.45</v>
      </c>
      <c r="AC963" s="10">
        <f t="shared" si="65"/>
        <v>1014776504.46</v>
      </c>
      <c r="AD963" s="10">
        <f t="shared" ref="AD963:AD1026" si="67">AB963-AC963</f>
        <v>-147758622.01</v>
      </c>
      <c r="AE963" s="12">
        <f>C963/(1+0.13)/VLOOKUP(A963,[1]选股结果!$A$2:$AX$3002,3,FALSE)</f>
        <v>0.610992076290373</v>
      </c>
      <c r="AF963" s="12">
        <f>(S963/(1+0.1)+Z963)/(VLOOKUP(A963,[1]选股结果!$A$2:$AY$3002,51,FALSE))</f>
        <v>0.767704591670037</v>
      </c>
      <c r="AG963" s="16"/>
      <c r="AH963" s="12">
        <f>AD963/VLOOKUP(A963,[1]选股结果!$A$2:$AX$3002,35,FALSE)</f>
        <v>4.26476178460372</v>
      </c>
      <c r="AI963" s="10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S963/(1+0.13)+Z963)</f>
        <v>247780422.618053</v>
      </c>
      <c r="AJ963" s="10">
        <f t="shared" ref="AJ963:AJ1026" si="68">AD963-AI963</f>
        <v>-395539044.628053</v>
      </c>
      <c r="AK963" s="18">
        <f>AD963-VLOOKUP(A963,[2]选股结果!$A$2:$G$4900,7,FALSE)</f>
        <v>-153178149.92</v>
      </c>
    </row>
    <row r="964" spans="1:37">
      <c r="A964" s="5" t="s">
        <v>1961</v>
      </c>
      <c r="B964" s="5" t="s">
        <v>1962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/>
      <c r="L964" s="6">
        <v>0</v>
      </c>
      <c r="M964" s="6">
        <v>0</v>
      </c>
      <c r="N964" s="6"/>
      <c r="O964" s="6">
        <v>0</v>
      </c>
      <c r="P964" s="6">
        <v>57805021.84</v>
      </c>
      <c r="Q964" s="6">
        <v>81043275.45</v>
      </c>
      <c r="R964" s="6"/>
      <c r="S964" s="6">
        <v>763775707.29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341666899.25</v>
      </c>
      <c r="AA964" s="6">
        <v>101209012.23</v>
      </c>
      <c r="AB964" s="10">
        <f t="shared" si="66"/>
        <v>1710824161.9</v>
      </c>
      <c r="AC964" s="10">
        <f t="shared" si="65"/>
        <v>1264456640.61</v>
      </c>
      <c r="AD964" s="10">
        <f t="shared" si="67"/>
        <v>446367521.29</v>
      </c>
      <c r="AE964" s="12">
        <f>C964/(1+0.13)/VLOOKUP(A964,[1]选股结果!$A$2:$AX$3002,3,FALSE)</f>
        <v>0.956663298525305</v>
      </c>
      <c r="AF964" s="12">
        <f>(S964/(1+0.1)+Z964)/(VLOOKUP(A964,[1]选股结果!$A$2:$AY$3002,51,FALSE))</f>
        <v>0.793137316634665</v>
      </c>
      <c r="AG964" s="16"/>
      <c r="AH964" s="12">
        <f>AD964/VLOOKUP(A964,[1]选股结果!$A$2:$AX$3002,35,FALSE)</f>
        <v>4.3958678453846</v>
      </c>
      <c r="AI964" s="10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S964/(1+0.13)+Z964)</f>
        <v>288641140.683628</v>
      </c>
      <c r="AJ964" s="10">
        <f t="shared" si="68"/>
        <v>157726380.606372</v>
      </c>
      <c r="AK964" s="18">
        <f>AD964-VLOOKUP(A964,[2]选股结果!$A$2:$G$4900,7,FALSE)</f>
        <v>446405931.24</v>
      </c>
    </row>
    <row r="965" spans="1:37">
      <c r="A965" s="5" t="s">
        <v>1963</v>
      </c>
      <c r="B965" s="5" t="s">
        <v>1964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/>
      <c r="L965" s="6">
        <v>0</v>
      </c>
      <c r="M965" s="6">
        <v>0</v>
      </c>
      <c r="N965" s="6"/>
      <c r="O965" s="6">
        <v>0</v>
      </c>
      <c r="P965" s="6">
        <v>108790026.91</v>
      </c>
      <c r="Q965" s="6">
        <v>10280365.87</v>
      </c>
      <c r="R965" s="6"/>
      <c r="S965" s="6">
        <v>2156150267.43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129698465.73</v>
      </c>
      <c r="AA965" s="6">
        <v>119511498.43</v>
      </c>
      <c r="AB965" s="10">
        <f t="shared" si="66"/>
        <v>2718971905.44</v>
      </c>
      <c r="AC965" s="10">
        <f t="shared" si="65"/>
        <v>2514150258.5</v>
      </c>
      <c r="AD965" s="10">
        <f t="shared" si="67"/>
        <v>204821646.940001</v>
      </c>
      <c r="AE965" s="12">
        <f>C965/(1+0.13)/VLOOKUP(A965,[1]选股结果!$A$2:$AX$3002,3,FALSE)</f>
        <v>0.838715165379631</v>
      </c>
      <c r="AF965" s="12">
        <f>(S965/(1+0.1)+Z965)/(VLOOKUP(A965,[1]选股结果!$A$2:$AY$3002,51,FALSE))</f>
        <v>0.771360646502116</v>
      </c>
      <c r="AG965" s="16"/>
      <c r="AH965" s="12">
        <f>AD965/VLOOKUP(A965,[1]选股结果!$A$2:$AX$3002,35,FALSE)</f>
        <v>1.34301815859426</v>
      </c>
      <c r="AI965" s="10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S965/(1+0.13)+Z965)</f>
        <v>671487971.51354</v>
      </c>
      <c r="AJ965" s="10">
        <f t="shared" si="68"/>
        <v>-466666324.573539</v>
      </c>
      <c r="AK965" s="18">
        <f>AD965-VLOOKUP(A965,[2]选股结果!$A$2:$G$4900,7,FALSE)</f>
        <v>201510739.360001</v>
      </c>
    </row>
    <row r="966" spans="1:37">
      <c r="A966" s="5" t="s">
        <v>1965</v>
      </c>
      <c r="B966" s="5" t="s">
        <v>1966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/>
      <c r="L966" s="6">
        <v>0</v>
      </c>
      <c r="M966" s="6">
        <v>0</v>
      </c>
      <c r="N966" s="6"/>
      <c r="O966" s="6">
        <v>0</v>
      </c>
      <c r="P966" s="6">
        <v>50732106.14</v>
      </c>
      <c r="Q966" s="6">
        <v>9817738.8</v>
      </c>
      <c r="R966" s="6"/>
      <c r="S966" s="6">
        <v>1038046067.06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133481729.43</v>
      </c>
      <c r="AA966" s="6">
        <v>30425998.28</v>
      </c>
      <c r="AB966" s="10">
        <f t="shared" si="66"/>
        <v>1411442374.32</v>
      </c>
      <c r="AC966" s="10">
        <f t="shared" si="65"/>
        <v>1252685900.91</v>
      </c>
      <c r="AD966" s="10">
        <f t="shared" si="67"/>
        <v>158756473.41</v>
      </c>
      <c r="AE966" s="12">
        <f>C966/(1+0.13)/VLOOKUP(A966,[1]选股结果!$A$2:$AX$3002,3,FALSE)</f>
        <v>0.93005946556187</v>
      </c>
      <c r="AF966" s="12">
        <f>(S966/(1+0.1)+Z966)/(VLOOKUP(A966,[1]选股结果!$A$2:$AY$3002,51,FALSE))</f>
        <v>0.927014034794253</v>
      </c>
      <c r="AG966" s="16"/>
      <c r="AH966" s="12">
        <f>AD966/VLOOKUP(A966,[1]选股结果!$A$2:$AX$3002,35,FALSE)</f>
        <v>1.36818196861615</v>
      </c>
      <c r="AI966" s="10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S966/(1+0.13)+Z966)</f>
        <v>109860707.803805</v>
      </c>
      <c r="AJ966" s="10">
        <f t="shared" si="68"/>
        <v>48895765.6061947</v>
      </c>
      <c r="AK966" s="18">
        <f>AD966-VLOOKUP(A966,[2]选股结果!$A$2:$G$4900,7,FALSE)</f>
        <v>157841668.53</v>
      </c>
    </row>
    <row r="967" spans="1:37">
      <c r="A967" s="5" t="s">
        <v>1967</v>
      </c>
      <c r="B967" s="5" t="s">
        <v>1968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/>
      <c r="L967" s="6">
        <v>0</v>
      </c>
      <c r="M967" s="6">
        <v>0</v>
      </c>
      <c r="N967" s="6"/>
      <c r="O967" s="6">
        <v>0</v>
      </c>
      <c r="P967" s="6">
        <v>64072659.97</v>
      </c>
      <c r="Q967" s="6">
        <v>50394754.6</v>
      </c>
      <c r="R967" s="6"/>
      <c r="S967" s="6">
        <v>909805656.69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170148985.12</v>
      </c>
      <c r="AA967" s="6">
        <v>138058859.08</v>
      </c>
      <c r="AB967" s="10">
        <f t="shared" si="66"/>
        <v>1237120007.2</v>
      </c>
      <c r="AC967" s="10">
        <f t="shared" si="65"/>
        <v>1282086160.86</v>
      </c>
      <c r="AD967" s="10">
        <f t="shared" si="67"/>
        <v>-44966153.6600001</v>
      </c>
      <c r="AE967" s="12">
        <f>C967/(1+0.13)/VLOOKUP(A967,[1]选股结果!$A$2:$AX$3002,3,FALSE)</f>
        <v>0.981658826037436</v>
      </c>
      <c r="AF967" s="12">
        <f>(S967/(1+0.1)+Z967)/(VLOOKUP(A967,[1]选股结果!$A$2:$AY$3002,51,FALSE))</f>
        <v>0.942653146693839</v>
      </c>
      <c r="AG967" s="16"/>
      <c r="AH967" s="12">
        <f>AD967/VLOOKUP(A967,[1]选股结果!$A$2:$AX$3002,35,FALSE)</f>
        <v>-1.51671704869164</v>
      </c>
      <c r="AI967" s="10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S967/(1+0.13)+Z967)</f>
        <v>82626284.986814</v>
      </c>
      <c r="AJ967" s="10">
        <f t="shared" si="68"/>
        <v>-127592438.646814</v>
      </c>
      <c r="AK967" s="18">
        <f>AD967-VLOOKUP(A967,[2]选股结果!$A$2:$G$4900,7,FALSE)</f>
        <v>-45532109.5200001</v>
      </c>
    </row>
    <row r="968" spans="1:37">
      <c r="A968" s="5" t="s">
        <v>1969</v>
      </c>
      <c r="B968" s="5" t="s">
        <v>1970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/>
      <c r="L968" s="6">
        <v>0</v>
      </c>
      <c r="M968" s="6">
        <v>0</v>
      </c>
      <c r="N968" s="6"/>
      <c r="O968" s="6">
        <v>0</v>
      </c>
      <c r="P968" s="6">
        <v>31181899.12</v>
      </c>
      <c r="Q968" s="6">
        <v>15196683.94</v>
      </c>
      <c r="R968" s="6"/>
      <c r="S968" s="6">
        <v>434272493.09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175196082.92</v>
      </c>
      <c r="AA968" s="6">
        <v>146645440.6</v>
      </c>
      <c r="AB968" s="10">
        <f t="shared" si="66"/>
        <v>817228389.76</v>
      </c>
      <c r="AC968" s="10">
        <f t="shared" si="65"/>
        <v>787295915.73</v>
      </c>
      <c r="AD968" s="10">
        <f t="shared" si="67"/>
        <v>29932474.0300001</v>
      </c>
      <c r="AE968" s="12">
        <f>C968/(1+0.13)/VLOOKUP(A968,[1]选股结果!$A$2:$AX$3002,3,FALSE)</f>
        <v>0.91145333386236</v>
      </c>
      <c r="AF968" s="12">
        <f>(S968/(1+0.1)+Z968)/(VLOOKUP(A968,[1]选股结果!$A$2:$AY$3002,51,FALSE))</f>
        <v>0.726862208310538</v>
      </c>
      <c r="AG968" s="16"/>
      <c r="AH968" s="12">
        <f>AD968/VLOOKUP(A968,[1]选股结果!$A$2:$AX$3002,35,FALSE)</f>
        <v>0.695558047729479</v>
      </c>
      <c r="AI968" s="10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S968/(1+0.13)+Z968)</f>
        <v>224669846.512389</v>
      </c>
      <c r="AJ968" s="10">
        <f t="shared" si="68"/>
        <v>-194737372.482389</v>
      </c>
      <c r="AK968" s="18">
        <f>AD968-VLOOKUP(A968,[2]选股结果!$A$2:$G$4900,7,FALSE)</f>
        <v>31025626.9000001</v>
      </c>
    </row>
    <row r="969" spans="1:37">
      <c r="A969" s="5" t="s">
        <v>1971</v>
      </c>
      <c r="B969" s="5" t="s">
        <v>1972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/>
      <c r="L969" s="6">
        <v>0</v>
      </c>
      <c r="M969" s="6">
        <v>0</v>
      </c>
      <c r="N969" s="6"/>
      <c r="O969" s="6">
        <v>0</v>
      </c>
      <c r="P969" s="6">
        <v>112576845.89</v>
      </c>
      <c r="Q969" s="6">
        <v>30638485.62</v>
      </c>
      <c r="R969" s="6"/>
      <c r="S969" s="6">
        <v>1092884294.54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205441728.68</v>
      </c>
      <c r="AA969" s="6">
        <v>114028522.37</v>
      </c>
      <c r="AB969" s="10">
        <f t="shared" si="66"/>
        <v>1567822315.96</v>
      </c>
      <c r="AC969" s="10">
        <f t="shared" si="65"/>
        <v>1524931391.48</v>
      </c>
      <c r="AD969" s="10">
        <f t="shared" si="67"/>
        <v>42890924.4799995</v>
      </c>
      <c r="AE969" s="12">
        <f>C969/(1+0.13)/VLOOKUP(A969,[1]选股结果!$A$2:$AX$3002,3,FALSE)</f>
        <v>0.807803485035717</v>
      </c>
      <c r="AF969" s="12">
        <f>(S969/(1+0.1)+Z969)/(VLOOKUP(A969,[1]选股结果!$A$2:$AY$3002,51,FALSE))</f>
        <v>0.81268856610641</v>
      </c>
      <c r="AG969" s="16"/>
      <c r="AH969" s="12">
        <f>AD969/VLOOKUP(A969,[1]选股结果!$A$2:$AX$3002,35,FALSE)</f>
        <v>0.324214974472114</v>
      </c>
      <c r="AI969" s="10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S969/(1+0.13)+Z969)</f>
        <v>302720595.544248</v>
      </c>
      <c r="AJ969" s="10">
        <f t="shared" si="68"/>
        <v>-259829671.064248</v>
      </c>
      <c r="AK969" s="18">
        <f>AD969-VLOOKUP(A969,[2]选股结果!$A$2:$G$4900,7,FALSE)</f>
        <v>43005944.1799995</v>
      </c>
    </row>
    <row r="970" spans="1:37">
      <c r="A970" s="5" t="s">
        <v>1973</v>
      </c>
      <c r="B970" s="5" t="s">
        <v>1974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/>
      <c r="L970" s="6">
        <v>0</v>
      </c>
      <c r="M970" s="6">
        <v>0</v>
      </c>
      <c r="N970" s="6"/>
      <c r="O970" s="6">
        <v>0</v>
      </c>
      <c r="P970" s="6">
        <v>140677818.71</v>
      </c>
      <c r="Q970" s="6">
        <v>103811548.95</v>
      </c>
      <c r="R970" s="6"/>
      <c r="S970" s="6">
        <v>1818296687.27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452861708.63</v>
      </c>
      <c r="AA970" s="6">
        <v>220476579.27</v>
      </c>
      <c r="AB970" s="10">
        <f t="shared" si="66"/>
        <v>2599072253.09</v>
      </c>
      <c r="AC970" s="10">
        <f t="shared" si="65"/>
        <v>2632312793.88</v>
      </c>
      <c r="AD970" s="10">
        <f t="shared" si="67"/>
        <v>-33240540.7900004</v>
      </c>
      <c r="AE970" s="12">
        <f>C970/(1+0.13)/VLOOKUP(A970,[1]选股结果!$A$2:$AX$3002,3,FALSE)</f>
        <v>0.713114369380389</v>
      </c>
      <c r="AF970" s="12">
        <f>(S970/(1+0.1)+Z970)/(VLOOKUP(A970,[1]选股结果!$A$2:$AY$3002,51,FALSE))</f>
        <v>0.718406770830871</v>
      </c>
      <c r="AG970" s="16"/>
      <c r="AH970" s="12">
        <f>AD970/VLOOKUP(A970,[1]选股结果!$A$2:$AX$3002,35,FALSE)</f>
        <v>-0.376966787523505</v>
      </c>
      <c r="AI970" s="10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S970/(1+0.13)+Z970)</f>
        <v>869316337.131681</v>
      </c>
      <c r="AJ970" s="10">
        <f t="shared" si="68"/>
        <v>-902556877.921681</v>
      </c>
      <c r="AK970" s="18">
        <f>AD970-VLOOKUP(A970,[2]选股结果!$A$2:$G$4900,7,FALSE)</f>
        <v>-33208207.9400004</v>
      </c>
    </row>
    <row r="971" spans="1:37">
      <c r="A971" s="5" t="s">
        <v>1975</v>
      </c>
      <c r="B971" s="5" t="s">
        <v>1976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/>
      <c r="L971" s="6">
        <v>0</v>
      </c>
      <c r="M971" s="6">
        <v>0</v>
      </c>
      <c r="N971" s="6"/>
      <c r="O971" s="6">
        <v>0</v>
      </c>
      <c r="P971" s="6">
        <v>40869171.1</v>
      </c>
      <c r="Q971" s="6">
        <v>152713762.87</v>
      </c>
      <c r="R971" s="6"/>
      <c r="S971" s="6">
        <v>2168348936.67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437336911.49</v>
      </c>
      <c r="AA971" s="6">
        <v>441493162.89</v>
      </c>
      <c r="AB971" s="10">
        <f t="shared" si="66"/>
        <v>3194011474.18</v>
      </c>
      <c r="AC971" s="10">
        <f t="shared" si="65"/>
        <v>3088048182.15</v>
      </c>
      <c r="AD971" s="10">
        <f t="shared" si="67"/>
        <v>105963292.03</v>
      </c>
      <c r="AE971" s="12">
        <f>C971/(1+0.13)/VLOOKUP(A971,[1]选股结果!$A$2:$AX$3002,3,FALSE)</f>
        <v>1.24305872917078</v>
      </c>
      <c r="AF971" s="12">
        <f>(S971/(1+0.1)+Z971)/(VLOOKUP(A971,[1]选股结果!$A$2:$AY$3002,51,FALSE))</f>
        <v>1.02316835044959</v>
      </c>
      <c r="AG971" s="16"/>
      <c r="AH971" s="12">
        <f>AD971/VLOOKUP(A971,[1]选股结果!$A$2:$AX$3002,35,FALSE)</f>
        <v>-0.407140005694965</v>
      </c>
      <c r="AI971" s="10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S971/(1+0.13)+Z971)</f>
        <v>-2205419.49973488</v>
      </c>
      <c r="AJ971" s="10">
        <f t="shared" si="68"/>
        <v>108168711.529735</v>
      </c>
      <c r="AK971" s="18">
        <f>AD971-VLOOKUP(A971,[2]选股结果!$A$2:$G$4900,7,FALSE)</f>
        <v>106306596.35</v>
      </c>
    </row>
    <row r="972" spans="1:37">
      <c r="A972" s="5" t="s">
        <v>1977</v>
      </c>
      <c r="B972" s="5" t="s">
        <v>1978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/>
      <c r="L972" s="6">
        <v>0</v>
      </c>
      <c r="M972" s="6">
        <v>0</v>
      </c>
      <c r="N972" s="6"/>
      <c r="O972" s="6">
        <v>0</v>
      </c>
      <c r="P972" s="6">
        <v>5210436.1</v>
      </c>
      <c r="Q972" s="6">
        <v>108516017.47</v>
      </c>
      <c r="R972" s="6"/>
      <c r="S972" s="6">
        <v>134076890.86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48608953.69</v>
      </c>
      <c r="AA972" s="6">
        <v>115369872.78</v>
      </c>
      <c r="AB972" s="10">
        <f t="shared" si="66"/>
        <v>273296804.56</v>
      </c>
      <c r="AC972" s="10">
        <f t="shared" si="65"/>
        <v>303266153.43</v>
      </c>
      <c r="AD972" s="10">
        <f t="shared" si="67"/>
        <v>-29969348.8700001</v>
      </c>
      <c r="AE972" s="12">
        <f>C972/(1+0.13)/VLOOKUP(A972,[1]选股结果!$A$2:$AX$3002,3,FALSE)</f>
        <v>0.865774742131319</v>
      </c>
      <c r="AF972" s="12">
        <f>(S972/(1+0.1)+Z972)/(VLOOKUP(A972,[1]选股结果!$A$2:$AY$3002,51,FALSE))</f>
        <v>0.80608759519114</v>
      </c>
      <c r="AG972" s="16"/>
      <c r="AH972" s="12">
        <f>AD972/VLOOKUP(A972,[1]选股结果!$A$2:$AX$3002,35,FALSE)</f>
        <v>0.565167192304918</v>
      </c>
      <c r="AI972" s="10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S972/(1+0.13)+Z972)</f>
        <v>44250728.1146902</v>
      </c>
      <c r="AJ972" s="10">
        <f t="shared" si="68"/>
        <v>-74220076.9846903</v>
      </c>
      <c r="AK972" s="18">
        <f>AD972-VLOOKUP(A972,[2]选股结果!$A$2:$G$4900,7,FALSE)</f>
        <v>-29333548.5300001</v>
      </c>
    </row>
    <row r="973" spans="1:37">
      <c r="A973" s="5" t="s">
        <v>1979</v>
      </c>
      <c r="B973" s="5" t="s">
        <v>1980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/>
      <c r="L973" s="6">
        <v>0</v>
      </c>
      <c r="M973" s="6">
        <v>0</v>
      </c>
      <c r="N973" s="6"/>
      <c r="O973" s="6">
        <v>0</v>
      </c>
      <c r="P973" s="6">
        <v>56777681.65</v>
      </c>
      <c r="Q973" s="6">
        <v>76687076.85</v>
      </c>
      <c r="R973" s="6"/>
      <c r="S973" s="6">
        <v>434708137.24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406066441.87</v>
      </c>
      <c r="AA973" s="6">
        <v>209283684.28</v>
      </c>
      <c r="AB973" s="10">
        <f t="shared" si="66"/>
        <v>960301676.57</v>
      </c>
      <c r="AC973" s="10">
        <f t="shared" si="65"/>
        <v>1106835945.04</v>
      </c>
      <c r="AD973" s="10">
        <f t="shared" si="67"/>
        <v>-146534268.47</v>
      </c>
      <c r="AE973" s="12">
        <f>C973/(1+0.13)/VLOOKUP(A973,[1]选股结果!$A$2:$AX$3002,3,FALSE)</f>
        <v>0.890303521694686</v>
      </c>
      <c r="AF973" s="12">
        <f>(S973/(1+0.1)+Z973)/(VLOOKUP(A973,[1]选股结果!$A$2:$AY$3002,51,FALSE))</f>
        <v>0.83244387164971</v>
      </c>
      <c r="AG973" s="16"/>
      <c r="AH973" s="12">
        <f>AD973/VLOOKUP(A973,[1]选股结果!$A$2:$AX$3002,35,FALSE)</f>
        <v>0.867941792951614</v>
      </c>
      <c r="AI973" s="10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S973/(1+0.13)+Z973)</f>
        <v>171770245.295929</v>
      </c>
      <c r="AJ973" s="10">
        <f t="shared" si="68"/>
        <v>-318304513.765929</v>
      </c>
      <c r="AK973" s="18">
        <f>AD973-VLOOKUP(A973,[2]选股结果!$A$2:$G$4900,7,FALSE)</f>
        <v>-146293087.94</v>
      </c>
    </row>
    <row r="974" spans="1:37">
      <c r="A974" s="5" t="s">
        <v>1981</v>
      </c>
      <c r="B974" s="5" t="s">
        <v>1982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/>
      <c r="L974" s="6">
        <v>0</v>
      </c>
      <c r="M974" s="6">
        <v>0</v>
      </c>
      <c r="N974" s="6"/>
      <c r="O974" s="6">
        <v>0</v>
      </c>
      <c r="P974" s="6">
        <v>323043994.99</v>
      </c>
      <c r="Q974" s="6">
        <v>110595591.6</v>
      </c>
      <c r="R974" s="6"/>
      <c r="S974" s="6">
        <v>3024532405.91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406346610.27</v>
      </c>
      <c r="AA974" s="6">
        <v>118744064.96</v>
      </c>
      <c r="AB974" s="10">
        <f t="shared" si="66"/>
        <v>4065506921</v>
      </c>
      <c r="AC974" s="10">
        <f t="shared" si="65"/>
        <v>3872667076.13</v>
      </c>
      <c r="AD974" s="10">
        <f t="shared" si="67"/>
        <v>192839844.87</v>
      </c>
      <c r="AE974" s="12">
        <f>C974/(1+0.13)/VLOOKUP(A974,[1]选股结果!$A$2:$AX$3002,3,FALSE)</f>
        <v>0.671208668470737</v>
      </c>
      <c r="AF974" s="12">
        <f>(S974/(1+0.1)+Z974)/(VLOOKUP(A974,[1]选股结果!$A$2:$AY$3002,51,FALSE))</f>
        <v>0.74888277002132</v>
      </c>
      <c r="AG974" s="16"/>
      <c r="AH974" s="12">
        <f>AD974/VLOOKUP(A974,[1]选股结果!$A$2:$AX$3002,35,FALSE)</f>
        <v>0.19019560074129</v>
      </c>
      <c r="AI974" s="10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S974/(1+0.13)+Z974)</f>
        <v>1131249006.17717</v>
      </c>
      <c r="AJ974" s="10">
        <f t="shared" si="68"/>
        <v>-938409161.307168</v>
      </c>
      <c r="AK974" s="18">
        <f>AD974-VLOOKUP(A974,[2]选股结果!$A$2:$G$4900,7,FALSE)</f>
        <v>193730470.2</v>
      </c>
    </row>
    <row r="975" spans="1:37">
      <c r="A975" s="5" t="s">
        <v>1983</v>
      </c>
      <c r="B975" s="5" t="s">
        <v>1984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/>
      <c r="L975" s="6">
        <v>0</v>
      </c>
      <c r="M975" s="6">
        <v>0</v>
      </c>
      <c r="N975" s="6"/>
      <c r="O975" s="6">
        <v>0</v>
      </c>
      <c r="P975" s="6">
        <v>1282287893.48</v>
      </c>
      <c r="Q975" s="6">
        <v>205422481.56</v>
      </c>
      <c r="R975" s="6"/>
      <c r="S975" s="6">
        <v>19255521533.04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388052642.16</v>
      </c>
      <c r="AA975" s="6">
        <v>237204516.93</v>
      </c>
      <c r="AB975" s="10">
        <f t="shared" si="66"/>
        <v>21218873558.62</v>
      </c>
      <c r="AC975" s="10">
        <f t="shared" si="65"/>
        <v>21163066585.61</v>
      </c>
      <c r="AD975" s="10">
        <f t="shared" si="67"/>
        <v>55806973.0100021</v>
      </c>
      <c r="AE975" s="12">
        <f>C975/(1+0.13)/VLOOKUP(A975,[1]选股结果!$A$2:$AX$3002,3,FALSE)</f>
        <v>0.853348204276095</v>
      </c>
      <c r="AF975" s="12">
        <f>(S975/(1+0.1)+Z975)/(VLOOKUP(A975,[1]选股结果!$A$2:$AY$3002,51,FALSE))</f>
        <v>1.04752833459738</v>
      </c>
      <c r="AG975" s="16"/>
      <c r="AH975" s="12">
        <f>AD975/VLOOKUP(A975,[1]选股结果!$A$2:$AX$3002,35,FALSE)</f>
        <v>0.0178808321507222</v>
      </c>
      <c r="AI975" s="10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S975/(1+0.13)+Z975)</f>
        <v>-347107372.853279</v>
      </c>
      <c r="AJ975" s="10">
        <f t="shared" si="68"/>
        <v>402914345.863281</v>
      </c>
      <c r="AK975" s="18">
        <f>AD975-VLOOKUP(A975,[2]选股结果!$A$2:$G$4900,7,FALSE)</f>
        <v>55177130.1600021</v>
      </c>
    </row>
    <row r="976" spans="1:37">
      <c r="A976" s="5" t="s">
        <v>1985</v>
      </c>
      <c r="B976" s="5" t="s">
        <v>1986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/>
      <c r="L976" s="6">
        <v>0</v>
      </c>
      <c r="M976" s="6">
        <v>0</v>
      </c>
      <c r="N976" s="6"/>
      <c r="O976" s="6">
        <v>0</v>
      </c>
      <c r="P976" s="6">
        <v>185660544.52</v>
      </c>
      <c r="Q976" s="6">
        <v>43607389.4</v>
      </c>
      <c r="R976" s="6"/>
      <c r="S976" s="6">
        <v>8978900390.23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352581156.13</v>
      </c>
      <c r="AA976" s="6">
        <v>303599589.27</v>
      </c>
      <c r="AB976" s="10">
        <f t="shared" si="66"/>
        <v>9611665418.85</v>
      </c>
      <c r="AC976" s="10">
        <f t="shared" si="65"/>
        <v>9820741680.15</v>
      </c>
      <c r="AD976" s="10">
        <f t="shared" si="67"/>
        <v>-209076261.299999</v>
      </c>
      <c r="AE976" s="12">
        <f>C976/(1+0.13)/VLOOKUP(A976,[1]选股结果!$A$2:$AX$3002,3,FALSE)</f>
        <v>0.908903296930503</v>
      </c>
      <c r="AF976" s="12">
        <f>(S976/(1+0.1)+Z976)/(VLOOKUP(A976,[1]选股结果!$A$2:$AY$3002,51,FALSE))</f>
        <v>0.957895675939312</v>
      </c>
      <c r="AG976" s="16"/>
      <c r="AH976" s="12">
        <f>AD976/VLOOKUP(A976,[1]选股结果!$A$2:$AX$3002,35,FALSE)</f>
        <v>-0.803256427068403</v>
      </c>
      <c r="AI976" s="10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S976/(1+0.13)+Z976)</f>
        <v>590993745.643893</v>
      </c>
      <c r="AJ976" s="10">
        <f t="shared" si="68"/>
        <v>-800070006.943892</v>
      </c>
      <c r="AK976" s="18">
        <f>AD976-VLOOKUP(A976,[2]选股结果!$A$2:$G$4900,7,FALSE)</f>
        <v>-208933044.889999</v>
      </c>
    </row>
    <row r="977" spans="1:37">
      <c r="A977" s="5" t="s">
        <v>1987</v>
      </c>
      <c r="B977" s="5" t="s">
        <v>1988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/>
      <c r="L977" s="6">
        <v>0</v>
      </c>
      <c r="M977" s="6">
        <v>0</v>
      </c>
      <c r="N977" s="6"/>
      <c r="O977" s="6">
        <v>0</v>
      </c>
      <c r="P977" s="6">
        <v>314419939.28</v>
      </c>
      <c r="Q977" s="6">
        <v>168602478.79</v>
      </c>
      <c r="R977" s="6"/>
      <c r="S977" s="6">
        <v>2957338363.29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522903807.05</v>
      </c>
      <c r="AA977" s="6">
        <v>341922624.59</v>
      </c>
      <c r="AB977" s="10">
        <f t="shared" si="66"/>
        <v>4377634520.42</v>
      </c>
      <c r="AC977" s="10">
        <f t="shared" si="65"/>
        <v>4136584734.21</v>
      </c>
      <c r="AD977" s="10">
        <f t="shared" si="67"/>
        <v>241049786.21</v>
      </c>
      <c r="AE977" s="12">
        <f>C977/(1+0.13)/VLOOKUP(A977,[1]选股结果!$A$2:$AX$3002,3,FALSE)</f>
        <v>0.88699145525187</v>
      </c>
      <c r="AF977" s="12">
        <f>(S977/(1+0.1)+Z977)/(VLOOKUP(A977,[1]选股结果!$A$2:$AY$3002,51,FALSE))</f>
        <v>0.829782508561826</v>
      </c>
      <c r="AG977" s="16"/>
      <c r="AH977" s="12">
        <f>AD977/VLOOKUP(A977,[1]选股结果!$A$2:$AX$3002,35,FALSE)</f>
        <v>0.656996337108049</v>
      </c>
      <c r="AI977" s="10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S977/(1+0.13)+Z977)</f>
        <v>730145194.048142</v>
      </c>
      <c r="AJ977" s="10">
        <f t="shared" si="68"/>
        <v>-489095407.838142</v>
      </c>
      <c r="AK977" s="18">
        <f>AD977-VLOOKUP(A977,[2]选股结果!$A$2:$G$4900,7,FALSE)</f>
        <v>241048326.86</v>
      </c>
    </row>
    <row r="978" spans="1:37">
      <c r="A978" s="5" t="s">
        <v>1989</v>
      </c>
      <c r="B978" s="5" t="s">
        <v>1990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/>
      <c r="L978" s="6">
        <v>0</v>
      </c>
      <c r="M978" s="6">
        <v>0</v>
      </c>
      <c r="N978" s="6"/>
      <c r="O978" s="6">
        <v>0</v>
      </c>
      <c r="P978" s="6">
        <v>101773233.82</v>
      </c>
      <c r="Q978" s="6">
        <v>29798733.36</v>
      </c>
      <c r="R978" s="6"/>
      <c r="S978" s="6">
        <v>2052159689.23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363887930.37</v>
      </c>
      <c r="AA978" s="6">
        <v>119220296.3</v>
      </c>
      <c r="AB978" s="10">
        <f t="shared" ref="AB978:AB1030" si="69">C978+D978+E978+F978+G978+H978+I978+J978+L978+M978+O978+Q978</f>
        <v>2595443994.05</v>
      </c>
      <c r="AC978" s="10">
        <f t="shared" ref="AC978:AC1041" si="70">S978+T978+U978+V978+W978+X978+Y978+Z978+AA978+P978</f>
        <v>2637041149.72</v>
      </c>
      <c r="AD978" s="10">
        <f t="shared" si="67"/>
        <v>-41597155.6700001</v>
      </c>
      <c r="AE978" s="12">
        <f>C978/(1+0.13)/VLOOKUP(A978,[1]选股结果!$A$2:$AX$3002,3,FALSE)</f>
        <v>0.932694163428175</v>
      </c>
      <c r="AF978" s="12">
        <f>(S978/(1+0.1)+Z978)/(VLOOKUP(A978,[1]选股结果!$A$2:$AY$3002,51,FALSE))</f>
        <v>0.994789937835696</v>
      </c>
      <c r="AG978" s="16"/>
      <c r="AH978" s="12">
        <f>AD978/VLOOKUP(A978,[1]选股结果!$A$2:$AX$3002,35,FALSE)</f>
        <v>-0.279381031670809</v>
      </c>
      <c r="AI978" s="10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S978/(1+0.13)+Z978)</f>
        <v>61205801.1175218</v>
      </c>
      <c r="AJ978" s="10">
        <f t="shared" si="68"/>
        <v>-102802956.787522</v>
      </c>
      <c r="AK978" s="18">
        <f>AD978-VLOOKUP(A978,[2]选股结果!$A$2:$G$4900,7,FALSE)</f>
        <v>-41927302.6200001</v>
      </c>
    </row>
    <row r="979" spans="1:37">
      <c r="A979" s="5" t="s">
        <v>1991</v>
      </c>
      <c r="B979" s="5" t="s">
        <v>1992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/>
      <c r="L979" s="6">
        <v>0</v>
      </c>
      <c r="M979" s="6">
        <v>0</v>
      </c>
      <c r="N979" s="6"/>
      <c r="O979" s="6">
        <v>0</v>
      </c>
      <c r="P979" s="6">
        <v>191374727.28</v>
      </c>
      <c r="Q979" s="6">
        <v>500923227.62</v>
      </c>
      <c r="R979" s="6"/>
      <c r="S979" s="6">
        <v>3497851894.29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387406903.76</v>
      </c>
      <c r="AA979" s="6">
        <v>524653696.83</v>
      </c>
      <c r="AB979" s="10">
        <f t="shared" si="69"/>
        <v>4932674217.63</v>
      </c>
      <c r="AC979" s="10">
        <f t="shared" si="70"/>
        <v>4601287222.16</v>
      </c>
      <c r="AD979" s="10">
        <f t="shared" si="67"/>
        <v>331386995.47</v>
      </c>
      <c r="AE979" s="12">
        <f>C979/(1+0.13)/VLOOKUP(A979,[1]选股结果!$A$2:$AX$3002,3,FALSE)</f>
        <v>0.698895399147989</v>
      </c>
      <c r="AF979" s="12">
        <f>(S979/(1+0.1)+Z979)/(VLOOKUP(A979,[1]选股结果!$A$2:$AY$3002,51,FALSE))</f>
        <v>0.655834344725074</v>
      </c>
      <c r="AG979" s="16"/>
      <c r="AH979" s="12">
        <f>AD979/VLOOKUP(A979,[1]选股结果!$A$2:$AX$3002,35,FALSE)</f>
        <v>1.66436595742208</v>
      </c>
      <c r="AI979" s="10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S979/(1+0.13)+Z979)</f>
        <v>1956437522.87106</v>
      </c>
      <c r="AJ979" s="10">
        <f t="shared" si="68"/>
        <v>-1625050527.40106</v>
      </c>
      <c r="AK979" s="18">
        <f>AD979-VLOOKUP(A979,[2]选股结果!$A$2:$G$4900,7,FALSE)</f>
        <v>449363124.48</v>
      </c>
    </row>
    <row r="980" spans="1:37">
      <c r="A980" s="5" t="s">
        <v>1993</v>
      </c>
      <c r="B980" s="5" t="s">
        <v>1994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/>
      <c r="L980" s="6">
        <v>0</v>
      </c>
      <c r="M980" s="6">
        <v>0</v>
      </c>
      <c r="N980" s="6"/>
      <c r="O980" s="6">
        <v>0</v>
      </c>
      <c r="P980" s="6">
        <v>184583744.19</v>
      </c>
      <c r="Q980" s="6">
        <v>31749248.19</v>
      </c>
      <c r="R980" s="6"/>
      <c r="S980" s="6">
        <v>2850214270.48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196983889.08</v>
      </c>
      <c r="AA980" s="6">
        <v>179342558.45</v>
      </c>
      <c r="AB980" s="10">
        <f t="shared" si="69"/>
        <v>3503762672.65</v>
      </c>
      <c r="AC980" s="10">
        <f t="shared" si="70"/>
        <v>3411124462.2</v>
      </c>
      <c r="AD980" s="10">
        <f t="shared" si="67"/>
        <v>92638210.4500003</v>
      </c>
      <c r="AE980" s="12">
        <f>C980/(1+0.13)/VLOOKUP(A980,[1]选股结果!$A$2:$AX$3002,3,FALSE)</f>
        <v>0.928615997540885</v>
      </c>
      <c r="AF980" s="12">
        <f>(S980/(1+0.1)+Z980)/(VLOOKUP(A980,[1]选股结果!$A$2:$AY$3002,51,FALSE))</f>
        <v>1.00511675729526</v>
      </c>
      <c r="AG980" s="16"/>
      <c r="AH980" s="12">
        <f>AD980/VLOOKUP(A980,[1]选股结果!$A$2:$AX$3002,35,FALSE)</f>
        <v>0.252002361574875</v>
      </c>
      <c r="AI980" s="10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S980/(1+0.13)+Z980)</f>
        <v>54597024.0108848</v>
      </c>
      <c r="AJ980" s="10">
        <f t="shared" si="68"/>
        <v>38041186.4391155</v>
      </c>
      <c r="AK980" s="18">
        <f>AD980-VLOOKUP(A980,[2]选股结果!$A$2:$G$4900,7,FALSE)</f>
        <v>92725198.9200003</v>
      </c>
    </row>
    <row r="981" spans="1:37">
      <c r="A981" s="5" t="s">
        <v>1995</v>
      </c>
      <c r="B981" s="5" t="s">
        <v>1996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/>
      <c r="L981" s="6">
        <v>0</v>
      </c>
      <c r="M981" s="6">
        <v>0</v>
      </c>
      <c r="N981" s="6"/>
      <c r="O981" s="6">
        <v>0</v>
      </c>
      <c r="P981" s="6">
        <v>252828929.02</v>
      </c>
      <c r="Q981" s="6">
        <v>171725907.37</v>
      </c>
      <c r="R981" s="6"/>
      <c r="S981" s="6">
        <v>5817068595.26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541092098.68</v>
      </c>
      <c r="AA981" s="6">
        <v>182131043.25</v>
      </c>
      <c r="AB981" s="10">
        <f t="shared" si="69"/>
        <v>7464905799.29</v>
      </c>
      <c r="AC981" s="10">
        <f t="shared" si="70"/>
        <v>6793120666.21</v>
      </c>
      <c r="AD981" s="10">
        <f t="shared" si="67"/>
        <v>671785133.079999</v>
      </c>
      <c r="AE981" s="12">
        <f>C981/(1+0.13)/VLOOKUP(A981,[1]选股结果!$A$2:$AX$3002,3,FALSE)</f>
        <v>0.639530611934467</v>
      </c>
      <c r="AF981" s="12">
        <f>(S981/(1+0.1)+Z981)/(VLOOKUP(A981,[1]选股结果!$A$2:$AY$3002,51,FALSE))</f>
        <v>0.646939228991954</v>
      </c>
      <c r="AG981" s="16"/>
      <c r="AH981" s="12">
        <f>AD981/VLOOKUP(A981,[1]选股结果!$A$2:$AX$3002,35,FALSE)</f>
        <v>0.907893161207313</v>
      </c>
      <c r="AI981" s="10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S981/(1+0.13)+Z981)</f>
        <v>3321699249.75062</v>
      </c>
      <c r="AJ981" s="10">
        <f t="shared" si="68"/>
        <v>-2649914116.67062</v>
      </c>
      <c r="AK981" s="18">
        <f>AD981-VLOOKUP(A981,[2]选股结果!$A$2:$G$4900,7,FALSE)</f>
        <v>673725088.049999</v>
      </c>
    </row>
    <row r="982" spans="1:37">
      <c r="A982" s="5" t="s">
        <v>1997</v>
      </c>
      <c r="B982" s="5" t="s">
        <v>1998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/>
      <c r="L982" s="6">
        <v>0</v>
      </c>
      <c r="M982" s="6">
        <v>0</v>
      </c>
      <c r="N982" s="6"/>
      <c r="O982" s="6">
        <v>0</v>
      </c>
      <c r="P982" s="6">
        <v>109936436.49</v>
      </c>
      <c r="Q982" s="6">
        <v>6519295.72</v>
      </c>
      <c r="R982" s="6"/>
      <c r="S982" s="6">
        <v>3866770748.41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315758753.15</v>
      </c>
      <c r="AA982" s="6">
        <v>152010258.89</v>
      </c>
      <c r="AB982" s="10">
        <f t="shared" si="69"/>
        <v>4029775176.79</v>
      </c>
      <c r="AC982" s="10">
        <f t="shared" si="70"/>
        <v>4444476196.94</v>
      </c>
      <c r="AD982" s="10">
        <f t="shared" si="67"/>
        <v>-414701020.15</v>
      </c>
      <c r="AE982" s="12">
        <f>C982/(1+0.13)/VLOOKUP(A982,[1]选股结果!$A$2:$AX$3002,3,FALSE)</f>
        <v>0.833494967346044</v>
      </c>
      <c r="AF982" s="12">
        <f>(S982/(1+0.1)+Z982)/(VLOOKUP(A982,[1]选股结果!$A$2:$AY$3002,51,FALSE))</f>
        <v>0.964957438999525</v>
      </c>
      <c r="AG982" s="16"/>
      <c r="AH982" s="12">
        <f>AD982/VLOOKUP(A982,[1]选股结果!$A$2:$AX$3002,35,FALSE)</f>
        <v>-1.53155013726117</v>
      </c>
      <c r="AI982" s="10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S982/(1+0.13)+Z982)</f>
        <v>232448583.617965</v>
      </c>
      <c r="AJ982" s="10">
        <f t="shared" si="68"/>
        <v>-647149603.767964</v>
      </c>
      <c r="AK982" s="18">
        <f>AD982-VLOOKUP(A982,[2]选股结果!$A$2:$G$4900,7,FALSE)</f>
        <v>-414096966.18</v>
      </c>
    </row>
    <row r="983" spans="1:37">
      <c r="A983" s="5" t="s">
        <v>1999</v>
      </c>
      <c r="B983" s="5" t="s">
        <v>2000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/>
      <c r="L983" s="6">
        <v>0</v>
      </c>
      <c r="M983" s="6">
        <v>0</v>
      </c>
      <c r="N983" s="6"/>
      <c r="O983" s="6">
        <v>0</v>
      </c>
      <c r="P983" s="6">
        <v>673576820.22</v>
      </c>
      <c r="Q983" s="6">
        <v>1893971522.01</v>
      </c>
      <c r="R983" s="6"/>
      <c r="S983" s="6">
        <v>11805799058.81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1269234890.37</v>
      </c>
      <c r="AA983" s="6">
        <v>2015722970.68</v>
      </c>
      <c r="AB983" s="10">
        <f t="shared" si="69"/>
        <v>15332762960.72</v>
      </c>
      <c r="AC983" s="10">
        <f t="shared" si="70"/>
        <v>15764333740.08</v>
      </c>
      <c r="AD983" s="10">
        <f t="shared" si="67"/>
        <v>-431570779.360001</v>
      </c>
      <c r="AE983" s="12">
        <f>C983/(1+0.13)/VLOOKUP(A983,[1]选股结果!$A$2:$AX$3002,3,FALSE)</f>
        <v>0.88901174155199</v>
      </c>
      <c r="AF983" s="12">
        <f>(S983/(1+0.1)+Z983)/(VLOOKUP(A983,[1]选股结果!$A$2:$AY$3002,51,FALSE))</f>
        <v>0.964210093520408</v>
      </c>
      <c r="AG983" s="16"/>
      <c r="AH983" s="12">
        <f>AD983/VLOOKUP(A983,[1]选股结果!$A$2:$AX$3002,35,FALSE)</f>
        <v>-0.732973211119337</v>
      </c>
      <c r="AI983" s="10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S983/(1+0.13)+Z983)</f>
        <v>730421297.512478</v>
      </c>
      <c r="AJ983" s="10">
        <f t="shared" si="68"/>
        <v>-1161992076.87248</v>
      </c>
      <c r="AK983" s="18">
        <f>AD983-VLOOKUP(A983,[2]选股结果!$A$2:$G$4900,7,FALSE)</f>
        <v>-431492233.400001</v>
      </c>
    </row>
    <row r="984" spans="1:37">
      <c r="A984" s="5" t="s">
        <v>2001</v>
      </c>
      <c r="B984" s="5" t="s">
        <v>2002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/>
      <c r="L984" s="6">
        <v>0</v>
      </c>
      <c r="M984" s="6">
        <v>0</v>
      </c>
      <c r="N984" s="6"/>
      <c r="O984" s="6">
        <v>0</v>
      </c>
      <c r="P984" s="6">
        <v>123695967.66</v>
      </c>
      <c r="Q984" s="6">
        <v>206861802.62</v>
      </c>
      <c r="R984" s="6"/>
      <c r="S984" s="6">
        <v>3225085910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251074528.02</v>
      </c>
      <c r="AA984" s="6">
        <v>230483972.55</v>
      </c>
      <c r="AB984" s="10">
        <f t="shared" si="69"/>
        <v>3185270325.61</v>
      </c>
      <c r="AC984" s="10">
        <f t="shared" si="70"/>
        <v>3830340378.23</v>
      </c>
      <c r="AD984" s="10">
        <f t="shared" si="67"/>
        <v>-645070052.62</v>
      </c>
      <c r="AE984" s="12">
        <f>C984/(1+0.13)/VLOOKUP(A984,[1]选股结果!$A$2:$AX$3002,3,FALSE)</f>
        <v>0.764323910412264</v>
      </c>
      <c r="AF984" s="12">
        <f>(S984/(1+0.1)+Z984)/(VLOOKUP(A984,[1]选股结果!$A$2:$AY$3002,51,FALSE))</f>
        <v>1.00351637893941</v>
      </c>
      <c r="AG984" s="16"/>
      <c r="AH984" s="12">
        <f>AD984/VLOOKUP(A984,[1]选股结果!$A$2:$AX$3002,35,FALSE)</f>
        <v>-6.91994116946641</v>
      </c>
      <c r="AI984" s="10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S984/(1+0.13)+Z984)</f>
        <v>66684642.1363721</v>
      </c>
      <c r="AJ984" s="10">
        <f t="shared" si="68"/>
        <v>-711754694.756372</v>
      </c>
      <c r="AK984" s="18">
        <f>AD984-VLOOKUP(A984,[2]选股结果!$A$2:$G$4900,7,FALSE)</f>
        <v>-645683019.45</v>
      </c>
    </row>
    <row r="985" spans="1:37">
      <c r="A985" s="5" t="s">
        <v>2003</v>
      </c>
      <c r="B985" s="5" t="s">
        <v>2004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/>
      <c r="L985" s="6">
        <v>0</v>
      </c>
      <c r="M985" s="6">
        <v>0</v>
      </c>
      <c r="N985" s="6"/>
      <c r="O985" s="6">
        <v>0</v>
      </c>
      <c r="P985" s="6">
        <v>201843982.73</v>
      </c>
      <c r="Q985" s="6">
        <v>306921039.29</v>
      </c>
      <c r="R985" s="6"/>
      <c r="S985" s="6">
        <v>3624137238.13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754541683.71</v>
      </c>
      <c r="AA985" s="6">
        <v>955917117.89</v>
      </c>
      <c r="AB985" s="10">
        <f t="shared" si="69"/>
        <v>5623871260.68</v>
      </c>
      <c r="AC985" s="10">
        <f t="shared" si="70"/>
        <v>5536440022.46</v>
      </c>
      <c r="AD985" s="10">
        <f t="shared" si="67"/>
        <v>87431238.2200003</v>
      </c>
      <c r="AE985" s="12">
        <f>C985/(1+0.13)/VLOOKUP(A985,[1]选股结果!$A$2:$AX$3002,3,FALSE)</f>
        <v>0.836901138618409</v>
      </c>
      <c r="AF985" s="12">
        <f>(S985/(1+0.1)+Z985)/(VLOOKUP(A985,[1]选股结果!$A$2:$AY$3002,51,FALSE))</f>
        <v>0.78564446078663</v>
      </c>
      <c r="AG985" s="16"/>
      <c r="AH985" s="12">
        <f>AD985/VLOOKUP(A985,[1]选股结果!$A$2:$AX$3002,35,FALSE)</f>
        <v>0.17237789823675</v>
      </c>
      <c r="AI985" s="10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S985/(1+0.13)+Z985)</f>
        <v>1192257665.19973</v>
      </c>
      <c r="AJ985" s="10">
        <f t="shared" si="68"/>
        <v>-1104826426.97973</v>
      </c>
      <c r="AK985" s="18">
        <f>AD985-VLOOKUP(A985,[2]选股结果!$A$2:$G$4900,7,FALSE)</f>
        <v>82963033.2600003</v>
      </c>
    </row>
    <row r="986" spans="1:37">
      <c r="A986" s="5" t="s">
        <v>2005</v>
      </c>
      <c r="B986" s="5" t="s">
        <v>2006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/>
      <c r="L986" s="6">
        <v>0</v>
      </c>
      <c r="M986" s="6">
        <v>0</v>
      </c>
      <c r="N986" s="6"/>
      <c r="O986" s="6">
        <v>0</v>
      </c>
      <c r="P986" s="6">
        <v>136520498.12</v>
      </c>
      <c r="Q986" s="6">
        <v>201522687.8</v>
      </c>
      <c r="R986" s="6"/>
      <c r="S986" s="6">
        <v>4035999236.19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589297030.68</v>
      </c>
      <c r="AA986" s="6">
        <v>64888226.48</v>
      </c>
      <c r="AB986" s="10">
        <f t="shared" si="69"/>
        <v>4362187076.02</v>
      </c>
      <c r="AC986" s="10">
        <f t="shared" si="70"/>
        <v>4826704991.47</v>
      </c>
      <c r="AD986" s="10">
        <f t="shared" si="67"/>
        <v>-464517915.45</v>
      </c>
      <c r="AE986" s="12">
        <f>C986/(1+0.13)/VLOOKUP(A986,[1]选股结果!$A$2:$AX$3002,3,FALSE)</f>
        <v>0.890027516627638</v>
      </c>
      <c r="AF986" s="12">
        <f>(S986/(1+0.1)+Z986)/(VLOOKUP(A986,[1]选股结果!$A$2:$AY$3002,51,FALSE))</f>
        <v>1.08404393410725</v>
      </c>
      <c r="AG986" s="16"/>
      <c r="AH986" s="12">
        <f>AD986/VLOOKUP(A986,[1]选股结果!$A$2:$AX$3002,35,FALSE)</f>
        <v>-3.63370839091788</v>
      </c>
      <c r="AI986" s="10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S986/(1+0.13)+Z986)</f>
        <v>-232735462.941151</v>
      </c>
      <c r="AJ986" s="10">
        <f t="shared" si="68"/>
        <v>-231782452.508849</v>
      </c>
      <c r="AK986" s="18">
        <f>AD986-VLOOKUP(A986,[2]选股结果!$A$2:$G$4900,7,FALSE)</f>
        <v>-464581740.82</v>
      </c>
    </row>
    <row r="987" spans="1:37">
      <c r="A987" s="5" t="s">
        <v>2007</v>
      </c>
      <c r="B987" s="5" t="s">
        <v>2008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/>
      <c r="L987" s="6">
        <v>0</v>
      </c>
      <c r="M987" s="6">
        <v>0</v>
      </c>
      <c r="N987" s="6"/>
      <c r="O987" s="6">
        <v>0</v>
      </c>
      <c r="P987" s="6">
        <v>172126453.92</v>
      </c>
      <c r="Q987" s="6">
        <v>232299228.05</v>
      </c>
      <c r="R987" s="6"/>
      <c r="S987" s="6">
        <v>2057842414.14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108230016.26</v>
      </c>
      <c r="AA987" s="6">
        <v>262842393.61</v>
      </c>
      <c r="AB987" s="10">
        <f t="shared" si="69"/>
        <v>2627667526.93</v>
      </c>
      <c r="AC987" s="10">
        <f t="shared" si="70"/>
        <v>2601041277.93</v>
      </c>
      <c r="AD987" s="10">
        <f t="shared" si="67"/>
        <v>26626249</v>
      </c>
      <c r="AE987" s="12">
        <f>C987/(1+0.13)/VLOOKUP(A987,[1]选股结果!$A$2:$AX$3002,3,FALSE)</f>
        <v>1.04824069571098</v>
      </c>
      <c r="AF987" s="12">
        <f>(S987/(1+0.1)+Z987)/(VLOOKUP(A987,[1]选股结果!$A$2:$AY$3002,51,FALSE))</f>
        <v>1.22537723573976</v>
      </c>
      <c r="AG987" s="16"/>
      <c r="AH987" s="12">
        <f>AD987/VLOOKUP(A987,[1]选股结果!$A$2:$AX$3002,35,FALSE)</f>
        <v>0.0764093306598448</v>
      </c>
      <c r="AI987" s="10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S987/(1+0.13)+Z987)</f>
        <v>-314320021.879823</v>
      </c>
      <c r="AJ987" s="10">
        <f t="shared" si="68"/>
        <v>340946270.879823</v>
      </c>
      <c r="AK987" s="18">
        <f>AD987-VLOOKUP(A987,[2]选股结果!$A$2:$G$4900,7,FALSE)</f>
        <v>26626249</v>
      </c>
    </row>
    <row r="988" spans="1:37">
      <c r="A988" s="5" t="s">
        <v>2009</v>
      </c>
      <c r="B988" s="5" t="s">
        <v>2010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/>
      <c r="L988" s="6">
        <v>0</v>
      </c>
      <c r="M988" s="6">
        <v>0</v>
      </c>
      <c r="N988" s="6"/>
      <c r="O988" s="6">
        <v>0</v>
      </c>
      <c r="P988" s="6">
        <v>44291853.35</v>
      </c>
      <c r="Q988" s="6">
        <v>14554065.11</v>
      </c>
      <c r="R988" s="6"/>
      <c r="S988" s="6">
        <v>200337412.93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74014040.99</v>
      </c>
      <c r="AA988" s="6">
        <v>30601634.65</v>
      </c>
      <c r="AB988" s="10">
        <f t="shared" si="69"/>
        <v>328279006.1</v>
      </c>
      <c r="AC988" s="10">
        <f t="shared" si="70"/>
        <v>349244941.92</v>
      </c>
      <c r="AD988" s="10">
        <f t="shared" si="67"/>
        <v>-20965935.82</v>
      </c>
      <c r="AE988" s="12">
        <f>C988/(1+0.13)/VLOOKUP(A988,[1]选股结果!$A$2:$AX$3002,3,FALSE)</f>
        <v>1.0336238659631</v>
      </c>
      <c r="AF988" s="12">
        <f>(S988/(1+0.1)+Z988)/(VLOOKUP(A988,[1]选股结果!$A$2:$AY$3002,51,FALSE))</f>
        <v>0.981057889208078</v>
      </c>
      <c r="AG988" s="16"/>
      <c r="AH988" s="12">
        <f>AD988/VLOOKUP(A988,[1]选股结果!$A$2:$AX$3002,35,FALSE)</f>
        <v>-0.183204917214548</v>
      </c>
      <c r="AI988" s="10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S988/(1+0.13)+Z988)</f>
        <v>9780665.5142478</v>
      </c>
      <c r="AJ988" s="10">
        <f t="shared" si="68"/>
        <v>-30746601.3342478</v>
      </c>
      <c r="AK988" s="18">
        <f>AD988-VLOOKUP(A988,[2]选股结果!$A$2:$G$4900,7,FALSE)</f>
        <v>-20986002.07</v>
      </c>
    </row>
    <row r="989" spans="1:37">
      <c r="A989" s="5" t="s">
        <v>2011</v>
      </c>
      <c r="B989" s="5" t="s">
        <v>2012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/>
      <c r="L989" s="6">
        <v>0</v>
      </c>
      <c r="M989" s="6">
        <v>0</v>
      </c>
      <c r="N989" s="6"/>
      <c r="O989" s="6">
        <v>0</v>
      </c>
      <c r="P989" s="6">
        <v>53634321.54</v>
      </c>
      <c r="Q989" s="6">
        <v>12547821.22</v>
      </c>
      <c r="R989" s="6"/>
      <c r="S989" s="6">
        <v>1713165712.58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371255919.1</v>
      </c>
      <c r="AA989" s="6">
        <v>151984800.97</v>
      </c>
      <c r="AB989" s="10">
        <f t="shared" si="69"/>
        <v>2260663719.2</v>
      </c>
      <c r="AC989" s="10">
        <f t="shared" si="70"/>
        <v>2290040754.19</v>
      </c>
      <c r="AD989" s="10">
        <f t="shared" si="67"/>
        <v>-29377034.9899998</v>
      </c>
      <c r="AE989" s="12">
        <f>C989/(1+0.13)/VLOOKUP(A989,[1]选股结果!$A$2:$AX$3002,3,FALSE)</f>
        <v>0.954770775698584</v>
      </c>
      <c r="AF989" s="12">
        <f>(S989/(1+0.1)+Z989)/(VLOOKUP(A989,[1]选股结果!$A$2:$AY$3002,51,FALSE))</f>
        <v>0.890645811404235</v>
      </c>
      <c r="AG989" s="16"/>
      <c r="AH989" s="12">
        <f>AD989/VLOOKUP(A989,[1]选股结果!$A$2:$AX$3002,35,FALSE)</f>
        <v>0.111146927638614</v>
      </c>
      <c r="AI989" s="10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S989/(1+0.13)+Z989)</f>
        <v>278152273.869292</v>
      </c>
      <c r="AJ989" s="10">
        <f t="shared" si="68"/>
        <v>-307529308.859292</v>
      </c>
      <c r="AK989" s="18">
        <f>AD989-VLOOKUP(A989,[2]选股结果!$A$2:$G$4900,7,FALSE)</f>
        <v>-53519657.7699998</v>
      </c>
    </row>
    <row r="990" spans="1:37">
      <c r="A990" s="5" t="s">
        <v>2013</v>
      </c>
      <c r="B990" s="5" t="s">
        <v>2014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/>
      <c r="L990" s="6">
        <v>0</v>
      </c>
      <c r="M990" s="6">
        <v>0</v>
      </c>
      <c r="N990" s="6"/>
      <c r="O990" s="6">
        <v>0</v>
      </c>
      <c r="P990" s="6">
        <v>35769038.78</v>
      </c>
      <c r="Q990" s="6">
        <v>118597472.62</v>
      </c>
      <c r="R990" s="6"/>
      <c r="S990" s="6">
        <v>3068271137.83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387736061.89</v>
      </c>
      <c r="AA990" s="6">
        <v>270580117.12</v>
      </c>
      <c r="AB990" s="10">
        <f t="shared" si="69"/>
        <v>3702517456.19</v>
      </c>
      <c r="AC990" s="10">
        <f t="shared" si="70"/>
        <v>3762356355.62</v>
      </c>
      <c r="AD990" s="10">
        <f t="shared" si="67"/>
        <v>-59838899.4299998</v>
      </c>
      <c r="AE990" s="12">
        <f>C990/(1+0.13)/VLOOKUP(A990,[1]选股结果!$A$2:$AX$3002,3,FALSE)</f>
        <v>0.857633308476809</v>
      </c>
      <c r="AF990" s="12">
        <f>(S990/(1+0.1)+Z990)/(VLOOKUP(A990,[1]选股结果!$A$2:$AY$3002,51,FALSE))</f>
        <v>0.894109988194791</v>
      </c>
      <c r="AG990" s="16"/>
      <c r="AH990" s="12">
        <f>AD990/VLOOKUP(A990,[1]选股结果!$A$2:$AX$3002,35,FALSE)</f>
        <v>0.167916663723815</v>
      </c>
      <c r="AI990" s="10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S990/(1+0.13)+Z990)</f>
        <v>450316025.960088</v>
      </c>
      <c r="AJ990" s="10">
        <f t="shared" si="68"/>
        <v>-510154925.390088</v>
      </c>
      <c r="AK990" s="18">
        <f>AD990-VLOOKUP(A990,[2]选股结果!$A$2:$G$4900,7,FALSE)</f>
        <v>-58031081.1599998</v>
      </c>
    </row>
    <row r="991" spans="1:37">
      <c r="A991" s="5" t="s">
        <v>2015</v>
      </c>
      <c r="B991" s="5" t="s">
        <v>2016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/>
      <c r="L991" s="6">
        <v>0</v>
      </c>
      <c r="M991" s="6">
        <v>0</v>
      </c>
      <c r="N991" s="6"/>
      <c r="O991" s="6">
        <v>0</v>
      </c>
      <c r="P991" s="6">
        <v>29797578.45</v>
      </c>
      <c r="Q991" s="6">
        <v>7446335.56</v>
      </c>
      <c r="R991" s="6"/>
      <c r="S991" s="6">
        <v>218340723.01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69281330.76</v>
      </c>
      <c r="AA991" s="6">
        <v>28206637.4</v>
      </c>
      <c r="AB991" s="10">
        <f t="shared" si="69"/>
        <v>514557731.76</v>
      </c>
      <c r="AC991" s="10">
        <f t="shared" si="70"/>
        <v>345626269.62</v>
      </c>
      <c r="AD991" s="10">
        <f t="shared" si="67"/>
        <v>168931462.14</v>
      </c>
      <c r="AE991" s="12">
        <f>C991/(1+0.13)/VLOOKUP(A991,[1]选股结果!$A$2:$AX$3002,3,FALSE)</f>
        <v>0.923092358772733</v>
      </c>
      <c r="AF991" s="12">
        <f>(S991/(1+0.1)+Z991)/(VLOOKUP(A991,[1]选股结果!$A$2:$AY$3002,51,FALSE))</f>
        <v>0.682725301334078</v>
      </c>
      <c r="AG991" s="16"/>
      <c r="AH991" s="12">
        <f>AD991/VLOOKUP(A991,[1]选股结果!$A$2:$AX$3002,35,FALSE)</f>
        <v>2.02667893191471</v>
      </c>
      <c r="AI991" s="10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S991/(1+0.13)+Z991)</f>
        <v>129708557.940089</v>
      </c>
      <c r="AJ991" s="10">
        <f t="shared" si="68"/>
        <v>39222904.1999115</v>
      </c>
      <c r="AK991" s="18">
        <f>AD991-VLOOKUP(A991,[2]选股结果!$A$2:$G$4900,7,FALSE)</f>
        <v>167978579.62</v>
      </c>
    </row>
    <row r="992" spans="1:37">
      <c r="A992" s="5" t="s">
        <v>2017</v>
      </c>
      <c r="B992" s="5" t="s">
        <v>2018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/>
      <c r="L992" s="6">
        <v>0</v>
      </c>
      <c r="M992" s="6">
        <v>0</v>
      </c>
      <c r="N992" s="6"/>
      <c r="O992" s="6">
        <v>0</v>
      </c>
      <c r="P992" s="6">
        <v>67720928.07</v>
      </c>
      <c r="Q992" s="6">
        <v>16040352.27</v>
      </c>
      <c r="R992" s="6"/>
      <c r="S992" s="6">
        <v>953549757.98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189706232.14</v>
      </c>
      <c r="AA992" s="6">
        <v>268611154.83</v>
      </c>
      <c r="AB992" s="10">
        <f t="shared" si="69"/>
        <v>1470204357.3</v>
      </c>
      <c r="AC992" s="10">
        <f t="shared" si="70"/>
        <v>1479588073.02</v>
      </c>
      <c r="AD992" s="10">
        <f t="shared" si="67"/>
        <v>-9383715.71999979</v>
      </c>
      <c r="AE992" s="12">
        <f>C992/(1+0.13)/VLOOKUP(A992,[1]选股结果!$A$2:$AX$3002,3,FALSE)</f>
        <v>0.940438057915317</v>
      </c>
      <c r="AF992" s="12">
        <f>(S992/(1+0.1)+Z992)/(VLOOKUP(A992,[1]选股结果!$A$2:$AY$3002,51,FALSE))</f>
        <v>0.868837684288299</v>
      </c>
      <c r="AG992" s="16"/>
      <c r="AH992" s="12">
        <f>AD992/VLOOKUP(A992,[1]选股结果!$A$2:$AX$3002,35,FALSE)</f>
        <v>-0.0534946565334194</v>
      </c>
      <c r="AI992" s="10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S992/(1+0.13)+Z992)</f>
        <v>182516963.254867</v>
      </c>
      <c r="AJ992" s="10">
        <f t="shared" si="68"/>
        <v>-191900678.974867</v>
      </c>
      <c r="AK992" s="18">
        <f>AD992-VLOOKUP(A992,[2]选股结果!$A$2:$G$4900,7,FALSE)</f>
        <v>-9383715.71999979</v>
      </c>
    </row>
    <row r="993" spans="1:37">
      <c r="A993" s="5" t="s">
        <v>2019</v>
      </c>
      <c r="B993" s="5" t="s">
        <v>2020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/>
      <c r="L993" s="6">
        <v>0</v>
      </c>
      <c r="M993" s="6">
        <v>0</v>
      </c>
      <c r="N993" s="6"/>
      <c r="O993" s="6">
        <v>0</v>
      </c>
      <c r="P993" s="6">
        <v>48627024.58</v>
      </c>
      <c r="Q993" s="6">
        <v>79007078.67</v>
      </c>
      <c r="R993" s="6"/>
      <c r="S993" s="6">
        <v>1005951665.68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246207979.78</v>
      </c>
      <c r="AA993" s="6">
        <v>239753475.2</v>
      </c>
      <c r="AB993" s="10">
        <f t="shared" si="69"/>
        <v>1572377907.84</v>
      </c>
      <c r="AC993" s="10">
        <f t="shared" si="70"/>
        <v>1540540145.24</v>
      </c>
      <c r="AD993" s="10">
        <f t="shared" si="67"/>
        <v>31837762.6000001</v>
      </c>
      <c r="AE993" s="12">
        <f>C993/(1+0.13)/VLOOKUP(A993,[1]选股结果!$A$2:$AX$3002,3,FALSE)</f>
        <v>1.14725318055762</v>
      </c>
      <c r="AF993" s="12">
        <f>(S993/(1+0.1)+Z993)/(VLOOKUP(A993,[1]选股结果!$A$2:$AY$3002,51,FALSE))</f>
        <v>1.11895977493677</v>
      </c>
      <c r="AG993" s="16"/>
      <c r="AH993" s="12">
        <f>AD993/VLOOKUP(A993,[1]选股结果!$A$2:$AX$3002,35,FALSE)</f>
        <v>0.297211477386364</v>
      </c>
      <c r="AI993" s="10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S993/(1+0.13)+Z993)</f>
        <v>-99119504.2611507</v>
      </c>
      <c r="AJ993" s="10">
        <f t="shared" si="68"/>
        <v>130957266.861151</v>
      </c>
      <c r="AK993" s="18">
        <f>AD993-VLOOKUP(A993,[2]选股结果!$A$2:$G$4900,7,FALSE)</f>
        <v>31837762.6000001</v>
      </c>
    </row>
    <row r="994" spans="1:37">
      <c r="A994" s="5" t="s">
        <v>2021</v>
      </c>
      <c r="B994" s="5" t="s">
        <v>2022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/>
      <c r="L994" s="6">
        <v>0</v>
      </c>
      <c r="M994" s="6">
        <v>0</v>
      </c>
      <c r="N994" s="6"/>
      <c r="O994" s="6">
        <v>0</v>
      </c>
      <c r="P994" s="6">
        <v>20088472.05</v>
      </c>
      <c r="Q994" s="6">
        <v>1285381.37</v>
      </c>
      <c r="R994" s="6"/>
      <c r="S994" s="6">
        <v>83431807.43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38151649.17</v>
      </c>
      <c r="AA994" s="6">
        <v>10956020.29</v>
      </c>
      <c r="AB994" s="10">
        <f t="shared" si="69"/>
        <v>208884972.49</v>
      </c>
      <c r="AC994" s="10">
        <f t="shared" si="70"/>
        <v>152627948.94</v>
      </c>
      <c r="AD994" s="10">
        <f t="shared" si="67"/>
        <v>56257023.55</v>
      </c>
      <c r="AE994" s="12">
        <f>C994/(1+0.13)/VLOOKUP(A994,[1]选股结果!$A$2:$AX$3002,3,FALSE)</f>
        <v>0.719214089323189</v>
      </c>
      <c r="AF994" s="12">
        <f>(S994/(1+0.1)+Z994)/(VLOOKUP(A994,[1]选股结果!$A$2:$AY$3002,51,FALSE))</f>
        <v>0.454302028481212</v>
      </c>
      <c r="AG994" s="16"/>
      <c r="AH994" s="12">
        <f>AD994/VLOOKUP(A994,[1]选股结果!$A$2:$AX$3002,35,FALSE)</f>
        <v>10.7433834744426</v>
      </c>
      <c r="AI994" s="10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S994/(1+0.13)+Z994)</f>
        <v>138946519.217345</v>
      </c>
      <c r="AJ994" s="10">
        <f t="shared" si="68"/>
        <v>-82689495.6673451</v>
      </c>
      <c r="AK994" s="18">
        <f>AD994-VLOOKUP(A994,[2]选股结果!$A$2:$G$4900,7,FALSE)</f>
        <v>56335493.65</v>
      </c>
    </row>
    <row r="995" spans="1:37">
      <c r="A995" s="5" t="s">
        <v>2023</v>
      </c>
      <c r="B995" s="5" t="s">
        <v>2024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/>
      <c r="L995" s="6">
        <v>0</v>
      </c>
      <c r="M995" s="6">
        <v>0</v>
      </c>
      <c r="N995" s="6"/>
      <c r="O995" s="6">
        <v>0</v>
      </c>
      <c r="P995" s="6">
        <v>25915813.11</v>
      </c>
      <c r="Q995" s="6">
        <v>1903184.84</v>
      </c>
      <c r="R995" s="6"/>
      <c r="S995" s="6">
        <v>248869355.41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92692838.16</v>
      </c>
      <c r="AA995" s="6">
        <v>22128481.37</v>
      </c>
      <c r="AB995" s="10">
        <f t="shared" si="69"/>
        <v>424106410.59</v>
      </c>
      <c r="AC995" s="10">
        <f t="shared" si="70"/>
        <v>389606488.05</v>
      </c>
      <c r="AD995" s="10">
        <f t="shared" si="67"/>
        <v>34499922.54</v>
      </c>
      <c r="AE995" s="12">
        <f>C995/(1+0.13)/VLOOKUP(A995,[1]选股结果!$A$2:$AX$3002,3,FALSE)</f>
        <v>0.855509026537183</v>
      </c>
      <c r="AF995" s="12">
        <f>(S995/(1+0.1)+Z995)/(VLOOKUP(A995,[1]选股结果!$A$2:$AY$3002,51,FALSE))</f>
        <v>0.896956732459798</v>
      </c>
      <c r="AG995" s="16"/>
      <c r="AH995" s="12">
        <f>AD995/VLOOKUP(A995,[1]选股结果!$A$2:$AX$3002,35,FALSE)</f>
        <v>0.487618281174806</v>
      </c>
      <c r="AI995" s="10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S995/(1+0.13)+Z995)</f>
        <v>42646376.920531</v>
      </c>
      <c r="AJ995" s="10">
        <f t="shared" si="68"/>
        <v>-8146454.38053101</v>
      </c>
      <c r="AK995" s="18">
        <f>AD995-VLOOKUP(A995,[2]选股结果!$A$2:$G$4900,7,FALSE)</f>
        <v>34489557.63</v>
      </c>
    </row>
    <row r="996" spans="1:37">
      <c r="A996" s="5" t="s">
        <v>2025</v>
      </c>
      <c r="B996" s="5" t="s">
        <v>2026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/>
      <c r="L996" s="6">
        <v>0</v>
      </c>
      <c r="M996" s="6">
        <v>0</v>
      </c>
      <c r="N996" s="6"/>
      <c r="O996" s="6">
        <v>0</v>
      </c>
      <c r="P996" s="6">
        <v>36565230.18</v>
      </c>
      <c r="Q996" s="6">
        <v>188877760.87</v>
      </c>
      <c r="R996" s="6"/>
      <c r="S996" s="6">
        <v>767043989.76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175762355.07</v>
      </c>
      <c r="AA996" s="6">
        <v>331935227.94</v>
      </c>
      <c r="AB996" s="10">
        <f t="shared" si="69"/>
        <v>1502732603.32</v>
      </c>
      <c r="AC996" s="10">
        <f t="shared" si="70"/>
        <v>1311306802.95</v>
      </c>
      <c r="AD996" s="10">
        <f t="shared" si="67"/>
        <v>191425800.37</v>
      </c>
      <c r="AE996" s="12">
        <f>C996/(1+0.13)/VLOOKUP(A996,[1]选股结果!$A$2:$AX$3002,3,FALSE)</f>
        <v>1.1343544236304</v>
      </c>
      <c r="AF996" s="12">
        <f>(S996/(1+0.1)+Z996)/(VLOOKUP(A996,[1]选股结果!$A$2:$AY$3002,51,FALSE))</f>
        <v>1.01757096310907</v>
      </c>
      <c r="AG996" s="16"/>
      <c r="AH996" s="12">
        <f>AD996/VLOOKUP(A996,[1]选股结果!$A$2:$AX$3002,35,FALSE)</f>
        <v>1.69934969415767</v>
      </c>
      <c r="AI996" s="10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S996/(1+0.13)+Z996)</f>
        <v>3436854.72194695</v>
      </c>
      <c r="AJ996" s="10">
        <f t="shared" si="68"/>
        <v>187988945.648053</v>
      </c>
      <c r="AK996" s="18">
        <f>AD996-VLOOKUP(A996,[2]选股结果!$A$2:$G$4900,7,FALSE)</f>
        <v>192394363.19</v>
      </c>
    </row>
    <row r="997" spans="1:37">
      <c r="A997" s="5" t="s">
        <v>2027</v>
      </c>
      <c r="B997" s="5" t="s">
        <v>2028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/>
      <c r="L997" s="6">
        <v>0</v>
      </c>
      <c r="M997" s="6">
        <v>0</v>
      </c>
      <c r="N997" s="6"/>
      <c r="O997" s="6">
        <v>0</v>
      </c>
      <c r="P997" s="6">
        <v>263768615.73</v>
      </c>
      <c r="Q997" s="6">
        <v>129101119.47</v>
      </c>
      <c r="R997" s="6"/>
      <c r="S997" s="6">
        <v>1951257229.42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1269958582.52</v>
      </c>
      <c r="AA997" s="6">
        <v>6661066307.04</v>
      </c>
      <c r="AB997" s="10">
        <f t="shared" si="69"/>
        <v>12253639319.75</v>
      </c>
      <c r="AC997" s="10">
        <f t="shared" si="70"/>
        <v>10146050734.71</v>
      </c>
      <c r="AD997" s="10">
        <f t="shared" si="67"/>
        <v>2107588585.04</v>
      </c>
      <c r="AE997" s="12">
        <f>C997/(1+0.13)/VLOOKUP(A997,[1]选股结果!$A$2:$AX$3002,3,FALSE)</f>
        <v>0.885969608883284</v>
      </c>
      <c r="AF997" s="12">
        <f>(S997/(1+0.1)+Z997)/(VLOOKUP(A997,[1]选股结果!$A$2:$AY$3002,51,FALSE))</f>
        <v>0.290897713662221</v>
      </c>
      <c r="AG997" s="16"/>
      <c r="AH997" s="12">
        <f>AD997/VLOOKUP(A997,[1]选股结果!$A$2:$AX$3002,35,FALSE)</f>
        <v>1.31983865440528</v>
      </c>
      <c r="AI997" s="10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S997/(1+0.13)+Z997)</f>
        <v>7466835800.38876</v>
      </c>
      <c r="AJ997" s="10">
        <f t="shared" si="68"/>
        <v>-5359247215.34876</v>
      </c>
      <c r="AK997" s="18">
        <f>AD997-VLOOKUP(A997,[2]选股结果!$A$2:$G$4900,7,FALSE)</f>
        <v>2109988208.45</v>
      </c>
    </row>
    <row r="998" spans="1:37">
      <c r="A998" s="5" t="s">
        <v>2029</v>
      </c>
      <c r="B998" s="5" t="s">
        <v>2030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/>
      <c r="L998" s="6">
        <v>0</v>
      </c>
      <c r="M998" s="6">
        <v>0</v>
      </c>
      <c r="N998" s="6"/>
      <c r="O998" s="6">
        <v>0</v>
      </c>
      <c r="P998" s="6">
        <v>157406465.77</v>
      </c>
      <c r="Q998" s="6">
        <v>182733260.09</v>
      </c>
      <c r="R998" s="6"/>
      <c r="S998" s="6">
        <v>14905819393.28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373906127.77</v>
      </c>
      <c r="AA998" s="6">
        <v>335738987.26</v>
      </c>
      <c r="AB998" s="10">
        <f t="shared" si="69"/>
        <v>16286889685.05</v>
      </c>
      <c r="AC998" s="10">
        <f t="shared" si="70"/>
        <v>15772870974.08</v>
      </c>
      <c r="AD998" s="10">
        <f t="shared" si="67"/>
        <v>514018710.969997</v>
      </c>
      <c r="AE998" s="12">
        <f>C998/(1+0.13)/VLOOKUP(A998,[1]选股结果!$A$2:$AX$3002,3,FALSE)</f>
        <v>0.954732677561304</v>
      </c>
      <c r="AF998" s="12">
        <f>(S998/(1+0.1)+Z998)/(VLOOKUP(A998,[1]选股结果!$A$2:$AY$3002,51,FALSE))</f>
        <v>0.966771051430023</v>
      </c>
      <c r="AG998" s="16"/>
      <c r="AH998" s="12">
        <f>AD998/VLOOKUP(A998,[1]选股结果!$A$2:$AX$3002,35,FALSE)</f>
        <v>1.15044001928006</v>
      </c>
      <c r="AI998" s="10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S998/(1+0.13)+Z998)</f>
        <v>838359345.197874</v>
      </c>
      <c r="AJ998" s="10">
        <f t="shared" si="68"/>
        <v>-324340634.227877</v>
      </c>
      <c r="AK998" s="18">
        <f>AD998-VLOOKUP(A998,[2]选股结果!$A$2:$G$4900,7,FALSE)</f>
        <v>519188611.229997</v>
      </c>
    </row>
    <row r="999" spans="1:37">
      <c r="A999" s="5" t="s">
        <v>2031</v>
      </c>
      <c r="B999" s="5" t="s">
        <v>2032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/>
      <c r="L999" s="6">
        <v>0</v>
      </c>
      <c r="M999" s="6">
        <v>0</v>
      </c>
      <c r="N999" s="6"/>
      <c r="O999" s="6">
        <v>0</v>
      </c>
      <c r="P999" s="6">
        <v>320942388.72</v>
      </c>
      <c r="Q999" s="6">
        <v>101146230.27</v>
      </c>
      <c r="R999" s="6"/>
      <c r="S999" s="6">
        <v>1902675680.16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397315739.47</v>
      </c>
      <c r="AA999" s="6">
        <v>415843161.96</v>
      </c>
      <c r="AB999" s="10">
        <f t="shared" si="69"/>
        <v>4401508038.31</v>
      </c>
      <c r="AC999" s="10">
        <f t="shared" si="70"/>
        <v>3036776970.31</v>
      </c>
      <c r="AD999" s="10">
        <f t="shared" si="67"/>
        <v>1364731068</v>
      </c>
      <c r="AE999" s="12">
        <f>C999/(1+0.13)/VLOOKUP(A999,[1]选股结果!$A$2:$AX$3002,3,FALSE)</f>
        <v>0.980213017357409</v>
      </c>
      <c r="AF999" s="12">
        <f>(S999/(1+0.1)+Z999)/(VLOOKUP(A999,[1]选股结果!$A$2:$AY$3002,51,FALSE))</f>
        <v>0.650298727135913</v>
      </c>
      <c r="AG999" s="16"/>
      <c r="AH999" s="12">
        <f>AD999/VLOOKUP(A999,[1]选股结果!$A$2:$AX$3002,35,FALSE)</f>
        <v>2.31736956225948</v>
      </c>
      <c r="AI999" s="10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S999/(1+0.13)+Z999)</f>
        <v>1189737112.14779</v>
      </c>
      <c r="AJ999" s="10">
        <f t="shared" si="68"/>
        <v>174993955.852213</v>
      </c>
      <c r="AK999" s="18">
        <f>AD999-VLOOKUP(A999,[2]选股结果!$A$2:$G$4900,7,FALSE)</f>
        <v>1365001291.71</v>
      </c>
    </row>
    <row r="1000" spans="1:37">
      <c r="A1000" s="5" t="s">
        <v>2033</v>
      </c>
      <c r="B1000" s="5" t="s">
        <v>2034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/>
      <c r="L1000" s="6">
        <v>0</v>
      </c>
      <c r="M1000" s="6">
        <v>0</v>
      </c>
      <c r="N1000" s="6"/>
      <c r="O1000" s="6">
        <v>0</v>
      </c>
      <c r="P1000" s="6">
        <v>259766102.03</v>
      </c>
      <c r="Q1000" s="6">
        <v>69791620.8</v>
      </c>
      <c r="R1000" s="6"/>
      <c r="S1000" s="6">
        <v>119380425.29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675840096.17</v>
      </c>
      <c r="AA1000" s="6">
        <v>288200773.87</v>
      </c>
      <c r="AB1000" s="10">
        <f t="shared" si="69"/>
        <v>1651501673.46</v>
      </c>
      <c r="AC1000" s="10">
        <f t="shared" si="70"/>
        <v>1343187397.36</v>
      </c>
      <c r="AD1000" s="10">
        <f t="shared" si="67"/>
        <v>308314276.1</v>
      </c>
      <c r="AE1000" s="12">
        <f>C1000/(1+0.13)/VLOOKUP(A1000,[1]选股结果!$A$2:$AX$3002,3,FALSE)</f>
        <v>0.907641077283582</v>
      </c>
      <c r="AF1000" s="12">
        <f>(S1000/(1+0.1)+Z1000)/(VLOOKUP(A1000,[1]选股结果!$A$2:$AY$3002,51,FALSE))</f>
        <v>0.639805025610911</v>
      </c>
      <c r="AG1000" s="16"/>
      <c r="AH1000" s="12">
        <f>AD1000/VLOOKUP(A1000,[1]选股结果!$A$2:$AX$3002,35,FALSE)</f>
        <v>0.394336854312874</v>
      </c>
      <c r="AI1000" s="10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S1000/(1+0.13)+Z1000)</f>
        <v>444461609.778053</v>
      </c>
      <c r="AJ1000" s="10">
        <f t="shared" si="68"/>
        <v>-136147333.678053</v>
      </c>
      <c r="AK1000" s="18">
        <f>AD1000-VLOOKUP(A1000,[2]选股结果!$A$2:$G$4900,7,FALSE)</f>
        <v>309463650.15</v>
      </c>
    </row>
    <row r="1001" spans="1:37">
      <c r="A1001" s="5" t="s">
        <v>2035</v>
      </c>
      <c r="B1001" s="5" t="s">
        <v>2036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/>
      <c r="L1001" s="6">
        <v>0</v>
      </c>
      <c r="M1001" s="6">
        <v>0</v>
      </c>
      <c r="N1001" s="6"/>
      <c r="O1001" s="6">
        <v>0</v>
      </c>
      <c r="P1001" s="6">
        <v>75641244.86</v>
      </c>
      <c r="Q1001" s="6">
        <v>26248627.42</v>
      </c>
      <c r="R1001" s="6"/>
      <c r="S1001" s="6">
        <v>977752387.31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188692858.17</v>
      </c>
      <c r="AA1001" s="6">
        <v>90526065.35</v>
      </c>
      <c r="AB1001" s="10">
        <f t="shared" si="69"/>
        <v>1396702778.3</v>
      </c>
      <c r="AC1001" s="10">
        <f t="shared" si="70"/>
        <v>1332612555.69</v>
      </c>
      <c r="AD1001" s="10">
        <f t="shared" si="67"/>
        <v>64090222.6100004</v>
      </c>
      <c r="AE1001" s="12">
        <f>C1001/(1+0.13)/VLOOKUP(A1001,[1]选股结果!$A$2:$AX$3002,3,FALSE)</f>
        <v>0.799296329518934</v>
      </c>
      <c r="AF1001" s="12">
        <f>(S1001/(1+0.1)+Z1001)/(VLOOKUP(A1001,[1]选股结果!$A$2:$AY$3002,51,FALSE))</f>
        <v>0.78432106900441</v>
      </c>
      <c r="AG1001" s="16"/>
      <c r="AH1001" s="12">
        <f>AD1001/VLOOKUP(A1001,[1]选股结果!$A$2:$AX$3002,35,FALSE)</f>
        <v>0.775548359297972</v>
      </c>
      <c r="AI1001" s="10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S1001/(1+0.13)+Z1001)</f>
        <v>319913976.52062</v>
      </c>
      <c r="AJ1001" s="10">
        <f t="shared" si="68"/>
        <v>-255823753.910619</v>
      </c>
      <c r="AK1001" s="18">
        <f>AD1001-VLOOKUP(A1001,[2]选股结果!$A$2:$G$4900,7,FALSE)</f>
        <v>64203015.0900004</v>
      </c>
    </row>
    <row r="1002" spans="1:37">
      <c r="A1002" s="5" t="s">
        <v>2037</v>
      </c>
      <c r="B1002" s="5" t="s">
        <v>2038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/>
      <c r="L1002" s="6">
        <v>0</v>
      </c>
      <c r="M1002" s="6">
        <v>0</v>
      </c>
      <c r="N1002" s="6"/>
      <c r="O1002" s="6">
        <v>0</v>
      </c>
      <c r="P1002" s="6">
        <v>38446107.63</v>
      </c>
      <c r="Q1002" s="6">
        <v>107441569.49</v>
      </c>
      <c r="R1002" s="6"/>
      <c r="S1002" s="6">
        <v>1634996485.92</v>
      </c>
      <c r="T1002" s="6">
        <v>26841237.48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44346973</v>
      </c>
      <c r="AA1002" s="6">
        <v>116348002.01</v>
      </c>
      <c r="AB1002" s="10">
        <f t="shared" si="69"/>
        <v>1481205143.92</v>
      </c>
      <c r="AC1002" s="10">
        <f t="shared" si="70"/>
        <v>1860978806.04</v>
      </c>
      <c r="AD1002" s="10">
        <f t="shared" si="67"/>
        <v>-379773662.12</v>
      </c>
      <c r="AE1002" s="12">
        <f>C1002/(1+0.13)/VLOOKUP(A1002,[1]选股结果!$A$2:$AX$3002,3,FALSE)</f>
        <v>0.686197597171517</v>
      </c>
      <c r="AF1002" s="12">
        <f>(S1002/(1+0.1)+Z1002)/(VLOOKUP(A1002,[1]选股结果!$A$2:$AY$3002,51,FALSE))</f>
        <v>0.899965538938655</v>
      </c>
      <c r="AG1002" s="16"/>
      <c r="AH1002" s="12">
        <f>AD1002/VLOOKUP(A1002,[1]选股结果!$A$2:$AX$3002,35,FALSE)</f>
        <v>-8.67718266769685</v>
      </c>
      <c r="AI1002" s="10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S1002/(1+0.13)+Z1002)</f>
        <v>209604624.028053</v>
      </c>
      <c r="AJ1002" s="10">
        <f t="shared" si="68"/>
        <v>-589378286.148053</v>
      </c>
      <c r="AK1002" s="18">
        <f>AD1002-VLOOKUP(A1002,[2]选股结果!$A$2:$G$4900,7,FALSE)</f>
        <v>-383442922.73</v>
      </c>
    </row>
    <row r="1003" spans="1:37">
      <c r="A1003" s="5" t="s">
        <v>2039</v>
      </c>
      <c r="B1003" s="5" t="s">
        <v>2040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/>
      <c r="L1003" s="6">
        <v>0</v>
      </c>
      <c r="M1003" s="6">
        <v>0</v>
      </c>
      <c r="N1003" s="6"/>
      <c r="O1003" s="6">
        <v>0</v>
      </c>
      <c r="P1003" s="6">
        <v>90937294.45</v>
      </c>
      <c r="Q1003" s="6">
        <v>27814939.15</v>
      </c>
      <c r="R1003" s="6"/>
      <c r="S1003" s="6">
        <v>1031674608.37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95130636.14</v>
      </c>
      <c r="AA1003" s="6">
        <v>22961595.91</v>
      </c>
      <c r="AB1003" s="10">
        <f t="shared" si="69"/>
        <v>1304499846.62</v>
      </c>
      <c r="AC1003" s="10">
        <f t="shared" si="70"/>
        <v>1240704134.87</v>
      </c>
      <c r="AD1003" s="10">
        <f t="shared" si="67"/>
        <v>63795711.75</v>
      </c>
      <c r="AE1003" s="12">
        <f>C1003/(1+0.13)/VLOOKUP(A1003,[1]选股结果!$A$2:$AX$3002,3,FALSE)</f>
        <v>2.48906832957642</v>
      </c>
      <c r="AF1003" s="12">
        <f>(S1003/(1+0.1)+Z1003)/(VLOOKUP(A1003,[1]选股结果!$A$2:$AY$3002,51,FALSE))</f>
        <v>2.84082693953648</v>
      </c>
      <c r="AG1003" s="16"/>
      <c r="AH1003" s="12">
        <f>AD1003/VLOOKUP(A1003,[1]选股结果!$A$2:$AX$3002,35,FALSE)</f>
        <v>0.833132251031761</v>
      </c>
      <c r="AI1003" s="10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S1003/(1+0.13)+Z1003)</f>
        <v>-644484641.368496</v>
      </c>
      <c r="AJ1003" s="10">
        <f t="shared" si="68"/>
        <v>708280353.118496</v>
      </c>
      <c r="AK1003" s="18">
        <f>AD1003-VLOOKUP(A1003,[2]选股结果!$A$2:$G$4900,7,FALSE)</f>
        <v>63729837.17</v>
      </c>
    </row>
    <row r="1004" spans="1:37">
      <c r="A1004" s="5" t="s">
        <v>2041</v>
      </c>
      <c r="B1004" s="5" t="s">
        <v>2042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/>
      <c r="L1004" s="6">
        <v>0</v>
      </c>
      <c r="M1004" s="6">
        <v>0</v>
      </c>
      <c r="N1004" s="6"/>
      <c r="O1004" s="6">
        <v>0</v>
      </c>
      <c r="P1004" s="6">
        <v>44228912.06</v>
      </c>
      <c r="Q1004" s="6">
        <v>20998935.09</v>
      </c>
      <c r="R1004" s="6"/>
      <c r="S1004" s="6">
        <v>1447601832.2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225401164.47</v>
      </c>
      <c r="AA1004" s="6">
        <v>149708112.74</v>
      </c>
      <c r="AB1004" s="10">
        <f t="shared" si="69"/>
        <v>1538877726.91</v>
      </c>
      <c r="AC1004" s="10">
        <f t="shared" si="70"/>
        <v>1866940021.47</v>
      </c>
      <c r="AD1004" s="10">
        <f t="shared" si="67"/>
        <v>-328062294.56</v>
      </c>
      <c r="AE1004" s="12">
        <f>C1004/(1+0.13)/VLOOKUP(A1004,[1]选股结果!$A$2:$AX$3002,3,FALSE)</f>
        <v>0.704796221167151</v>
      </c>
      <c r="AF1004" s="12">
        <f>(S1004/(1+0.1)+Z1004)/(VLOOKUP(A1004,[1]选股结果!$A$2:$AY$3002,51,FALSE))</f>
        <v>0.814035272931312</v>
      </c>
      <c r="AG1004" s="16"/>
      <c r="AH1004" s="12">
        <f>AD1004/VLOOKUP(A1004,[1]选股结果!$A$2:$AX$3002,35,FALSE)</f>
        <v>33.5282740820246</v>
      </c>
      <c r="AI1004" s="10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S1004/(1+0.13)+Z1004)</f>
        <v>387068485.441416</v>
      </c>
      <c r="AJ1004" s="10">
        <f t="shared" si="68"/>
        <v>-715130780.001416</v>
      </c>
      <c r="AK1004" s="18">
        <f>AD1004-VLOOKUP(A1004,[2]选股结果!$A$2:$G$4900,7,FALSE)</f>
        <v>-326720095.89</v>
      </c>
    </row>
    <row r="1005" spans="1:37">
      <c r="A1005" s="5" t="s">
        <v>2043</v>
      </c>
      <c r="B1005" s="5" t="s">
        <v>2044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/>
      <c r="L1005" s="6">
        <v>0</v>
      </c>
      <c r="M1005" s="6">
        <v>0</v>
      </c>
      <c r="N1005" s="6"/>
      <c r="O1005" s="6">
        <v>0</v>
      </c>
      <c r="P1005" s="6">
        <v>1159636791.21</v>
      </c>
      <c r="Q1005" s="6">
        <v>255342242.46</v>
      </c>
      <c r="R1005" s="6"/>
      <c r="S1005" s="6">
        <v>6349030037.58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901833043.38</v>
      </c>
      <c r="AA1005" s="6">
        <v>1361302452.59</v>
      </c>
      <c r="AB1005" s="10">
        <f t="shared" si="69"/>
        <v>10768914501.14</v>
      </c>
      <c r="AC1005" s="10">
        <f t="shared" si="70"/>
        <v>9771802324.76</v>
      </c>
      <c r="AD1005" s="10">
        <f t="shared" si="67"/>
        <v>997112176.380001</v>
      </c>
      <c r="AE1005" s="12">
        <f>C1005/(1+0.13)/VLOOKUP(A1005,[1]选股结果!$A$2:$AX$3002,3,FALSE)</f>
        <v>0.928465705244268</v>
      </c>
      <c r="AF1005" s="12">
        <f>(S1005/(1+0.1)+Z1005)/(VLOOKUP(A1005,[1]选股结果!$A$2:$AY$3002,51,FALSE))</f>
        <v>0.78005127053695</v>
      </c>
      <c r="AG1005" s="16"/>
      <c r="AH1005" s="12">
        <f>AD1005/VLOOKUP(A1005,[1]选股结果!$A$2:$AX$3002,35,FALSE)</f>
        <v>1.11457398538983</v>
      </c>
      <c r="AI1005" s="10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S1005/(1+0.13)+Z1005)</f>
        <v>2034992060.69434</v>
      </c>
      <c r="AJ1005" s="10">
        <f t="shared" si="68"/>
        <v>-1037879884.31433</v>
      </c>
      <c r="AK1005" s="18">
        <f>AD1005-VLOOKUP(A1005,[2]选股结果!$A$2:$G$4900,7,FALSE)</f>
        <v>954441492.680001</v>
      </c>
    </row>
    <row r="1006" spans="1:37">
      <c r="A1006" s="5" t="s">
        <v>2045</v>
      </c>
      <c r="B1006" s="5" t="s">
        <v>2046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/>
      <c r="L1006" s="6">
        <v>0</v>
      </c>
      <c r="M1006" s="6">
        <v>0</v>
      </c>
      <c r="N1006" s="6"/>
      <c r="O1006" s="6">
        <v>0</v>
      </c>
      <c r="P1006" s="6">
        <v>141970278.32</v>
      </c>
      <c r="Q1006" s="6">
        <v>848437418.31</v>
      </c>
      <c r="R1006" s="6"/>
      <c r="S1006" s="6">
        <v>4310490170.65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368193653.35</v>
      </c>
      <c r="AA1006" s="6">
        <v>1572949940.2</v>
      </c>
      <c r="AB1006" s="10">
        <f t="shared" si="69"/>
        <v>4361915805.59</v>
      </c>
      <c r="AC1006" s="10">
        <f t="shared" si="70"/>
        <v>6393604042.52</v>
      </c>
      <c r="AD1006" s="10">
        <f t="shared" si="67"/>
        <v>-2031688236.93</v>
      </c>
      <c r="AE1006" s="12">
        <f>C1006/(1+0.13)/VLOOKUP(A1006,[1]选股结果!$A$2:$AX$3002,3,FALSE)</f>
        <v>0.650260507971721</v>
      </c>
      <c r="AF1006" s="12">
        <f>(S1006/(1+0.1)+Z1006)/(VLOOKUP(A1006,[1]选股结果!$A$2:$AY$3002,51,FALSE))</f>
        <v>0.998880602418309</v>
      </c>
      <c r="AG1006" s="16"/>
      <c r="AH1006" s="12">
        <f>AD1006/VLOOKUP(A1006,[1]选股结果!$A$2:$AX$3002,35,FALSE)</f>
        <v>13.532555182034</v>
      </c>
      <c r="AI1006" s="10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S1006/(1+0.13)+Z1006)</f>
        <v>108838391.268319</v>
      </c>
      <c r="AJ1006" s="10">
        <f t="shared" si="68"/>
        <v>-2140526628.19832</v>
      </c>
      <c r="AK1006" s="18">
        <f>AD1006-VLOOKUP(A1006,[2]选股结果!$A$2:$G$4900,7,FALSE)</f>
        <v>-2031758765.48</v>
      </c>
    </row>
    <row r="1007" spans="1:37">
      <c r="A1007" s="5" t="s">
        <v>2047</v>
      </c>
      <c r="B1007" s="5" t="s">
        <v>2048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/>
      <c r="L1007" s="6">
        <v>0</v>
      </c>
      <c r="M1007" s="6">
        <v>0</v>
      </c>
      <c r="N1007" s="6"/>
      <c r="O1007" s="6">
        <v>0</v>
      </c>
      <c r="P1007" s="6">
        <v>59153291.58</v>
      </c>
      <c r="Q1007" s="6">
        <v>46913871.08</v>
      </c>
      <c r="R1007" s="6"/>
      <c r="S1007" s="6">
        <v>775015070.05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149366241.94</v>
      </c>
      <c r="AA1007" s="6">
        <v>146368362.74</v>
      </c>
      <c r="AB1007" s="10">
        <f t="shared" si="69"/>
        <v>1324685391.99</v>
      </c>
      <c r="AC1007" s="10">
        <f t="shared" si="70"/>
        <v>1129902966.31</v>
      </c>
      <c r="AD1007" s="10">
        <f t="shared" si="67"/>
        <v>194782425.68</v>
      </c>
      <c r="AE1007" s="12">
        <f>C1007/(1+0.13)/VLOOKUP(A1007,[1]选股结果!$A$2:$AX$3002,3,FALSE)</f>
        <v>0.988700866465655</v>
      </c>
      <c r="AF1007" s="12">
        <f>(S1007/(1+0.1)+Z1007)/(VLOOKUP(A1007,[1]选股结果!$A$2:$AY$3002,51,FALSE))</f>
        <v>0.75119658324045</v>
      </c>
      <c r="AG1007" s="16"/>
      <c r="AH1007" s="12">
        <f>AD1007/VLOOKUP(A1007,[1]选股结果!$A$2:$AX$3002,35,FALSE)</f>
        <v>-21.6995790671644</v>
      </c>
      <c r="AI1007" s="10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S1007/(1+0.13)+Z1007)</f>
        <v>301533282.117965</v>
      </c>
      <c r="AJ1007" s="10">
        <f t="shared" si="68"/>
        <v>-106750856.437964</v>
      </c>
      <c r="AK1007" s="18">
        <f>AD1007-VLOOKUP(A1007,[2]选股结果!$A$2:$G$4900,7,FALSE)</f>
        <v>195770466.85</v>
      </c>
    </row>
    <row r="1008" spans="1:37">
      <c r="A1008" s="5" t="s">
        <v>2049</v>
      </c>
      <c r="B1008" s="5" t="s">
        <v>2050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/>
      <c r="L1008" s="6">
        <v>0</v>
      </c>
      <c r="M1008" s="6">
        <v>0</v>
      </c>
      <c r="N1008" s="6"/>
      <c r="O1008" s="6">
        <v>0</v>
      </c>
      <c r="P1008" s="6">
        <v>93392675.49</v>
      </c>
      <c r="Q1008" s="6">
        <v>52273210.34</v>
      </c>
      <c r="R1008" s="6"/>
      <c r="S1008" s="6">
        <v>138038670.19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177880935.07</v>
      </c>
      <c r="AA1008" s="6">
        <v>250750045.72</v>
      </c>
      <c r="AB1008" s="10">
        <f t="shared" si="69"/>
        <v>822141931.71</v>
      </c>
      <c r="AC1008" s="10">
        <f t="shared" si="70"/>
        <v>660062326.47</v>
      </c>
      <c r="AD1008" s="10">
        <f t="shared" si="67"/>
        <v>162079605.24</v>
      </c>
      <c r="AE1008" s="12">
        <f>C1008/(1+0.13)/VLOOKUP(A1008,[1]选股结果!$A$2:$AX$3002,3,FALSE)</f>
        <v>1.01151876823397</v>
      </c>
      <c r="AF1008" s="12">
        <f>(S1008/(1+0.1)+Z1008)/(VLOOKUP(A1008,[1]选股结果!$A$2:$AY$3002,51,FALSE))</f>
        <v>0.515707560552878</v>
      </c>
      <c r="AG1008" s="16"/>
      <c r="AH1008" s="12">
        <f>AD1008/VLOOKUP(A1008,[1]选股结果!$A$2:$AX$3002,35,FALSE)</f>
        <v>2.5820214183388</v>
      </c>
      <c r="AI1008" s="10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S1008/(1+0.13)+Z1008)</f>
        <v>288221930.257611</v>
      </c>
      <c r="AJ1008" s="10">
        <f t="shared" si="68"/>
        <v>-126142325.017611</v>
      </c>
      <c r="AK1008" s="18">
        <f>AD1008-VLOOKUP(A1008,[2]选股结果!$A$2:$G$4900,7,FALSE)</f>
        <v>162079605.24</v>
      </c>
    </row>
    <row r="1009" spans="1:37">
      <c r="A1009" s="5" t="s">
        <v>2051</v>
      </c>
      <c r="B1009" s="5" t="s">
        <v>2052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/>
      <c r="L1009" s="6">
        <v>0</v>
      </c>
      <c r="M1009" s="6">
        <v>0</v>
      </c>
      <c r="N1009" s="6"/>
      <c r="O1009" s="6">
        <v>0</v>
      </c>
      <c r="P1009" s="6">
        <v>54251806.42</v>
      </c>
      <c r="Q1009" s="6">
        <v>46740243.76</v>
      </c>
      <c r="R1009" s="6"/>
      <c r="S1009" s="6">
        <v>17397611008.3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872100878.19</v>
      </c>
      <c r="AA1009" s="6">
        <v>263560788.98</v>
      </c>
      <c r="AB1009" s="10">
        <f t="shared" si="69"/>
        <v>18435528872.77</v>
      </c>
      <c r="AC1009" s="10">
        <f t="shared" si="70"/>
        <v>18587524481.89</v>
      </c>
      <c r="AD1009" s="10">
        <f t="shared" si="67"/>
        <v>-151995609.119999</v>
      </c>
      <c r="AE1009" s="12">
        <f>C1009/(1+0.13)/VLOOKUP(A1009,[1]选股结果!$A$2:$AX$3002,3,FALSE)</f>
        <v>1.00110283068703</v>
      </c>
      <c r="AF1009" s="12">
        <f>(S1009/(1+0.1)+Z1009)/(VLOOKUP(A1009,[1]选股结果!$A$2:$AY$3002,51,FALSE))</f>
        <v>1.02411250496776</v>
      </c>
      <c r="AG1009" s="16"/>
      <c r="AH1009" s="12">
        <f>AD1009/VLOOKUP(A1009,[1]选股结果!$A$2:$AX$3002,35,FALSE)</f>
        <v>0.373466400583898</v>
      </c>
      <c r="AI1009" s="10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S1009/(1+0.13)+Z1009)</f>
        <v>26976149.6913261</v>
      </c>
      <c r="AJ1009" s="10">
        <f t="shared" si="68"/>
        <v>-178971758.811325</v>
      </c>
      <c r="AK1009" s="18">
        <f>AD1009-VLOOKUP(A1009,[2]选股结果!$A$2:$G$4900,7,FALSE)</f>
        <v>-186116108.849999</v>
      </c>
    </row>
    <row r="1010" spans="1:37">
      <c r="A1010" s="5" t="s">
        <v>2053</v>
      </c>
      <c r="B1010" s="5" t="s">
        <v>2054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/>
      <c r="L1010" s="6">
        <v>0</v>
      </c>
      <c r="M1010" s="6">
        <v>0</v>
      </c>
      <c r="N1010" s="6"/>
      <c r="O1010" s="6">
        <v>0</v>
      </c>
      <c r="P1010" s="6">
        <v>310374791.64</v>
      </c>
      <c r="Q1010" s="6">
        <v>53191743.43</v>
      </c>
      <c r="R1010" s="6"/>
      <c r="S1010" s="6">
        <v>1071156618.36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247537908.09</v>
      </c>
      <c r="AA1010" s="6">
        <v>116394141.53</v>
      </c>
      <c r="AB1010" s="10">
        <f t="shared" si="69"/>
        <v>2407456847.68</v>
      </c>
      <c r="AC1010" s="10">
        <f t="shared" si="70"/>
        <v>1745463459.62</v>
      </c>
      <c r="AD1010" s="10">
        <f t="shared" si="67"/>
        <v>661993388.06</v>
      </c>
      <c r="AE1010" s="12">
        <f>C1010/(1+0.13)/VLOOKUP(A1010,[1]选股结果!$A$2:$AX$3002,3,FALSE)</f>
        <v>1.08819683103234</v>
      </c>
      <c r="AF1010" s="12">
        <f>(S1010/(1+0.1)+Z1010)/(VLOOKUP(A1010,[1]选股结果!$A$2:$AY$3002,51,FALSE))</f>
        <v>0.966277443229625</v>
      </c>
      <c r="AG1010" s="16"/>
      <c r="AH1010" s="12">
        <f>AD1010/VLOOKUP(A1010,[1]选股结果!$A$2:$AX$3002,35,FALSE)</f>
        <v>1.26556743997487</v>
      </c>
      <c r="AI1010" s="10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S1010/(1+0.13)+Z1010)</f>
        <v>68475819.3519466</v>
      </c>
      <c r="AJ1010" s="10">
        <f t="shared" si="68"/>
        <v>593517568.708053</v>
      </c>
      <c r="AK1010" s="18">
        <f>AD1010-VLOOKUP(A1010,[2]选股结果!$A$2:$G$4900,7,FALSE)</f>
        <v>661993388.06</v>
      </c>
    </row>
    <row r="1011" spans="1:37">
      <c r="A1011" s="5" t="s">
        <v>2055</v>
      </c>
      <c r="B1011" s="5" t="s">
        <v>2056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/>
      <c r="L1011" s="6">
        <v>0</v>
      </c>
      <c r="M1011" s="6">
        <v>0</v>
      </c>
      <c r="N1011" s="6"/>
      <c r="O1011" s="6">
        <v>0</v>
      </c>
      <c r="P1011" s="6">
        <v>139698654.47</v>
      </c>
      <c r="Q1011" s="6">
        <v>138912851.74</v>
      </c>
      <c r="R1011" s="6"/>
      <c r="S1011" s="6">
        <v>693630425.4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257753096.63</v>
      </c>
      <c r="AA1011" s="6">
        <v>510043301.12</v>
      </c>
      <c r="AB1011" s="10">
        <f t="shared" si="69"/>
        <v>1679502149.17</v>
      </c>
      <c r="AC1011" s="10">
        <f t="shared" si="70"/>
        <v>1601125477.62</v>
      </c>
      <c r="AD1011" s="10">
        <f t="shared" si="67"/>
        <v>78376671.55</v>
      </c>
      <c r="AE1011" s="12">
        <f>C1011/(1+0.13)/VLOOKUP(A1011,[1]选股结果!$A$2:$AX$3002,3,FALSE)</f>
        <v>0.822254107573253</v>
      </c>
      <c r="AF1011" s="12">
        <f>(S1011/(1+0.1)+Z1011)/(VLOOKUP(A1011,[1]选股结果!$A$2:$AY$3002,51,FALSE))</f>
        <v>0.590083131622576</v>
      </c>
      <c r="AG1011" s="16"/>
      <c r="AH1011" s="12">
        <f>AD1011/VLOOKUP(A1011,[1]选股结果!$A$2:$AX$3002,35,FALSE)</f>
        <v>3.21917205066483</v>
      </c>
      <c r="AI1011" s="10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S1011/(1+0.13)+Z1011)</f>
        <v>633840197.592743</v>
      </c>
      <c r="AJ1011" s="10">
        <f t="shared" si="68"/>
        <v>-555463526.042743</v>
      </c>
      <c r="AK1011" s="18">
        <f>AD1011-VLOOKUP(A1011,[2]选股结果!$A$2:$G$4900,7,FALSE)</f>
        <v>78351419.23</v>
      </c>
    </row>
    <row r="1012" spans="1:37">
      <c r="A1012" s="5" t="s">
        <v>2057</v>
      </c>
      <c r="B1012" s="5" t="s">
        <v>2058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/>
      <c r="L1012" s="6">
        <v>0</v>
      </c>
      <c r="M1012" s="6">
        <v>0</v>
      </c>
      <c r="N1012" s="6"/>
      <c r="O1012" s="6">
        <v>0</v>
      </c>
      <c r="P1012" s="6">
        <v>23430737.88</v>
      </c>
      <c r="Q1012" s="6">
        <v>49439206.09</v>
      </c>
      <c r="R1012" s="6"/>
      <c r="S1012" s="6">
        <v>448663655.26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141818474.88</v>
      </c>
      <c r="AA1012" s="6">
        <v>97136577.15</v>
      </c>
      <c r="AB1012" s="10">
        <f t="shared" si="69"/>
        <v>705051710.41</v>
      </c>
      <c r="AC1012" s="10">
        <f t="shared" si="70"/>
        <v>711049445.17</v>
      </c>
      <c r="AD1012" s="10">
        <f t="shared" si="67"/>
        <v>-5997734.75999987</v>
      </c>
      <c r="AE1012" s="12">
        <f>C1012/(1+0.13)/VLOOKUP(A1012,[1]选股结果!$A$2:$AX$3002,3,FALSE)</f>
        <v>0.844410807431203</v>
      </c>
      <c r="AF1012" s="12">
        <f>(S1012/(1+0.1)+Z1012)/(VLOOKUP(A1012,[1]选股结果!$A$2:$AY$3002,51,FALSE))</f>
        <v>0.817164401403389</v>
      </c>
      <c r="AG1012" s="16"/>
      <c r="AH1012" s="12">
        <f>AD1012/VLOOKUP(A1012,[1]选股结果!$A$2:$AX$3002,35,FALSE)</f>
        <v>-0.678293286823427</v>
      </c>
      <c r="AI1012" s="10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S1012/(1+0.13)+Z1012)</f>
        <v>133819397.179026</v>
      </c>
      <c r="AJ1012" s="10">
        <f t="shared" si="68"/>
        <v>-139817131.939026</v>
      </c>
      <c r="AK1012" s="18">
        <f>AD1012-VLOOKUP(A1012,[2]选股结果!$A$2:$G$4900,7,FALSE)</f>
        <v>-5916809.11999987</v>
      </c>
    </row>
    <row r="1013" spans="1:37">
      <c r="A1013" s="5" t="s">
        <v>2059</v>
      </c>
      <c r="B1013" s="5" t="s">
        <v>2060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/>
      <c r="L1013" s="6">
        <v>0</v>
      </c>
      <c r="M1013" s="6">
        <v>0</v>
      </c>
      <c r="N1013" s="6"/>
      <c r="O1013" s="6">
        <v>0</v>
      </c>
      <c r="P1013" s="6">
        <v>628024767.76</v>
      </c>
      <c r="Q1013" s="6">
        <v>236383431.24</v>
      </c>
      <c r="R1013" s="6"/>
      <c r="S1013" s="6">
        <v>4740193277.53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1339885836.89</v>
      </c>
      <c r="AA1013" s="6">
        <v>843031873.98</v>
      </c>
      <c r="AB1013" s="10">
        <f t="shared" si="69"/>
        <v>8078635168.89</v>
      </c>
      <c r="AC1013" s="10">
        <f t="shared" si="70"/>
        <v>7551135756.16</v>
      </c>
      <c r="AD1013" s="10">
        <f t="shared" si="67"/>
        <v>527499412.73</v>
      </c>
      <c r="AE1013" s="12">
        <f>C1013/(1+0.13)/VLOOKUP(A1013,[1]选股结果!$A$2:$AX$3002,3,FALSE)</f>
        <v>0.958070053583439</v>
      </c>
      <c r="AF1013" s="12">
        <f>(S1013/(1+0.1)+Z1013)/(VLOOKUP(A1013,[1]选股结果!$A$2:$AY$3002,51,FALSE))</f>
        <v>0.913167355152893</v>
      </c>
      <c r="AG1013" s="16"/>
      <c r="AH1013" s="12">
        <f>AD1013/VLOOKUP(A1013,[1]选股结果!$A$2:$AX$3002,35,FALSE)</f>
        <v>0.618292667378241</v>
      </c>
      <c r="AI1013" s="10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S1013/(1+0.13)+Z1013)</f>
        <v>651580499.611328</v>
      </c>
      <c r="AJ1013" s="10">
        <f t="shared" si="68"/>
        <v>-124081086.881329</v>
      </c>
      <c r="AK1013" s="18">
        <f>AD1013-VLOOKUP(A1013,[2]选股结果!$A$2:$G$4900,7,FALSE)</f>
        <v>527098754.1</v>
      </c>
    </row>
    <row r="1014" spans="1:37">
      <c r="A1014" s="5" t="s">
        <v>2061</v>
      </c>
      <c r="B1014" s="5" t="s">
        <v>2062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/>
      <c r="L1014" s="6">
        <v>0</v>
      </c>
      <c r="M1014" s="6">
        <v>0</v>
      </c>
      <c r="N1014" s="6"/>
      <c r="O1014" s="6">
        <v>0</v>
      </c>
      <c r="P1014" s="6">
        <v>235675698.6</v>
      </c>
      <c r="Q1014" s="6">
        <v>378325070.86</v>
      </c>
      <c r="R1014" s="6"/>
      <c r="S1014" s="6">
        <v>1869909555.54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472261458.44</v>
      </c>
      <c r="AA1014" s="6">
        <v>389733388.77</v>
      </c>
      <c r="AB1014" s="10">
        <f t="shared" si="69"/>
        <v>3129075236.8</v>
      </c>
      <c r="AC1014" s="10">
        <f t="shared" si="70"/>
        <v>2967580101.35</v>
      </c>
      <c r="AD1014" s="10">
        <f t="shared" si="67"/>
        <v>161495135.45</v>
      </c>
      <c r="AE1014" s="12">
        <f>C1014/(1+0.13)/VLOOKUP(A1014,[1]选股结果!$A$2:$AX$3002,3,FALSE)</f>
        <v>0.653056590676553</v>
      </c>
      <c r="AF1014" s="12">
        <f>(S1014/(1+0.1)+Z1014)/(VLOOKUP(A1014,[1]选股结果!$A$2:$AY$3002,51,FALSE))</f>
        <v>0.686730061015522</v>
      </c>
      <c r="AG1014" s="16"/>
      <c r="AH1014" s="12">
        <f>AD1014/VLOOKUP(A1014,[1]选股结果!$A$2:$AX$3002,35,FALSE)</f>
        <v>0.523211856598951</v>
      </c>
      <c r="AI1014" s="10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S1014/(1+0.13)+Z1014)</f>
        <v>1036027122.91796</v>
      </c>
      <c r="AJ1014" s="10">
        <f t="shared" si="68"/>
        <v>-874531987.467964</v>
      </c>
      <c r="AK1014" s="18">
        <f>AD1014-VLOOKUP(A1014,[2]选股结果!$A$2:$G$4900,7,FALSE)</f>
        <v>162836742.2</v>
      </c>
    </row>
    <row r="1015" spans="1:37">
      <c r="A1015" s="5" t="s">
        <v>2063</v>
      </c>
      <c r="B1015" s="5" t="s">
        <v>2064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/>
      <c r="L1015" s="6">
        <v>0</v>
      </c>
      <c r="M1015" s="6">
        <v>0</v>
      </c>
      <c r="N1015" s="6"/>
      <c r="O1015" s="6">
        <v>0</v>
      </c>
      <c r="P1015" s="6">
        <v>60688149.37</v>
      </c>
      <c r="Q1015" s="6">
        <v>100380421.28</v>
      </c>
      <c r="R1015" s="6"/>
      <c r="S1015" s="6">
        <v>2891869288.37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157734672.22</v>
      </c>
      <c r="AA1015" s="6">
        <v>56047678.02</v>
      </c>
      <c r="AB1015" s="10">
        <f t="shared" si="69"/>
        <v>3110561525.72</v>
      </c>
      <c r="AC1015" s="10">
        <f t="shared" si="70"/>
        <v>3166339787.98</v>
      </c>
      <c r="AD1015" s="10">
        <f t="shared" si="67"/>
        <v>-55778262.2599993</v>
      </c>
      <c r="AE1015" s="12">
        <f>C1015/(1+0.13)/VLOOKUP(A1015,[1]选股结果!$A$2:$AX$3002,3,FALSE)</f>
        <v>0.928566769693542</v>
      </c>
      <c r="AF1015" s="12">
        <f>(S1015/(1+0.1)+Z1015)/(VLOOKUP(A1015,[1]选股结果!$A$2:$AY$3002,51,FALSE))</f>
        <v>1.00203959695502</v>
      </c>
      <c r="AG1015" s="16"/>
      <c r="AH1015" s="12">
        <f>AD1015/VLOOKUP(A1015,[1]选股结果!$A$2:$AX$3002,35,FALSE)</f>
        <v>-0.436724718732797</v>
      </c>
      <c r="AI1015" s="10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S1015/(1+0.13)+Z1015)</f>
        <v>64123529.3206201</v>
      </c>
      <c r="AJ1015" s="10">
        <f t="shared" si="68"/>
        <v>-119901791.580619</v>
      </c>
      <c r="AK1015" s="18">
        <f>AD1015-VLOOKUP(A1015,[2]选股结果!$A$2:$G$4900,7,FALSE)</f>
        <v>-55778262.2599993</v>
      </c>
    </row>
    <row r="1016" spans="1:37">
      <c r="A1016" s="5" t="s">
        <v>2065</v>
      </c>
      <c r="B1016" s="5" t="s">
        <v>2066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/>
      <c r="L1016" s="6">
        <v>0</v>
      </c>
      <c r="M1016" s="6">
        <v>0</v>
      </c>
      <c r="N1016" s="6"/>
      <c r="O1016" s="6">
        <v>0</v>
      </c>
      <c r="P1016" s="6">
        <v>28920741.91</v>
      </c>
      <c r="Q1016" s="6">
        <v>17627291.41</v>
      </c>
      <c r="R1016" s="6"/>
      <c r="S1016" s="6">
        <v>851308147.89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115043155.86</v>
      </c>
      <c r="AA1016" s="6">
        <v>34982436.09</v>
      </c>
      <c r="AB1016" s="10">
        <f t="shared" si="69"/>
        <v>1040542202</v>
      </c>
      <c r="AC1016" s="10">
        <f t="shared" si="70"/>
        <v>1030254481.75</v>
      </c>
      <c r="AD1016" s="10">
        <f t="shared" si="67"/>
        <v>10287720.25</v>
      </c>
      <c r="AE1016" s="12">
        <f>C1016/(1+0.13)/VLOOKUP(A1016,[1]选股结果!$A$2:$AX$3002,3,FALSE)</f>
        <v>0.610130264334514</v>
      </c>
      <c r="AF1016" s="12">
        <f>(S1016/(1+0.1)+Z1016)/(VLOOKUP(A1016,[1]选股结果!$A$2:$AY$3002,51,FALSE))</f>
        <v>0.651041495016441</v>
      </c>
      <c r="AG1016" s="16"/>
      <c r="AH1016" s="12">
        <f>AD1016/VLOOKUP(A1016,[1]选股结果!$A$2:$AX$3002,35,FALSE)</f>
        <v>0.114866757018698</v>
      </c>
      <c r="AI1016" s="10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S1016/(1+0.13)+Z1016)</f>
        <v>497029190.219469</v>
      </c>
      <c r="AJ1016" s="10">
        <f t="shared" si="68"/>
        <v>-486741469.969469</v>
      </c>
      <c r="AK1016" s="18">
        <f>AD1016-VLOOKUP(A1016,[2]选股结果!$A$2:$G$4900,7,FALSE)</f>
        <v>10944892.13</v>
      </c>
    </row>
    <row r="1017" spans="1:37">
      <c r="A1017" s="5" t="s">
        <v>2067</v>
      </c>
      <c r="B1017" s="5" t="s">
        <v>2068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/>
      <c r="L1017" s="6">
        <v>0</v>
      </c>
      <c r="M1017" s="6">
        <v>0</v>
      </c>
      <c r="N1017" s="6"/>
      <c r="O1017" s="6">
        <v>0</v>
      </c>
      <c r="P1017" s="6">
        <v>3374847.16</v>
      </c>
      <c r="Q1017" s="6">
        <v>4171987.34</v>
      </c>
      <c r="R1017" s="6"/>
      <c r="S1017" s="6">
        <v>317297982.31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23466517.28</v>
      </c>
      <c r="AA1017" s="6">
        <v>34276870.91</v>
      </c>
      <c r="AB1017" s="10">
        <f t="shared" si="69"/>
        <v>387566590.4</v>
      </c>
      <c r="AC1017" s="10">
        <f t="shared" si="70"/>
        <v>378416217.66</v>
      </c>
      <c r="AD1017" s="10">
        <f t="shared" si="67"/>
        <v>9150372.73999995</v>
      </c>
      <c r="AE1017" s="12">
        <f>C1017/(1+0.13)/VLOOKUP(A1017,[1]选股结果!$A$2:$AX$3002,3,FALSE)</f>
        <v>0.956528262192123</v>
      </c>
      <c r="AF1017" s="12">
        <f>(S1017/(1+0.1)+Z1017)/(VLOOKUP(A1017,[1]选股结果!$A$2:$AY$3002,51,FALSE))</f>
        <v>0.958481381844476</v>
      </c>
      <c r="AG1017" s="16"/>
      <c r="AH1017" s="12">
        <f>AD1017/VLOOKUP(A1017,[1]选股结果!$A$2:$AX$3002,35,FALSE)</f>
        <v>0.29728372647701</v>
      </c>
      <c r="AI1017" s="10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S1017/(1+0.13)+Z1017)</f>
        <v>21169467.8793805</v>
      </c>
      <c r="AJ1017" s="10">
        <f t="shared" si="68"/>
        <v>-12019095.1393805</v>
      </c>
      <c r="AK1017" s="18">
        <f>AD1017-VLOOKUP(A1017,[2]选股结果!$A$2:$G$4900,7,FALSE)</f>
        <v>8879146.69999995</v>
      </c>
    </row>
    <row r="1018" spans="1:37">
      <c r="A1018" s="5" t="s">
        <v>2069</v>
      </c>
      <c r="B1018" s="5" t="s">
        <v>2070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/>
      <c r="L1018" s="6">
        <v>0</v>
      </c>
      <c r="M1018" s="6">
        <v>0</v>
      </c>
      <c r="N1018" s="6"/>
      <c r="O1018" s="6">
        <v>0</v>
      </c>
      <c r="P1018" s="6">
        <v>20075222.5</v>
      </c>
      <c r="Q1018" s="6">
        <v>17813306.25</v>
      </c>
      <c r="R1018" s="6"/>
      <c r="S1018" s="6">
        <v>1409187108.39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118726097.76</v>
      </c>
      <c r="AA1018" s="6">
        <v>81245943.42</v>
      </c>
      <c r="AB1018" s="10">
        <f t="shared" si="69"/>
        <v>1424972602.14</v>
      </c>
      <c r="AC1018" s="10">
        <f t="shared" si="70"/>
        <v>1629234372.07</v>
      </c>
      <c r="AD1018" s="10">
        <f t="shared" si="67"/>
        <v>-204261769.93</v>
      </c>
      <c r="AE1018" s="12">
        <f>C1018/(1+0.13)/VLOOKUP(A1018,[1]选股结果!$A$2:$AX$3002,3,FALSE)</f>
        <v>0.902085790339662</v>
      </c>
      <c r="AF1018" s="12">
        <f>(S1018/(1+0.1)+Z1018)/(VLOOKUP(A1018,[1]选股结果!$A$2:$AY$3002,51,FALSE))</f>
        <v>1.0491427030245</v>
      </c>
      <c r="AG1018" s="16"/>
      <c r="AH1018" s="12">
        <f>AD1018/VLOOKUP(A1018,[1]选股结果!$A$2:$AX$3002,35,FALSE)</f>
        <v>-4.64593088187788</v>
      </c>
      <c r="AI1018" s="10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S1018/(1+0.13)+Z1018)</f>
        <v>-31557073.5832744</v>
      </c>
      <c r="AJ1018" s="10">
        <f t="shared" si="68"/>
        <v>-172704696.346726</v>
      </c>
      <c r="AK1018" s="18">
        <f>AD1018-VLOOKUP(A1018,[2]选股结果!$A$2:$G$4900,7,FALSE)</f>
        <v>-204261769.93</v>
      </c>
    </row>
    <row r="1019" spans="1:37">
      <c r="A1019" s="5" t="s">
        <v>2071</v>
      </c>
      <c r="B1019" s="5" t="s">
        <v>2072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/>
      <c r="L1019" s="6">
        <v>0</v>
      </c>
      <c r="M1019" s="6">
        <v>0</v>
      </c>
      <c r="N1019" s="6"/>
      <c r="O1019" s="6">
        <v>0</v>
      </c>
      <c r="P1019" s="6">
        <v>31656978.79</v>
      </c>
      <c r="Q1019" s="6">
        <v>23291843.47</v>
      </c>
      <c r="R1019" s="6"/>
      <c r="S1019" s="6">
        <v>1197787538.34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433207691.17</v>
      </c>
      <c r="AA1019" s="6">
        <v>68749348.37</v>
      </c>
      <c r="AB1019" s="10">
        <f t="shared" si="69"/>
        <v>1926047076.64</v>
      </c>
      <c r="AC1019" s="10">
        <f t="shared" si="70"/>
        <v>1731401556.67</v>
      </c>
      <c r="AD1019" s="10">
        <f t="shared" si="67"/>
        <v>194645519.97</v>
      </c>
      <c r="AE1019" s="12">
        <f>C1019/(1+0.13)/VLOOKUP(A1019,[1]选股结果!$A$2:$AX$3002,3,FALSE)</f>
        <v>0.786181000447314</v>
      </c>
      <c r="AF1019" s="12">
        <f>(S1019/(1+0.1)+Z1019)/(VLOOKUP(A1019,[1]选股结果!$A$2:$AY$3002,51,FALSE))</f>
        <v>0.773045422390863</v>
      </c>
      <c r="AG1019" s="16"/>
      <c r="AH1019" s="12">
        <f>AD1019/VLOOKUP(A1019,[1]选股结果!$A$2:$AX$3002,35,FALSE)</f>
        <v>1.47243772113011</v>
      </c>
      <c r="AI1019" s="10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S1019/(1+0.13)+Z1019)</f>
        <v>475776193.047699</v>
      </c>
      <c r="AJ1019" s="10">
        <f t="shared" si="68"/>
        <v>-281130673.077699</v>
      </c>
      <c r="AK1019" s="18">
        <f>AD1019-VLOOKUP(A1019,[2]选股结果!$A$2:$G$4900,7,FALSE)</f>
        <v>194662634.58</v>
      </c>
    </row>
    <row r="1020" spans="1:37">
      <c r="A1020" s="5" t="s">
        <v>2073</v>
      </c>
      <c r="B1020" s="5" t="s">
        <v>2074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/>
      <c r="L1020" s="6">
        <v>0</v>
      </c>
      <c r="M1020" s="6">
        <v>0</v>
      </c>
      <c r="N1020" s="6"/>
      <c r="O1020" s="6">
        <v>0</v>
      </c>
      <c r="P1020" s="6">
        <v>95578309.27</v>
      </c>
      <c r="Q1020" s="6">
        <v>32337721.72</v>
      </c>
      <c r="R1020" s="6"/>
      <c r="S1020" s="6">
        <v>1213634183.22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145964349.78</v>
      </c>
      <c r="AA1020" s="6">
        <v>117759604.88</v>
      </c>
      <c r="AB1020" s="10">
        <f t="shared" si="69"/>
        <v>1411050468.42</v>
      </c>
      <c r="AC1020" s="10">
        <f t="shared" si="70"/>
        <v>1572936447.15</v>
      </c>
      <c r="AD1020" s="10">
        <f t="shared" si="67"/>
        <v>-161885978.73</v>
      </c>
      <c r="AE1020" s="12">
        <f>C1020/(1+0.13)/VLOOKUP(A1020,[1]选股结果!$A$2:$AX$3002,3,FALSE)</f>
        <v>0.818779094912441</v>
      </c>
      <c r="AF1020" s="12">
        <f>(S1020/(1+0.1)+Z1020)/(VLOOKUP(A1020,[1]选股结果!$A$2:$AY$3002,51,FALSE))</f>
        <v>0.843208634354651</v>
      </c>
      <c r="AG1020" s="16"/>
      <c r="AH1020" s="12">
        <f>AD1020/VLOOKUP(A1020,[1]选股结果!$A$2:$AX$3002,35,FALSE)</f>
        <v>-13.4022957201895</v>
      </c>
      <c r="AI1020" s="10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S1020/(1+0.13)+Z1020)</f>
        <v>261587804.997876</v>
      </c>
      <c r="AJ1020" s="10">
        <f t="shared" si="68"/>
        <v>-423473783.727876</v>
      </c>
      <c r="AK1020" s="18">
        <f>AD1020-VLOOKUP(A1020,[2]选股结果!$A$2:$G$4900,7,FALSE)</f>
        <v>-161885978.73</v>
      </c>
    </row>
    <row r="1021" spans="1:37">
      <c r="A1021" s="5" t="s">
        <v>2075</v>
      </c>
      <c r="B1021" s="5" t="s">
        <v>2076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/>
      <c r="L1021" s="6">
        <v>0</v>
      </c>
      <c r="M1021" s="6">
        <v>0</v>
      </c>
      <c r="N1021" s="6"/>
      <c r="O1021" s="6">
        <v>0</v>
      </c>
      <c r="P1021" s="6">
        <v>20677644.28</v>
      </c>
      <c r="Q1021" s="6">
        <v>27632068.74</v>
      </c>
      <c r="R1021" s="6"/>
      <c r="S1021" s="6">
        <v>20182636.65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81600258.89</v>
      </c>
      <c r="AA1021" s="6">
        <v>281435570.35</v>
      </c>
      <c r="AB1021" s="10">
        <f t="shared" si="69"/>
        <v>377430771.08</v>
      </c>
      <c r="AC1021" s="10">
        <f t="shared" si="70"/>
        <v>403896110.17</v>
      </c>
      <c r="AD1021" s="10">
        <f t="shared" si="67"/>
        <v>-26465339.09</v>
      </c>
      <c r="AE1021" s="12">
        <f>C1021/(1+0.13)/VLOOKUP(A1021,[1]选股结果!$A$2:$AX$3002,3,FALSE)</f>
        <v>0.980255226642209</v>
      </c>
      <c r="AF1021" s="12">
        <f>(S1021/(1+0.1)+Z1021)/(VLOOKUP(A1021,[1]选股结果!$A$2:$AY$3002,51,FALSE))</f>
        <v>0.223931546892806</v>
      </c>
      <c r="AG1021" s="16"/>
      <c r="AH1021" s="12">
        <f>AD1021/VLOOKUP(A1021,[1]选股结果!$A$2:$AX$3002,35,FALSE)</f>
        <v>-0.0773232197674623</v>
      </c>
      <c r="AI1021" s="10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S1021/(1+0.13)+Z1021)</f>
        <v>346872318.98177</v>
      </c>
      <c r="AJ1021" s="10">
        <f t="shared" si="68"/>
        <v>-373337658.07177</v>
      </c>
      <c r="AK1021" s="18">
        <f>AD1021-VLOOKUP(A1021,[2]选股结果!$A$2:$G$4900,7,FALSE)</f>
        <v>-26465339.09</v>
      </c>
    </row>
    <row r="1022" spans="1:37">
      <c r="A1022" s="5" t="s">
        <v>2077</v>
      </c>
      <c r="B1022" s="5" t="s">
        <v>2078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/>
      <c r="L1022" s="6">
        <v>0</v>
      </c>
      <c r="M1022" s="6">
        <v>0</v>
      </c>
      <c r="N1022" s="6"/>
      <c r="O1022" s="6">
        <v>0</v>
      </c>
      <c r="P1022" s="6">
        <v>27934214.71</v>
      </c>
      <c r="Q1022" s="6">
        <v>387872327.83</v>
      </c>
      <c r="R1022" s="6"/>
      <c r="S1022" s="6">
        <v>380744544.94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140749319.99</v>
      </c>
      <c r="AA1022" s="6">
        <v>350310170.01</v>
      </c>
      <c r="AB1022" s="10">
        <f t="shared" si="69"/>
        <v>1185229629.65</v>
      </c>
      <c r="AC1022" s="10">
        <f t="shared" si="70"/>
        <v>899738249.65</v>
      </c>
      <c r="AD1022" s="10">
        <f t="shared" si="67"/>
        <v>285491380</v>
      </c>
      <c r="AE1022" s="12">
        <f>C1022/(1+0.13)/VLOOKUP(A1022,[1]选股结果!$A$2:$AX$3002,3,FALSE)</f>
        <v>0.92626085217001</v>
      </c>
      <c r="AF1022" s="12">
        <f>(S1022/(1+0.1)+Z1022)/(VLOOKUP(A1022,[1]选股结果!$A$2:$AY$3002,51,FALSE))</f>
        <v>0.578056915270902</v>
      </c>
      <c r="AG1022" s="16"/>
      <c r="AH1022" s="12">
        <f>AD1022/VLOOKUP(A1022,[1]选股结果!$A$2:$AX$3002,35,FALSE)</f>
        <v>-17.5865452290324</v>
      </c>
      <c r="AI1022" s="10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S1022/(1+0.13)+Z1022)</f>
        <v>364579861.561859</v>
      </c>
      <c r="AJ1022" s="10">
        <f t="shared" si="68"/>
        <v>-79088481.5618585</v>
      </c>
      <c r="AK1022" s="18">
        <f>AD1022-VLOOKUP(A1022,[2]选股结果!$A$2:$G$4900,7,FALSE)</f>
        <v>285687398.35</v>
      </c>
    </row>
    <row r="1023" spans="1:37">
      <c r="A1023" s="5" t="s">
        <v>2079</v>
      </c>
      <c r="B1023" s="5" t="s">
        <v>2080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/>
      <c r="L1023" s="6">
        <v>0</v>
      </c>
      <c r="M1023" s="6">
        <v>0</v>
      </c>
      <c r="N1023" s="6"/>
      <c r="O1023" s="6">
        <v>0</v>
      </c>
      <c r="P1023" s="6">
        <v>178769721.27</v>
      </c>
      <c r="Q1023" s="6">
        <v>174770044.22</v>
      </c>
      <c r="R1023" s="6"/>
      <c r="S1023" s="6">
        <v>2176852723.11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1136634626.52</v>
      </c>
      <c r="AA1023" s="6">
        <v>718158126.89</v>
      </c>
      <c r="AB1023" s="10">
        <f t="shared" si="69"/>
        <v>4345400221.78</v>
      </c>
      <c r="AC1023" s="10">
        <f t="shared" si="70"/>
        <v>4210415197.79</v>
      </c>
      <c r="AD1023" s="10">
        <f t="shared" si="67"/>
        <v>134985023.99</v>
      </c>
      <c r="AE1023" s="12">
        <f>C1023/(1+0.13)/VLOOKUP(A1023,[1]选股结果!$A$2:$AX$3002,3,FALSE)</f>
        <v>1.03398685554463</v>
      </c>
      <c r="AF1023" s="12">
        <f>(S1023/(1+0.1)+Z1023)/(VLOOKUP(A1023,[1]选股结果!$A$2:$AY$3002,51,FALSE))</f>
        <v>0.854252419089773</v>
      </c>
      <c r="AG1023" s="16"/>
      <c r="AH1023" s="12">
        <f>AD1023/VLOOKUP(A1023,[1]选股结果!$A$2:$AX$3002,35,FALSE)</f>
        <v>-0.60911905635798</v>
      </c>
      <c r="AI1023" s="10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S1023/(1+0.13)+Z1023)</f>
        <v>584102814.054602</v>
      </c>
      <c r="AJ1023" s="10">
        <f t="shared" si="68"/>
        <v>-449117790.064602</v>
      </c>
      <c r="AK1023" s="18">
        <f>AD1023-VLOOKUP(A1023,[2]选股结果!$A$2:$G$4900,7,FALSE)</f>
        <v>134466195.1</v>
      </c>
    </row>
    <row r="1024" spans="1:37">
      <c r="A1024" s="5" t="s">
        <v>2081</v>
      </c>
      <c r="B1024" s="5" t="s">
        <v>2082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/>
      <c r="L1024" s="6">
        <v>0</v>
      </c>
      <c r="M1024" s="6">
        <v>0</v>
      </c>
      <c r="N1024" s="6"/>
      <c r="O1024" s="6">
        <v>0</v>
      </c>
      <c r="P1024" s="6">
        <v>88302417.85</v>
      </c>
      <c r="Q1024" s="6">
        <v>32711484.01</v>
      </c>
      <c r="R1024" s="6"/>
      <c r="S1024" s="6">
        <v>4427633639.44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152040042.71</v>
      </c>
      <c r="AA1024" s="6">
        <v>229605244.88</v>
      </c>
      <c r="AB1024" s="10">
        <f t="shared" si="69"/>
        <v>4910697903.53</v>
      </c>
      <c r="AC1024" s="10">
        <f t="shared" si="70"/>
        <v>4897581344.88</v>
      </c>
      <c r="AD1024" s="10">
        <f t="shared" si="67"/>
        <v>13116558.6500006</v>
      </c>
      <c r="AE1024" s="12">
        <f>C1024/(1+0.13)/VLOOKUP(A1024,[1]选股结果!$A$2:$AX$3002,3,FALSE)</f>
        <v>0.88834636192851</v>
      </c>
      <c r="AF1024" s="12">
        <f>(S1024/(1+0.1)+Z1024)/(VLOOKUP(A1024,[1]选股结果!$A$2:$AY$3002,51,FALSE))</f>
        <v>0.879721451277027</v>
      </c>
      <c r="AG1024" s="16"/>
      <c r="AH1024" s="12">
        <f>AD1024/VLOOKUP(A1024,[1]选股结果!$A$2:$AX$3002,35,FALSE)</f>
        <v>0.0903103320072733</v>
      </c>
      <c r="AI1024" s="10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S1024/(1+0.13)+Z1024)</f>
        <v>677977553.618495</v>
      </c>
      <c r="AJ1024" s="10">
        <f t="shared" si="68"/>
        <v>-664860994.968494</v>
      </c>
      <c r="AK1024" s="18">
        <f>AD1024-VLOOKUP(A1024,[2]选股结果!$A$2:$G$4900,7,FALSE)</f>
        <v>13116558.6500006</v>
      </c>
    </row>
    <row r="1025" spans="1:37">
      <c r="A1025" s="5" t="s">
        <v>2083</v>
      </c>
      <c r="B1025" s="5" t="s">
        <v>2084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/>
      <c r="L1025" s="6">
        <v>0</v>
      </c>
      <c r="M1025" s="6">
        <v>0</v>
      </c>
      <c r="N1025" s="6"/>
      <c r="O1025" s="6">
        <v>0</v>
      </c>
      <c r="P1025" s="6">
        <v>258734168.73</v>
      </c>
      <c r="Q1025" s="6">
        <v>69550568.96</v>
      </c>
      <c r="R1025" s="6"/>
      <c r="S1025" s="6">
        <v>2757940788.09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138747285.16</v>
      </c>
      <c r="AA1025" s="6">
        <v>232677764.69</v>
      </c>
      <c r="AB1025" s="10">
        <f t="shared" si="69"/>
        <v>4600346105.05</v>
      </c>
      <c r="AC1025" s="10">
        <f t="shared" si="70"/>
        <v>3388100006.67</v>
      </c>
      <c r="AD1025" s="10">
        <f t="shared" si="67"/>
        <v>1212246098.38</v>
      </c>
      <c r="AE1025" s="12">
        <f>C1025/(1+0.13)/VLOOKUP(A1025,[1]选股结果!$A$2:$AX$3002,3,FALSE)</f>
        <v>0.945535084620758</v>
      </c>
      <c r="AF1025" s="12">
        <f>(S1025/(1+0.1)+Z1025)/(VLOOKUP(A1025,[1]选股结果!$A$2:$AY$3002,51,FALSE))</f>
        <v>0.837294460453842</v>
      </c>
      <c r="AG1025" s="16"/>
      <c r="AH1025" s="12">
        <f>AD1025/VLOOKUP(A1025,[1]选股结果!$A$2:$AX$3002,35,FALSE)</f>
        <v>1.32857913819596</v>
      </c>
      <c r="AI1025" s="10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S1025/(1+0.13)+Z1025)</f>
        <v>580735319.458584</v>
      </c>
      <c r="AJ1025" s="10">
        <f t="shared" si="68"/>
        <v>631510778.921416</v>
      </c>
      <c r="AK1025" s="18">
        <f>AD1025-VLOOKUP(A1025,[2]选股结果!$A$2:$G$4900,7,FALSE)</f>
        <v>1212250620.12</v>
      </c>
    </row>
    <row r="1026" spans="1:37">
      <c r="A1026" s="5" t="s">
        <v>2085</v>
      </c>
      <c r="B1026" s="5" t="s">
        <v>2086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/>
      <c r="L1026" s="6">
        <v>0</v>
      </c>
      <c r="M1026" s="6">
        <v>0</v>
      </c>
      <c r="N1026" s="6"/>
      <c r="O1026" s="6">
        <v>0</v>
      </c>
      <c r="P1026" s="6">
        <v>28348557.31</v>
      </c>
      <c r="Q1026" s="6">
        <v>43401586.7</v>
      </c>
      <c r="R1026" s="6"/>
      <c r="S1026" s="6">
        <v>552919062.29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164167121.9</v>
      </c>
      <c r="AA1026" s="6">
        <v>121269943.67</v>
      </c>
      <c r="AB1026" s="10">
        <f t="shared" si="69"/>
        <v>694538209.02</v>
      </c>
      <c r="AC1026" s="10">
        <f t="shared" si="70"/>
        <v>866704685.17</v>
      </c>
      <c r="AD1026" s="10">
        <f t="shared" si="67"/>
        <v>-172166476.15</v>
      </c>
      <c r="AE1026" s="12">
        <f>C1026/(1+0.13)/VLOOKUP(A1026,[1]选股结果!$A$2:$AX$3002,3,FALSE)</f>
        <v>0.989113412073958</v>
      </c>
      <c r="AF1026" s="12">
        <f>(S1026/(1+0.1)+Z1026)/(VLOOKUP(A1026,[1]选股结果!$A$2:$AY$3002,51,FALSE))</f>
        <v>1.09728513813326</v>
      </c>
      <c r="AG1026" s="16"/>
      <c r="AH1026" s="12">
        <f>AD1026/VLOOKUP(A1026,[1]选股结果!$A$2:$AX$3002,35,FALSE)</f>
        <v>-66.7200759140181</v>
      </c>
      <c r="AI1026" s="10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S1026/(1+0.13)+Z1026)</f>
        <v>-45775446.5614159</v>
      </c>
      <c r="AJ1026" s="10">
        <f t="shared" si="68"/>
        <v>-126391029.588584</v>
      </c>
      <c r="AK1026" s="18">
        <f>AD1026-VLOOKUP(A1026,[2]选股结果!$A$2:$G$4900,7,FALSE)</f>
        <v>-172166476.15</v>
      </c>
    </row>
    <row r="1027" spans="1:37">
      <c r="A1027" s="5" t="s">
        <v>2087</v>
      </c>
      <c r="B1027" s="5" t="s">
        <v>2088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/>
      <c r="L1027" s="6">
        <v>0</v>
      </c>
      <c r="M1027" s="6">
        <v>0</v>
      </c>
      <c r="N1027" s="6"/>
      <c r="O1027" s="6">
        <v>0</v>
      </c>
      <c r="P1027" s="6">
        <v>164646395.05</v>
      </c>
      <c r="Q1027" s="6">
        <v>127024089.11</v>
      </c>
      <c r="R1027" s="6"/>
      <c r="S1027" s="6">
        <v>4418532093.92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317124414.62</v>
      </c>
      <c r="AA1027" s="6">
        <v>202005386.43</v>
      </c>
      <c r="AB1027" s="10">
        <f t="shared" si="69"/>
        <v>5802041175.91</v>
      </c>
      <c r="AC1027" s="10">
        <f t="shared" si="70"/>
        <v>5102308290.02</v>
      </c>
      <c r="AD1027" s="10">
        <f t="shared" ref="AD1027:AD1090" si="71">AB1027-AC1027</f>
        <v>699732885.889999</v>
      </c>
      <c r="AE1027" s="12">
        <f>C1027/(1+0.13)/VLOOKUP(A1027,[1]选股结果!$A$2:$AX$3002,3,FALSE)</f>
        <v>1.03386806621685</v>
      </c>
      <c r="AF1027" s="12">
        <f>(S1027/(1+0.1)+Z1027)/(VLOOKUP(A1027,[1]选股结果!$A$2:$AY$3002,51,FALSE))</f>
        <v>0.951935652726464</v>
      </c>
      <c r="AG1027" s="16"/>
      <c r="AH1027" s="12">
        <f>AD1027/VLOOKUP(A1027,[1]选股结果!$A$2:$AX$3002,35,FALSE)</f>
        <v>2.26641908855532</v>
      </c>
      <c r="AI1027" s="10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S1027/(1+0.13)+Z1027)</f>
        <v>325469281.750443</v>
      </c>
      <c r="AJ1027" s="10">
        <f t="shared" ref="AJ1027:AJ1090" si="72">AD1027-AI1027</f>
        <v>374263604.139557</v>
      </c>
      <c r="AK1027" s="18">
        <f>AD1027-VLOOKUP(A1027,[2]选股结果!$A$2:$G$4900,7,FALSE)</f>
        <v>696434588.449999</v>
      </c>
    </row>
    <row r="1028" spans="1:37">
      <c r="A1028" s="5" t="s">
        <v>2089</v>
      </c>
      <c r="B1028" s="5" t="s">
        <v>2090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/>
      <c r="L1028" s="6">
        <v>0</v>
      </c>
      <c r="M1028" s="6">
        <v>0</v>
      </c>
      <c r="N1028" s="6"/>
      <c r="O1028" s="6">
        <v>0</v>
      </c>
      <c r="P1028" s="6">
        <v>778610467.03</v>
      </c>
      <c r="Q1028" s="6">
        <v>1729437264.07</v>
      </c>
      <c r="R1028" s="6"/>
      <c r="S1028" s="6">
        <v>16312313273.26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573815484.94</v>
      </c>
      <c r="AA1028" s="6">
        <v>2890026155.69</v>
      </c>
      <c r="AB1028" s="10">
        <f t="shared" si="69"/>
        <v>21384489333.21</v>
      </c>
      <c r="AC1028" s="10">
        <f t="shared" si="70"/>
        <v>20554765380.92</v>
      </c>
      <c r="AD1028" s="10">
        <f t="shared" si="71"/>
        <v>829723952.290001</v>
      </c>
      <c r="AE1028" s="12">
        <f>C1028/(1+0.13)/VLOOKUP(A1028,[1]选股结果!$A$2:$AX$3002,3,FALSE)</f>
        <v>0.986285990350841</v>
      </c>
      <c r="AF1028" s="12">
        <f>(S1028/(1+0.1)+Z1028)/(VLOOKUP(A1028,[1]选股结果!$A$2:$AY$3002,51,FALSE))</f>
        <v>0.920543201089502</v>
      </c>
      <c r="AG1028" s="16"/>
      <c r="AH1028" s="12">
        <f>AD1028/VLOOKUP(A1028,[1]选股结果!$A$2:$AX$3002,35,FALSE)</f>
        <v>2.48794169074231</v>
      </c>
      <c r="AI1028" s="10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S1028/(1+0.13)+Z1028)</f>
        <v>1723228569.85805</v>
      </c>
      <c r="AJ1028" s="10">
        <f t="shared" si="72"/>
        <v>-893504617.56805</v>
      </c>
      <c r="AK1028" s="18">
        <f>AD1028-VLOOKUP(A1028,[2]选股结果!$A$2:$G$4900,7,FALSE)</f>
        <v>835420372.350001</v>
      </c>
    </row>
    <row r="1029" spans="1:37">
      <c r="A1029" s="5" t="s">
        <v>2091</v>
      </c>
      <c r="B1029" s="5" t="s">
        <v>2092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/>
      <c r="L1029" s="6">
        <v>0</v>
      </c>
      <c r="M1029" s="6">
        <v>0</v>
      </c>
      <c r="N1029" s="6"/>
      <c r="O1029" s="6">
        <v>0</v>
      </c>
      <c r="P1029" s="6">
        <v>57724679.6</v>
      </c>
      <c r="Q1029" s="6">
        <v>103031459.64</v>
      </c>
      <c r="R1029" s="6"/>
      <c r="S1029" s="6">
        <v>1008375568.63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265414575.47</v>
      </c>
      <c r="AA1029" s="6">
        <v>128069500.21</v>
      </c>
      <c r="AB1029" s="10">
        <f t="shared" si="69"/>
        <v>1471520542.82</v>
      </c>
      <c r="AC1029" s="10">
        <f t="shared" si="70"/>
        <v>1459584323.91</v>
      </c>
      <c r="AD1029" s="10">
        <f t="shared" si="71"/>
        <v>11936218.9100003</v>
      </c>
      <c r="AE1029" s="12">
        <f>C1029/(1+0.13)/VLOOKUP(A1029,[1]选股结果!$A$2:$AX$3002,3,FALSE)</f>
        <v>0.631845550261672</v>
      </c>
      <c r="AF1029" s="12">
        <f>(S1029/(1+0.1)+Z1029)/(VLOOKUP(A1029,[1]选股结果!$A$2:$AY$3002,51,FALSE))</f>
        <v>0.6169743484053</v>
      </c>
      <c r="AG1029" s="16"/>
      <c r="AH1029" s="12">
        <f>AD1029/VLOOKUP(A1029,[1]选股结果!$A$2:$AX$3002,35,FALSE)</f>
        <v>-0.527125230874617</v>
      </c>
      <c r="AI1029" s="10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S1029/(1+0.13)+Z1029)</f>
        <v>758212455.900442</v>
      </c>
      <c r="AJ1029" s="10">
        <f t="shared" si="72"/>
        <v>-746276236.990442</v>
      </c>
      <c r="AK1029" s="18">
        <f>AD1029-VLOOKUP(A1029,[2]选股结果!$A$2:$G$4900,7,FALSE)</f>
        <v>12195860.9400003</v>
      </c>
    </row>
    <row r="1030" spans="1:37">
      <c r="A1030" s="5" t="s">
        <v>2093</v>
      </c>
      <c r="B1030" s="5" t="s">
        <v>2094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/>
      <c r="L1030" s="6">
        <v>0</v>
      </c>
      <c r="M1030" s="6">
        <v>0</v>
      </c>
      <c r="N1030" s="6"/>
      <c r="O1030" s="6">
        <v>0</v>
      </c>
      <c r="P1030" s="6">
        <v>17777010.67</v>
      </c>
      <c r="Q1030" s="6">
        <v>60413813</v>
      </c>
      <c r="R1030" s="6"/>
      <c r="S1030" s="6">
        <v>548534524.42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52234356.27</v>
      </c>
      <c r="AA1030" s="6">
        <v>109777685.98</v>
      </c>
      <c r="AB1030" s="10">
        <f t="shared" si="69"/>
        <v>687763976.51</v>
      </c>
      <c r="AC1030" s="10">
        <f t="shared" si="70"/>
        <v>728323577.34</v>
      </c>
      <c r="AD1030" s="10">
        <f t="shared" si="71"/>
        <v>-40559600.8299999</v>
      </c>
      <c r="AE1030" s="12">
        <f>C1030/(1+0.13)/VLOOKUP(A1030,[1]选股结果!$A$2:$AX$3002,3,FALSE)</f>
        <v>1.26378147131876</v>
      </c>
      <c r="AF1030" s="12">
        <f>(S1030/(1+0.1)+Z1030)/(VLOOKUP(A1030,[1]选股结果!$A$2:$AY$3002,51,FALSE))</f>
        <v>1.30759533615699</v>
      </c>
      <c r="AG1030" s="16"/>
      <c r="AH1030" s="12">
        <f>AD1030/VLOOKUP(A1030,[1]选股结果!$A$2:$AX$3002,35,FALSE)</f>
        <v>-2.01698641469</v>
      </c>
      <c r="AI1030" s="10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S1030/(1+0.13)+Z1030)</f>
        <v>-116353816.012566</v>
      </c>
      <c r="AJ1030" s="10">
        <f t="shared" si="72"/>
        <v>75794215.1825665</v>
      </c>
      <c r="AK1030" s="18">
        <f>AD1030-VLOOKUP(A1030,[2]选股结果!$A$2:$G$4900,7,FALSE)</f>
        <v>-40645156.7399999</v>
      </c>
    </row>
    <row r="1031" spans="1:37">
      <c r="A1031" s="5" t="s">
        <v>2095</v>
      </c>
      <c r="B1031" s="5" t="s">
        <v>2096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/>
      <c r="L1031" s="6">
        <v>0</v>
      </c>
      <c r="M1031" s="6">
        <v>0</v>
      </c>
      <c r="N1031" s="6"/>
      <c r="O1031" s="6">
        <v>0</v>
      </c>
      <c r="P1031" s="6">
        <v>100501085.01</v>
      </c>
      <c r="Q1031" s="6">
        <v>58576958.92</v>
      </c>
      <c r="R1031" s="6"/>
      <c r="S1031" s="6">
        <v>2144384398.72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271855061.95</v>
      </c>
      <c r="AA1031" s="6">
        <v>204723314.03</v>
      </c>
      <c r="AB1031" s="10">
        <f t="shared" ref="AB1031:AB1054" si="73">C1031+D1031+E1031+F1031+G1031+H1031+I1031+J1031+L1031+M1031+O1031+Q1031</f>
        <v>2594932394.24</v>
      </c>
      <c r="AC1031" s="10">
        <f t="shared" si="70"/>
        <v>2721463859.71</v>
      </c>
      <c r="AD1031" s="10">
        <f t="shared" si="71"/>
        <v>-126531465.47</v>
      </c>
      <c r="AE1031" s="12">
        <f>C1031/(1+0.13)/VLOOKUP(A1031,[1]选股结果!$A$2:$AX$3002,3,FALSE)</f>
        <v>0.796240237163805</v>
      </c>
      <c r="AF1031" s="12">
        <f>(S1031/(1+0.1)+Z1031)/(VLOOKUP(A1031,[1]选股结果!$A$2:$AY$3002,51,FALSE))</f>
        <v>0.839061652805203</v>
      </c>
      <c r="AG1031" s="16"/>
      <c r="AH1031" s="12">
        <f>AD1031/VLOOKUP(A1031,[1]选股结果!$A$2:$AX$3002,35,FALSE)</f>
        <v>-1.4039221525952</v>
      </c>
      <c r="AI1031" s="10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S1031/(1+0.13)+Z1031)</f>
        <v>477816253.35823</v>
      </c>
      <c r="AJ1031" s="10">
        <f t="shared" si="72"/>
        <v>-604347718.82823</v>
      </c>
      <c r="AK1031" s="18">
        <f>AD1031-VLOOKUP(A1031,[2]选股结果!$A$2:$G$4900,7,FALSE)</f>
        <v>-126030260.65</v>
      </c>
    </row>
    <row r="1032" spans="1:37">
      <c r="A1032" s="5" t="s">
        <v>2097</v>
      </c>
      <c r="B1032" s="5" t="s">
        <v>2098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/>
      <c r="L1032" s="6">
        <v>0</v>
      </c>
      <c r="M1032" s="6">
        <v>0</v>
      </c>
      <c r="N1032" s="6"/>
      <c r="O1032" s="6">
        <v>0</v>
      </c>
      <c r="P1032" s="6">
        <v>4728294000</v>
      </c>
      <c r="Q1032" s="6">
        <v>2986765000</v>
      </c>
      <c r="R1032" s="6"/>
      <c r="S1032" s="6">
        <v>75270056000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19988910000</v>
      </c>
      <c r="AA1032" s="6">
        <v>4372519000</v>
      </c>
      <c r="AB1032" s="10">
        <f t="shared" si="73"/>
        <v>132981527000</v>
      </c>
      <c r="AC1032" s="10">
        <f t="shared" si="70"/>
        <v>104359779000</v>
      </c>
      <c r="AD1032" s="10">
        <f t="shared" si="71"/>
        <v>28621748000</v>
      </c>
      <c r="AE1032" s="12">
        <f>C1032/(1+0.13)/VLOOKUP(A1032,[1]选股结果!$A$2:$AX$3002,3,FALSE)</f>
        <v>0.792325532652211</v>
      </c>
      <c r="AF1032" s="12">
        <f>(S1032/(1+0.1)+Z1032)/(VLOOKUP(A1032,[1]选股结果!$A$2:$AY$3002,51,FALSE))</f>
        <v>0.625297566564256</v>
      </c>
      <c r="AG1032" s="16"/>
      <c r="AH1032" s="12">
        <f>AD1032/VLOOKUP(A1032,[1]选股结果!$A$2:$AX$3002,35,FALSE)</f>
        <v>15.998133106176</v>
      </c>
      <c r="AI1032" s="10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S1032/(1+0.13)+Z1032)</f>
        <v>54799073973.4513</v>
      </c>
      <c r="AJ1032" s="10">
        <f t="shared" si="72"/>
        <v>-26177325973.4513</v>
      </c>
      <c r="AK1032" s="18">
        <f>AD1032-VLOOKUP(A1032,[2]选股结果!$A$2:$G$4900,7,FALSE)</f>
        <v>28878354000</v>
      </c>
    </row>
    <row r="1033" spans="1:37">
      <c r="A1033" s="5" t="s">
        <v>2099</v>
      </c>
      <c r="B1033" s="5" t="s">
        <v>2100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/>
      <c r="L1033" s="6">
        <v>0</v>
      </c>
      <c r="M1033" s="6">
        <v>0</v>
      </c>
      <c r="N1033" s="6"/>
      <c r="O1033" s="6">
        <v>0</v>
      </c>
      <c r="P1033" s="6">
        <v>228015071.12</v>
      </c>
      <c r="Q1033" s="6">
        <v>50975671.95</v>
      </c>
      <c r="R1033" s="6"/>
      <c r="S1033" s="6">
        <v>1924789777.63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1253448340.42</v>
      </c>
      <c r="AA1033" s="6">
        <v>92536647.96</v>
      </c>
      <c r="AB1033" s="10">
        <f t="shared" si="73"/>
        <v>2807462458.64</v>
      </c>
      <c r="AC1033" s="10">
        <f t="shared" si="70"/>
        <v>3498789837.13</v>
      </c>
      <c r="AD1033" s="10">
        <f t="shared" si="71"/>
        <v>-691327378.49</v>
      </c>
      <c r="AE1033" s="12">
        <f>C1033/(1+0.13)/VLOOKUP(A1033,[1]选股结果!$A$2:$AX$3002,3,FALSE)</f>
        <v>0.53847503113532</v>
      </c>
      <c r="AF1033" s="12">
        <f>(S1033/(1+0.1)+Z1033)/(VLOOKUP(A1033,[1]选股结果!$A$2:$AY$3002,51,FALSE))</f>
        <v>0.837757466905489</v>
      </c>
      <c r="AG1033" s="16"/>
      <c r="AH1033" s="12">
        <f>AD1033/VLOOKUP(A1033,[1]选股结果!$A$2:$AX$3002,35,FALSE)</f>
        <v>-0.851613135313035</v>
      </c>
      <c r="AI1033" s="10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S1033/(1+0.13)+Z1033)</f>
        <v>628074581.006725</v>
      </c>
      <c r="AJ1033" s="10">
        <f t="shared" si="72"/>
        <v>-1319401959.49673</v>
      </c>
      <c r="AK1033" s="18">
        <f>AD1033-VLOOKUP(A1033,[2]选股结果!$A$2:$G$4900,7,FALSE)</f>
        <v>-685510605.59</v>
      </c>
    </row>
    <row r="1034" spans="1:37">
      <c r="A1034" s="5" t="s">
        <v>2101</v>
      </c>
      <c r="B1034" s="5" t="s">
        <v>2102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/>
      <c r="L1034" s="6">
        <v>0</v>
      </c>
      <c r="M1034" s="6">
        <v>0</v>
      </c>
      <c r="N1034" s="6"/>
      <c r="O1034" s="6">
        <v>0</v>
      </c>
      <c r="P1034" s="6">
        <v>136102040.64</v>
      </c>
      <c r="Q1034" s="6">
        <v>119258356.94</v>
      </c>
      <c r="R1034" s="6"/>
      <c r="S1034" s="6">
        <v>1245504697.91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289627348.47</v>
      </c>
      <c r="AA1034" s="6">
        <v>130472357.93</v>
      </c>
      <c r="AB1034" s="10">
        <f t="shared" si="73"/>
        <v>1824755129.87</v>
      </c>
      <c r="AC1034" s="10">
        <f t="shared" si="70"/>
        <v>1801706444.95</v>
      </c>
      <c r="AD1034" s="10">
        <f t="shared" si="71"/>
        <v>23048684.9199998</v>
      </c>
      <c r="AE1034" s="12">
        <f>C1034/(1+0.13)/VLOOKUP(A1034,[1]选股结果!$A$2:$AX$3002,3,FALSE)</f>
        <v>0.790427795133685</v>
      </c>
      <c r="AF1034" s="12">
        <f>(S1034/(1+0.1)+Z1034)/(VLOOKUP(A1034,[1]选股结果!$A$2:$AY$3002,51,FALSE))</f>
        <v>0.785800019274231</v>
      </c>
      <c r="AG1034" s="16"/>
      <c r="AH1034" s="12">
        <f>AD1034/VLOOKUP(A1034,[1]选股结果!$A$2:$AX$3002,35,FALSE)</f>
        <v>-0.264479775897658</v>
      </c>
      <c r="AI1034" s="10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S1034/(1+0.13)+Z1034)</f>
        <v>417655101.516991</v>
      </c>
      <c r="AJ1034" s="10">
        <f t="shared" si="72"/>
        <v>-394606416.596991</v>
      </c>
      <c r="AK1034" s="18">
        <f>AD1034-VLOOKUP(A1034,[2]选股结果!$A$2:$G$4900,7,FALSE)</f>
        <v>22969349.9499998</v>
      </c>
    </row>
    <row r="1035" spans="1:37">
      <c r="A1035" s="5" t="s">
        <v>2103</v>
      </c>
      <c r="B1035" s="5" t="s">
        <v>2104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/>
      <c r="L1035" s="6">
        <v>0</v>
      </c>
      <c r="M1035" s="6">
        <v>0</v>
      </c>
      <c r="N1035" s="6"/>
      <c r="O1035" s="6">
        <v>0</v>
      </c>
      <c r="P1035" s="6">
        <v>63078511.39</v>
      </c>
      <c r="Q1035" s="6">
        <v>19123537.79</v>
      </c>
      <c r="R1035" s="6"/>
      <c r="S1035" s="6">
        <v>2989466676.97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389772563.55</v>
      </c>
      <c r="AA1035" s="6">
        <v>53086459.23</v>
      </c>
      <c r="AB1035" s="10">
        <f t="shared" si="73"/>
        <v>4057731257.98</v>
      </c>
      <c r="AC1035" s="10">
        <f t="shared" si="70"/>
        <v>3495404211.14</v>
      </c>
      <c r="AD1035" s="10">
        <f t="shared" si="71"/>
        <v>562327046.84</v>
      </c>
      <c r="AE1035" s="12">
        <f>C1035/(1+0.13)/VLOOKUP(A1035,[1]选股结果!$A$2:$AX$3002,3,FALSE)</f>
        <v>0.889197965442437</v>
      </c>
      <c r="AF1035" s="12">
        <f>(S1035/(1+0.1)+Z1035)/(VLOOKUP(A1035,[1]选股结果!$A$2:$AY$3002,51,FALSE))</f>
        <v>0.94939696500458</v>
      </c>
      <c r="AG1035" s="16"/>
      <c r="AH1035" s="12">
        <f>AD1035/VLOOKUP(A1035,[1]选股结果!$A$2:$AX$3002,35,FALSE)</f>
        <v>0.814385498025199</v>
      </c>
      <c r="AI1035" s="10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S1035/(1+0.13)+Z1035)</f>
        <v>237779952.408142</v>
      </c>
      <c r="AJ1035" s="10">
        <f t="shared" si="72"/>
        <v>324547094.431859</v>
      </c>
      <c r="AK1035" s="18">
        <f>AD1035-VLOOKUP(A1035,[2]选股结果!$A$2:$G$4900,7,FALSE)</f>
        <v>562327046.84</v>
      </c>
    </row>
    <row r="1036" spans="1:37">
      <c r="A1036" s="5" t="s">
        <v>2105</v>
      </c>
      <c r="B1036" s="5" t="s">
        <v>2106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/>
      <c r="L1036" s="6">
        <v>0</v>
      </c>
      <c r="M1036" s="6">
        <v>0</v>
      </c>
      <c r="N1036" s="6"/>
      <c r="O1036" s="6">
        <v>0</v>
      </c>
      <c r="P1036" s="6">
        <v>59257935.14</v>
      </c>
      <c r="Q1036" s="6">
        <v>12230490.74</v>
      </c>
      <c r="R1036" s="6"/>
      <c r="S1036" s="6">
        <v>839383962.34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184090803.72</v>
      </c>
      <c r="AA1036" s="6">
        <v>110069490.77</v>
      </c>
      <c r="AB1036" s="10">
        <f t="shared" si="73"/>
        <v>1222321848.87</v>
      </c>
      <c r="AC1036" s="10">
        <f t="shared" si="70"/>
        <v>1192802191.97</v>
      </c>
      <c r="AD1036" s="10">
        <f t="shared" si="71"/>
        <v>29519656.8999999</v>
      </c>
      <c r="AE1036" s="12">
        <f>C1036/(1+0.13)/VLOOKUP(A1036,[1]选股结果!$A$2:$AX$3002,3,FALSE)</f>
        <v>0.913848734485586</v>
      </c>
      <c r="AF1036" s="12">
        <f>(S1036/(1+0.1)+Z1036)/(VLOOKUP(A1036,[1]选股结果!$A$2:$AY$3002,51,FALSE))</f>
        <v>0.889416496742594</v>
      </c>
      <c r="AG1036" s="16"/>
      <c r="AH1036" s="12">
        <f>AD1036/VLOOKUP(A1036,[1]选股结果!$A$2:$AX$3002,35,FALSE)</f>
        <v>0.303891072456093</v>
      </c>
      <c r="AI1036" s="10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S1036/(1+0.13)+Z1036)</f>
        <v>138022456.092389</v>
      </c>
      <c r="AJ1036" s="10">
        <f t="shared" si="72"/>
        <v>-108502799.192389</v>
      </c>
      <c r="AK1036" s="18">
        <f>AD1036-VLOOKUP(A1036,[2]选股结果!$A$2:$G$4900,7,FALSE)</f>
        <v>30435270.2499999</v>
      </c>
    </row>
    <row r="1037" spans="1:37">
      <c r="A1037" s="5" t="s">
        <v>2107</v>
      </c>
      <c r="B1037" s="5" t="s">
        <v>2108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/>
      <c r="L1037" s="6">
        <v>0</v>
      </c>
      <c r="M1037" s="6">
        <v>0</v>
      </c>
      <c r="N1037" s="6"/>
      <c r="O1037" s="6">
        <v>0</v>
      </c>
      <c r="P1037" s="6">
        <v>73529119.43</v>
      </c>
      <c r="Q1037" s="6">
        <v>20315478.52</v>
      </c>
      <c r="R1037" s="6"/>
      <c r="S1037" s="6">
        <v>1156774764.77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378770649.15</v>
      </c>
      <c r="AA1037" s="6">
        <v>156892199.32</v>
      </c>
      <c r="AB1037" s="10">
        <f t="shared" si="73"/>
        <v>1727730758.95</v>
      </c>
      <c r="AC1037" s="10">
        <f t="shared" si="70"/>
        <v>1765966732.67</v>
      </c>
      <c r="AD1037" s="10">
        <f t="shared" si="71"/>
        <v>-38235973.72</v>
      </c>
      <c r="AE1037" s="12">
        <f>C1037/(1+0.13)/VLOOKUP(A1037,[1]选股结果!$A$2:$AX$3002,3,FALSE)</f>
        <v>0.824701167201528</v>
      </c>
      <c r="AF1037" s="12">
        <f>(S1037/(1+0.1)+Z1037)/(VLOOKUP(A1037,[1]选股结果!$A$2:$AY$3002,51,FALSE))</f>
        <v>0.824206327520026</v>
      </c>
      <c r="AG1037" s="16"/>
      <c r="AH1037" s="12">
        <f>AD1037/VLOOKUP(A1037,[1]选股结果!$A$2:$AX$3002,35,FALSE)</f>
        <v>-0.589570610482764</v>
      </c>
      <c r="AI1037" s="10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S1037/(1+0.13)+Z1037)</f>
        <v>333003311.432655</v>
      </c>
      <c r="AJ1037" s="10">
        <f t="shared" si="72"/>
        <v>-371239285.152655</v>
      </c>
      <c r="AK1037" s="18">
        <f>AD1037-VLOOKUP(A1037,[2]选股结果!$A$2:$G$4900,7,FALSE)</f>
        <v>-38057850.18</v>
      </c>
    </row>
    <row r="1038" spans="1:37">
      <c r="A1038" s="5" t="s">
        <v>2109</v>
      </c>
      <c r="B1038" s="5" t="s">
        <v>2110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/>
      <c r="L1038" s="6">
        <v>0</v>
      </c>
      <c r="M1038" s="6">
        <v>0</v>
      </c>
      <c r="N1038" s="6"/>
      <c r="O1038" s="6">
        <v>0</v>
      </c>
      <c r="P1038" s="6">
        <v>483926666.72</v>
      </c>
      <c r="Q1038" s="6">
        <v>266154094.91</v>
      </c>
      <c r="R1038" s="6"/>
      <c r="S1038" s="6">
        <v>16300390613.88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4849745621.93</v>
      </c>
      <c r="AA1038" s="6">
        <v>368875492.86</v>
      </c>
      <c r="AB1038" s="10">
        <f t="shared" si="73"/>
        <v>21591867989.44</v>
      </c>
      <c r="AC1038" s="10">
        <f t="shared" si="70"/>
        <v>22002938395.39</v>
      </c>
      <c r="AD1038" s="10">
        <f t="shared" si="71"/>
        <v>-411070405.950001</v>
      </c>
      <c r="AE1038" s="12">
        <f>C1038/(1+0.13)/VLOOKUP(A1038,[1]选股结果!$A$2:$AX$3002,3,FALSE)</f>
        <v>0.872566238620506</v>
      </c>
      <c r="AF1038" s="12">
        <f>(S1038/(1+0.1)+Z1038)/(VLOOKUP(A1038,[1]选股结果!$A$2:$AY$3002,51,FALSE))</f>
        <v>0.969800418541343</v>
      </c>
      <c r="AG1038" s="16"/>
      <c r="AH1038" s="12">
        <f>AD1038/VLOOKUP(A1038,[1]选股结果!$A$2:$AX$3002,35,FALSE)</f>
        <v>-0.367107266783812</v>
      </c>
      <c r="AI1038" s="10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S1038/(1+0.13)+Z1038)</f>
        <v>1005882730.55805</v>
      </c>
      <c r="AJ1038" s="10">
        <f t="shared" si="72"/>
        <v>-1416953136.50805</v>
      </c>
      <c r="AK1038" s="18">
        <f>AD1038-VLOOKUP(A1038,[2]选股结果!$A$2:$G$4900,7,FALSE)</f>
        <v>-417082309.080001</v>
      </c>
    </row>
    <row r="1039" spans="1:37">
      <c r="A1039" s="5" t="s">
        <v>2111</v>
      </c>
      <c r="B1039" s="5" t="s">
        <v>2112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/>
      <c r="L1039" s="6">
        <v>0</v>
      </c>
      <c r="M1039" s="6">
        <v>0</v>
      </c>
      <c r="N1039" s="6"/>
      <c r="O1039" s="6">
        <v>0</v>
      </c>
      <c r="P1039" s="6">
        <v>1645851321.38</v>
      </c>
      <c r="Q1039" s="6">
        <v>304501921.42</v>
      </c>
      <c r="R1039" s="6"/>
      <c r="S1039" s="6">
        <v>6243768608.09</v>
      </c>
      <c r="T1039" s="6">
        <v>-28886523.23</v>
      </c>
      <c r="U1039" s="6">
        <v>0</v>
      </c>
      <c r="V1039" s="6">
        <v>0</v>
      </c>
      <c r="W1039" s="6">
        <v>0</v>
      </c>
      <c r="X1039" s="6">
        <v>10879.62</v>
      </c>
      <c r="Y1039" s="6">
        <v>0</v>
      </c>
      <c r="Z1039" s="6">
        <v>1008521858.78</v>
      </c>
      <c r="AA1039" s="6">
        <v>842963719.77</v>
      </c>
      <c r="AB1039" s="10">
        <f t="shared" si="73"/>
        <v>12916931179.17</v>
      </c>
      <c r="AC1039" s="10">
        <f t="shared" si="70"/>
        <v>9712229864.41</v>
      </c>
      <c r="AD1039" s="10">
        <f t="shared" si="71"/>
        <v>3204701314.76</v>
      </c>
      <c r="AE1039" s="12">
        <f>C1039/(1+0.13)/VLOOKUP(A1039,[1]选股结果!$A$2:$AX$3002,3,FALSE)</f>
        <v>0.728835945297915</v>
      </c>
      <c r="AF1039" s="12">
        <f>(S1039/(1+0.1)+Z1039)/(VLOOKUP(A1039,[1]选股结果!$A$2:$AY$3002,51,FALSE))</f>
        <v>0.628576495902969</v>
      </c>
      <c r="AG1039" s="16"/>
      <c r="AH1039" s="12">
        <f>AD1039/VLOOKUP(A1039,[1]选股结果!$A$2:$AX$3002,35,FALSE)</f>
        <v>0.854415520045625</v>
      </c>
      <c r="AI1039" s="10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S1039/(1+0.13)+Z1039)</f>
        <v>4100643911.42761</v>
      </c>
      <c r="AJ1039" s="10">
        <f t="shared" si="72"/>
        <v>-895942596.66761</v>
      </c>
      <c r="AK1039" s="18">
        <f>AD1039-VLOOKUP(A1039,[2]选股结果!$A$2:$G$4900,7,FALSE)</f>
        <v>3198186083.88</v>
      </c>
    </row>
    <row r="1040" spans="1:37">
      <c r="A1040" s="5" t="s">
        <v>2113</v>
      </c>
      <c r="B1040" s="5" t="s">
        <v>2114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/>
      <c r="L1040" s="6">
        <v>0</v>
      </c>
      <c r="M1040" s="6">
        <v>0</v>
      </c>
      <c r="N1040" s="6"/>
      <c r="O1040" s="6">
        <v>0</v>
      </c>
      <c r="P1040" s="6">
        <v>752046071.78</v>
      </c>
      <c r="Q1040" s="6">
        <v>292652108.02</v>
      </c>
      <c r="R1040" s="6"/>
      <c r="S1040" s="6">
        <v>6685938538.91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1795777811.29</v>
      </c>
      <c r="AA1040" s="6">
        <v>693426052.55</v>
      </c>
      <c r="AB1040" s="10">
        <f t="shared" si="73"/>
        <v>10933801837.97</v>
      </c>
      <c r="AC1040" s="10">
        <f t="shared" si="70"/>
        <v>9927188474.53</v>
      </c>
      <c r="AD1040" s="10">
        <f t="shared" si="71"/>
        <v>1006613363.44</v>
      </c>
      <c r="AE1040" s="12">
        <f>C1040/(1+0.13)/VLOOKUP(A1040,[1]选股结果!$A$2:$AX$3002,3,FALSE)</f>
        <v>0.873072497343757</v>
      </c>
      <c r="AF1040" s="12">
        <f>(S1040/(1+0.1)+Z1040)/(VLOOKUP(A1040,[1]选股结果!$A$2:$AY$3002,51,FALSE))</f>
        <v>0.828373771755768</v>
      </c>
      <c r="AG1040" s="16"/>
      <c r="AH1040" s="12">
        <f>AD1040/VLOOKUP(A1040,[1]选股结果!$A$2:$AX$3002,35,FALSE)</f>
        <v>0.361335515270437</v>
      </c>
      <c r="AI1040" s="10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S1040/(1+0.13)+Z1040)</f>
        <v>1792717202.3531</v>
      </c>
      <c r="AJ1040" s="10">
        <f t="shared" si="72"/>
        <v>-786103838.913096</v>
      </c>
      <c r="AK1040" s="18">
        <f>AD1040-VLOOKUP(A1040,[2]选股结果!$A$2:$G$4900,7,FALSE)</f>
        <v>1009463361.16</v>
      </c>
    </row>
    <row r="1041" spans="1:37">
      <c r="A1041" s="5" t="s">
        <v>2115</v>
      </c>
      <c r="B1041" s="5" t="s">
        <v>2116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/>
      <c r="L1041" s="6">
        <v>0</v>
      </c>
      <c r="M1041" s="6">
        <v>0</v>
      </c>
      <c r="N1041" s="6"/>
      <c r="O1041" s="6">
        <v>0</v>
      </c>
      <c r="P1041" s="6">
        <v>991720675.33</v>
      </c>
      <c r="Q1041" s="6">
        <v>95381622.17</v>
      </c>
      <c r="R1041" s="6"/>
      <c r="S1041" s="6">
        <v>2395330142.05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1577112890.6</v>
      </c>
      <c r="AA1041" s="6">
        <v>2116066275.06</v>
      </c>
      <c r="AB1041" s="10">
        <f t="shared" si="73"/>
        <v>7304123715.66</v>
      </c>
      <c r="AC1041" s="10">
        <f t="shared" si="70"/>
        <v>7080229983.04</v>
      </c>
      <c r="AD1041" s="10">
        <f t="shared" si="71"/>
        <v>223893732.62</v>
      </c>
      <c r="AE1041" s="12">
        <f>C1041/(1+0.13)/VLOOKUP(A1041,[1]选股结果!$A$2:$AX$3002,3,FALSE)</f>
        <v>0.786456362882323</v>
      </c>
      <c r="AF1041" s="12">
        <f>(S1041/(1+0.1)+Z1041)/(VLOOKUP(A1041,[1]选股结果!$A$2:$AY$3002,51,FALSE))</f>
        <v>0.561142850976131</v>
      </c>
      <c r="AG1041" s="16"/>
      <c r="AH1041" s="12">
        <f>AD1041/VLOOKUP(A1041,[1]选股结果!$A$2:$AX$3002,35,FALSE)</f>
        <v>0.192456012432852</v>
      </c>
      <c r="AI1041" s="10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S1041/(1+0.13)+Z1041)</f>
        <v>2994266583.12513</v>
      </c>
      <c r="AJ1041" s="10">
        <f t="shared" si="72"/>
        <v>-2770372850.50513</v>
      </c>
      <c r="AK1041" s="18">
        <f>AD1041-VLOOKUP(A1041,[2]选股结果!$A$2:$G$4900,7,FALSE)</f>
        <v>223122120.14</v>
      </c>
    </row>
    <row r="1042" spans="1:37">
      <c r="A1042" s="5" t="s">
        <v>2117</v>
      </c>
      <c r="B1042" s="5" t="s">
        <v>2118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/>
      <c r="L1042" s="6">
        <v>0</v>
      </c>
      <c r="M1042" s="6">
        <v>0</v>
      </c>
      <c r="N1042" s="6"/>
      <c r="O1042" s="6">
        <v>0</v>
      </c>
      <c r="P1042" s="6">
        <v>159608824.75</v>
      </c>
      <c r="Q1042" s="6">
        <v>295632918.9</v>
      </c>
      <c r="R1042" s="6"/>
      <c r="S1042" s="6">
        <v>1856471500.38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317333427.6</v>
      </c>
      <c r="AA1042" s="6">
        <v>688643358.55</v>
      </c>
      <c r="AB1042" s="10">
        <f t="shared" si="73"/>
        <v>3341032832.89</v>
      </c>
      <c r="AC1042" s="10">
        <f t="shared" ref="AC1042:AC1105" si="74">S1042+T1042+U1042+V1042+W1042+X1042+Y1042+Z1042+AA1042+P1042</f>
        <v>3022057111.28</v>
      </c>
      <c r="AD1042" s="10">
        <f t="shared" si="71"/>
        <v>318975721.61</v>
      </c>
      <c r="AE1042" s="12">
        <f>C1042/(1+0.13)/VLOOKUP(A1042,[1]选股结果!$A$2:$AX$3002,3,FALSE)</f>
        <v>0.923995818294868</v>
      </c>
      <c r="AF1042" s="12">
        <f>(S1042/(1+0.1)+Z1042)/(VLOOKUP(A1042,[1]选股结果!$A$2:$AY$3002,51,FALSE))</f>
        <v>0.823988598153488</v>
      </c>
      <c r="AG1042" s="16"/>
      <c r="AH1042" s="12">
        <f>AD1042/VLOOKUP(A1042,[1]选股结果!$A$2:$AX$3002,35,FALSE)</f>
        <v>0.796911899402247</v>
      </c>
      <c r="AI1042" s="10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S1042/(1+0.13)+Z1042)</f>
        <v>473099759.730353</v>
      </c>
      <c r="AJ1042" s="10">
        <f t="shared" si="72"/>
        <v>-154124038.120353</v>
      </c>
      <c r="AK1042" s="18">
        <f>AD1042-VLOOKUP(A1042,[2]选股结果!$A$2:$G$4900,7,FALSE)</f>
        <v>318988165.53</v>
      </c>
    </row>
    <row r="1043" spans="1:37">
      <c r="A1043" s="5" t="s">
        <v>2119</v>
      </c>
      <c r="B1043" s="5" t="s">
        <v>2120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/>
      <c r="L1043" s="6">
        <v>0</v>
      </c>
      <c r="M1043" s="6">
        <v>0</v>
      </c>
      <c r="N1043" s="6"/>
      <c r="O1043" s="6">
        <v>0</v>
      </c>
      <c r="P1043" s="6">
        <v>57558893.7</v>
      </c>
      <c r="Q1043" s="6">
        <v>47932445.49</v>
      </c>
      <c r="R1043" s="6"/>
      <c r="S1043" s="6">
        <v>529093295.6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135803277.62</v>
      </c>
      <c r="AA1043" s="6">
        <v>52181313.41</v>
      </c>
      <c r="AB1043" s="10">
        <f t="shared" si="73"/>
        <v>798244275.96</v>
      </c>
      <c r="AC1043" s="10">
        <f t="shared" si="74"/>
        <v>774636780.33</v>
      </c>
      <c r="AD1043" s="10">
        <f t="shared" si="71"/>
        <v>23607495.63</v>
      </c>
      <c r="AE1043" s="12">
        <f>C1043/(1+0.13)/VLOOKUP(A1043,[1]选股结果!$A$2:$AX$3002,3,FALSE)</f>
        <v>0.87034114701585</v>
      </c>
      <c r="AF1043" s="12">
        <f>(S1043/(1+0.1)+Z1043)/(VLOOKUP(A1043,[1]选股结果!$A$2:$AY$3002,51,FALSE))</f>
        <v>1.02333948484782</v>
      </c>
      <c r="AG1043" s="16"/>
      <c r="AH1043" s="12">
        <f>AD1043/VLOOKUP(A1043,[1]选股结果!$A$2:$AX$3002,35,FALSE)</f>
        <v>0.167614308298892</v>
      </c>
      <c r="AI1043" s="10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S1043/(1+0.13)+Z1043)</f>
        <v>-1297652.87823021</v>
      </c>
      <c r="AJ1043" s="10">
        <f t="shared" si="72"/>
        <v>24905148.5082302</v>
      </c>
      <c r="AK1043" s="18">
        <f>AD1043-VLOOKUP(A1043,[2]选股结果!$A$2:$G$4900,7,FALSE)</f>
        <v>23993118.44</v>
      </c>
    </row>
    <row r="1044" spans="1:37">
      <c r="A1044" s="5" t="s">
        <v>2121</v>
      </c>
      <c r="B1044" s="5" t="s">
        <v>2122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/>
      <c r="L1044" s="6">
        <v>0</v>
      </c>
      <c r="M1044" s="6">
        <v>0</v>
      </c>
      <c r="N1044" s="6"/>
      <c r="O1044" s="6">
        <v>0</v>
      </c>
      <c r="P1044" s="6">
        <v>257440759.41</v>
      </c>
      <c r="Q1044" s="6">
        <v>82925359</v>
      </c>
      <c r="R1044" s="6"/>
      <c r="S1044" s="6">
        <v>1272319232.44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4999319418.01</v>
      </c>
      <c r="AA1044" s="6">
        <v>963675208.24</v>
      </c>
      <c r="AB1044" s="10">
        <f t="shared" si="73"/>
        <v>3846934434.38</v>
      </c>
      <c r="AC1044" s="10">
        <f t="shared" si="74"/>
        <v>7492754618.1</v>
      </c>
      <c r="AD1044" s="10">
        <f t="shared" si="71"/>
        <v>-3645820183.72</v>
      </c>
      <c r="AE1044" s="12">
        <f>C1044/(1+0.13)/VLOOKUP(A1044,[1]选股结果!$A$2:$AX$3002,3,FALSE)</f>
        <v>0.528627022038764</v>
      </c>
      <c r="AF1044" s="12">
        <f>(S1044/(1+0.1)+Z1044)/(VLOOKUP(A1044,[1]选股结果!$A$2:$AY$3002,51,FALSE))</f>
        <v>0.88456309697857</v>
      </c>
      <c r="AG1044" s="16"/>
      <c r="AH1044" s="12">
        <f>AD1044/VLOOKUP(A1044,[1]选股结果!$A$2:$AX$3002,35,FALSE)</f>
        <v>3.80269935359651</v>
      </c>
      <c r="AI1044" s="10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S1044/(1+0.13)+Z1044)</f>
        <v>834072009.811769</v>
      </c>
      <c r="AJ1044" s="10">
        <f t="shared" si="72"/>
        <v>-4479892193.53177</v>
      </c>
      <c r="AK1044" s="18">
        <f>AD1044-VLOOKUP(A1044,[2]选股结果!$A$2:$G$4900,7,FALSE)</f>
        <v>-3645989011.75</v>
      </c>
    </row>
    <row r="1045" spans="1:37">
      <c r="A1045" s="5" t="s">
        <v>2123</v>
      </c>
      <c r="B1045" s="5" t="s">
        <v>2124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/>
      <c r="L1045" s="6">
        <v>0</v>
      </c>
      <c r="M1045" s="6">
        <v>0</v>
      </c>
      <c r="N1045" s="6"/>
      <c r="O1045" s="6">
        <v>0</v>
      </c>
      <c r="P1045" s="6">
        <v>1639685425.88</v>
      </c>
      <c r="Q1045" s="6">
        <v>4056283584.64</v>
      </c>
      <c r="R1045" s="6"/>
      <c r="S1045" s="6">
        <v>19832369569.98</v>
      </c>
      <c r="T1045" s="6">
        <v>0</v>
      </c>
      <c r="U1045" s="6">
        <v>0</v>
      </c>
      <c r="V1045" s="6">
        <v>0</v>
      </c>
      <c r="W1045" s="6">
        <v>0</v>
      </c>
      <c r="X1045" s="6">
        <v>1002500</v>
      </c>
      <c r="Y1045" s="6">
        <v>0</v>
      </c>
      <c r="Z1045" s="6">
        <v>1084121734.1</v>
      </c>
      <c r="AA1045" s="6">
        <v>2486396156.3</v>
      </c>
      <c r="AB1045" s="10">
        <f t="shared" si="73"/>
        <v>25510612854.47</v>
      </c>
      <c r="AC1045" s="10">
        <f t="shared" si="74"/>
        <v>25043575386.26</v>
      </c>
      <c r="AD1045" s="10">
        <f t="shared" si="71"/>
        <v>467037468.209999</v>
      </c>
      <c r="AE1045" s="12">
        <f>C1045/(1+0.13)/VLOOKUP(A1045,[1]选股结果!$A$2:$AX$3002,3,FALSE)</f>
        <v>0.931473711482902</v>
      </c>
      <c r="AF1045" s="12">
        <f>(S1045/(1+0.1)+Z1045)/(VLOOKUP(A1045,[1]选股结果!$A$2:$AY$3002,51,FALSE))</f>
        <v>0.975676472218858</v>
      </c>
      <c r="AG1045" s="16"/>
      <c r="AH1045" s="12">
        <f>AD1045/VLOOKUP(A1045,[1]选股结果!$A$2:$AX$3002,35,FALSE)</f>
        <v>0.540892693375311</v>
      </c>
      <c r="AI1045" s="10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S1045/(1+0.13)+Z1045)</f>
        <v>955156419.944248</v>
      </c>
      <c r="AJ1045" s="10">
        <f t="shared" si="72"/>
        <v>-488118951.734249</v>
      </c>
      <c r="AK1045" s="18">
        <f>AD1045-VLOOKUP(A1045,[2]选股结果!$A$2:$G$4900,7,FALSE)</f>
        <v>466780967.379999</v>
      </c>
    </row>
    <row r="1046" spans="1:37">
      <c r="A1046" s="5" t="s">
        <v>2125</v>
      </c>
      <c r="B1046" s="5" t="s">
        <v>2126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/>
      <c r="L1046" s="6">
        <v>0</v>
      </c>
      <c r="M1046" s="6">
        <v>0</v>
      </c>
      <c r="N1046" s="6"/>
      <c r="O1046" s="6">
        <v>0</v>
      </c>
      <c r="P1046" s="6">
        <v>104875242.25</v>
      </c>
      <c r="Q1046" s="6">
        <v>47138262.32</v>
      </c>
      <c r="R1046" s="6"/>
      <c r="S1046" s="6">
        <v>705400088.16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394187094.64</v>
      </c>
      <c r="AA1046" s="6">
        <v>83426677.62</v>
      </c>
      <c r="AB1046" s="10">
        <f t="shared" si="73"/>
        <v>1171169509.31</v>
      </c>
      <c r="AC1046" s="10">
        <f t="shared" si="74"/>
        <v>1287889102.67</v>
      </c>
      <c r="AD1046" s="10">
        <f t="shared" si="71"/>
        <v>-116719593.36</v>
      </c>
      <c r="AE1046" s="12">
        <f>C1046/(1+0.13)/VLOOKUP(A1046,[1]选股结果!$A$2:$AX$3002,3,FALSE)</f>
        <v>1.15120152986036</v>
      </c>
      <c r="AF1046" s="12">
        <f>(S1046/(1+0.1)+Z1046)/(VLOOKUP(A1046,[1]选股结果!$A$2:$AY$3002,51,FALSE))</f>
        <v>1.25272968363703</v>
      </c>
      <c r="AG1046" s="16"/>
      <c r="AH1046" s="12">
        <f>AD1046/VLOOKUP(A1046,[1]选股结果!$A$2:$AX$3002,35,FALSE)</f>
        <v>-3.38313308752349</v>
      </c>
      <c r="AI1046" s="10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S1046/(1+0.13)+Z1046)</f>
        <v>-191872042.838319</v>
      </c>
      <c r="AJ1046" s="10">
        <f t="shared" si="72"/>
        <v>75152449.4783185</v>
      </c>
      <c r="AK1046" s="18">
        <f>AD1046-VLOOKUP(A1046,[2]选股结果!$A$2:$G$4900,7,FALSE)</f>
        <v>-116763706.04</v>
      </c>
    </row>
    <row r="1047" spans="1:37">
      <c r="A1047" s="5" t="s">
        <v>2127</v>
      </c>
      <c r="B1047" s="5" t="s">
        <v>2128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/>
      <c r="L1047" s="6">
        <v>0</v>
      </c>
      <c r="M1047" s="6">
        <v>0</v>
      </c>
      <c r="N1047" s="6"/>
      <c r="O1047" s="6">
        <v>0</v>
      </c>
      <c r="P1047" s="6">
        <v>27384668.42</v>
      </c>
      <c r="Q1047" s="6">
        <v>165062113.97</v>
      </c>
      <c r="R1047" s="6"/>
      <c r="S1047" s="6">
        <v>1361149118.94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168930109.34</v>
      </c>
      <c r="AA1047" s="6">
        <v>523161454.8</v>
      </c>
      <c r="AB1047" s="10">
        <f t="shared" si="73"/>
        <v>2005977351.16</v>
      </c>
      <c r="AC1047" s="10">
        <f t="shared" si="74"/>
        <v>2080625351.5</v>
      </c>
      <c r="AD1047" s="10">
        <f t="shared" si="71"/>
        <v>-74648000.3399999</v>
      </c>
      <c r="AE1047" s="12">
        <f>C1047/(1+0.13)/VLOOKUP(A1047,[1]选股结果!$A$2:$AX$3002,3,FALSE)</f>
        <v>0.803613758024784</v>
      </c>
      <c r="AF1047" s="12">
        <f>(S1047/(1+0.1)+Z1047)/(VLOOKUP(A1047,[1]选股结果!$A$2:$AY$3002,51,FALSE))</f>
        <v>0.637330656749601</v>
      </c>
      <c r="AG1047" s="16"/>
      <c r="AH1047" s="12">
        <f>AD1047/VLOOKUP(A1047,[1]选股结果!$A$2:$AX$3002,35,FALSE)</f>
        <v>0.582086614157479</v>
      </c>
      <c r="AI1047" s="10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S1047/(1+0.13)+Z1047)</f>
        <v>833120322.065221</v>
      </c>
      <c r="AJ1047" s="10">
        <f t="shared" si="72"/>
        <v>-907768322.405221</v>
      </c>
      <c r="AK1047" s="18">
        <f>AD1047-VLOOKUP(A1047,[2]选股结果!$A$2:$G$4900,7,FALSE)</f>
        <v>-74582027.0599999</v>
      </c>
    </row>
    <row r="1048" spans="1:37">
      <c r="A1048" s="5" t="s">
        <v>2129</v>
      </c>
      <c r="B1048" s="5" t="s">
        <v>2130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/>
      <c r="L1048" s="6">
        <v>0</v>
      </c>
      <c r="M1048" s="6">
        <v>0</v>
      </c>
      <c r="N1048" s="6"/>
      <c r="O1048" s="6">
        <v>0</v>
      </c>
      <c r="P1048" s="6">
        <v>64912293.11</v>
      </c>
      <c r="Q1048" s="6">
        <v>39581691.59</v>
      </c>
      <c r="R1048" s="6"/>
      <c r="S1048" s="6">
        <v>1630409017.32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409726364.04</v>
      </c>
      <c r="AA1048" s="6">
        <v>233649053.48</v>
      </c>
      <c r="AB1048" s="10">
        <f t="shared" si="73"/>
        <v>2422361039.4</v>
      </c>
      <c r="AC1048" s="10">
        <f t="shared" si="74"/>
        <v>2338696727.95</v>
      </c>
      <c r="AD1048" s="10">
        <f t="shared" si="71"/>
        <v>83664311.4500003</v>
      </c>
      <c r="AE1048" s="12">
        <f>C1048/(1+0.13)/VLOOKUP(A1048,[1]选股结果!$A$2:$AX$3002,3,FALSE)</f>
        <v>0.853109168110661</v>
      </c>
      <c r="AF1048" s="12">
        <f>(S1048/(1+0.1)+Z1048)/(VLOOKUP(A1048,[1]选股结果!$A$2:$AY$3002,51,FALSE))</f>
        <v>0.865511078082225</v>
      </c>
      <c r="AG1048" s="16"/>
      <c r="AH1048" s="12">
        <f>AD1048/VLOOKUP(A1048,[1]选股结果!$A$2:$AX$3002,35,FALSE)</f>
        <v>0.255434670228603</v>
      </c>
      <c r="AI1048" s="10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S1048/(1+0.13)+Z1048)</f>
        <v>333328845.873717</v>
      </c>
      <c r="AJ1048" s="10">
        <f t="shared" si="72"/>
        <v>-249664534.423717</v>
      </c>
      <c r="AK1048" s="18">
        <f>AD1048-VLOOKUP(A1048,[2]选股结果!$A$2:$G$4900,7,FALSE)</f>
        <v>83918868.9000003</v>
      </c>
    </row>
    <row r="1049" spans="1:37">
      <c r="A1049" s="5" t="s">
        <v>2131</v>
      </c>
      <c r="B1049" s="5" t="s">
        <v>2132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/>
      <c r="L1049" s="6">
        <v>0</v>
      </c>
      <c r="M1049" s="6">
        <v>0</v>
      </c>
      <c r="N1049" s="6"/>
      <c r="O1049" s="6">
        <v>0</v>
      </c>
      <c r="P1049" s="6">
        <v>115579219.07</v>
      </c>
      <c r="Q1049" s="6">
        <v>194968613.91</v>
      </c>
      <c r="R1049" s="6"/>
      <c r="S1049" s="6">
        <v>1074784997.53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545925592.19</v>
      </c>
      <c r="AA1049" s="6">
        <v>997172629.25</v>
      </c>
      <c r="AB1049" s="10">
        <f t="shared" si="73"/>
        <v>3108766869.08</v>
      </c>
      <c r="AC1049" s="10">
        <f t="shared" si="74"/>
        <v>2733462438.04</v>
      </c>
      <c r="AD1049" s="10">
        <f t="shared" si="71"/>
        <v>375304431.039999</v>
      </c>
      <c r="AE1049" s="12">
        <f>C1049/(1+0.13)/VLOOKUP(A1049,[1]选股结果!$A$2:$AX$3002,3,FALSE)</f>
        <v>0.972790207086304</v>
      </c>
      <c r="AF1049" s="12">
        <f>(S1049/(1+0.1)+Z1049)/(VLOOKUP(A1049,[1]选股结果!$A$2:$AY$3002,51,FALSE))</f>
        <v>0.613608361698698</v>
      </c>
      <c r="AG1049" s="16"/>
      <c r="AH1049" s="12">
        <f>AD1049/VLOOKUP(A1049,[1]选股结果!$A$2:$AX$3002,35,FALSE)</f>
        <v>2.6384275705123</v>
      </c>
      <c r="AI1049" s="10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S1049/(1+0.13)+Z1049)</f>
        <v>984981095.454248</v>
      </c>
      <c r="AJ1049" s="10">
        <f t="shared" si="72"/>
        <v>-609676664.414248</v>
      </c>
      <c r="AK1049" s="18">
        <f>AD1049-VLOOKUP(A1049,[2]选股结果!$A$2:$G$4900,7,FALSE)</f>
        <v>374831531.58</v>
      </c>
    </row>
    <row r="1050" spans="1:37">
      <c r="A1050" s="5" t="s">
        <v>2133</v>
      </c>
      <c r="B1050" s="5" t="s">
        <v>2134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/>
      <c r="L1050" s="6">
        <v>0</v>
      </c>
      <c r="M1050" s="6">
        <v>0</v>
      </c>
      <c r="N1050" s="6"/>
      <c r="O1050" s="6">
        <v>0</v>
      </c>
      <c r="P1050" s="6">
        <v>14117699.2</v>
      </c>
      <c r="Q1050" s="6">
        <v>34400880.4</v>
      </c>
      <c r="R1050" s="6"/>
      <c r="S1050" s="6">
        <v>657623112.98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208925920.66</v>
      </c>
      <c r="AA1050" s="6">
        <v>38107036.94</v>
      </c>
      <c r="AB1050" s="10">
        <f t="shared" si="73"/>
        <v>937208829.14</v>
      </c>
      <c r="AC1050" s="10">
        <f t="shared" si="74"/>
        <v>918773769.78</v>
      </c>
      <c r="AD1050" s="10">
        <f t="shared" si="71"/>
        <v>18435059.36</v>
      </c>
      <c r="AE1050" s="12">
        <f>C1050/(1+0.13)/VLOOKUP(A1050,[1]选股结果!$A$2:$AX$3002,3,FALSE)</f>
        <v>0.747929190666737</v>
      </c>
      <c r="AF1050" s="12">
        <f>(S1050/(1+0.1)+Z1050)/(VLOOKUP(A1050,[1]选股结果!$A$2:$AY$3002,51,FALSE))</f>
        <v>0.758610775908941</v>
      </c>
      <c r="AG1050" s="16"/>
      <c r="AH1050" s="12">
        <f>AD1050/VLOOKUP(A1050,[1]选股结果!$A$2:$AX$3002,35,FALSE)</f>
        <v>1.05770068443364</v>
      </c>
      <c r="AI1050" s="10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S1050/(1+0.13)+Z1050)</f>
        <v>272583725.550531</v>
      </c>
      <c r="AJ1050" s="10">
        <f t="shared" si="72"/>
        <v>-254148666.190531</v>
      </c>
      <c r="AK1050" s="18">
        <f>AD1050-VLOOKUP(A1050,[2]选股结果!$A$2:$G$4900,7,FALSE)</f>
        <v>18460977.59</v>
      </c>
    </row>
    <row r="1051" spans="1:37">
      <c r="A1051" s="5" t="s">
        <v>2135</v>
      </c>
      <c r="B1051" s="5" t="s">
        <v>2136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/>
      <c r="L1051" s="6">
        <v>0</v>
      </c>
      <c r="M1051" s="6">
        <v>0</v>
      </c>
      <c r="N1051" s="6"/>
      <c r="O1051" s="6">
        <v>0</v>
      </c>
      <c r="P1051" s="6">
        <v>264131418.51</v>
      </c>
      <c r="Q1051" s="6">
        <v>66134635.32</v>
      </c>
      <c r="R1051" s="6"/>
      <c r="S1051" s="6">
        <v>4423031805.38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1041241878.57</v>
      </c>
      <c r="AA1051" s="6">
        <v>857206510.26</v>
      </c>
      <c r="AB1051" s="10">
        <f t="shared" si="73"/>
        <v>5850557948.81</v>
      </c>
      <c r="AC1051" s="10">
        <f t="shared" si="74"/>
        <v>6585611612.72</v>
      </c>
      <c r="AD1051" s="10">
        <f t="shared" si="71"/>
        <v>-735053663.910001</v>
      </c>
      <c r="AE1051" s="12">
        <f>C1051/(1+0.13)/VLOOKUP(A1051,[1]选股结果!$A$2:$AX$3002,3,FALSE)</f>
        <v>0.88450812075099</v>
      </c>
      <c r="AF1051" s="12">
        <f>(S1051/(1+0.1)+Z1051)/(VLOOKUP(A1051,[1]选股结果!$A$2:$AY$3002,51,FALSE))</f>
        <v>0.933517482088668</v>
      </c>
      <c r="AG1051" s="16"/>
      <c r="AH1051" s="12">
        <f>AD1051/VLOOKUP(A1051,[1]选股结果!$A$2:$AX$3002,35,FALSE)</f>
        <v>-2.31413815481169</v>
      </c>
      <c r="AI1051" s="10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S1051/(1+0.13)+Z1051)</f>
        <v>467264934.180619</v>
      </c>
      <c r="AJ1051" s="10">
        <f t="shared" si="72"/>
        <v>-1202318598.09062</v>
      </c>
      <c r="AK1051" s="18">
        <f>AD1051-VLOOKUP(A1051,[2]选股结果!$A$2:$G$4900,7,FALSE)</f>
        <v>-734273337.210001</v>
      </c>
    </row>
    <row r="1052" spans="1:37">
      <c r="A1052" s="5" t="s">
        <v>2137</v>
      </c>
      <c r="B1052" s="5" t="s">
        <v>2138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/>
      <c r="L1052" s="6">
        <v>0</v>
      </c>
      <c r="M1052" s="6">
        <v>0</v>
      </c>
      <c r="N1052" s="6"/>
      <c r="O1052" s="6">
        <v>0</v>
      </c>
      <c r="P1052" s="6">
        <v>39806040.6</v>
      </c>
      <c r="Q1052" s="6">
        <v>84379633.97</v>
      </c>
      <c r="R1052" s="6"/>
      <c r="S1052" s="6">
        <v>1006970820.37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377414581.33</v>
      </c>
      <c r="AA1052" s="6">
        <v>142315615.21</v>
      </c>
      <c r="AB1052" s="10">
        <f t="shared" si="73"/>
        <v>1654097079.78</v>
      </c>
      <c r="AC1052" s="10">
        <f t="shared" si="74"/>
        <v>1566507057.51</v>
      </c>
      <c r="AD1052" s="10">
        <f t="shared" si="71"/>
        <v>87590022.27</v>
      </c>
      <c r="AE1052" s="12">
        <f>C1052/(1+0.13)/VLOOKUP(A1052,[1]选股结果!$A$2:$AX$3002,3,FALSE)</f>
        <v>0.836329482638624</v>
      </c>
      <c r="AF1052" s="12">
        <f>(S1052/(1+0.1)+Z1052)/(VLOOKUP(A1052,[1]选股结果!$A$2:$AY$3002,51,FALSE))</f>
        <v>0.842491575099045</v>
      </c>
      <c r="AG1052" s="16"/>
      <c r="AH1052" s="12">
        <f>AD1052/VLOOKUP(A1052,[1]选股结果!$A$2:$AX$3002,35,FALSE)</f>
        <v>1.05037233267359</v>
      </c>
      <c r="AI1052" s="10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S1052/(1+0.13)+Z1052)</f>
        <v>266007419.94354</v>
      </c>
      <c r="AJ1052" s="10">
        <f t="shared" si="72"/>
        <v>-178417397.67354</v>
      </c>
      <c r="AK1052" s="18">
        <f>AD1052-VLOOKUP(A1052,[2]选股结果!$A$2:$G$4900,7,FALSE)</f>
        <v>85233405.4</v>
      </c>
    </row>
    <row r="1053" spans="1:37">
      <c r="A1053" s="5" t="s">
        <v>2139</v>
      </c>
      <c r="B1053" s="5" t="s">
        <v>2140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/>
      <c r="L1053" s="6">
        <v>0</v>
      </c>
      <c r="M1053" s="6">
        <v>0</v>
      </c>
      <c r="N1053" s="6"/>
      <c r="O1053" s="6">
        <v>0</v>
      </c>
      <c r="P1053" s="6">
        <v>133638928.17</v>
      </c>
      <c r="Q1053" s="6">
        <v>56890857.05</v>
      </c>
      <c r="R1053" s="6"/>
      <c r="S1053" s="6">
        <v>1196620263.01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160781414.85</v>
      </c>
      <c r="AA1053" s="6">
        <v>94619867.09</v>
      </c>
      <c r="AB1053" s="10">
        <f t="shared" si="73"/>
        <v>1634465625.84</v>
      </c>
      <c r="AC1053" s="10">
        <f t="shared" si="74"/>
        <v>1585660473.12</v>
      </c>
      <c r="AD1053" s="10">
        <f t="shared" si="71"/>
        <v>48805152.72</v>
      </c>
      <c r="AE1053" s="12">
        <f>C1053/(1+0.13)/VLOOKUP(A1053,[1]选股结果!$A$2:$AX$3002,3,FALSE)</f>
        <v>0.78063984215316</v>
      </c>
      <c r="AF1053" s="12">
        <f>(S1053/(1+0.1)+Z1053)/(VLOOKUP(A1053,[1]选股结果!$A$2:$AY$3002,51,FALSE))</f>
        <v>0.768376827308276</v>
      </c>
      <c r="AG1053" s="16"/>
      <c r="AH1053" s="12">
        <f>AD1053/VLOOKUP(A1053,[1]选股结果!$A$2:$AX$3002,35,FALSE)</f>
        <v>-2.36443974979159</v>
      </c>
      <c r="AI1053" s="10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S1053/(1+0.13)+Z1053)</f>
        <v>405269983.555398</v>
      </c>
      <c r="AJ1053" s="10">
        <f t="shared" si="72"/>
        <v>-356464830.835398</v>
      </c>
      <c r="AK1053" s="18">
        <f>AD1053-VLOOKUP(A1053,[2]选股结果!$A$2:$G$4900,7,FALSE)</f>
        <v>47480277.46</v>
      </c>
    </row>
    <row r="1054" spans="1:37">
      <c r="A1054" s="5" t="s">
        <v>2141</v>
      </c>
      <c r="B1054" s="5" t="s">
        <v>2142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/>
      <c r="L1054" s="6">
        <v>0</v>
      </c>
      <c r="M1054" s="6">
        <v>0</v>
      </c>
      <c r="N1054" s="6"/>
      <c r="O1054" s="6">
        <v>0</v>
      </c>
      <c r="P1054" s="6">
        <v>77564988.94</v>
      </c>
      <c r="Q1054" s="6">
        <v>31460387.36</v>
      </c>
      <c r="R1054" s="6"/>
      <c r="S1054" s="6">
        <v>2450288013.6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128922987.32</v>
      </c>
      <c r="AA1054" s="6">
        <v>113534838.49</v>
      </c>
      <c r="AB1054" s="10">
        <f t="shared" si="73"/>
        <v>2501716552.68</v>
      </c>
      <c r="AC1054" s="10">
        <f t="shared" si="74"/>
        <v>2770310828.35</v>
      </c>
      <c r="AD1054" s="10">
        <f t="shared" si="71"/>
        <v>-268594275.67</v>
      </c>
      <c r="AE1054" s="12">
        <f>C1054/(1+0.13)/VLOOKUP(A1054,[1]选股结果!$A$2:$AX$3002,3,FALSE)</f>
        <v>0.816838906712078</v>
      </c>
      <c r="AF1054" s="12">
        <f>(S1054/(1+0.1)+Z1054)/(VLOOKUP(A1054,[1]选股结果!$A$2:$AY$3002,51,FALSE))</f>
        <v>0.956020672540963</v>
      </c>
      <c r="AG1054" s="16"/>
      <c r="AH1054" s="12">
        <f>AD1054/VLOOKUP(A1054,[1]选股结果!$A$2:$AX$3002,35,FALSE)</f>
        <v>-1.67836847137484</v>
      </c>
      <c r="AI1054" s="10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S1054/(1+0.13)+Z1054)</f>
        <v>167540990.47761</v>
      </c>
      <c r="AJ1054" s="10">
        <f t="shared" si="72"/>
        <v>-436135266.14761</v>
      </c>
      <c r="AK1054" s="18">
        <f>AD1054-VLOOKUP(A1054,[2]选股结果!$A$2:$G$4900,7,FALSE)</f>
        <v>-273391878.81</v>
      </c>
    </row>
    <row r="1055" spans="1:37">
      <c r="A1055" s="5" t="s">
        <v>2143</v>
      </c>
      <c r="B1055" s="5" t="s">
        <v>2144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/>
      <c r="L1055" s="6">
        <v>0</v>
      </c>
      <c r="M1055" s="6">
        <v>0</v>
      </c>
      <c r="N1055" s="6"/>
      <c r="O1055" s="6">
        <v>0</v>
      </c>
      <c r="P1055" s="6">
        <v>98505925.55</v>
      </c>
      <c r="Q1055" s="6">
        <v>24709723.24</v>
      </c>
      <c r="R1055" s="6"/>
      <c r="S1055" s="6">
        <v>2408213517.32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40370367.7</v>
      </c>
      <c r="AA1055" s="6">
        <v>81430160.94</v>
      </c>
      <c r="AB1055" s="10">
        <f t="shared" ref="AB1055:AB1118" si="75">C1055+D1055+E1055+F1055+G1055+H1055+I1055+J1055+L1055+M1055+O1055+Q1055</f>
        <v>2399508227.14</v>
      </c>
      <c r="AC1055" s="10">
        <f t="shared" si="74"/>
        <v>2628519971.51</v>
      </c>
      <c r="AD1055" s="10">
        <f t="shared" si="71"/>
        <v>-229011744.37</v>
      </c>
      <c r="AE1055" s="12">
        <f>C1055/(1+0.13)/VLOOKUP(A1055,[1]选股结果!$A$2:$AX$3002,3,FALSE)</f>
        <v>0.81617213603501</v>
      </c>
      <c r="AF1055" s="12">
        <f>(S1055/(1+0.1)+Z1055)/(VLOOKUP(A1055,[1]选股结果!$A$2:$AY$3002,51,FALSE))</f>
        <v>0.95329864687686</v>
      </c>
      <c r="AG1055" s="16"/>
      <c r="AH1055" s="12">
        <f>AD1055/VLOOKUP(A1055,[1]选股结果!$A$2:$AX$3002,35,FALSE)</f>
        <v>-6.90951668845617</v>
      </c>
      <c r="AI1055" s="10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S1055/(1+0.13)+Z1055)</f>
        <v>167351679.752036</v>
      </c>
      <c r="AJ1055" s="10">
        <f t="shared" si="72"/>
        <v>-396363424.122036</v>
      </c>
      <c r="AK1055" s="18">
        <f>AD1055-VLOOKUP(A1055,[2]选股结果!$A$2:$G$4900,7,FALSE)</f>
        <v>-228016708.51</v>
      </c>
    </row>
    <row r="1056" spans="1:37">
      <c r="A1056" s="5" t="s">
        <v>2145</v>
      </c>
      <c r="B1056" s="5" t="s">
        <v>2146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/>
      <c r="L1056" s="6">
        <v>0</v>
      </c>
      <c r="M1056" s="6">
        <v>0</v>
      </c>
      <c r="N1056" s="6"/>
      <c r="O1056" s="6">
        <v>0</v>
      </c>
      <c r="P1056" s="6">
        <v>57534645.67</v>
      </c>
      <c r="Q1056" s="6">
        <v>39036709.49</v>
      </c>
      <c r="R1056" s="6"/>
      <c r="S1056" s="6">
        <v>42703713.25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77335452.95</v>
      </c>
      <c r="AA1056" s="6">
        <v>79359262.68</v>
      </c>
      <c r="AB1056" s="10">
        <f t="shared" si="75"/>
        <v>217460842.54</v>
      </c>
      <c r="AC1056" s="10">
        <f t="shared" si="74"/>
        <v>256933074.55</v>
      </c>
      <c r="AD1056" s="10">
        <f t="shared" si="71"/>
        <v>-39472232.01</v>
      </c>
      <c r="AE1056" s="12">
        <f>C1056/(1+0.13)/VLOOKUP(A1056,[1]选股结果!$A$2:$AX$3002,3,FALSE)</f>
        <v>0.604014732192704</v>
      </c>
      <c r="AF1056" s="12">
        <f>(S1056/(1+0.1)+Z1056)/(VLOOKUP(A1056,[1]选股结果!$A$2:$AY$3002,51,FALSE))</f>
        <v>0.670035706615896</v>
      </c>
      <c r="AG1056" s="16"/>
      <c r="AH1056" s="12">
        <f>AD1056/VLOOKUP(A1056,[1]选股结果!$A$2:$AX$3002,35,FALSE)</f>
        <v>-0.697367898463096</v>
      </c>
      <c r="AI1056" s="10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S1056/(1+0.13)+Z1056)</f>
        <v>58233083.7585841</v>
      </c>
      <c r="AJ1056" s="10">
        <f t="shared" si="72"/>
        <v>-97705315.7685841</v>
      </c>
      <c r="AK1056" s="18">
        <f>AD1056-VLOOKUP(A1056,[2]选股结果!$A$2:$G$4900,7,FALSE)</f>
        <v>-39471696.07</v>
      </c>
    </row>
    <row r="1057" spans="1:37">
      <c r="A1057" s="5" t="s">
        <v>2147</v>
      </c>
      <c r="B1057" s="5" t="s">
        <v>2148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/>
      <c r="L1057" s="6">
        <v>0</v>
      </c>
      <c r="M1057" s="6">
        <v>0</v>
      </c>
      <c r="N1057" s="6"/>
      <c r="O1057" s="6">
        <v>0</v>
      </c>
      <c r="P1057" s="6">
        <v>5608627.28</v>
      </c>
      <c r="Q1057" s="6">
        <v>4483671.03</v>
      </c>
      <c r="R1057" s="6"/>
      <c r="S1057" s="6">
        <v>24271771.35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23711181.61</v>
      </c>
      <c r="AA1057" s="6">
        <v>17769439.77</v>
      </c>
      <c r="AB1057" s="10">
        <f t="shared" si="75"/>
        <v>78382295.4</v>
      </c>
      <c r="AC1057" s="10">
        <f t="shared" si="74"/>
        <v>71361020.01</v>
      </c>
      <c r="AD1057" s="10">
        <f t="shared" si="71"/>
        <v>7021275.39</v>
      </c>
      <c r="AE1057" s="12">
        <f>C1057/(1+0.13)/VLOOKUP(A1057,[1]选股结果!$A$2:$AX$3002,3,FALSE)</f>
        <v>0.856048542927027</v>
      </c>
      <c r="AF1057" s="12">
        <f>(S1057/(1+0.1)+Z1057)/(VLOOKUP(A1057,[1]选股结果!$A$2:$AY$3002,51,FALSE))</f>
        <v>0.618847622735169</v>
      </c>
      <c r="AG1057" s="16"/>
      <c r="AH1057" s="12">
        <f>AD1057/VLOOKUP(A1057,[1]选股结果!$A$2:$AX$3002,35,FALSE)</f>
        <v>-2.04493985514692</v>
      </c>
      <c r="AI1057" s="10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S1057/(1+0.13)+Z1057)</f>
        <v>28779810.4274336</v>
      </c>
      <c r="AJ1057" s="10">
        <f t="shared" si="72"/>
        <v>-21758535.0374336</v>
      </c>
      <c r="AK1057" s="18">
        <f>AD1057-VLOOKUP(A1057,[2]选股结果!$A$2:$G$4900,7,FALSE)</f>
        <v>7128327.87</v>
      </c>
    </row>
    <row r="1058" spans="1:37">
      <c r="A1058" s="5" t="s">
        <v>2149</v>
      </c>
      <c r="B1058" s="5" t="s">
        <v>2150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/>
      <c r="L1058" s="6">
        <v>0</v>
      </c>
      <c r="M1058" s="6">
        <v>0</v>
      </c>
      <c r="N1058" s="6"/>
      <c r="O1058" s="6">
        <v>0</v>
      </c>
      <c r="P1058" s="6">
        <v>20180808.99</v>
      </c>
      <c r="Q1058" s="6">
        <v>26303384.96</v>
      </c>
      <c r="R1058" s="6"/>
      <c r="S1058" s="6">
        <v>809846346.27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97947112.09</v>
      </c>
      <c r="AA1058" s="6">
        <v>57521117.36</v>
      </c>
      <c r="AB1058" s="10">
        <f t="shared" si="75"/>
        <v>1046115657.64</v>
      </c>
      <c r="AC1058" s="10">
        <f t="shared" si="74"/>
        <v>985495384.71</v>
      </c>
      <c r="AD1058" s="10">
        <f t="shared" si="71"/>
        <v>60620272.9299999</v>
      </c>
      <c r="AE1058" s="12">
        <f>C1058/(1+0.13)/VLOOKUP(A1058,[1]选股结果!$A$2:$AX$3002,3,FALSE)</f>
        <v>0.638491915248002</v>
      </c>
      <c r="AF1058" s="12">
        <f>(S1058/(1+0.1)+Z1058)/(VLOOKUP(A1058,[1]选股结果!$A$2:$AY$3002,51,FALSE))</f>
        <v>0.588593111190226</v>
      </c>
      <c r="AG1058" s="16"/>
      <c r="AH1058" s="12">
        <f>AD1058/VLOOKUP(A1058,[1]选股结果!$A$2:$AX$3002,35,FALSE)</f>
        <v>1.93302799098757</v>
      </c>
      <c r="AI1058" s="10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S1058/(1+0.13)+Z1058)</f>
        <v>602603428.210177</v>
      </c>
      <c r="AJ1058" s="10">
        <f t="shared" si="72"/>
        <v>-541983155.280177</v>
      </c>
      <c r="AK1058" s="18">
        <f>AD1058-VLOOKUP(A1058,[2]选股结果!$A$2:$G$4900,7,FALSE)</f>
        <v>60771216.3299999</v>
      </c>
    </row>
    <row r="1059" spans="1:37">
      <c r="A1059" s="5" t="s">
        <v>2151</v>
      </c>
      <c r="B1059" s="5" t="s">
        <v>2152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/>
      <c r="L1059" s="6">
        <v>0</v>
      </c>
      <c r="M1059" s="6">
        <v>0</v>
      </c>
      <c r="N1059" s="6"/>
      <c r="O1059" s="6">
        <v>0</v>
      </c>
      <c r="P1059" s="6">
        <v>390553826.3</v>
      </c>
      <c r="Q1059" s="6">
        <v>176809191.22</v>
      </c>
      <c r="R1059" s="6"/>
      <c r="S1059" s="6">
        <v>4032318976.28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1877878110.86</v>
      </c>
      <c r="AA1059" s="6">
        <v>366605368.43</v>
      </c>
      <c r="AB1059" s="10">
        <f t="shared" si="75"/>
        <v>7161829189.31</v>
      </c>
      <c r="AC1059" s="10">
        <f t="shared" si="74"/>
        <v>6667356281.87</v>
      </c>
      <c r="AD1059" s="10">
        <f t="shared" si="71"/>
        <v>494472907.44</v>
      </c>
      <c r="AE1059" s="12">
        <f>C1059/(1+0.13)/VLOOKUP(A1059,[1]选股结果!$A$2:$AX$3002,3,FALSE)</f>
        <v>0.91719544218473</v>
      </c>
      <c r="AF1059" s="12">
        <f>(S1059/(1+0.1)+Z1059)/(VLOOKUP(A1059,[1]选股结果!$A$2:$AY$3002,51,FALSE))</f>
        <v>0.916090426875545</v>
      </c>
      <c r="AG1059" s="16"/>
      <c r="AH1059" s="12">
        <f>AD1059/VLOOKUP(A1059,[1]选股结果!$A$2:$AX$3002,35,FALSE)</f>
        <v>0.821059470289537</v>
      </c>
      <c r="AI1059" s="10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S1059/(1+0.13)+Z1059)</f>
        <v>605090403.05584</v>
      </c>
      <c r="AJ1059" s="10">
        <f t="shared" si="72"/>
        <v>-110617495.61584</v>
      </c>
      <c r="AK1059" s="18">
        <f>AD1059-VLOOKUP(A1059,[2]选股结果!$A$2:$G$4900,7,FALSE)</f>
        <v>527375710.27</v>
      </c>
    </row>
    <row r="1060" spans="1:37">
      <c r="A1060" s="5" t="s">
        <v>2153</v>
      </c>
      <c r="B1060" s="5" t="s">
        <v>2154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/>
      <c r="L1060" s="6">
        <v>0</v>
      </c>
      <c r="M1060" s="6">
        <v>0</v>
      </c>
      <c r="N1060" s="6"/>
      <c r="O1060" s="6">
        <v>0</v>
      </c>
      <c r="P1060" s="6">
        <v>47535397.5</v>
      </c>
      <c r="Q1060" s="6">
        <v>115126671.69</v>
      </c>
      <c r="R1060" s="6"/>
      <c r="S1060" s="6">
        <v>150879809.96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201282916.62</v>
      </c>
      <c r="AA1060" s="6">
        <v>69750703.49</v>
      </c>
      <c r="AB1060" s="10">
        <f t="shared" si="75"/>
        <v>449246169.35</v>
      </c>
      <c r="AC1060" s="10">
        <f t="shared" si="74"/>
        <v>469448827.57</v>
      </c>
      <c r="AD1060" s="10">
        <f t="shared" si="71"/>
        <v>-20202658.22</v>
      </c>
      <c r="AE1060" s="12">
        <f>C1060/(1+0.13)/VLOOKUP(A1060,[1]选股结果!$A$2:$AX$3002,3,FALSE)</f>
        <v>0.768753118095988</v>
      </c>
      <c r="AF1060" s="12">
        <f>(S1060/(1+0.1)+Z1060)/(VLOOKUP(A1060,[1]选股结果!$A$2:$AY$3002,51,FALSE))</f>
        <v>0.873474616758146</v>
      </c>
      <c r="AG1060" s="16"/>
      <c r="AH1060" s="12">
        <f>AD1060/VLOOKUP(A1060,[1]选股结果!$A$2:$AX$3002,35,FALSE)</f>
        <v>-0.207080221157452</v>
      </c>
      <c r="AI1060" s="10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S1060/(1+0.13)+Z1060)</f>
        <v>52666467.6731858</v>
      </c>
      <c r="AJ1060" s="10">
        <f t="shared" si="72"/>
        <v>-72869125.8931859</v>
      </c>
      <c r="AK1060" s="18">
        <f>AD1060-VLOOKUP(A1060,[2]选股结果!$A$2:$G$4900,7,FALSE)</f>
        <v>-20190658.22</v>
      </c>
    </row>
    <row r="1061" spans="1:37">
      <c r="A1061" s="5" t="s">
        <v>2155</v>
      </c>
      <c r="B1061" s="5" t="s">
        <v>2156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/>
      <c r="L1061" s="6">
        <v>0</v>
      </c>
      <c r="M1061" s="6">
        <v>0</v>
      </c>
      <c r="N1061" s="6"/>
      <c r="O1061" s="6">
        <v>0</v>
      </c>
      <c r="P1061" s="6">
        <v>198633814.4</v>
      </c>
      <c r="Q1061" s="6">
        <v>89572488.15</v>
      </c>
      <c r="R1061" s="6"/>
      <c r="S1061" s="6">
        <v>1318025682.18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345582227.98</v>
      </c>
      <c r="AA1061" s="6">
        <v>282973141.4</v>
      </c>
      <c r="AB1061" s="10">
        <f t="shared" si="75"/>
        <v>2753917245.84</v>
      </c>
      <c r="AC1061" s="10">
        <f t="shared" si="74"/>
        <v>2145214865.96</v>
      </c>
      <c r="AD1061" s="10">
        <f t="shared" si="71"/>
        <v>608702379.88</v>
      </c>
      <c r="AE1061" s="12">
        <f>C1061/(1+0.13)/VLOOKUP(A1061,[1]选股结果!$A$2:$AX$3002,3,FALSE)</f>
        <v>0.871784706495304</v>
      </c>
      <c r="AF1061" s="12">
        <f>(S1061/(1+0.1)+Z1061)/(VLOOKUP(A1061,[1]选股结果!$A$2:$AY$3002,51,FALSE))</f>
        <v>0.830766826229246</v>
      </c>
      <c r="AG1061" s="16"/>
      <c r="AH1061" s="12">
        <f>AD1061/VLOOKUP(A1061,[1]选股结果!$A$2:$AX$3002,35,FALSE)</f>
        <v>0.933541323071013</v>
      </c>
      <c r="AI1061" s="10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S1061/(1+0.13)+Z1061)</f>
        <v>346291344.90115</v>
      </c>
      <c r="AJ1061" s="10">
        <f t="shared" si="72"/>
        <v>262411034.97885</v>
      </c>
      <c r="AK1061" s="18">
        <f>AD1061-VLOOKUP(A1061,[2]选股结果!$A$2:$G$4900,7,FALSE)</f>
        <v>607225242.49</v>
      </c>
    </row>
    <row r="1062" spans="1:37">
      <c r="A1062" s="5" t="s">
        <v>2157</v>
      </c>
      <c r="B1062" s="5" t="s">
        <v>2158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/>
      <c r="L1062" s="6">
        <v>0</v>
      </c>
      <c r="M1062" s="6">
        <v>0</v>
      </c>
      <c r="N1062" s="6"/>
      <c r="O1062" s="6">
        <v>0</v>
      </c>
      <c r="P1062" s="6">
        <v>84224783.02</v>
      </c>
      <c r="Q1062" s="6">
        <v>640161203.58</v>
      </c>
      <c r="R1062" s="6"/>
      <c r="S1062" s="6">
        <v>1620766938.63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192478826.7</v>
      </c>
      <c r="AA1062" s="6">
        <v>207518916.84</v>
      </c>
      <c r="AB1062" s="10">
        <f t="shared" si="75"/>
        <v>2600566195.27</v>
      </c>
      <c r="AC1062" s="10">
        <f t="shared" si="74"/>
        <v>2104989465.19</v>
      </c>
      <c r="AD1062" s="10">
        <f t="shared" si="71"/>
        <v>495576730.08</v>
      </c>
      <c r="AE1062" s="12">
        <f>C1062/(1+0.13)/VLOOKUP(A1062,[1]选股结果!$A$2:$AX$3002,3,FALSE)</f>
        <v>1.06734658597525</v>
      </c>
      <c r="AF1062" s="12">
        <f>(S1062/(1+0.1)+Z1062)/(VLOOKUP(A1062,[1]选股结果!$A$2:$AY$3002,51,FALSE))</f>
        <v>1.07791640801842</v>
      </c>
      <c r="AG1062" s="16"/>
      <c r="AH1062" s="12">
        <f>AD1062/VLOOKUP(A1062,[1]选股结果!$A$2:$AX$3002,35,FALSE)</f>
        <v>12.0260054661397</v>
      </c>
      <c r="AI1062" s="10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S1062/(1+0.13)+Z1062)</f>
        <v>-81301152.1362836</v>
      </c>
      <c r="AJ1062" s="10">
        <f t="shared" si="72"/>
        <v>576877882.216284</v>
      </c>
      <c r="AK1062" s="18">
        <f>AD1062-VLOOKUP(A1062,[2]选股结果!$A$2:$G$4900,7,FALSE)</f>
        <v>501450811.54</v>
      </c>
    </row>
    <row r="1063" spans="1:37">
      <c r="A1063" s="5" t="s">
        <v>2159</v>
      </c>
      <c r="B1063" s="5" t="s">
        <v>2160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/>
      <c r="L1063" s="6">
        <v>0</v>
      </c>
      <c r="M1063" s="6">
        <v>0</v>
      </c>
      <c r="N1063" s="6"/>
      <c r="O1063" s="6">
        <v>0</v>
      </c>
      <c r="P1063" s="6">
        <v>72835024.15</v>
      </c>
      <c r="Q1063" s="6">
        <v>181029370.3</v>
      </c>
      <c r="R1063" s="6"/>
      <c r="S1063" s="6">
        <v>1314199472.52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108463591.6</v>
      </c>
      <c r="AA1063" s="6">
        <v>258122204.7</v>
      </c>
      <c r="AB1063" s="10">
        <f t="shared" si="75"/>
        <v>1255979216.98</v>
      </c>
      <c r="AC1063" s="10">
        <f t="shared" si="74"/>
        <v>1753620292.97</v>
      </c>
      <c r="AD1063" s="10">
        <f t="shared" si="71"/>
        <v>-497641075.99</v>
      </c>
      <c r="AE1063" s="12">
        <f>C1063/(1+0.13)/VLOOKUP(A1063,[1]选股结果!$A$2:$AX$3002,3,FALSE)</f>
        <v>0.812693551777022</v>
      </c>
      <c r="AF1063" s="12">
        <f>(S1063/(1+0.1)+Z1063)/(VLOOKUP(A1063,[1]选股结果!$A$2:$AY$3002,51,FALSE))</f>
        <v>1.0903405731514</v>
      </c>
      <c r="AG1063" s="16"/>
      <c r="AH1063" s="12">
        <f>AD1063/VLOOKUP(A1063,[1]选股结果!$A$2:$AX$3002,35,FALSE)</f>
        <v>-8.4659157030974</v>
      </c>
      <c r="AI1063" s="10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S1063/(1+0.13)+Z1063)</f>
        <v>-76257912.9110622</v>
      </c>
      <c r="AJ1063" s="10">
        <f t="shared" si="72"/>
        <v>-421383163.078938</v>
      </c>
      <c r="AK1063" s="18">
        <f>AD1063-VLOOKUP(A1063,[2]选股结果!$A$2:$G$4900,7,FALSE)</f>
        <v>-497665183.28</v>
      </c>
    </row>
    <row r="1064" spans="1:37">
      <c r="A1064" s="5" t="s">
        <v>2161</v>
      </c>
      <c r="B1064" s="5" t="s">
        <v>2162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/>
      <c r="L1064" s="6">
        <v>0</v>
      </c>
      <c r="M1064" s="6">
        <v>0</v>
      </c>
      <c r="N1064" s="6"/>
      <c r="O1064" s="6">
        <v>0</v>
      </c>
      <c r="P1064" s="6">
        <v>6336936.57</v>
      </c>
      <c r="Q1064" s="6">
        <v>4260908.66</v>
      </c>
      <c r="R1064" s="6"/>
      <c r="S1064" s="6">
        <v>86662874.33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11498167.31</v>
      </c>
      <c r="AA1064" s="6">
        <v>15472046.2</v>
      </c>
      <c r="AB1064" s="10">
        <f t="shared" si="75"/>
        <v>107820462.99</v>
      </c>
      <c r="AC1064" s="10">
        <f t="shared" si="74"/>
        <v>119970024.41</v>
      </c>
      <c r="AD1064" s="10">
        <f t="shared" si="71"/>
        <v>-12149561.42</v>
      </c>
      <c r="AE1064" s="12">
        <f>C1064/(1+0.13)/VLOOKUP(A1064,[1]选股结果!$A$2:$AX$3002,3,FALSE)</f>
        <v>1.0073236393159</v>
      </c>
      <c r="AF1064" s="12">
        <f>(S1064/(1+0.1)+Z1064)/(VLOOKUP(A1064,[1]选股结果!$A$2:$AY$3002,51,FALSE))</f>
        <v>0.878995820535877</v>
      </c>
      <c r="AG1064" s="16"/>
      <c r="AH1064" s="12">
        <f>AD1064/VLOOKUP(A1064,[1]选股结果!$A$2:$AX$3002,35,FALSE)</f>
        <v>1.43671326045508</v>
      </c>
      <c r="AI1064" s="10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S1064/(1+0.13)+Z1064)</f>
        <v>14520090.4384071</v>
      </c>
      <c r="AJ1064" s="10">
        <f t="shared" si="72"/>
        <v>-26669651.8584071</v>
      </c>
      <c r="AK1064" s="18">
        <f>AD1064-VLOOKUP(A1064,[2]选股结果!$A$2:$G$4900,7,FALSE)</f>
        <v>-12228882.42</v>
      </c>
    </row>
    <row r="1065" spans="1:37">
      <c r="A1065" s="5" t="s">
        <v>2163</v>
      </c>
      <c r="B1065" s="5" t="s">
        <v>2164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/>
      <c r="L1065" s="6">
        <v>0</v>
      </c>
      <c r="M1065" s="6">
        <v>0</v>
      </c>
      <c r="N1065" s="6"/>
      <c r="O1065" s="6">
        <v>0</v>
      </c>
      <c r="P1065" s="6">
        <v>19042992.78</v>
      </c>
      <c r="Q1065" s="6">
        <v>138705773.54</v>
      </c>
      <c r="R1065" s="6"/>
      <c r="S1065" s="6">
        <v>874862417.14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97278573.41</v>
      </c>
      <c r="AA1065" s="6">
        <v>63874997.73</v>
      </c>
      <c r="AB1065" s="10">
        <f t="shared" si="75"/>
        <v>1062212859.67</v>
      </c>
      <c r="AC1065" s="10">
        <f t="shared" si="74"/>
        <v>1055058981.06</v>
      </c>
      <c r="AD1065" s="10">
        <f t="shared" si="71"/>
        <v>7153878.61000001</v>
      </c>
      <c r="AE1065" s="12">
        <f>C1065/(1+0.13)/VLOOKUP(A1065,[1]选股结果!$A$2:$AX$3002,3,FALSE)</f>
        <v>0.972791463255097</v>
      </c>
      <c r="AF1065" s="12">
        <f>(S1065/(1+0.1)+Z1065)/(VLOOKUP(A1065,[1]选股结果!$A$2:$AY$3002,51,FALSE))</f>
        <v>0.919258788016248</v>
      </c>
      <c r="AG1065" s="16"/>
      <c r="AH1065" s="12">
        <f>AD1065/VLOOKUP(A1065,[1]选股结果!$A$2:$AX$3002,35,FALSE)</f>
        <v>-0.028535095348182</v>
      </c>
      <c r="AI1065" s="10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S1065/(1+0.13)+Z1065)</f>
        <v>99515340.1375221</v>
      </c>
      <c r="AJ1065" s="10">
        <f t="shared" si="72"/>
        <v>-92361461.5275221</v>
      </c>
      <c r="AK1065" s="18">
        <f>AD1065-VLOOKUP(A1065,[2]选股结果!$A$2:$G$4900,7,FALSE)</f>
        <v>7153878.61000001</v>
      </c>
    </row>
    <row r="1066" spans="1:37">
      <c r="A1066" s="5" t="s">
        <v>2165</v>
      </c>
      <c r="B1066" s="5" t="s">
        <v>2166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/>
      <c r="L1066" s="6">
        <v>0</v>
      </c>
      <c r="M1066" s="6">
        <v>0</v>
      </c>
      <c r="N1066" s="6"/>
      <c r="O1066" s="6">
        <v>0</v>
      </c>
      <c r="P1066" s="6">
        <v>122915730.55</v>
      </c>
      <c r="Q1066" s="6">
        <v>57937464.95</v>
      </c>
      <c r="R1066" s="6"/>
      <c r="S1066" s="6">
        <v>1260791439.83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232600685.7</v>
      </c>
      <c r="AA1066" s="6">
        <v>262934310.47</v>
      </c>
      <c r="AB1066" s="10">
        <f t="shared" si="75"/>
        <v>1713668104.62</v>
      </c>
      <c r="AC1066" s="10">
        <f t="shared" si="74"/>
        <v>1879242166.55</v>
      </c>
      <c r="AD1066" s="10">
        <f t="shared" si="71"/>
        <v>-165574061.93</v>
      </c>
      <c r="AE1066" s="12">
        <f>C1066/(1+0.13)/VLOOKUP(A1066,[1]选股结果!$A$2:$AX$3002,3,FALSE)</f>
        <v>1.10804345568371</v>
      </c>
      <c r="AF1066" s="12">
        <f>(S1066/(1+0.1)+Z1066)/(VLOOKUP(A1066,[1]选股结果!$A$2:$AY$3002,51,FALSE))</f>
        <v>1.10349117014284</v>
      </c>
      <c r="AG1066" s="16"/>
      <c r="AH1066" s="12">
        <f>AD1066/VLOOKUP(A1066,[1]选股结果!$A$2:$AX$3002,35,FALSE)</f>
        <v>-6.2313978380933</v>
      </c>
      <c r="AI1066" s="10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S1066/(1+0.13)+Z1066)</f>
        <v>-98879301.4076993</v>
      </c>
      <c r="AJ1066" s="10">
        <f t="shared" si="72"/>
        <v>-66694760.5223005</v>
      </c>
      <c r="AK1066" s="18">
        <f>AD1066-VLOOKUP(A1066,[2]选股结果!$A$2:$G$4900,7,FALSE)</f>
        <v>-164920497.37</v>
      </c>
    </row>
    <row r="1067" spans="1:37">
      <c r="A1067" s="5" t="s">
        <v>2167</v>
      </c>
      <c r="B1067" s="5" t="s">
        <v>2168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/>
      <c r="L1067" s="6">
        <v>0</v>
      </c>
      <c r="M1067" s="6">
        <v>0</v>
      </c>
      <c r="N1067" s="6"/>
      <c r="O1067" s="6">
        <v>0</v>
      </c>
      <c r="P1067" s="6">
        <v>99384533.22</v>
      </c>
      <c r="Q1067" s="6">
        <v>45941083.8</v>
      </c>
      <c r="R1067" s="6"/>
      <c r="S1067" s="6">
        <v>646516847.16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115509453.65</v>
      </c>
      <c r="AA1067" s="6">
        <v>120771371.15</v>
      </c>
      <c r="AB1067" s="10">
        <f t="shared" si="75"/>
        <v>1415629614.96</v>
      </c>
      <c r="AC1067" s="10">
        <f t="shared" si="74"/>
        <v>982182205.18</v>
      </c>
      <c r="AD1067" s="10">
        <f t="shared" si="71"/>
        <v>433447409.78</v>
      </c>
      <c r="AE1067" s="12">
        <f>C1067/(1+0.13)/VLOOKUP(A1067,[1]选股结果!$A$2:$AX$3002,3,FALSE)</f>
        <v>1.29111905648877</v>
      </c>
      <c r="AF1067" s="12">
        <f>(S1067/(1+0.1)+Z1067)/(VLOOKUP(A1067,[1]选股结果!$A$2:$AY$3002,51,FALSE))</f>
        <v>0.910473551282247</v>
      </c>
      <c r="AG1067" s="16"/>
      <c r="AH1067" s="12">
        <f>AD1067/VLOOKUP(A1067,[1]选股结果!$A$2:$AX$3002,35,FALSE)</f>
        <v>3.92553349596209</v>
      </c>
      <c r="AI1067" s="10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S1067/(1+0.13)+Z1067)</f>
        <v>84754237.8235399</v>
      </c>
      <c r="AJ1067" s="10">
        <f t="shared" si="72"/>
        <v>348693171.95646</v>
      </c>
      <c r="AK1067" s="18">
        <f>AD1067-VLOOKUP(A1067,[2]选股结果!$A$2:$G$4900,7,FALSE)</f>
        <v>433249595.64</v>
      </c>
    </row>
    <row r="1068" spans="1:37">
      <c r="A1068" s="5" t="s">
        <v>2169</v>
      </c>
      <c r="B1068" s="5" t="s">
        <v>2170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/>
      <c r="L1068" s="6">
        <v>0</v>
      </c>
      <c r="M1068" s="6">
        <v>0</v>
      </c>
      <c r="N1068" s="6"/>
      <c r="O1068" s="6">
        <v>0</v>
      </c>
      <c r="P1068" s="6">
        <v>8088872.73</v>
      </c>
      <c r="Q1068" s="6">
        <v>8259388.82</v>
      </c>
      <c r="R1068" s="6"/>
      <c r="S1068" s="6">
        <v>103525209.43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45072118.93</v>
      </c>
      <c r="AA1068" s="6">
        <v>11090410.97</v>
      </c>
      <c r="AB1068" s="10">
        <f t="shared" si="75"/>
        <v>122667312.66</v>
      </c>
      <c r="AC1068" s="10">
        <f t="shared" si="74"/>
        <v>167776612.06</v>
      </c>
      <c r="AD1068" s="10">
        <f t="shared" si="71"/>
        <v>-45109299.4</v>
      </c>
      <c r="AE1068" s="12">
        <f>C1068/(1+0.13)/VLOOKUP(A1068,[1]选股结果!$A$2:$AX$3002,3,FALSE)</f>
        <v>0.687323169802972</v>
      </c>
      <c r="AF1068" s="12">
        <f>(S1068/(1+0.1)+Z1068)/(VLOOKUP(A1068,[1]选股结果!$A$2:$AY$3002,51,FALSE))</f>
        <v>0.926414676881073</v>
      </c>
      <c r="AG1068" s="16"/>
      <c r="AH1068" s="12">
        <f>AD1068/VLOOKUP(A1068,[1]选股结果!$A$2:$AX$3002,35,FALSE)</f>
        <v>10.3189593669966</v>
      </c>
      <c r="AI1068" s="10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S1068/(1+0.13)+Z1068)</f>
        <v>13554167.6859292</v>
      </c>
      <c r="AJ1068" s="10">
        <f t="shared" si="72"/>
        <v>-58663467.0859292</v>
      </c>
      <c r="AK1068" s="18">
        <f>AD1068-VLOOKUP(A1068,[2]选股结果!$A$2:$G$4900,7,FALSE)</f>
        <v>-44891910.16</v>
      </c>
    </row>
    <row r="1069" spans="1:37">
      <c r="A1069" s="5" t="s">
        <v>2171</v>
      </c>
      <c r="B1069" s="5" t="s">
        <v>2172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/>
      <c r="L1069" s="6">
        <v>0</v>
      </c>
      <c r="M1069" s="6">
        <v>0</v>
      </c>
      <c r="N1069" s="6"/>
      <c r="O1069" s="6">
        <v>0</v>
      </c>
      <c r="P1069" s="6">
        <v>20336673.64</v>
      </c>
      <c r="Q1069" s="6">
        <v>54506544.13</v>
      </c>
      <c r="R1069" s="6"/>
      <c r="S1069" s="6">
        <v>301915427.57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119400739.88</v>
      </c>
      <c r="AA1069" s="6">
        <v>42783763.39</v>
      </c>
      <c r="AB1069" s="10">
        <f t="shared" si="75"/>
        <v>487117983.57</v>
      </c>
      <c r="AC1069" s="10">
        <f t="shared" si="74"/>
        <v>484436604.48</v>
      </c>
      <c r="AD1069" s="10">
        <f t="shared" si="71"/>
        <v>2681379.09000003</v>
      </c>
      <c r="AE1069" s="12">
        <f>C1069/(1+0.13)/VLOOKUP(A1069,[1]选股结果!$A$2:$AX$3002,3,FALSE)</f>
        <v>0.874724361815712</v>
      </c>
      <c r="AF1069" s="12">
        <f>(S1069/(1+0.1)+Z1069)/(VLOOKUP(A1069,[1]选股结果!$A$2:$AY$3002,51,FALSE))</f>
        <v>1.00290131613429</v>
      </c>
      <c r="AG1069" s="16"/>
      <c r="AH1069" s="12">
        <f>AD1069/VLOOKUP(A1069,[1]选股结果!$A$2:$AX$3002,35,FALSE)</f>
        <v>0.0637043475934117</v>
      </c>
      <c r="AI1069" s="10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S1069/(1+0.13)+Z1069)</f>
        <v>6147342.68026543</v>
      </c>
      <c r="AJ1069" s="10">
        <f t="shared" si="72"/>
        <v>-3465963.59026539</v>
      </c>
      <c r="AK1069" s="18">
        <f>AD1069-VLOOKUP(A1069,[2]选股结果!$A$2:$G$4900,7,FALSE)</f>
        <v>2638725.36000003</v>
      </c>
    </row>
    <row r="1070" spans="1:37">
      <c r="A1070" s="5" t="s">
        <v>2173</v>
      </c>
      <c r="B1070" s="5" t="s">
        <v>2174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/>
      <c r="L1070" s="6">
        <v>0</v>
      </c>
      <c r="M1070" s="6">
        <v>0</v>
      </c>
      <c r="N1070" s="6"/>
      <c r="O1070" s="6">
        <v>0</v>
      </c>
      <c r="P1070" s="6">
        <v>93895114.97</v>
      </c>
      <c r="Q1070" s="6">
        <v>79544976.81</v>
      </c>
      <c r="R1070" s="6"/>
      <c r="S1070" s="6">
        <v>1638666305.5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668109970.9</v>
      </c>
      <c r="AA1070" s="6">
        <v>108923173.72</v>
      </c>
      <c r="AB1070" s="10">
        <f t="shared" si="75"/>
        <v>2424719772.65</v>
      </c>
      <c r="AC1070" s="10">
        <f t="shared" si="74"/>
        <v>2509594565.09</v>
      </c>
      <c r="AD1070" s="10">
        <f t="shared" si="71"/>
        <v>-84874792.4399996</v>
      </c>
      <c r="AE1070" s="12">
        <f>C1070/(1+0.13)/VLOOKUP(A1070,[1]选股结果!$A$2:$AX$3002,3,FALSE)</f>
        <v>0.759311538468808</v>
      </c>
      <c r="AF1070" s="12">
        <f>(S1070/(1+0.1)+Z1070)/(VLOOKUP(A1070,[1]选股结果!$A$2:$AY$3002,51,FALSE))</f>
        <v>0.834307566264166</v>
      </c>
      <c r="AG1070" s="16"/>
      <c r="AH1070" s="12">
        <f>AD1070/VLOOKUP(A1070,[1]选股结果!$A$2:$AX$3002,35,FALSE)</f>
        <v>-0.902936837432247</v>
      </c>
      <c r="AI1070" s="10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S1070/(1+0.13)+Z1070)</f>
        <v>468087148.671151</v>
      </c>
      <c r="AJ1070" s="10">
        <f t="shared" si="72"/>
        <v>-552961941.11115</v>
      </c>
      <c r="AK1070" s="18">
        <f>AD1070-VLOOKUP(A1070,[2]选股结果!$A$2:$G$4900,7,FALSE)</f>
        <v>-89997543.9099996</v>
      </c>
    </row>
    <row r="1071" spans="1:37">
      <c r="A1071" s="5" t="s">
        <v>2175</v>
      </c>
      <c r="B1071" s="5" t="s">
        <v>2176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/>
      <c r="L1071" s="6">
        <v>0</v>
      </c>
      <c r="M1071" s="6">
        <v>0</v>
      </c>
      <c r="N1071" s="6"/>
      <c r="O1071" s="6">
        <v>0</v>
      </c>
      <c r="P1071" s="6">
        <v>221918061.16</v>
      </c>
      <c r="Q1071" s="6">
        <v>76309359.09</v>
      </c>
      <c r="R1071" s="6"/>
      <c r="S1071" s="6">
        <v>2575093845.7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225564943.13</v>
      </c>
      <c r="AA1071" s="6">
        <v>162548841.57</v>
      </c>
      <c r="AB1071" s="10">
        <f t="shared" si="75"/>
        <v>3917127805.62</v>
      </c>
      <c r="AC1071" s="10">
        <f t="shared" si="74"/>
        <v>3185125691.56</v>
      </c>
      <c r="AD1071" s="10">
        <f t="shared" si="71"/>
        <v>732002114.06</v>
      </c>
      <c r="AE1071" s="12">
        <f>C1071/(1+0.13)/VLOOKUP(A1071,[1]选股结果!$A$2:$AX$3002,3,FALSE)</f>
        <v>0.750148807564156</v>
      </c>
      <c r="AF1071" s="12">
        <f>(S1071/(1+0.1)+Z1071)/(VLOOKUP(A1071,[1]选股结果!$A$2:$AY$3002,51,FALSE))</f>
        <v>0.673087431780321</v>
      </c>
      <c r="AG1071" s="16"/>
      <c r="AH1071" s="12">
        <f>AD1071/VLOOKUP(A1071,[1]选股结果!$A$2:$AX$3002,35,FALSE)</f>
        <v>1.01449904714952</v>
      </c>
      <c r="AI1071" s="10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S1071/(1+0.13)+Z1071)</f>
        <v>1308705300.66106</v>
      </c>
      <c r="AJ1071" s="10">
        <f t="shared" si="72"/>
        <v>-576703186.601061</v>
      </c>
      <c r="AK1071" s="18">
        <f>AD1071-VLOOKUP(A1071,[2]选股结果!$A$2:$G$4900,7,FALSE)</f>
        <v>731348445.2</v>
      </c>
    </row>
    <row r="1072" spans="1:37">
      <c r="A1072" s="5" t="s">
        <v>2177</v>
      </c>
      <c r="B1072" s="5" t="s">
        <v>2178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/>
      <c r="L1072" s="6">
        <v>0</v>
      </c>
      <c r="M1072" s="6">
        <v>0</v>
      </c>
      <c r="N1072" s="6"/>
      <c r="O1072" s="6">
        <v>0</v>
      </c>
      <c r="P1072" s="6">
        <v>311470740.25</v>
      </c>
      <c r="Q1072" s="6">
        <v>170187802.05</v>
      </c>
      <c r="R1072" s="6"/>
      <c r="S1072" s="6">
        <v>6978920721.01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226344942.41</v>
      </c>
      <c r="AA1072" s="6">
        <v>419822999.59</v>
      </c>
      <c r="AB1072" s="10">
        <f t="shared" si="75"/>
        <v>7903445607.6</v>
      </c>
      <c r="AC1072" s="10">
        <f t="shared" si="74"/>
        <v>7936559403.26</v>
      </c>
      <c r="AD1072" s="10">
        <f t="shared" si="71"/>
        <v>-33113795.6599998</v>
      </c>
      <c r="AE1072" s="12">
        <f>C1072/(1+0.13)/VLOOKUP(A1072,[1]选股结果!$A$2:$AX$3002,3,FALSE)</f>
        <v>0.853377829798068</v>
      </c>
      <c r="AF1072" s="12">
        <f>(S1072/(1+0.1)+Z1072)/(VLOOKUP(A1072,[1]选股结果!$A$2:$AY$3002,51,FALSE))</f>
        <v>0.919935181180139</v>
      </c>
      <c r="AG1072" s="16"/>
      <c r="AH1072" s="12">
        <f>AD1072/VLOOKUP(A1072,[1]选股结果!$A$2:$AX$3002,35,FALSE)</f>
        <v>-0.0544530729523771</v>
      </c>
      <c r="AI1072" s="10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S1072/(1+0.13)+Z1072)</f>
        <v>740316093.407964</v>
      </c>
      <c r="AJ1072" s="10">
        <f t="shared" si="72"/>
        <v>-773429889.067964</v>
      </c>
      <c r="AK1072" s="18">
        <f>AD1072-VLOOKUP(A1072,[2]选股结果!$A$2:$G$4900,7,FALSE)</f>
        <v>-33255778.8999998</v>
      </c>
    </row>
    <row r="1073" spans="1:37">
      <c r="A1073" s="5" t="s">
        <v>2179</v>
      </c>
      <c r="B1073" s="5" t="s">
        <v>2180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/>
      <c r="L1073" s="6">
        <v>0</v>
      </c>
      <c r="M1073" s="6">
        <v>0</v>
      </c>
      <c r="N1073" s="6"/>
      <c r="O1073" s="6">
        <v>0</v>
      </c>
      <c r="P1073" s="6">
        <v>40331146.45</v>
      </c>
      <c r="Q1073" s="6">
        <v>154980935.21</v>
      </c>
      <c r="R1073" s="6"/>
      <c r="S1073" s="6">
        <v>615151096.79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441273934.89</v>
      </c>
      <c r="AA1073" s="6">
        <v>143133794.14</v>
      </c>
      <c r="AB1073" s="10">
        <f t="shared" si="75"/>
        <v>937474906</v>
      </c>
      <c r="AC1073" s="10">
        <f t="shared" si="74"/>
        <v>1239889972.27</v>
      </c>
      <c r="AD1073" s="10">
        <f t="shared" si="71"/>
        <v>-302415066.27</v>
      </c>
      <c r="AE1073" s="12">
        <f>C1073/(1+0.13)/VLOOKUP(A1073,[1]选股结果!$A$2:$AX$3002,3,FALSE)</f>
        <v>0.78033539392376</v>
      </c>
      <c r="AF1073" s="12">
        <f>(S1073/(1+0.1)+Z1073)/(VLOOKUP(A1073,[1]选股结果!$A$2:$AY$3002,51,FALSE))</f>
        <v>1.06353304456921</v>
      </c>
      <c r="AG1073" s="16"/>
      <c r="AH1073" s="12">
        <f>AD1073/VLOOKUP(A1073,[1]选股结果!$A$2:$AX$3002,35,FALSE)</f>
        <v>0.860842885955595</v>
      </c>
      <c r="AI1073" s="10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S1073/(1+0.13)+Z1073)</f>
        <v>-44920957.3640708</v>
      </c>
      <c r="AJ1073" s="10">
        <f t="shared" si="72"/>
        <v>-257494108.905929</v>
      </c>
      <c r="AK1073" s="18">
        <f>AD1073-VLOOKUP(A1073,[2]选股结果!$A$2:$G$4900,7,FALSE)</f>
        <v>-303682054.43</v>
      </c>
    </row>
    <row r="1074" spans="1:37">
      <c r="A1074" s="5" t="s">
        <v>2181</v>
      </c>
      <c r="B1074" s="5" t="s">
        <v>2182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/>
      <c r="L1074" s="6">
        <v>0</v>
      </c>
      <c r="M1074" s="6">
        <v>0</v>
      </c>
      <c r="N1074" s="6"/>
      <c r="O1074" s="6">
        <v>0</v>
      </c>
      <c r="P1074" s="6">
        <v>41183531.86</v>
      </c>
      <c r="Q1074" s="6">
        <v>18961519.88</v>
      </c>
      <c r="R1074" s="6"/>
      <c r="S1074" s="6">
        <v>1126871104.1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303294269.59</v>
      </c>
      <c r="AA1074" s="6">
        <v>62252817.78</v>
      </c>
      <c r="AB1074" s="10">
        <f t="shared" si="75"/>
        <v>1432025588.48</v>
      </c>
      <c r="AC1074" s="10">
        <f t="shared" si="74"/>
        <v>1533601723.33</v>
      </c>
      <c r="AD1074" s="10">
        <f t="shared" si="71"/>
        <v>-101576134.85</v>
      </c>
      <c r="AE1074" s="12">
        <f>C1074/(1+0.13)/VLOOKUP(A1074,[1]选股结果!$A$2:$AX$3002,3,FALSE)</f>
        <v>0.967635077559381</v>
      </c>
      <c r="AF1074" s="12">
        <f>(S1074/(1+0.1)+Z1074)/(VLOOKUP(A1074,[1]选股结果!$A$2:$AY$3002,51,FALSE))</f>
        <v>1.01006936402538</v>
      </c>
      <c r="AG1074" s="16"/>
      <c r="AH1074" s="12">
        <f>AD1074/VLOOKUP(A1074,[1]选股结果!$A$2:$AX$3002,35,FALSE)</f>
        <v>1.92775655272835</v>
      </c>
      <c r="AI1074" s="10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S1074/(1+0.13)+Z1074)</f>
        <v>13961167.7747786</v>
      </c>
      <c r="AJ1074" s="10">
        <f t="shared" si="72"/>
        <v>-115537302.624778</v>
      </c>
      <c r="AK1074" s="18">
        <f>AD1074-VLOOKUP(A1074,[2]选股结果!$A$2:$G$4900,7,FALSE)</f>
        <v>-101476291.38</v>
      </c>
    </row>
    <row r="1075" spans="1:37">
      <c r="A1075" s="5" t="s">
        <v>2183</v>
      </c>
      <c r="B1075" s="5" t="s">
        <v>2184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/>
      <c r="L1075" s="6">
        <v>0</v>
      </c>
      <c r="M1075" s="6">
        <v>0</v>
      </c>
      <c r="N1075" s="6"/>
      <c r="O1075" s="6">
        <v>0</v>
      </c>
      <c r="P1075" s="6">
        <v>255502334.25</v>
      </c>
      <c r="Q1075" s="6">
        <v>278174625.38</v>
      </c>
      <c r="R1075" s="6"/>
      <c r="S1075" s="6">
        <v>5849979677.91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637893172.41</v>
      </c>
      <c r="AA1075" s="6">
        <v>461175999.93</v>
      </c>
      <c r="AB1075" s="10">
        <f t="shared" si="75"/>
        <v>7164165878.61</v>
      </c>
      <c r="AC1075" s="10">
        <f t="shared" si="74"/>
        <v>7204551184.5</v>
      </c>
      <c r="AD1075" s="10">
        <f t="shared" si="71"/>
        <v>-40385305.8900003</v>
      </c>
      <c r="AE1075" s="12">
        <f>C1075/(1+0.13)/VLOOKUP(A1075,[1]选股结果!$A$2:$AX$3002,3,FALSE)</f>
        <v>0.956803594473578</v>
      </c>
      <c r="AF1075" s="12">
        <f>(S1075/(1+0.1)+Z1075)/(VLOOKUP(A1075,[1]选股结果!$A$2:$AY$3002,51,FALSE))</f>
        <v>0.996157284988512</v>
      </c>
      <c r="AG1075" s="16"/>
      <c r="AH1075" s="12">
        <f>AD1075/VLOOKUP(A1075,[1]选股结果!$A$2:$AX$3002,35,FALSE)</f>
        <v>-0.119920946001859</v>
      </c>
      <c r="AI1075" s="10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S1075/(1+0.13)+Z1075)</f>
        <v>164165894.177964</v>
      </c>
      <c r="AJ1075" s="10">
        <f t="shared" si="72"/>
        <v>-204551200.067965</v>
      </c>
      <c r="AK1075" s="18">
        <f>AD1075-VLOOKUP(A1075,[2]选股结果!$A$2:$G$4900,7,FALSE)</f>
        <v>-35441246.6700003</v>
      </c>
    </row>
    <row r="1076" spans="1:37">
      <c r="A1076" s="5" t="s">
        <v>2185</v>
      </c>
      <c r="B1076" s="5" t="s">
        <v>2186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/>
      <c r="L1076" s="6">
        <v>0</v>
      </c>
      <c r="M1076" s="6">
        <v>0</v>
      </c>
      <c r="N1076" s="6"/>
      <c r="O1076" s="6">
        <v>0</v>
      </c>
      <c r="P1076" s="6">
        <v>48435878.76</v>
      </c>
      <c r="Q1076" s="6">
        <v>171807330.33</v>
      </c>
      <c r="R1076" s="6"/>
      <c r="S1076" s="6">
        <v>2436979577.57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208789271.93</v>
      </c>
      <c r="AA1076" s="6">
        <v>222610037.98</v>
      </c>
      <c r="AB1076" s="10">
        <f t="shared" si="75"/>
        <v>2559896942.88</v>
      </c>
      <c r="AC1076" s="10">
        <f t="shared" si="74"/>
        <v>2916814766.24</v>
      </c>
      <c r="AD1076" s="10">
        <f t="shared" si="71"/>
        <v>-356917823.36</v>
      </c>
      <c r="AE1076" s="12">
        <f>C1076/(1+0.13)/VLOOKUP(A1076,[1]选股结果!$A$2:$AX$3002,3,FALSE)</f>
        <v>1.00941271808397</v>
      </c>
      <c r="AF1076" s="12">
        <f>(S1076/(1+0.1)+Z1076)/(VLOOKUP(A1076,[1]选股结果!$A$2:$AY$3002,51,FALSE))</f>
        <v>1.17725027735858</v>
      </c>
      <c r="AG1076" s="16"/>
      <c r="AH1076" s="12">
        <f>AD1076/VLOOKUP(A1076,[1]选股结果!$A$2:$AX$3002,35,FALSE)</f>
        <v>-39.0699361573515</v>
      </c>
      <c r="AI1076" s="10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S1076/(1+0.13)+Z1076)</f>
        <v>-306181626.50469</v>
      </c>
      <c r="AJ1076" s="10">
        <f t="shared" si="72"/>
        <v>-50736196.8553097</v>
      </c>
      <c r="AK1076" s="18">
        <f>AD1076-VLOOKUP(A1076,[2]选股结果!$A$2:$G$4900,7,FALSE)</f>
        <v>-356917823.36</v>
      </c>
    </row>
    <row r="1077" spans="1:37">
      <c r="A1077" s="5" t="s">
        <v>2187</v>
      </c>
      <c r="B1077" s="5" t="s">
        <v>2188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/>
      <c r="L1077" s="6">
        <v>0</v>
      </c>
      <c r="M1077" s="6">
        <v>0</v>
      </c>
      <c r="N1077" s="6"/>
      <c r="O1077" s="6">
        <v>0</v>
      </c>
      <c r="P1077" s="6">
        <v>292281378.5</v>
      </c>
      <c r="Q1077" s="6">
        <v>30924025.84</v>
      </c>
      <c r="R1077" s="6"/>
      <c r="S1077" s="6">
        <v>1899174529.91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476700089.3</v>
      </c>
      <c r="AA1077" s="6">
        <v>151929400.01</v>
      </c>
      <c r="AB1077" s="10">
        <f t="shared" si="75"/>
        <v>3619939031.7</v>
      </c>
      <c r="AC1077" s="10">
        <f t="shared" si="74"/>
        <v>2820085397.72</v>
      </c>
      <c r="AD1077" s="10">
        <f t="shared" si="71"/>
        <v>799853633.98</v>
      </c>
      <c r="AE1077" s="12">
        <f>C1077/(1+0.13)/VLOOKUP(A1077,[1]选股结果!$A$2:$AX$3002,3,FALSE)</f>
        <v>0.984772110973752</v>
      </c>
      <c r="AF1077" s="12">
        <f>(S1077/(1+0.1)+Z1077)/(VLOOKUP(A1077,[1]选股结果!$A$2:$AY$3002,51,FALSE))</f>
        <v>0.853488241369963</v>
      </c>
      <c r="AG1077" s="16"/>
      <c r="AH1077" s="12">
        <f>AD1077/VLOOKUP(A1077,[1]选股结果!$A$2:$AX$3002,35,FALSE)</f>
        <v>1.54545442200635</v>
      </c>
      <c r="AI1077" s="10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S1077/(1+0.13)+Z1077)</f>
        <v>424047108.530884</v>
      </c>
      <c r="AJ1077" s="10">
        <f t="shared" si="72"/>
        <v>375806525.449116</v>
      </c>
      <c r="AK1077" s="18">
        <f>AD1077-VLOOKUP(A1077,[2]选股结果!$A$2:$G$4900,7,FALSE)</f>
        <v>799871481.56</v>
      </c>
    </row>
    <row r="1078" spans="1:37">
      <c r="A1078" s="5" t="s">
        <v>2189</v>
      </c>
      <c r="B1078" s="5" t="s">
        <v>2190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/>
      <c r="L1078" s="6">
        <v>0</v>
      </c>
      <c r="M1078" s="6">
        <v>0</v>
      </c>
      <c r="N1078" s="6"/>
      <c r="O1078" s="6">
        <v>0</v>
      </c>
      <c r="P1078" s="6">
        <v>52224892.95</v>
      </c>
      <c r="Q1078" s="6">
        <v>56973569.17</v>
      </c>
      <c r="R1078" s="6"/>
      <c r="S1078" s="6">
        <v>274642426.53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96774871.73</v>
      </c>
      <c r="AA1078" s="6">
        <v>86372580.66</v>
      </c>
      <c r="AB1078" s="10">
        <f t="shared" si="75"/>
        <v>582013643.02</v>
      </c>
      <c r="AC1078" s="10">
        <f t="shared" si="74"/>
        <v>510014771.87</v>
      </c>
      <c r="AD1078" s="10">
        <f t="shared" si="71"/>
        <v>71998871.15</v>
      </c>
      <c r="AE1078" s="12">
        <f>C1078/(1+0.13)/VLOOKUP(A1078,[1]选股结果!$A$2:$AX$3002,3,FALSE)</f>
        <v>0.699575260885666</v>
      </c>
      <c r="AF1078" s="12">
        <f>(S1078/(1+0.1)+Z1078)/(VLOOKUP(A1078,[1]选股结果!$A$2:$AY$3002,51,FALSE))</f>
        <v>0.561711512950938</v>
      </c>
      <c r="AG1078" s="16"/>
      <c r="AH1078" s="12">
        <f>AD1078/VLOOKUP(A1078,[1]选股结果!$A$2:$AX$3002,35,FALSE)</f>
        <v>1.62930150700612</v>
      </c>
      <c r="AI1078" s="10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S1078/(1+0.13)+Z1078)</f>
        <v>276954065.200708</v>
      </c>
      <c r="AJ1078" s="10">
        <f t="shared" si="72"/>
        <v>-204955194.050708</v>
      </c>
      <c r="AK1078" s="18">
        <f>AD1078-VLOOKUP(A1078,[2]选股结果!$A$2:$G$4900,7,FALSE)</f>
        <v>71998871.15</v>
      </c>
    </row>
    <row r="1079" spans="1:37">
      <c r="A1079" s="5" t="s">
        <v>2191</v>
      </c>
      <c r="B1079" s="5" t="s">
        <v>2192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/>
      <c r="L1079" s="6">
        <v>0</v>
      </c>
      <c r="M1079" s="6">
        <v>0</v>
      </c>
      <c r="N1079" s="6"/>
      <c r="O1079" s="6">
        <v>0</v>
      </c>
      <c r="P1079" s="6">
        <v>192708950.79</v>
      </c>
      <c r="Q1079" s="6">
        <v>38441218.77</v>
      </c>
      <c r="R1079" s="6"/>
      <c r="S1079" s="6">
        <v>4678698310.07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196733783.19</v>
      </c>
      <c r="AA1079" s="6">
        <v>136912494.38</v>
      </c>
      <c r="AB1079" s="10">
        <f t="shared" si="75"/>
        <v>5448723457.1</v>
      </c>
      <c r="AC1079" s="10">
        <f t="shared" si="74"/>
        <v>5205053538.43</v>
      </c>
      <c r="AD1079" s="10">
        <f t="shared" si="71"/>
        <v>243669918.670001</v>
      </c>
      <c r="AE1079" s="12">
        <f>C1079/(1+0.13)/VLOOKUP(A1079,[1]选股结果!$A$2:$AX$3002,3,FALSE)</f>
        <v>0.976989292014905</v>
      </c>
      <c r="AF1079" s="12">
        <f>(S1079/(1+0.1)+Z1079)/(VLOOKUP(A1079,[1]选股结果!$A$2:$AY$3002,51,FALSE))</f>
        <v>0.985217540041121</v>
      </c>
      <c r="AG1079" s="16"/>
      <c r="AH1079" s="12">
        <f>AD1079/VLOOKUP(A1079,[1]选股结果!$A$2:$AX$3002,35,FALSE)</f>
        <v>0.736210751584271</v>
      </c>
      <c r="AI1079" s="10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S1079/(1+0.13)+Z1079)</f>
        <v>179691512.597169</v>
      </c>
      <c r="AJ1079" s="10">
        <f t="shared" si="72"/>
        <v>63978406.0728321</v>
      </c>
      <c r="AK1079" s="18">
        <f>AD1079-VLOOKUP(A1079,[2]选股结果!$A$2:$G$4900,7,FALSE)</f>
        <v>243793365.500001</v>
      </c>
    </row>
    <row r="1080" spans="1:37">
      <c r="A1080" s="5" t="s">
        <v>2193</v>
      </c>
      <c r="B1080" s="5" t="s">
        <v>2194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/>
      <c r="L1080" s="6">
        <v>0</v>
      </c>
      <c r="M1080" s="6">
        <v>0</v>
      </c>
      <c r="N1080" s="6"/>
      <c r="O1080" s="6">
        <v>0</v>
      </c>
      <c r="P1080" s="6">
        <v>246643657.29</v>
      </c>
      <c r="Q1080" s="6">
        <v>19661813.78</v>
      </c>
      <c r="R1080" s="6"/>
      <c r="S1080" s="6">
        <v>333730014.52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179497383.85</v>
      </c>
      <c r="AA1080" s="6">
        <v>116336725.99</v>
      </c>
      <c r="AB1080" s="10">
        <f t="shared" si="75"/>
        <v>974987141.1</v>
      </c>
      <c r="AC1080" s="10">
        <f t="shared" si="74"/>
        <v>876207781.65</v>
      </c>
      <c r="AD1080" s="10">
        <f t="shared" si="71"/>
        <v>98779359.45</v>
      </c>
      <c r="AE1080" s="12">
        <f>C1080/(1+0.13)/VLOOKUP(A1080,[1]选股结果!$A$2:$AX$3002,3,FALSE)</f>
        <v>1.01482647593216</v>
      </c>
      <c r="AF1080" s="12">
        <f>(S1080/(1+0.1)+Z1080)/(VLOOKUP(A1080,[1]选股结果!$A$2:$AY$3002,51,FALSE))</f>
        <v>0.661476824455326</v>
      </c>
      <c r="AG1080" s="16"/>
      <c r="AH1080" s="12">
        <f>AD1080/VLOOKUP(A1080,[1]选股结果!$A$2:$AX$3002,35,FALSE)</f>
        <v>1.43743728527085</v>
      </c>
      <c r="AI1080" s="10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S1080/(1+0.13)+Z1080)</f>
        <v>255181776.874602</v>
      </c>
      <c r="AJ1080" s="10">
        <f t="shared" si="72"/>
        <v>-156402417.424602</v>
      </c>
      <c r="AK1080" s="18">
        <f>AD1080-VLOOKUP(A1080,[2]选股结果!$A$2:$G$4900,7,FALSE)</f>
        <v>99491867.52</v>
      </c>
    </row>
    <row r="1081" spans="1:37">
      <c r="A1081" s="5" t="s">
        <v>2195</v>
      </c>
      <c r="B1081" s="5" t="s">
        <v>2196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/>
      <c r="L1081" s="6">
        <v>0</v>
      </c>
      <c r="M1081" s="6">
        <v>0</v>
      </c>
      <c r="N1081" s="6"/>
      <c r="O1081" s="6">
        <v>0</v>
      </c>
      <c r="P1081" s="6">
        <v>22305899.82</v>
      </c>
      <c r="Q1081" s="6">
        <v>310693942.78</v>
      </c>
      <c r="R1081" s="6"/>
      <c r="S1081" s="6">
        <v>1051141524.11</v>
      </c>
      <c r="T1081" s="6">
        <v>-16706454.9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100286297.29</v>
      </c>
      <c r="AA1081" s="6">
        <v>339912872.59</v>
      </c>
      <c r="AB1081" s="10">
        <f t="shared" si="75"/>
        <v>1664075630.28</v>
      </c>
      <c r="AC1081" s="10">
        <f t="shared" si="74"/>
        <v>1496940138.91</v>
      </c>
      <c r="AD1081" s="10">
        <f t="shared" si="71"/>
        <v>167135491.37</v>
      </c>
      <c r="AE1081" s="12">
        <f>C1081/(1+0.13)/VLOOKUP(A1081,[1]选股结果!$A$2:$AX$3002,3,FALSE)</f>
        <v>0.906802887001015</v>
      </c>
      <c r="AF1081" s="12">
        <f>(S1081/(1+0.1)+Z1081)/(VLOOKUP(A1081,[1]选股结果!$A$2:$AY$3002,51,FALSE))</f>
        <v>0.845837369429821</v>
      </c>
      <c r="AG1081" s="16"/>
      <c r="AH1081" s="12">
        <f>AD1081/VLOOKUP(A1081,[1]选股结果!$A$2:$AX$3002,35,FALSE)</f>
        <v>-21.3094102222961</v>
      </c>
      <c r="AI1081" s="10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S1081/(1+0.13)+Z1081)</f>
        <v>217812629.839557</v>
      </c>
      <c r="AJ1081" s="10">
        <f t="shared" si="72"/>
        <v>-50677138.4695573</v>
      </c>
      <c r="AK1081" s="18">
        <f>AD1081-VLOOKUP(A1081,[2]选股结果!$A$2:$G$4900,7,FALSE)</f>
        <v>167623649.6</v>
      </c>
    </row>
    <row r="1082" spans="1:37">
      <c r="A1082" s="5" t="s">
        <v>2197</v>
      </c>
      <c r="B1082" s="5" t="s">
        <v>2198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/>
      <c r="L1082" s="6">
        <v>0</v>
      </c>
      <c r="M1082" s="6">
        <v>0</v>
      </c>
      <c r="N1082" s="6"/>
      <c r="O1082" s="6">
        <v>0</v>
      </c>
      <c r="P1082" s="6">
        <v>1127640436.15</v>
      </c>
      <c r="Q1082" s="6">
        <v>379583199.89</v>
      </c>
      <c r="R1082" s="6"/>
      <c r="S1082" s="6">
        <v>14544709467.62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455571710.74</v>
      </c>
      <c r="AA1082" s="6">
        <v>260841321.72</v>
      </c>
      <c r="AB1082" s="10">
        <f t="shared" si="75"/>
        <v>17266296291.17</v>
      </c>
      <c r="AC1082" s="10">
        <f t="shared" si="74"/>
        <v>16388762936.23</v>
      </c>
      <c r="AD1082" s="10">
        <f t="shared" si="71"/>
        <v>877533354.940002</v>
      </c>
      <c r="AE1082" s="12">
        <f>C1082/(1+0.13)/VLOOKUP(A1082,[1]选股结果!$A$2:$AX$3002,3,FALSE)</f>
        <v>0.746513258851904</v>
      </c>
      <c r="AF1082" s="12">
        <f>(S1082/(1+0.1)+Z1082)/(VLOOKUP(A1082,[1]选股结果!$A$2:$AY$3002,51,FALSE))</f>
        <v>0.921317805744836</v>
      </c>
      <c r="AG1082" s="16"/>
      <c r="AH1082" s="12">
        <f>AD1082/VLOOKUP(A1082,[1]选股结果!$A$2:$AX$3002,35,FALSE)</f>
        <v>0.207457986421622</v>
      </c>
      <c r="AI1082" s="10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S1082/(1+0.13)+Z1082)</f>
        <v>1519167572.34168</v>
      </c>
      <c r="AJ1082" s="10">
        <f t="shared" si="72"/>
        <v>-641634217.401674</v>
      </c>
      <c r="AK1082" s="18">
        <f>AD1082-VLOOKUP(A1082,[2]选股结果!$A$2:$G$4900,7,FALSE)</f>
        <v>877607488.320002</v>
      </c>
    </row>
    <row r="1083" spans="1:37">
      <c r="A1083" s="5" t="s">
        <v>2199</v>
      </c>
      <c r="B1083" s="5" t="s">
        <v>2200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/>
      <c r="L1083" s="6">
        <v>0</v>
      </c>
      <c r="M1083" s="6">
        <v>0</v>
      </c>
      <c r="N1083" s="6"/>
      <c r="O1083" s="6">
        <v>0</v>
      </c>
      <c r="P1083" s="6">
        <v>242037891.34</v>
      </c>
      <c r="Q1083" s="6">
        <v>81419687.86</v>
      </c>
      <c r="R1083" s="6"/>
      <c r="S1083" s="6">
        <v>265287968.38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2935257761.83</v>
      </c>
      <c r="AA1083" s="6">
        <v>210269741.07</v>
      </c>
      <c r="AB1083" s="10">
        <f t="shared" si="75"/>
        <v>3750772424.75</v>
      </c>
      <c r="AC1083" s="10">
        <f t="shared" si="74"/>
        <v>3652853362.62</v>
      </c>
      <c r="AD1083" s="10">
        <f t="shared" si="71"/>
        <v>97919062.1299996</v>
      </c>
      <c r="AE1083" s="12">
        <f>C1083/(1+0.13)/VLOOKUP(A1083,[1]选股结果!$A$2:$AX$3002,3,FALSE)</f>
        <v>0.8428871681252</v>
      </c>
      <c r="AF1083" s="12">
        <f>(S1083/(1+0.1)+Z1083)/(VLOOKUP(A1083,[1]选股结果!$A$2:$AY$3002,51,FALSE))</f>
        <v>0.903303342559899</v>
      </c>
      <c r="AG1083" s="16"/>
      <c r="AH1083" s="12">
        <f>AD1083/VLOOKUP(A1083,[1]选股结果!$A$2:$AX$3002,35,FALSE)</f>
        <v>0.380218061045834</v>
      </c>
      <c r="AI1083" s="10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S1083/(1+0.13)+Z1083)</f>
        <v>346432541.69938</v>
      </c>
      <c r="AJ1083" s="10">
        <f t="shared" si="72"/>
        <v>-248513479.569381</v>
      </c>
      <c r="AK1083" s="18">
        <f>AD1083-VLOOKUP(A1083,[2]选股结果!$A$2:$G$4900,7,FALSE)</f>
        <v>97812939.6399996</v>
      </c>
    </row>
    <row r="1084" spans="1:37">
      <c r="A1084" s="5" t="s">
        <v>2201</v>
      </c>
      <c r="B1084" s="5" t="s">
        <v>2202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/>
      <c r="L1084" s="6">
        <v>0</v>
      </c>
      <c r="M1084" s="6">
        <v>0</v>
      </c>
      <c r="N1084" s="6"/>
      <c r="O1084" s="6">
        <v>0</v>
      </c>
      <c r="P1084" s="6">
        <v>74371116.77</v>
      </c>
      <c r="Q1084" s="6">
        <v>185265739.58</v>
      </c>
      <c r="R1084" s="6"/>
      <c r="S1084" s="6">
        <v>851388930.28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144437771.04</v>
      </c>
      <c r="AA1084" s="6">
        <v>190831560.51</v>
      </c>
      <c r="AB1084" s="10">
        <f t="shared" si="75"/>
        <v>1567512247.99</v>
      </c>
      <c r="AC1084" s="10">
        <f t="shared" si="74"/>
        <v>1261029378.6</v>
      </c>
      <c r="AD1084" s="10">
        <f t="shared" si="71"/>
        <v>306482869.39</v>
      </c>
      <c r="AE1084" s="12">
        <f>C1084/(1+0.13)/VLOOKUP(A1084,[1]选股结果!$A$2:$AX$3002,3,FALSE)</f>
        <v>1.02303956548282</v>
      </c>
      <c r="AF1084" s="12">
        <f>(S1084/(1+0.1)+Z1084)/(VLOOKUP(A1084,[1]选股结果!$A$2:$AY$3002,51,FALSE))</f>
        <v>0.755569525382399</v>
      </c>
      <c r="AG1084" s="16"/>
      <c r="AH1084" s="12">
        <f>AD1084/VLOOKUP(A1084,[1]选股结果!$A$2:$AX$3002,35,FALSE)</f>
        <v>-43.0296879462948</v>
      </c>
      <c r="AI1084" s="10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S1084/(1+0.13)+Z1084)</f>
        <v>317664306.638761</v>
      </c>
      <c r="AJ1084" s="10">
        <f t="shared" si="72"/>
        <v>-11181437.2487613</v>
      </c>
      <c r="AK1084" s="18">
        <f>AD1084-VLOOKUP(A1084,[2]选股结果!$A$2:$G$4900,7,FALSE)</f>
        <v>306634837.89</v>
      </c>
    </row>
    <row r="1085" spans="1:37">
      <c r="A1085" s="5" t="s">
        <v>2203</v>
      </c>
      <c r="B1085" s="5" t="s">
        <v>2204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/>
      <c r="L1085" s="6">
        <v>0</v>
      </c>
      <c r="M1085" s="6">
        <v>0</v>
      </c>
      <c r="N1085" s="6"/>
      <c r="O1085" s="6">
        <v>0</v>
      </c>
      <c r="P1085" s="6">
        <v>108787414.26</v>
      </c>
      <c r="Q1085" s="6">
        <v>58405573.62</v>
      </c>
      <c r="R1085" s="6"/>
      <c r="S1085" s="6">
        <v>135791675.35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152240631.93</v>
      </c>
      <c r="AA1085" s="6">
        <v>66116576.11</v>
      </c>
      <c r="AB1085" s="10">
        <f t="shared" si="75"/>
        <v>577659710.58</v>
      </c>
      <c r="AC1085" s="10">
        <f t="shared" si="74"/>
        <v>462936297.65</v>
      </c>
      <c r="AD1085" s="10">
        <f t="shared" si="71"/>
        <v>114723412.93</v>
      </c>
      <c r="AE1085" s="12">
        <f>C1085/(1+0.13)/VLOOKUP(A1085,[1]选股结果!$A$2:$AX$3002,3,FALSE)</f>
        <v>0.634448650263473</v>
      </c>
      <c r="AF1085" s="12">
        <f>(S1085/(1+0.1)+Z1085)/(VLOOKUP(A1085,[1]选股结果!$A$2:$AY$3002,51,FALSE))</f>
        <v>0.505012424223501</v>
      </c>
      <c r="AG1085" s="16"/>
      <c r="AH1085" s="12">
        <f>AD1085/VLOOKUP(A1085,[1]选股结果!$A$2:$AX$3002,35,FALSE)</f>
        <v>0.699836668428365</v>
      </c>
      <c r="AI1085" s="10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S1085/(1+0.13)+Z1085)</f>
        <v>273492371.79646</v>
      </c>
      <c r="AJ1085" s="10">
        <f t="shared" si="72"/>
        <v>-158768958.86646</v>
      </c>
      <c r="AK1085" s="18">
        <f>AD1085-VLOOKUP(A1085,[2]选股结果!$A$2:$G$4900,7,FALSE)</f>
        <v>116591993.3</v>
      </c>
    </row>
    <row r="1086" spans="1:37">
      <c r="A1086" s="5" t="s">
        <v>2205</v>
      </c>
      <c r="B1086" s="5" t="s">
        <v>2206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/>
      <c r="L1086" s="6">
        <v>0</v>
      </c>
      <c r="M1086" s="6">
        <v>0</v>
      </c>
      <c r="N1086" s="6"/>
      <c r="O1086" s="6">
        <v>0</v>
      </c>
      <c r="P1086" s="6">
        <v>13089854.05</v>
      </c>
      <c r="Q1086" s="6">
        <v>94329388.09</v>
      </c>
      <c r="R1086" s="6"/>
      <c r="S1086" s="6">
        <v>972282877.61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93472740.98</v>
      </c>
      <c r="AA1086" s="6">
        <v>79087206.55</v>
      </c>
      <c r="AB1086" s="10">
        <f t="shared" si="75"/>
        <v>1101256176.37</v>
      </c>
      <c r="AC1086" s="10">
        <f t="shared" si="74"/>
        <v>1157932679.19</v>
      </c>
      <c r="AD1086" s="10">
        <f t="shared" si="71"/>
        <v>-56676502.8200002</v>
      </c>
      <c r="AE1086" s="12">
        <f>C1086/(1+0.13)/VLOOKUP(A1086,[1]选股结果!$A$2:$AX$3002,3,FALSE)</f>
        <v>0.931641099721047</v>
      </c>
      <c r="AF1086" s="12">
        <f>(S1086/(1+0.1)+Z1086)/(VLOOKUP(A1086,[1]选股结果!$A$2:$AY$3002,51,FALSE))</f>
        <v>1.05648666522956</v>
      </c>
      <c r="AG1086" s="16"/>
      <c r="AH1086" s="12">
        <f>AD1086/VLOOKUP(A1086,[1]选股结果!$A$2:$AX$3002,35,FALSE)</f>
        <v>-4.53943316364856</v>
      </c>
      <c r="AI1086" s="10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S1086/(1+0.13)+Z1086)</f>
        <v>-28790173.0585843</v>
      </c>
      <c r="AJ1086" s="10">
        <f t="shared" si="72"/>
        <v>-27886329.7614158</v>
      </c>
      <c r="AK1086" s="18">
        <f>AD1086-VLOOKUP(A1086,[2]选股结果!$A$2:$G$4900,7,FALSE)</f>
        <v>-56554694.6500002</v>
      </c>
    </row>
    <row r="1087" spans="1:37">
      <c r="A1087" s="5" t="s">
        <v>2207</v>
      </c>
      <c r="B1087" s="5" t="s">
        <v>2208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/>
      <c r="L1087" s="6">
        <v>0</v>
      </c>
      <c r="M1087" s="6">
        <v>0</v>
      </c>
      <c r="N1087" s="6"/>
      <c r="O1087" s="6">
        <v>0</v>
      </c>
      <c r="P1087" s="6">
        <v>146522699.18</v>
      </c>
      <c r="Q1087" s="6">
        <v>183940185.34</v>
      </c>
      <c r="R1087" s="6"/>
      <c r="S1087" s="6">
        <v>832640352.55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421376900.13</v>
      </c>
      <c r="AA1087" s="6">
        <v>1047889031.92</v>
      </c>
      <c r="AB1087" s="10">
        <f t="shared" si="75"/>
        <v>2339496025.52</v>
      </c>
      <c r="AC1087" s="10">
        <f t="shared" si="74"/>
        <v>2448428983.78</v>
      </c>
      <c r="AD1087" s="10">
        <f t="shared" si="71"/>
        <v>-108932958.26</v>
      </c>
      <c r="AE1087" s="12">
        <f>C1087/(1+0.13)/VLOOKUP(A1087,[1]选股结果!$A$2:$AX$3002,3,FALSE)</f>
        <v>0.998067036608211</v>
      </c>
      <c r="AF1087" s="12">
        <f>(S1087/(1+0.1)+Z1087)/(VLOOKUP(A1087,[1]选股结果!$A$2:$AY$3002,51,FALSE))</f>
        <v>0.608379421468287</v>
      </c>
      <c r="AG1087" s="16"/>
      <c r="AH1087" s="12">
        <f>AD1087/VLOOKUP(A1087,[1]选股结果!$A$2:$AX$3002,35,FALSE)</f>
        <v>-0.290732864453497</v>
      </c>
      <c r="AI1087" s="10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S1087/(1+0.13)+Z1087)</f>
        <v>778595275.276726</v>
      </c>
      <c r="AJ1087" s="10">
        <f t="shared" si="72"/>
        <v>-887528233.536726</v>
      </c>
      <c r="AK1087" s="18">
        <f>AD1087-VLOOKUP(A1087,[2]选股结果!$A$2:$G$4900,7,FALSE)</f>
        <v>-109127909.01</v>
      </c>
    </row>
    <row r="1088" spans="1:37">
      <c r="A1088" s="5" t="s">
        <v>2209</v>
      </c>
      <c r="B1088" s="5" t="s">
        <v>2210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/>
      <c r="L1088" s="6">
        <v>0</v>
      </c>
      <c r="M1088" s="6">
        <v>0</v>
      </c>
      <c r="N1088" s="6"/>
      <c r="O1088" s="6">
        <v>0</v>
      </c>
      <c r="P1088" s="6">
        <v>55400591.19</v>
      </c>
      <c r="Q1088" s="6">
        <v>56772162.67</v>
      </c>
      <c r="R1088" s="6"/>
      <c r="S1088" s="6">
        <v>3274525837.7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252377517.57</v>
      </c>
      <c r="AA1088" s="6">
        <v>154386708.73</v>
      </c>
      <c r="AB1088" s="10">
        <f t="shared" si="75"/>
        <v>3261687827.04</v>
      </c>
      <c r="AC1088" s="10">
        <f t="shared" si="74"/>
        <v>3736690655.19</v>
      </c>
      <c r="AD1088" s="10">
        <f t="shared" si="71"/>
        <v>-475002828.15</v>
      </c>
      <c r="AE1088" s="12">
        <f>C1088/(1+0.13)/VLOOKUP(A1088,[1]选股结果!$A$2:$AX$3002,3,FALSE)</f>
        <v>0.874067972007237</v>
      </c>
      <c r="AF1088" s="12">
        <f>(S1088/(1+0.1)+Z1088)/(VLOOKUP(A1088,[1]选股结果!$A$2:$AY$3002,51,FALSE))</f>
        <v>1.05181720469874</v>
      </c>
      <c r="AG1088" s="16"/>
      <c r="AH1088" s="12">
        <f>AD1088/VLOOKUP(A1088,[1]选股结果!$A$2:$AX$3002,35,FALSE)</f>
        <v>-6.65749577859571</v>
      </c>
      <c r="AI1088" s="10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S1088/(1+0.13)+Z1088)</f>
        <v>-80054538.8707085</v>
      </c>
      <c r="AJ1088" s="10">
        <f t="shared" si="72"/>
        <v>-394948289.279292</v>
      </c>
      <c r="AK1088" s="18">
        <f>AD1088-VLOOKUP(A1088,[2]选股结果!$A$2:$G$4900,7,FALSE)</f>
        <v>-475053839.27</v>
      </c>
    </row>
    <row r="1089" spans="1:37">
      <c r="A1089" s="5" t="s">
        <v>2211</v>
      </c>
      <c r="B1089" s="5" t="s">
        <v>2212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/>
      <c r="L1089" s="6">
        <v>0</v>
      </c>
      <c r="M1089" s="6">
        <v>0</v>
      </c>
      <c r="N1089" s="6"/>
      <c r="O1089" s="6">
        <v>0</v>
      </c>
      <c r="P1089" s="6">
        <v>7877213.31</v>
      </c>
      <c r="Q1089" s="6">
        <v>7025745.71</v>
      </c>
      <c r="R1089" s="6"/>
      <c r="S1089" s="6">
        <v>578378246.95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149374635.93</v>
      </c>
      <c r="AA1089" s="6">
        <v>23501189.19</v>
      </c>
      <c r="AB1089" s="10">
        <f t="shared" si="75"/>
        <v>754193848.86</v>
      </c>
      <c r="AC1089" s="10">
        <f t="shared" si="74"/>
        <v>759131285.38</v>
      </c>
      <c r="AD1089" s="10">
        <f t="shared" si="71"/>
        <v>-4937436.5200001</v>
      </c>
      <c r="AE1089" s="12">
        <f>C1089/(1+0.13)/VLOOKUP(A1089,[1]选股结果!$A$2:$AX$3002,3,FALSE)</f>
        <v>0.954990916991094</v>
      </c>
      <c r="AF1089" s="12">
        <f>(S1089/(1+0.1)+Z1089)/(VLOOKUP(A1089,[1]选股结果!$A$2:$AY$3002,51,FALSE))</f>
        <v>1.10041720191806</v>
      </c>
      <c r="AG1089" s="16"/>
      <c r="AH1089" s="12">
        <f>AD1089/VLOOKUP(A1089,[1]选股结果!$A$2:$AX$3002,35,FALSE)</f>
        <v>-0.0921419848051785</v>
      </c>
      <c r="AI1089" s="10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S1089/(1+0.13)+Z1089)</f>
        <v>-47652825.7629203</v>
      </c>
      <c r="AJ1089" s="10">
        <f t="shared" si="72"/>
        <v>42715389.2429202</v>
      </c>
      <c r="AK1089" s="18">
        <f>AD1089-VLOOKUP(A1089,[2]选股结果!$A$2:$G$4900,7,FALSE)</f>
        <v>-4986491.9200001</v>
      </c>
    </row>
    <row r="1090" spans="1:37">
      <c r="A1090" s="5" t="s">
        <v>2213</v>
      </c>
      <c r="B1090" s="5" t="s">
        <v>2214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/>
      <c r="L1090" s="6">
        <v>0</v>
      </c>
      <c r="M1090" s="6">
        <v>0</v>
      </c>
      <c r="N1090" s="6"/>
      <c r="O1090" s="6">
        <v>0</v>
      </c>
      <c r="P1090" s="6">
        <v>27131287.27</v>
      </c>
      <c r="Q1090" s="6">
        <v>78228530.34</v>
      </c>
      <c r="R1090" s="6"/>
      <c r="S1090" s="6">
        <v>1261225703.82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172713819.92</v>
      </c>
      <c r="AA1090" s="6">
        <v>162444058.66</v>
      </c>
      <c r="AB1090" s="10">
        <f t="shared" si="75"/>
        <v>1235817394.29</v>
      </c>
      <c r="AC1090" s="10">
        <f t="shared" si="74"/>
        <v>1623514869.67</v>
      </c>
      <c r="AD1090" s="10">
        <f t="shared" si="71"/>
        <v>-387697475.38</v>
      </c>
      <c r="AE1090" s="12">
        <f>C1090/(1+0.13)/VLOOKUP(A1090,[1]选股结果!$A$2:$AX$3002,3,FALSE)</f>
        <v>1.10839066233633</v>
      </c>
      <c r="AF1090" s="12">
        <f>(S1090/(1+0.1)+Z1090)/(VLOOKUP(A1090,[1]选股结果!$A$2:$AY$3002,51,FALSE))</f>
        <v>1.30186629562232</v>
      </c>
      <c r="AG1090" s="16"/>
      <c r="AH1090" s="12">
        <f>AD1090/VLOOKUP(A1090,[1]选股结果!$A$2:$AX$3002,35,FALSE)</f>
        <v>8.60299178298982</v>
      </c>
      <c r="AI1090" s="10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S1090/(1+0.13)+Z1090)</f>
        <v>-275464777.753628</v>
      </c>
      <c r="AJ1090" s="10">
        <f t="shared" si="72"/>
        <v>-112232697.626372</v>
      </c>
      <c r="AK1090" s="18">
        <f>AD1090-VLOOKUP(A1090,[2]选股结果!$A$2:$G$4900,7,FALSE)</f>
        <v>-387551848.5</v>
      </c>
    </row>
    <row r="1091" spans="1:37">
      <c r="A1091" s="5" t="s">
        <v>2215</v>
      </c>
      <c r="B1091" s="5" t="s">
        <v>2216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/>
      <c r="L1091" s="6">
        <v>0</v>
      </c>
      <c r="M1091" s="6">
        <v>0</v>
      </c>
      <c r="N1091" s="6"/>
      <c r="O1091" s="6">
        <v>0</v>
      </c>
      <c r="P1091" s="6">
        <v>101465092.09</v>
      </c>
      <c r="Q1091" s="6">
        <v>31719077.97</v>
      </c>
      <c r="R1091" s="6"/>
      <c r="S1091" s="6">
        <v>327224210.92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250526164.17</v>
      </c>
      <c r="AA1091" s="6">
        <v>102569718.87</v>
      </c>
      <c r="AB1091" s="10">
        <f t="shared" si="75"/>
        <v>864973513.6</v>
      </c>
      <c r="AC1091" s="10">
        <f t="shared" si="74"/>
        <v>781785186.05</v>
      </c>
      <c r="AD1091" s="10">
        <f t="shared" ref="AD1091:AD1154" si="76">AB1091-AC1091</f>
        <v>83188327.55</v>
      </c>
      <c r="AE1091" s="12">
        <f>C1091/(1+0.13)/VLOOKUP(A1091,[1]选股结果!$A$2:$AX$3002,3,FALSE)</f>
        <v>0.838530229823183</v>
      </c>
      <c r="AF1091" s="12">
        <f>(S1091/(1+0.1)+Z1091)/(VLOOKUP(A1091,[1]选股结果!$A$2:$AY$3002,51,FALSE))</f>
        <v>0.725346421166806</v>
      </c>
      <c r="AG1091" s="16"/>
      <c r="AH1091" s="12">
        <f>AD1091/VLOOKUP(A1091,[1]选股结果!$A$2:$AX$3002,35,FALSE)</f>
        <v>0.73720883796785</v>
      </c>
      <c r="AI1091" s="10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S1091/(1+0.13)+Z1091)</f>
        <v>215399711.133186</v>
      </c>
      <c r="AJ1091" s="10">
        <f t="shared" ref="AJ1091:AJ1154" si="77">AD1091-AI1091</f>
        <v>-132211383.583186</v>
      </c>
      <c r="AK1091" s="18">
        <f>AD1091-VLOOKUP(A1091,[2]选股结果!$A$2:$G$4900,7,FALSE)</f>
        <v>83631962.95</v>
      </c>
    </row>
    <row r="1092" spans="1:37">
      <c r="A1092" s="5" t="s">
        <v>2217</v>
      </c>
      <c r="B1092" s="5" t="s">
        <v>2218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/>
      <c r="L1092" s="6">
        <v>0</v>
      </c>
      <c r="M1092" s="6">
        <v>0</v>
      </c>
      <c r="N1092" s="6"/>
      <c r="O1092" s="6">
        <v>0</v>
      </c>
      <c r="P1092" s="6">
        <v>11237172.9</v>
      </c>
      <c r="Q1092" s="6">
        <v>19550459.29</v>
      </c>
      <c r="R1092" s="6"/>
      <c r="S1092" s="6">
        <v>84937420.93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148228586.59</v>
      </c>
      <c r="AA1092" s="6">
        <v>51281597.15</v>
      </c>
      <c r="AB1092" s="10">
        <f t="shared" si="75"/>
        <v>392755000.6</v>
      </c>
      <c r="AC1092" s="10">
        <f t="shared" si="74"/>
        <v>295684777.57</v>
      </c>
      <c r="AD1092" s="10">
        <f t="shared" si="76"/>
        <v>97070223.03</v>
      </c>
      <c r="AE1092" s="12">
        <f>C1092/(1+0.13)/VLOOKUP(A1092,[1]选股结果!$A$2:$AX$3002,3,FALSE)</f>
        <v>1.23979205190685</v>
      </c>
      <c r="AF1092" s="12">
        <f>(S1092/(1+0.1)+Z1092)/(VLOOKUP(A1092,[1]选股结果!$A$2:$AY$3002,51,FALSE))</f>
        <v>0.692132829571355</v>
      </c>
      <c r="AG1092" s="16"/>
      <c r="AH1092" s="12">
        <f>AD1092/VLOOKUP(A1092,[1]选股结果!$A$2:$AX$3002,35,FALSE)</f>
        <v>-1.30684505613304</v>
      </c>
      <c r="AI1092" s="10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S1092/(1+0.13)+Z1092)</f>
        <v>102329770.929911</v>
      </c>
      <c r="AJ1092" s="10">
        <f t="shared" si="77"/>
        <v>-5259547.89991146</v>
      </c>
      <c r="AK1092" s="18">
        <f>AD1092-VLOOKUP(A1092,[2]选股结果!$A$2:$G$4900,7,FALSE)</f>
        <v>97070223.03</v>
      </c>
    </row>
    <row r="1093" spans="1:37">
      <c r="A1093" s="5" t="s">
        <v>2219</v>
      </c>
      <c r="B1093" s="5" t="s">
        <v>2220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/>
      <c r="L1093" s="6">
        <v>0</v>
      </c>
      <c r="M1093" s="6">
        <v>0</v>
      </c>
      <c r="N1093" s="6"/>
      <c r="O1093" s="6">
        <v>0</v>
      </c>
      <c r="P1093" s="6">
        <v>25053254.92</v>
      </c>
      <c r="Q1093" s="6">
        <v>16392193.78</v>
      </c>
      <c r="R1093" s="6"/>
      <c r="S1093" s="6">
        <v>780549066.64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177248858.41</v>
      </c>
      <c r="AA1093" s="6">
        <v>48427856.35</v>
      </c>
      <c r="AB1093" s="10">
        <f t="shared" si="75"/>
        <v>872426746.95</v>
      </c>
      <c r="AC1093" s="10">
        <f t="shared" si="74"/>
        <v>1031279036.32</v>
      </c>
      <c r="AD1093" s="10">
        <f t="shared" si="76"/>
        <v>-158852289.37</v>
      </c>
      <c r="AE1093" s="12">
        <f>C1093/(1+0.13)/VLOOKUP(A1093,[1]选股结果!$A$2:$AX$3002,3,FALSE)</f>
        <v>0.634139191870487</v>
      </c>
      <c r="AF1093" s="12">
        <f>(S1093/(1+0.1)+Z1093)/(VLOOKUP(A1093,[1]选股结果!$A$2:$AY$3002,51,FALSE))</f>
        <v>0.770342361980992</v>
      </c>
      <c r="AG1093" s="16"/>
      <c r="AH1093" s="12">
        <f>AD1093/VLOOKUP(A1093,[1]选股结果!$A$2:$AX$3002,35,FALSE)</f>
        <v>-4.55483157273145</v>
      </c>
      <c r="AI1093" s="10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S1093/(1+0.13)+Z1093)</f>
        <v>283226745.62292</v>
      </c>
      <c r="AJ1093" s="10">
        <f t="shared" si="77"/>
        <v>-442079034.99292</v>
      </c>
      <c r="AK1093" s="18">
        <f>AD1093-VLOOKUP(A1093,[2]选股结果!$A$2:$G$4900,7,FALSE)</f>
        <v>-158884309.87</v>
      </c>
    </row>
    <row r="1094" spans="1:37">
      <c r="A1094" s="5" t="s">
        <v>2221</v>
      </c>
      <c r="B1094" s="5" t="s">
        <v>2222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/>
      <c r="L1094" s="6">
        <v>0</v>
      </c>
      <c r="M1094" s="6">
        <v>0</v>
      </c>
      <c r="N1094" s="6"/>
      <c r="O1094" s="6">
        <v>0</v>
      </c>
      <c r="P1094" s="6">
        <v>79470479.22</v>
      </c>
      <c r="Q1094" s="6">
        <v>45036824.45</v>
      </c>
      <c r="R1094" s="6"/>
      <c r="S1094" s="6">
        <v>2512992277.31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331882564.42</v>
      </c>
      <c r="AA1094" s="6">
        <v>203744019.76</v>
      </c>
      <c r="AB1094" s="10">
        <f t="shared" si="75"/>
        <v>3361420761.62</v>
      </c>
      <c r="AC1094" s="10">
        <f t="shared" si="74"/>
        <v>3128089340.71</v>
      </c>
      <c r="AD1094" s="10">
        <f t="shared" si="76"/>
        <v>233331420.91</v>
      </c>
      <c r="AE1094" s="12">
        <f>C1094/(1+0.13)/VLOOKUP(A1094,[1]选股结果!$A$2:$AX$3002,3,FALSE)</f>
        <v>0.952960362207451</v>
      </c>
      <c r="AF1094" s="12">
        <f>(S1094/(1+0.1)+Z1094)/(VLOOKUP(A1094,[1]选股结果!$A$2:$AY$3002,51,FALSE))</f>
        <v>0.867607056574995</v>
      </c>
      <c r="AG1094" s="16"/>
      <c r="AH1094" s="12">
        <f>AD1094/VLOOKUP(A1094,[1]选股结果!$A$2:$AX$3002,35,FALSE)</f>
        <v>5.78659568397562</v>
      </c>
      <c r="AI1094" s="10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S1094/(1+0.13)+Z1094)</f>
        <v>459905565.939203</v>
      </c>
      <c r="AJ1094" s="10">
        <f t="shared" si="77"/>
        <v>-226574145.029203</v>
      </c>
      <c r="AK1094" s="18">
        <f>AD1094-VLOOKUP(A1094,[2]选股结果!$A$2:$G$4900,7,FALSE)</f>
        <v>233358034.41</v>
      </c>
    </row>
    <row r="1095" spans="1:37">
      <c r="A1095" s="5" t="s">
        <v>2223</v>
      </c>
      <c r="B1095" s="5" t="s">
        <v>2224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/>
      <c r="L1095" s="6">
        <v>0</v>
      </c>
      <c r="M1095" s="6">
        <v>0</v>
      </c>
      <c r="N1095" s="6"/>
      <c r="O1095" s="6">
        <v>0</v>
      </c>
      <c r="P1095" s="6">
        <v>211095210.99</v>
      </c>
      <c r="Q1095" s="6">
        <v>26354273.54</v>
      </c>
      <c r="R1095" s="6"/>
      <c r="S1095" s="6">
        <v>1395526891.84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606015622.74</v>
      </c>
      <c r="AA1095" s="6">
        <v>25962583.18</v>
      </c>
      <c r="AB1095" s="10">
        <f t="shared" si="75"/>
        <v>2687021253.85</v>
      </c>
      <c r="AC1095" s="10">
        <f t="shared" si="74"/>
        <v>2238600308.75</v>
      </c>
      <c r="AD1095" s="10">
        <f t="shared" si="76"/>
        <v>448420945.1</v>
      </c>
      <c r="AE1095" s="12">
        <f>C1095/(1+0.13)/VLOOKUP(A1095,[1]选股结果!$A$2:$AX$3002,3,FALSE)</f>
        <v>0.906742570515435</v>
      </c>
      <c r="AF1095" s="12">
        <f>(S1095/(1+0.1)+Z1095)/(VLOOKUP(A1095,[1]选股结果!$A$2:$AY$3002,51,FALSE))</f>
        <v>0.829158886720391</v>
      </c>
      <c r="AG1095" s="16"/>
      <c r="AH1095" s="12">
        <f>AD1095/VLOOKUP(A1095,[1]选股结果!$A$2:$AX$3002,35,FALSE)</f>
        <v>1.48950203777218</v>
      </c>
      <c r="AI1095" s="10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S1095/(1+0.13)+Z1095)</f>
        <v>419942342.709115</v>
      </c>
      <c r="AJ1095" s="10">
        <f t="shared" si="77"/>
        <v>28478602.3908849</v>
      </c>
      <c r="AK1095" s="18">
        <f>AD1095-VLOOKUP(A1095,[2]选股结果!$A$2:$G$4900,7,FALSE)</f>
        <v>454947348.95</v>
      </c>
    </row>
    <row r="1096" spans="1:37">
      <c r="A1096" s="5" t="s">
        <v>2225</v>
      </c>
      <c r="B1096" s="5" t="s">
        <v>2226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/>
      <c r="L1096" s="6">
        <v>0</v>
      </c>
      <c r="M1096" s="6">
        <v>0</v>
      </c>
      <c r="N1096" s="6"/>
      <c r="O1096" s="6">
        <v>0</v>
      </c>
      <c r="P1096" s="6">
        <v>89839253.93</v>
      </c>
      <c r="Q1096" s="6">
        <v>33519142.78</v>
      </c>
      <c r="R1096" s="6"/>
      <c r="S1096" s="6">
        <v>1876045347.74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263375902.75</v>
      </c>
      <c r="AA1096" s="6">
        <v>84030871.82</v>
      </c>
      <c r="AB1096" s="10">
        <f t="shared" si="75"/>
        <v>2361606989.01</v>
      </c>
      <c r="AC1096" s="10">
        <f t="shared" si="74"/>
        <v>2313291376.24</v>
      </c>
      <c r="AD1096" s="10">
        <f t="shared" si="76"/>
        <v>48315612.7700005</v>
      </c>
      <c r="AE1096" s="12">
        <f>C1096/(1+0.13)/VLOOKUP(A1096,[1]选股结果!$A$2:$AX$3002,3,FALSE)</f>
        <v>1.12810445573583</v>
      </c>
      <c r="AF1096" s="12">
        <f>(S1096/(1+0.1)+Z1096)/(VLOOKUP(A1096,[1]选股结果!$A$2:$AY$3002,51,FALSE))</f>
        <v>1.05464978485509</v>
      </c>
      <c r="AG1096" s="16"/>
      <c r="AH1096" s="12">
        <f>AD1096/VLOOKUP(A1096,[1]选股结果!$A$2:$AX$3002,35,FALSE)</f>
        <v>-0.549310217834251</v>
      </c>
      <c r="AI1096" s="10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S1096/(1+0.13)+Z1096)</f>
        <v>-56744235.8838055</v>
      </c>
      <c r="AJ1096" s="10">
        <f t="shared" si="77"/>
        <v>105059848.653806</v>
      </c>
      <c r="AK1096" s="18">
        <f>AD1096-VLOOKUP(A1096,[2]选股结果!$A$2:$G$4900,7,FALSE)</f>
        <v>48353657.0900005</v>
      </c>
    </row>
    <row r="1097" spans="1:37">
      <c r="A1097" s="5" t="s">
        <v>2227</v>
      </c>
      <c r="B1097" s="5" t="s">
        <v>2228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/>
      <c r="L1097" s="6">
        <v>0</v>
      </c>
      <c r="M1097" s="6">
        <v>0</v>
      </c>
      <c r="N1097" s="6"/>
      <c r="O1097" s="6">
        <v>0</v>
      </c>
      <c r="P1097" s="6">
        <v>118067751.63</v>
      </c>
      <c r="Q1097" s="6">
        <v>30683065.77</v>
      </c>
      <c r="R1097" s="6"/>
      <c r="S1097" s="6">
        <v>2289026844.78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261622379.49</v>
      </c>
      <c r="AA1097" s="6">
        <v>103378806.28</v>
      </c>
      <c r="AB1097" s="10">
        <f t="shared" si="75"/>
        <v>2705762746.05</v>
      </c>
      <c r="AC1097" s="10">
        <f t="shared" si="74"/>
        <v>2772095782.18</v>
      </c>
      <c r="AD1097" s="10">
        <f t="shared" si="76"/>
        <v>-66333036.1300006</v>
      </c>
      <c r="AE1097" s="12">
        <f>C1097/(1+0.13)/VLOOKUP(A1097,[1]选股结果!$A$2:$AX$3002,3,FALSE)</f>
        <v>0.922961472580817</v>
      </c>
      <c r="AF1097" s="12">
        <f>(S1097/(1+0.1)+Z1097)/(VLOOKUP(A1097,[1]选股结果!$A$2:$AY$3002,51,FALSE))</f>
        <v>0.987224075442184</v>
      </c>
      <c r="AG1097" s="16"/>
      <c r="AH1097" s="12">
        <f>AD1097/VLOOKUP(A1097,[1]选股结果!$A$2:$AX$3002,35,FALSE)</f>
        <v>-0.392374573713119</v>
      </c>
      <c r="AI1097" s="10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S1097/(1+0.13)+Z1097)</f>
        <v>85561649.2933631</v>
      </c>
      <c r="AJ1097" s="10">
        <f t="shared" si="77"/>
        <v>-151894685.423364</v>
      </c>
      <c r="AK1097" s="18">
        <f>AD1097-VLOOKUP(A1097,[2]选股结果!$A$2:$G$4900,7,FALSE)</f>
        <v>-66257391.2400006</v>
      </c>
    </row>
    <row r="1098" spans="1:37">
      <c r="A1098" s="5" t="s">
        <v>2229</v>
      </c>
      <c r="B1098" s="5" t="s">
        <v>2230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/>
      <c r="L1098" s="6">
        <v>0</v>
      </c>
      <c r="M1098" s="6">
        <v>0</v>
      </c>
      <c r="N1098" s="6"/>
      <c r="O1098" s="6">
        <v>0</v>
      </c>
      <c r="P1098" s="6">
        <v>25301454.07</v>
      </c>
      <c r="Q1098" s="6">
        <v>51761171.86</v>
      </c>
      <c r="R1098" s="6"/>
      <c r="S1098" s="6">
        <v>324276501.13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82506090.31</v>
      </c>
      <c r="AA1098" s="6">
        <v>380733731.54</v>
      </c>
      <c r="AB1098" s="10">
        <f t="shared" si="75"/>
        <v>642123554.84</v>
      </c>
      <c r="AC1098" s="10">
        <f t="shared" si="74"/>
        <v>812817777.05</v>
      </c>
      <c r="AD1098" s="10">
        <f t="shared" si="76"/>
        <v>-170694222.21</v>
      </c>
      <c r="AE1098" s="12">
        <f>C1098/(1+0.13)/VLOOKUP(A1098,[1]选股结果!$A$2:$AX$3002,3,FALSE)</f>
        <v>0.669590783920449</v>
      </c>
      <c r="AF1098" s="12">
        <f>(S1098/(1+0.1)+Z1098)/(VLOOKUP(A1098,[1]选股结果!$A$2:$AY$3002,51,FALSE))</f>
        <v>0.502756639580856</v>
      </c>
      <c r="AG1098" s="16"/>
      <c r="AH1098" s="12">
        <f>AD1098/VLOOKUP(A1098,[1]选股结果!$A$2:$AX$3002,35,FALSE)</f>
        <v>1.64979335806925</v>
      </c>
      <c r="AI1098" s="10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S1098/(1+0.13)+Z1098)</f>
        <v>380991832.627699</v>
      </c>
      <c r="AJ1098" s="10">
        <f t="shared" si="77"/>
        <v>-551686054.837699</v>
      </c>
      <c r="AK1098" s="18">
        <f>AD1098-VLOOKUP(A1098,[2]选股结果!$A$2:$G$4900,7,FALSE)</f>
        <v>-170694222.21</v>
      </c>
    </row>
    <row r="1099" spans="1:37">
      <c r="A1099" s="5" t="s">
        <v>2231</v>
      </c>
      <c r="B1099" s="5" t="s">
        <v>2232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/>
      <c r="L1099" s="6">
        <v>0</v>
      </c>
      <c r="M1099" s="6">
        <v>0</v>
      </c>
      <c r="N1099" s="6"/>
      <c r="O1099" s="6">
        <v>0</v>
      </c>
      <c r="P1099" s="6">
        <v>121888805.23</v>
      </c>
      <c r="Q1099" s="6">
        <v>32067415.69</v>
      </c>
      <c r="R1099" s="6"/>
      <c r="S1099" s="6">
        <v>3870449518.16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100897477.23</v>
      </c>
      <c r="AA1099" s="6">
        <v>206116650.77</v>
      </c>
      <c r="AB1099" s="10">
        <f t="shared" si="75"/>
        <v>4322190426.87</v>
      </c>
      <c r="AC1099" s="10">
        <f t="shared" si="74"/>
        <v>4299352451.39</v>
      </c>
      <c r="AD1099" s="10">
        <f t="shared" si="76"/>
        <v>22837975.4800005</v>
      </c>
      <c r="AE1099" s="12">
        <f>C1099/(1+0.13)/VLOOKUP(A1099,[1]选股结果!$A$2:$AX$3002,3,FALSE)</f>
        <v>1.0478362159186</v>
      </c>
      <c r="AF1099" s="12">
        <f>(S1099/(1+0.1)+Z1099)/(VLOOKUP(A1099,[1]选股结果!$A$2:$AY$3002,51,FALSE))</f>
        <v>1.05631507874924</v>
      </c>
      <c r="AG1099" s="16"/>
      <c r="AH1099" s="12">
        <f>AD1099/VLOOKUP(A1099,[1]选股结果!$A$2:$AX$3002,35,FALSE)</f>
        <v>0.128237495431702</v>
      </c>
      <c r="AI1099" s="10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S1099/(1+0.13)+Z1099)</f>
        <v>-99551008.1733632</v>
      </c>
      <c r="AJ1099" s="10">
        <f t="shared" si="77"/>
        <v>122388983.653364</v>
      </c>
      <c r="AK1099" s="18">
        <f>AD1099-VLOOKUP(A1099,[2]选股结果!$A$2:$G$4900,7,FALSE)</f>
        <v>23593401.6800005</v>
      </c>
    </row>
    <row r="1100" spans="1:37">
      <c r="A1100" s="5" t="s">
        <v>2233</v>
      </c>
      <c r="B1100" s="5" t="s">
        <v>2234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/>
      <c r="L1100" s="6">
        <v>0</v>
      </c>
      <c r="M1100" s="6">
        <v>0</v>
      </c>
      <c r="N1100" s="6"/>
      <c r="O1100" s="6">
        <v>0</v>
      </c>
      <c r="P1100" s="6">
        <v>9647354.22</v>
      </c>
      <c r="Q1100" s="6">
        <v>14306690.49</v>
      </c>
      <c r="R1100" s="6"/>
      <c r="S1100" s="6">
        <v>199768507.39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35887619.94</v>
      </c>
      <c r="AA1100" s="6">
        <v>40294732.36</v>
      </c>
      <c r="AB1100" s="10">
        <f t="shared" si="75"/>
        <v>189325087.85</v>
      </c>
      <c r="AC1100" s="10">
        <f t="shared" si="74"/>
        <v>285598213.91</v>
      </c>
      <c r="AD1100" s="10">
        <f t="shared" si="76"/>
        <v>-96273126.06</v>
      </c>
      <c r="AE1100" s="12">
        <f>C1100/(1+0.13)/VLOOKUP(A1100,[1]选股结果!$A$2:$AX$3002,3,FALSE)</f>
        <v>0.975034749832122</v>
      </c>
      <c r="AF1100" s="12">
        <f>(S1100/(1+0.1)+Z1100)/(VLOOKUP(A1100,[1]选股结果!$A$2:$AY$3002,51,FALSE))</f>
        <v>1.13961494036528</v>
      </c>
      <c r="AG1100" s="16"/>
      <c r="AH1100" s="12">
        <f>AD1100/VLOOKUP(A1100,[1]选股结果!$A$2:$AX$3002,35,FALSE)</f>
        <v>5.34115181296205</v>
      </c>
      <c r="AI1100" s="10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S1100/(1+0.13)+Z1100)</f>
        <v>-21824047.8156637</v>
      </c>
      <c r="AJ1100" s="10">
        <f t="shared" si="77"/>
        <v>-74449078.2443363</v>
      </c>
      <c r="AK1100" s="18">
        <f>AD1100-VLOOKUP(A1100,[2]选股结果!$A$2:$G$4900,7,FALSE)</f>
        <v>-96134937.6</v>
      </c>
    </row>
    <row r="1101" spans="1:37">
      <c r="A1101" s="5" t="s">
        <v>2235</v>
      </c>
      <c r="B1101" s="5" t="s">
        <v>2236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/>
      <c r="L1101" s="6">
        <v>0</v>
      </c>
      <c r="M1101" s="6">
        <v>0</v>
      </c>
      <c r="N1101" s="6"/>
      <c r="O1101" s="6">
        <v>0</v>
      </c>
      <c r="P1101" s="6">
        <v>64288134.83</v>
      </c>
      <c r="Q1101" s="6">
        <v>23895439.3</v>
      </c>
      <c r="R1101" s="6"/>
      <c r="S1101" s="6">
        <v>1252656138.72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196748940.29</v>
      </c>
      <c r="AA1101" s="6">
        <v>106130870.14</v>
      </c>
      <c r="AB1101" s="10">
        <f t="shared" si="75"/>
        <v>1719248253.7</v>
      </c>
      <c r="AC1101" s="10">
        <f t="shared" si="74"/>
        <v>1619824083.98</v>
      </c>
      <c r="AD1101" s="10">
        <f t="shared" si="76"/>
        <v>99424169.72</v>
      </c>
      <c r="AE1101" s="12">
        <f>C1101/(1+0.13)/VLOOKUP(A1101,[1]选股结果!$A$2:$AX$3002,3,FALSE)</f>
        <v>1.05550081800289</v>
      </c>
      <c r="AF1101" s="12">
        <f>(S1101/(1+0.1)+Z1101)/(VLOOKUP(A1101,[1]选股结果!$A$2:$AY$3002,51,FALSE))</f>
        <v>0.946838840166675</v>
      </c>
      <c r="AG1101" s="16"/>
      <c r="AH1101" s="12">
        <f>AD1101/VLOOKUP(A1101,[1]选股结果!$A$2:$AX$3002,35,FALSE)</f>
        <v>-11.0699408735515</v>
      </c>
      <c r="AI1101" s="10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S1101/(1+0.13)+Z1101)</f>
        <v>105217489.575576</v>
      </c>
      <c r="AJ1101" s="10">
        <f t="shared" si="77"/>
        <v>-5793319.85557556</v>
      </c>
      <c r="AK1101" s="18">
        <f>AD1101-VLOOKUP(A1101,[2]选股结果!$A$2:$G$4900,7,FALSE)</f>
        <v>99424512.56</v>
      </c>
    </row>
    <row r="1102" spans="1:37">
      <c r="A1102" s="5" t="s">
        <v>2237</v>
      </c>
      <c r="B1102" s="5" t="s">
        <v>2238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/>
      <c r="L1102" s="6">
        <v>0</v>
      </c>
      <c r="M1102" s="6">
        <v>0</v>
      </c>
      <c r="N1102" s="6"/>
      <c r="O1102" s="6">
        <v>0</v>
      </c>
      <c r="P1102" s="6">
        <v>51998294.62</v>
      </c>
      <c r="Q1102" s="6">
        <v>101466396.57</v>
      </c>
      <c r="R1102" s="6"/>
      <c r="S1102" s="6">
        <v>720593868.36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112791080.17</v>
      </c>
      <c r="AA1102" s="6">
        <v>92833465.83</v>
      </c>
      <c r="AB1102" s="10">
        <f t="shared" si="75"/>
        <v>886264138.6</v>
      </c>
      <c r="AC1102" s="10">
        <f t="shared" si="74"/>
        <v>978216708.98</v>
      </c>
      <c r="AD1102" s="10">
        <f t="shared" si="76"/>
        <v>-91952570.3800001</v>
      </c>
      <c r="AE1102" s="12">
        <f>C1102/(1+0.13)/VLOOKUP(A1102,[1]选股结果!$A$2:$AX$3002,3,FALSE)</f>
        <v>0.701410919859857</v>
      </c>
      <c r="AF1102" s="12">
        <f>(S1102/(1+0.1)+Z1102)/(VLOOKUP(A1102,[1]选股结果!$A$2:$AY$3002,51,FALSE))</f>
        <v>0.792230681424878</v>
      </c>
      <c r="AG1102" s="16"/>
      <c r="AH1102" s="12">
        <f>AD1102/VLOOKUP(A1102,[1]选股结果!$A$2:$AX$3002,35,FALSE)</f>
        <v>-9.30243039438841</v>
      </c>
      <c r="AI1102" s="10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S1102/(1+0.13)+Z1102)</f>
        <v>218773848.545841</v>
      </c>
      <c r="AJ1102" s="10">
        <f t="shared" si="77"/>
        <v>-310726418.925841</v>
      </c>
      <c r="AK1102" s="18">
        <f>AD1102-VLOOKUP(A1102,[2]选股结果!$A$2:$G$4900,7,FALSE)</f>
        <v>-92922908.9900001</v>
      </c>
    </row>
    <row r="1103" spans="1:37">
      <c r="A1103" s="5" t="s">
        <v>2239</v>
      </c>
      <c r="B1103" s="5" t="s">
        <v>2240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/>
      <c r="L1103" s="6">
        <v>0</v>
      </c>
      <c r="M1103" s="6">
        <v>0</v>
      </c>
      <c r="N1103" s="6"/>
      <c r="O1103" s="6">
        <v>0</v>
      </c>
      <c r="P1103" s="6">
        <v>133086004.06</v>
      </c>
      <c r="Q1103" s="6">
        <v>22811091.59</v>
      </c>
      <c r="R1103" s="6"/>
      <c r="S1103" s="6">
        <v>1725775120.13</v>
      </c>
      <c r="T1103" s="6">
        <v>-21600000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512406936.68</v>
      </c>
      <c r="AA1103" s="6">
        <v>119059604.32</v>
      </c>
      <c r="AB1103" s="10">
        <f t="shared" si="75"/>
        <v>2710667323.67</v>
      </c>
      <c r="AC1103" s="10">
        <f t="shared" si="74"/>
        <v>2468727665.19</v>
      </c>
      <c r="AD1103" s="10">
        <f t="shared" si="76"/>
        <v>241939658.48</v>
      </c>
      <c r="AE1103" s="12">
        <f>C1103/(1+0.13)/VLOOKUP(A1103,[1]选股结果!$A$2:$AX$3002,3,FALSE)</f>
        <v>0.899139047708145</v>
      </c>
      <c r="AF1103" s="12">
        <f>(S1103/(1+0.1)+Z1103)/(VLOOKUP(A1103,[1]选股结果!$A$2:$AY$3002,51,FALSE))</f>
        <v>0.86774327506912</v>
      </c>
      <c r="AG1103" s="16"/>
      <c r="AH1103" s="12">
        <f>AD1103/VLOOKUP(A1103,[1]选股结果!$A$2:$AX$3002,35,FALSE)</f>
        <v>1.93409626534252</v>
      </c>
      <c r="AI1103" s="10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S1103/(1+0.13)+Z1103)</f>
        <v>358871309.605929</v>
      </c>
      <c r="AJ1103" s="10">
        <f t="shared" si="77"/>
        <v>-116931651.125929</v>
      </c>
      <c r="AK1103" s="18">
        <f>AD1103-VLOOKUP(A1103,[2]选股结果!$A$2:$G$4900,7,FALSE)</f>
        <v>245711008.39</v>
      </c>
    </row>
    <row r="1104" spans="1:37">
      <c r="A1104" s="5" t="s">
        <v>2241</v>
      </c>
      <c r="B1104" s="5" t="s">
        <v>2242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/>
      <c r="L1104" s="6">
        <v>0</v>
      </c>
      <c r="M1104" s="6">
        <v>0</v>
      </c>
      <c r="N1104" s="6"/>
      <c r="O1104" s="6">
        <v>0</v>
      </c>
      <c r="P1104" s="6">
        <v>83321102.17</v>
      </c>
      <c r="Q1104" s="6">
        <v>21612651.68</v>
      </c>
      <c r="R1104" s="6"/>
      <c r="S1104" s="6">
        <v>1084265255.95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193382228.23</v>
      </c>
      <c r="AA1104" s="6">
        <v>45659537.26</v>
      </c>
      <c r="AB1104" s="10">
        <f t="shared" si="75"/>
        <v>1480297339.41</v>
      </c>
      <c r="AC1104" s="10">
        <f t="shared" si="74"/>
        <v>1406628123.61</v>
      </c>
      <c r="AD1104" s="10">
        <f t="shared" si="76"/>
        <v>73669215.8</v>
      </c>
      <c r="AE1104" s="12">
        <f>C1104/(1+0.13)/VLOOKUP(A1104,[1]选股结果!$A$2:$AX$3002,3,FALSE)</f>
        <v>1.04487499501348</v>
      </c>
      <c r="AF1104" s="12">
        <f>(S1104/(1+0.1)+Z1104)/(VLOOKUP(A1104,[1]选股结果!$A$2:$AY$3002,51,FALSE))</f>
        <v>1.14941556442911</v>
      </c>
      <c r="AG1104" s="16"/>
      <c r="AH1104" s="12">
        <f>AD1104/VLOOKUP(A1104,[1]选股结果!$A$2:$AX$3002,35,FALSE)</f>
        <v>0.437731024633139</v>
      </c>
      <c r="AI1104" s="10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S1104/(1+0.13)+Z1104)</f>
        <v>-127102539.716991</v>
      </c>
      <c r="AJ1104" s="10">
        <f t="shared" si="77"/>
        <v>200771755.516991</v>
      </c>
      <c r="AK1104" s="18">
        <f>AD1104-VLOOKUP(A1104,[2]选股结果!$A$2:$G$4900,7,FALSE)</f>
        <v>73501806.6499999</v>
      </c>
    </row>
    <row r="1105" spans="1:37">
      <c r="A1105" s="5" t="s">
        <v>2243</v>
      </c>
      <c r="B1105" s="5" t="s">
        <v>2244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/>
      <c r="L1105" s="6">
        <v>0</v>
      </c>
      <c r="M1105" s="6">
        <v>0</v>
      </c>
      <c r="N1105" s="6"/>
      <c r="O1105" s="6">
        <v>0</v>
      </c>
      <c r="P1105" s="6">
        <v>186428345.82</v>
      </c>
      <c r="Q1105" s="6">
        <v>53909373.24</v>
      </c>
      <c r="R1105" s="6"/>
      <c r="S1105" s="6">
        <v>1371972529.21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239711060.74</v>
      </c>
      <c r="AA1105" s="6">
        <v>752354252.9</v>
      </c>
      <c r="AB1105" s="10">
        <f t="shared" si="75"/>
        <v>2967065040.48</v>
      </c>
      <c r="AC1105" s="10">
        <f t="shared" si="74"/>
        <v>2550466188.67</v>
      </c>
      <c r="AD1105" s="10">
        <f t="shared" si="76"/>
        <v>416598851.809999</v>
      </c>
      <c r="AE1105" s="12">
        <f>C1105/(1+0.13)/VLOOKUP(A1105,[1]选股结果!$A$2:$AX$3002,3,FALSE)</f>
        <v>0.922216731605433</v>
      </c>
      <c r="AF1105" s="12">
        <f>(S1105/(1+0.1)+Z1105)/(VLOOKUP(A1105,[1]选股结果!$A$2:$AY$3002,51,FALSE))</f>
        <v>0.63744562347464</v>
      </c>
      <c r="AG1105" s="16"/>
      <c r="AH1105" s="12">
        <f>AD1105/VLOOKUP(A1105,[1]选股结果!$A$2:$AX$3002,35,FALSE)</f>
        <v>1.24287330350864</v>
      </c>
      <c r="AI1105" s="10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S1105/(1+0.13)+Z1105)</f>
        <v>878837342.41823</v>
      </c>
      <c r="AJ1105" s="10">
        <f t="shared" si="77"/>
        <v>-462238490.60823</v>
      </c>
      <c r="AK1105" s="18">
        <f>AD1105-VLOOKUP(A1105,[2]选股结果!$A$2:$G$4900,7,FALSE)</f>
        <v>416321460.919999</v>
      </c>
    </row>
    <row r="1106" spans="1:37">
      <c r="A1106" s="5" t="s">
        <v>2245</v>
      </c>
      <c r="B1106" s="5" t="s">
        <v>2246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/>
      <c r="L1106" s="6">
        <v>0</v>
      </c>
      <c r="M1106" s="6">
        <v>0</v>
      </c>
      <c r="N1106" s="6"/>
      <c r="O1106" s="6">
        <v>0</v>
      </c>
      <c r="P1106" s="6">
        <v>63667369.52</v>
      </c>
      <c r="Q1106" s="6">
        <v>8655459.19</v>
      </c>
      <c r="R1106" s="6"/>
      <c r="S1106" s="6">
        <v>676282856.04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259111738.07</v>
      </c>
      <c r="AA1106" s="6">
        <v>103949462.84</v>
      </c>
      <c r="AB1106" s="10">
        <f t="shared" si="75"/>
        <v>1090307167.17</v>
      </c>
      <c r="AC1106" s="10">
        <f t="shared" ref="AC1106:AC1169" si="78">S1106+T1106+U1106+V1106+W1106+X1106+Y1106+Z1106+AA1106+P1106</f>
        <v>1103011426.47</v>
      </c>
      <c r="AD1106" s="10">
        <f t="shared" si="76"/>
        <v>-12704259.3</v>
      </c>
      <c r="AE1106" s="12">
        <f>C1106/(1+0.13)/VLOOKUP(A1106,[1]选股结果!$A$2:$AX$3002,3,FALSE)</f>
        <v>0.596894654294253</v>
      </c>
      <c r="AF1106" s="12">
        <f>(S1106/(1+0.1)+Z1106)/(VLOOKUP(A1106,[1]选股结果!$A$2:$AY$3002,51,FALSE))</f>
        <v>0.578141740679561</v>
      </c>
      <c r="AG1106" s="16"/>
      <c r="AH1106" s="12">
        <f>AD1106/VLOOKUP(A1106,[1]选股结果!$A$2:$AX$3002,35,FALSE)</f>
        <v>-0.289394753293511</v>
      </c>
      <c r="AI1106" s="10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S1106/(1+0.13)+Z1106)</f>
        <v>653999692.984779</v>
      </c>
      <c r="AJ1106" s="10">
        <f t="shared" si="77"/>
        <v>-666703952.284779</v>
      </c>
      <c r="AK1106" s="18">
        <f>AD1106-VLOOKUP(A1106,[2]选股结果!$A$2:$G$4900,7,FALSE)</f>
        <v>-9986857.01999995</v>
      </c>
    </row>
    <row r="1107" spans="1:37">
      <c r="A1107" s="5" t="s">
        <v>2247</v>
      </c>
      <c r="B1107" s="5" t="s">
        <v>2248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/>
      <c r="L1107" s="6">
        <v>0</v>
      </c>
      <c r="M1107" s="6">
        <v>0</v>
      </c>
      <c r="N1107" s="6"/>
      <c r="O1107" s="6">
        <v>0</v>
      </c>
      <c r="P1107" s="6">
        <v>188164050.71</v>
      </c>
      <c r="Q1107" s="6">
        <v>23916064.23</v>
      </c>
      <c r="R1107" s="6"/>
      <c r="S1107" s="6">
        <v>721032939.88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98516783.59</v>
      </c>
      <c r="AA1107" s="6">
        <v>185104608.23</v>
      </c>
      <c r="AB1107" s="10">
        <f t="shared" si="75"/>
        <v>1629684651.91</v>
      </c>
      <c r="AC1107" s="10">
        <f t="shared" si="78"/>
        <v>1192818382.41</v>
      </c>
      <c r="AD1107" s="10">
        <f t="shared" si="76"/>
        <v>436866269.5</v>
      </c>
      <c r="AE1107" s="12">
        <f>C1107/(1+0.13)/VLOOKUP(A1107,[1]选股结果!$A$2:$AX$3002,3,FALSE)</f>
        <v>0.926440693144832</v>
      </c>
      <c r="AF1107" s="12">
        <f>(S1107/(1+0.1)+Z1107)/(VLOOKUP(A1107,[1]选股结果!$A$2:$AY$3002,51,FALSE))</f>
        <v>0.726003661108087</v>
      </c>
      <c r="AG1107" s="16"/>
      <c r="AH1107" s="12">
        <f>AD1107/VLOOKUP(A1107,[1]选股结果!$A$2:$AX$3002,35,FALSE)</f>
        <v>0.988650820541777</v>
      </c>
      <c r="AI1107" s="10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S1107/(1+0.13)+Z1107)</f>
        <v>301964979.878584</v>
      </c>
      <c r="AJ1107" s="10">
        <f t="shared" si="77"/>
        <v>134901289.621416</v>
      </c>
      <c r="AK1107" s="18">
        <f>AD1107-VLOOKUP(A1107,[2]选股结果!$A$2:$G$4900,7,FALSE)</f>
        <v>436895140.41</v>
      </c>
    </row>
    <row r="1108" spans="1:37">
      <c r="A1108" s="5" t="s">
        <v>2249</v>
      </c>
      <c r="B1108" s="5" t="s">
        <v>2250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/>
      <c r="L1108" s="6">
        <v>0</v>
      </c>
      <c r="M1108" s="6">
        <v>0</v>
      </c>
      <c r="N1108" s="6"/>
      <c r="O1108" s="6">
        <v>0</v>
      </c>
      <c r="P1108" s="6">
        <v>105063985.97</v>
      </c>
      <c r="Q1108" s="6">
        <v>83198903.54</v>
      </c>
      <c r="R1108" s="6"/>
      <c r="S1108" s="6">
        <v>1083157915.76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332772531.23</v>
      </c>
      <c r="AA1108" s="6">
        <v>137523477.36</v>
      </c>
      <c r="AB1108" s="10">
        <f t="shared" si="75"/>
        <v>1614117287.99</v>
      </c>
      <c r="AC1108" s="10">
        <f t="shared" si="78"/>
        <v>1658517910.32</v>
      </c>
      <c r="AD1108" s="10">
        <f t="shared" si="76"/>
        <v>-44400622.3299999</v>
      </c>
      <c r="AE1108" s="12">
        <f>C1108/(1+0.13)/VLOOKUP(A1108,[1]选股结果!$A$2:$AX$3002,3,FALSE)</f>
        <v>0.858827223942716</v>
      </c>
      <c r="AF1108" s="12">
        <f>(S1108/(1+0.1)+Z1108)/(VLOOKUP(A1108,[1]选股结果!$A$2:$AY$3002,51,FALSE))</f>
        <v>0.942560382768161</v>
      </c>
      <c r="AG1108" s="16"/>
      <c r="AH1108" s="12">
        <f>AD1108/VLOOKUP(A1108,[1]选股结果!$A$2:$AX$3002,35,FALSE)</f>
        <v>-0.293771712095774</v>
      </c>
      <c r="AI1108" s="10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S1108/(1+0.13)+Z1108)</f>
        <v>106428275.343805</v>
      </c>
      <c r="AJ1108" s="10">
        <f t="shared" si="77"/>
        <v>-150828897.673805</v>
      </c>
      <c r="AK1108" s="18">
        <f>AD1108-VLOOKUP(A1108,[2]选股结果!$A$2:$G$4900,7,FALSE)</f>
        <v>-44202089.7199999</v>
      </c>
    </row>
    <row r="1109" spans="1:37">
      <c r="A1109" s="5" t="s">
        <v>2251</v>
      </c>
      <c r="B1109" s="5" t="s">
        <v>2252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/>
      <c r="L1109" s="6">
        <v>0</v>
      </c>
      <c r="M1109" s="6">
        <v>0</v>
      </c>
      <c r="N1109" s="6"/>
      <c r="O1109" s="6">
        <v>0</v>
      </c>
      <c r="P1109" s="6">
        <v>1312685.04</v>
      </c>
      <c r="Q1109" s="6">
        <v>12497729.96</v>
      </c>
      <c r="R1109" s="6"/>
      <c r="S1109" s="6">
        <v>47851864.68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25375899.98</v>
      </c>
      <c r="AA1109" s="6">
        <v>20731652.07</v>
      </c>
      <c r="AB1109" s="10">
        <f t="shared" si="75"/>
        <v>67829493.76</v>
      </c>
      <c r="AC1109" s="10">
        <f t="shared" si="78"/>
        <v>95272101.77</v>
      </c>
      <c r="AD1109" s="10">
        <f t="shared" si="76"/>
        <v>-27442608.01</v>
      </c>
      <c r="AE1109" s="12">
        <f>C1109/(1+0.13)/VLOOKUP(A1109,[1]选股结果!$A$2:$AX$3002,3,FALSE)</f>
        <v>0.599531701411079</v>
      </c>
      <c r="AF1109" s="12">
        <f>(S1109/(1+0.1)+Z1109)/(VLOOKUP(A1109,[1]选股结果!$A$2:$AY$3002,51,FALSE))</f>
        <v>0.915190314914557</v>
      </c>
      <c r="AG1109" s="16"/>
      <c r="AH1109" s="12">
        <f>AD1109/VLOOKUP(A1109,[1]选股结果!$A$2:$AX$3002,35,FALSE)</f>
        <v>0.757657262562161</v>
      </c>
      <c r="AI1109" s="10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S1109/(1+0.13)+Z1109)</f>
        <v>7537723.63734512</v>
      </c>
      <c r="AJ1109" s="10">
        <f t="shared" si="77"/>
        <v>-34980331.6473451</v>
      </c>
      <c r="AK1109" s="18">
        <f>AD1109-VLOOKUP(A1109,[2]选股结果!$A$2:$G$4900,7,FALSE)</f>
        <v>-27511707.84</v>
      </c>
    </row>
    <row r="1110" spans="1:37">
      <c r="A1110" s="5" t="s">
        <v>2253</v>
      </c>
      <c r="B1110" s="5" t="s">
        <v>2254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/>
      <c r="L1110" s="6">
        <v>0</v>
      </c>
      <c r="M1110" s="6">
        <v>0</v>
      </c>
      <c r="N1110" s="6"/>
      <c r="O1110" s="6">
        <v>0</v>
      </c>
      <c r="P1110" s="6">
        <v>71631904.14</v>
      </c>
      <c r="Q1110" s="6">
        <v>189220933.63</v>
      </c>
      <c r="R1110" s="6"/>
      <c r="S1110" s="6">
        <v>2688426817.7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717694174.72</v>
      </c>
      <c r="AA1110" s="6">
        <v>159716018.71</v>
      </c>
      <c r="AB1110" s="10">
        <f t="shared" si="75"/>
        <v>3354185496.21</v>
      </c>
      <c r="AC1110" s="10">
        <f t="shared" si="78"/>
        <v>3637468915.27</v>
      </c>
      <c r="AD1110" s="10">
        <f t="shared" si="76"/>
        <v>-283283419.06</v>
      </c>
      <c r="AE1110" s="12">
        <f>C1110/(1+0.13)/VLOOKUP(A1110,[1]选股结果!$A$2:$AX$3002,3,FALSE)</f>
        <v>0.941349303588413</v>
      </c>
      <c r="AF1110" s="12">
        <f>(S1110/(1+0.1)+Z1110)/(VLOOKUP(A1110,[1]选股结果!$A$2:$AY$3002,51,FALSE))</f>
        <v>0.977862409406311</v>
      </c>
      <c r="AG1110" s="16"/>
      <c r="AH1110" s="12">
        <f>AD1110/VLOOKUP(A1110,[1]选股结果!$A$2:$AX$3002,35,FALSE)</f>
        <v>1.33209750763971</v>
      </c>
      <c r="AI1110" s="10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S1110/(1+0.13)+Z1110)</f>
        <v>136462984.704337</v>
      </c>
      <c r="AJ1110" s="10">
        <f t="shared" si="77"/>
        <v>-419746403.764337</v>
      </c>
      <c r="AK1110" s="18">
        <f>AD1110-VLOOKUP(A1110,[2]选股结果!$A$2:$G$4900,7,FALSE)</f>
        <v>-275580607.87</v>
      </c>
    </row>
    <row r="1111" spans="1:37">
      <c r="A1111" s="5" t="s">
        <v>2255</v>
      </c>
      <c r="B1111" s="5" t="s">
        <v>2256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/>
      <c r="L1111" s="6">
        <v>0</v>
      </c>
      <c r="M1111" s="6">
        <v>0</v>
      </c>
      <c r="N1111" s="6"/>
      <c r="O1111" s="6">
        <v>0</v>
      </c>
      <c r="P1111" s="6">
        <v>75269921.64</v>
      </c>
      <c r="Q1111" s="6">
        <v>805385788.74</v>
      </c>
      <c r="R1111" s="6"/>
      <c r="S1111" s="6">
        <v>3548527719.67</v>
      </c>
      <c r="T1111" s="6">
        <v>0</v>
      </c>
      <c r="U1111" s="6">
        <v>0</v>
      </c>
      <c r="V1111" s="6">
        <v>0</v>
      </c>
      <c r="W1111" s="6">
        <v>0</v>
      </c>
      <c r="X1111" s="6">
        <v>74893.56</v>
      </c>
      <c r="Y1111" s="6">
        <v>0</v>
      </c>
      <c r="Z1111" s="6">
        <v>240950553.03</v>
      </c>
      <c r="AA1111" s="6">
        <v>278788820.17</v>
      </c>
      <c r="AB1111" s="10">
        <f t="shared" si="75"/>
        <v>4911100475.56</v>
      </c>
      <c r="AC1111" s="10">
        <f t="shared" si="78"/>
        <v>4143611908.07</v>
      </c>
      <c r="AD1111" s="10">
        <f t="shared" si="76"/>
        <v>767488567.489999</v>
      </c>
      <c r="AE1111" s="12">
        <f>C1111/(1+0.13)/VLOOKUP(A1111,[1]选股结果!$A$2:$AX$3002,3,FALSE)</f>
        <v>0.994611817964997</v>
      </c>
      <c r="AF1111" s="12">
        <f>(S1111/(1+0.1)+Z1111)/(VLOOKUP(A1111,[1]选股结果!$A$2:$AY$3002,51,FALSE))</f>
        <v>0.952087715393112</v>
      </c>
      <c r="AG1111" s="16"/>
      <c r="AH1111" s="12">
        <f>AD1111/VLOOKUP(A1111,[1]选股结果!$A$2:$AX$3002,35,FALSE)</f>
        <v>-9.18047956318336</v>
      </c>
      <c r="AI1111" s="10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S1111/(1+0.13)+Z1111)</f>
        <v>260109682.89292</v>
      </c>
      <c r="AJ1111" s="10">
        <f t="shared" si="77"/>
        <v>507378884.597079</v>
      </c>
      <c r="AK1111" s="18">
        <f>AD1111-VLOOKUP(A1111,[2]选股结果!$A$2:$G$4900,7,FALSE)</f>
        <v>768383934.409999</v>
      </c>
    </row>
    <row r="1112" spans="1:37">
      <c r="A1112" s="5" t="s">
        <v>2257</v>
      </c>
      <c r="B1112" s="5" t="s">
        <v>2258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/>
      <c r="L1112" s="6">
        <v>0</v>
      </c>
      <c r="M1112" s="6">
        <v>0</v>
      </c>
      <c r="N1112" s="6"/>
      <c r="O1112" s="6">
        <v>0</v>
      </c>
      <c r="P1112" s="6">
        <v>445495214.75</v>
      </c>
      <c r="Q1112" s="6">
        <v>614520344.9</v>
      </c>
      <c r="R1112" s="6"/>
      <c r="S1112" s="6">
        <v>3747812297.94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644047000.21</v>
      </c>
      <c r="AA1112" s="6">
        <v>689029050.27</v>
      </c>
      <c r="AB1112" s="10">
        <f t="shared" si="75"/>
        <v>5964966183.11</v>
      </c>
      <c r="AC1112" s="10">
        <f t="shared" si="78"/>
        <v>5526383563.17</v>
      </c>
      <c r="AD1112" s="10">
        <f t="shared" si="76"/>
        <v>438582619.94</v>
      </c>
      <c r="AE1112" s="12">
        <f>C1112/(1+0.13)/VLOOKUP(A1112,[1]选股结果!$A$2:$AX$3002,3,FALSE)</f>
        <v>0.818331581154596</v>
      </c>
      <c r="AF1112" s="12">
        <f>(S1112/(1+0.1)+Z1112)/(VLOOKUP(A1112,[1]选股结果!$A$2:$AY$3002,51,FALSE))</f>
        <v>0.783058586623004</v>
      </c>
      <c r="AG1112" s="16"/>
      <c r="AH1112" s="12">
        <f>AD1112/VLOOKUP(A1112,[1]选股结果!$A$2:$AX$3002,35,FALSE)</f>
        <v>0.943015005544115</v>
      </c>
      <c r="AI1112" s="10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S1112/(1+0.13)+Z1112)</f>
        <v>1212799190.77566</v>
      </c>
      <c r="AJ1112" s="10">
        <f t="shared" si="77"/>
        <v>-774216570.835664</v>
      </c>
      <c r="AK1112" s="18">
        <f>AD1112-VLOOKUP(A1112,[2]选股结果!$A$2:$G$4900,7,FALSE)</f>
        <v>433338875.84</v>
      </c>
    </row>
    <row r="1113" spans="1:37">
      <c r="A1113" s="5" t="s">
        <v>2259</v>
      </c>
      <c r="B1113" s="5" t="s">
        <v>2260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/>
      <c r="L1113" s="6">
        <v>0</v>
      </c>
      <c r="M1113" s="6">
        <v>0</v>
      </c>
      <c r="N1113" s="6"/>
      <c r="O1113" s="6">
        <v>0</v>
      </c>
      <c r="P1113" s="6">
        <v>50758130.39</v>
      </c>
      <c r="Q1113" s="6">
        <v>4727203991.62</v>
      </c>
      <c r="R1113" s="6"/>
      <c r="S1113" s="6">
        <v>7741586582.4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118362676.7</v>
      </c>
      <c r="AA1113" s="6">
        <v>4911406175.46</v>
      </c>
      <c r="AB1113" s="10">
        <f t="shared" si="75"/>
        <v>12635714530.47</v>
      </c>
      <c r="AC1113" s="10">
        <f t="shared" si="78"/>
        <v>12822113564.95</v>
      </c>
      <c r="AD1113" s="10">
        <f t="shared" si="76"/>
        <v>-186399034.48</v>
      </c>
      <c r="AE1113" s="12">
        <f>C1113/(1+0.13)/VLOOKUP(A1113,[1]选股结果!$A$2:$AX$3002,3,FALSE)</f>
        <v>1.01435722896821</v>
      </c>
      <c r="AF1113" s="12">
        <f>(S1113/(1+0.1)+Z1113)/(VLOOKUP(A1113,[1]选股结果!$A$2:$AY$3002,51,FALSE))</f>
        <v>1.05768677390046</v>
      </c>
      <c r="AG1113" s="16"/>
      <c r="AH1113" s="12">
        <f>AD1113/VLOOKUP(A1113,[1]选股结果!$A$2:$AX$3002,35,FALSE)</f>
        <v>3.09557490174787</v>
      </c>
      <c r="AI1113" s="10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S1113/(1+0.13)+Z1113)</f>
        <v>-203456667.075133</v>
      </c>
      <c r="AJ1113" s="10">
        <f t="shared" si="77"/>
        <v>17057632.5951338</v>
      </c>
      <c r="AK1113" s="18">
        <f>AD1113-VLOOKUP(A1113,[2]选股结果!$A$2:$G$4900,7,FALSE)</f>
        <v>-186406050.41</v>
      </c>
    </row>
    <row r="1114" spans="1:37">
      <c r="A1114" s="5" t="s">
        <v>2261</v>
      </c>
      <c r="B1114" s="5" t="s">
        <v>2262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/>
      <c r="L1114" s="6">
        <v>0</v>
      </c>
      <c r="M1114" s="6">
        <v>0</v>
      </c>
      <c r="N1114" s="6"/>
      <c r="O1114" s="6">
        <v>0</v>
      </c>
      <c r="P1114" s="6">
        <v>50735951.48</v>
      </c>
      <c r="Q1114" s="6">
        <v>32701775.17</v>
      </c>
      <c r="R1114" s="6"/>
      <c r="S1114" s="6">
        <v>680688261.09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204639340.8</v>
      </c>
      <c r="AA1114" s="6">
        <v>110050378.02</v>
      </c>
      <c r="AB1114" s="10">
        <f t="shared" si="75"/>
        <v>1134489450.81</v>
      </c>
      <c r="AC1114" s="10">
        <f t="shared" si="78"/>
        <v>1046113931.39</v>
      </c>
      <c r="AD1114" s="10">
        <f t="shared" si="76"/>
        <v>88375519.4200001</v>
      </c>
      <c r="AE1114" s="12">
        <f>C1114/(1+0.13)/VLOOKUP(A1114,[1]选股结果!$A$2:$AX$3002,3,FALSE)</f>
        <v>0.694578572862121</v>
      </c>
      <c r="AF1114" s="12">
        <f>(S1114/(1+0.1)+Z1114)/(VLOOKUP(A1114,[1]选股结果!$A$2:$AY$3002,51,FALSE))</f>
        <v>0.616950200453916</v>
      </c>
      <c r="AG1114" s="16"/>
      <c r="AH1114" s="12">
        <f>AD1114/VLOOKUP(A1114,[1]选股结果!$A$2:$AX$3002,35,FALSE)</f>
        <v>2.77023169976434</v>
      </c>
      <c r="AI1114" s="10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S1114/(1+0.13)+Z1114)</f>
        <v>527687207.784956</v>
      </c>
      <c r="AJ1114" s="10">
        <f t="shared" si="77"/>
        <v>-439311688.364956</v>
      </c>
      <c r="AK1114" s="18">
        <f>AD1114-VLOOKUP(A1114,[2]选股结果!$A$2:$G$4900,7,FALSE)</f>
        <v>89015646.9900001</v>
      </c>
    </row>
    <row r="1115" spans="1:37">
      <c r="A1115" s="5" t="s">
        <v>2263</v>
      </c>
      <c r="B1115" s="5" t="s">
        <v>2264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/>
      <c r="L1115" s="6">
        <v>0</v>
      </c>
      <c r="M1115" s="6">
        <v>0</v>
      </c>
      <c r="N1115" s="6"/>
      <c r="O1115" s="6">
        <v>0</v>
      </c>
      <c r="P1115" s="6">
        <v>97436659.39</v>
      </c>
      <c r="Q1115" s="6">
        <v>16709178.06</v>
      </c>
      <c r="R1115" s="6"/>
      <c r="S1115" s="6">
        <v>320637443.51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238198585.14</v>
      </c>
      <c r="AA1115" s="6">
        <v>114981226.98</v>
      </c>
      <c r="AB1115" s="10">
        <f t="shared" si="75"/>
        <v>666666559.56</v>
      </c>
      <c r="AC1115" s="10">
        <f t="shared" si="78"/>
        <v>771253915.02</v>
      </c>
      <c r="AD1115" s="10">
        <f t="shared" si="76"/>
        <v>-104587355.46</v>
      </c>
      <c r="AE1115" s="12">
        <f>C1115/(1+0.13)/VLOOKUP(A1115,[1]选股结果!$A$2:$AX$3002,3,FALSE)</f>
        <v>0.666749316798098</v>
      </c>
      <c r="AF1115" s="12">
        <f>(S1115/(1+0.1)+Z1115)/(VLOOKUP(A1115,[1]选股结果!$A$2:$AY$3002,51,FALSE))</f>
        <v>0.759316052491323</v>
      </c>
      <c r="AG1115" s="16"/>
      <c r="AH1115" s="12">
        <f>AD1115/VLOOKUP(A1115,[1]选股结果!$A$2:$AX$3002,35,FALSE)</f>
        <v>-1.10753997352881</v>
      </c>
      <c r="AI1115" s="10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S1115/(1+0.13)+Z1115)</f>
        <v>175636045.62115</v>
      </c>
      <c r="AJ1115" s="10">
        <f t="shared" si="77"/>
        <v>-280223401.08115</v>
      </c>
      <c r="AK1115" s="18">
        <f>AD1115-VLOOKUP(A1115,[2]选股结果!$A$2:$G$4900,7,FALSE)</f>
        <v>-104367452.93</v>
      </c>
    </row>
    <row r="1116" spans="1:37">
      <c r="A1116" s="5" t="s">
        <v>2265</v>
      </c>
      <c r="B1116" s="5" t="s">
        <v>2266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/>
      <c r="L1116" s="6">
        <v>0</v>
      </c>
      <c r="M1116" s="6">
        <v>0</v>
      </c>
      <c r="N1116" s="6"/>
      <c r="O1116" s="6">
        <v>0</v>
      </c>
      <c r="P1116" s="6">
        <v>40634103.17</v>
      </c>
      <c r="Q1116" s="6">
        <v>34946150.53</v>
      </c>
      <c r="R1116" s="6"/>
      <c r="S1116" s="6">
        <v>943432906.3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209494840.53</v>
      </c>
      <c r="AA1116" s="6">
        <v>113607514.25</v>
      </c>
      <c r="AB1116" s="10">
        <f t="shared" si="75"/>
        <v>1444672104.63</v>
      </c>
      <c r="AC1116" s="10">
        <f t="shared" si="78"/>
        <v>1307169364.25</v>
      </c>
      <c r="AD1116" s="10">
        <f t="shared" si="76"/>
        <v>137502740.38</v>
      </c>
      <c r="AE1116" s="12">
        <f>C1116/(1+0.13)/VLOOKUP(A1116,[1]选股结果!$A$2:$AX$3002,3,FALSE)</f>
        <v>0.867005421478987</v>
      </c>
      <c r="AF1116" s="12">
        <f>(S1116/(1+0.1)+Z1116)/(VLOOKUP(A1116,[1]选股结果!$A$2:$AY$3002,51,FALSE))</f>
        <v>0.843649724073078</v>
      </c>
      <c r="AG1116" s="16"/>
      <c r="AH1116" s="12">
        <f>AD1116/VLOOKUP(A1116,[1]选股结果!$A$2:$AX$3002,35,FALSE)</f>
        <v>0.989319030819269</v>
      </c>
      <c r="AI1116" s="10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S1116/(1+0.13)+Z1116)</f>
        <v>220542662.393363</v>
      </c>
      <c r="AJ1116" s="10">
        <f t="shared" si="77"/>
        <v>-83039922.0133628</v>
      </c>
      <c r="AK1116" s="18">
        <f>AD1116-VLOOKUP(A1116,[2]选股结果!$A$2:$G$4900,7,FALSE)</f>
        <v>138788057.62</v>
      </c>
    </row>
    <row r="1117" spans="1:37">
      <c r="A1117" s="5" t="s">
        <v>2267</v>
      </c>
      <c r="B1117" s="5" t="s">
        <v>2268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/>
      <c r="L1117" s="6">
        <v>0</v>
      </c>
      <c r="M1117" s="6">
        <v>0</v>
      </c>
      <c r="N1117" s="6"/>
      <c r="O1117" s="6">
        <v>0</v>
      </c>
      <c r="P1117" s="6">
        <v>24363212.46</v>
      </c>
      <c r="Q1117" s="6">
        <v>65189986.65</v>
      </c>
      <c r="R1117" s="6"/>
      <c r="S1117" s="6">
        <v>529793245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139782989.69</v>
      </c>
      <c r="AA1117" s="6">
        <v>116732251.98</v>
      </c>
      <c r="AB1117" s="10">
        <f t="shared" si="75"/>
        <v>811769195.27</v>
      </c>
      <c r="AC1117" s="10">
        <f t="shared" si="78"/>
        <v>810671699.13</v>
      </c>
      <c r="AD1117" s="10">
        <f t="shared" si="76"/>
        <v>1097496.13999987</v>
      </c>
      <c r="AE1117" s="12">
        <f>C1117/(1+0.13)/VLOOKUP(A1117,[1]选股结果!$A$2:$AX$3002,3,FALSE)</f>
        <v>1.04188168566939</v>
      </c>
      <c r="AF1117" s="12">
        <f>(S1117/(1+0.1)+Z1117)/(VLOOKUP(A1117,[1]选股结果!$A$2:$AY$3002,51,FALSE))</f>
        <v>0.927559517010635</v>
      </c>
      <c r="AG1117" s="16"/>
      <c r="AH1117" s="12">
        <f>AD1117/VLOOKUP(A1117,[1]选股结果!$A$2:$AX$3002,35,FALSE)</f>
        <v>-0.039114684644115</v>
      </c>
      <c r="AI1117" s="10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S1117/(1+0.13)+Z1117)</f>
        <v>61317731.8339822</v>
      </c>
      <c r="AJ1117" s="10">
        <f t="shared" si="77"/>
        <v>-60220235.6939824</v>
      </c>
      <c r="AK1117" s="18">
        <f>AD1117-VLOOKUP(A1117,[2]选股结果!$A$2:$G$4900,7,FALSE)</f>
        <v>1011992.92999987</v>
      </c>
    </row>
    <row r="1118" spans="1:37">
      <c r="A1118" s="5" t="s">
        <v>2269</v>
      </c>
      <c r="B1118" s="5" t="s">
        <v>2270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/>
      <c r="L1118" s="6">
        <v>0</v>
      </c>
      <c r="M1118" s="6">
        <v>0</v>
      </c>
      <c r="N1118" s="6"/>
      <c r="O1118" s="6">
        <v>0</v>
      </c>
      <c r="P1118" s="6">
        <v>151540467.65</v>
      </c>
      <c r="Q1118" s="6">
        <v>19831920.85</v>
      </c>
      <c r="R1118" s="6"/>
      <c r="S1118" s="6">
        <v>702035523.81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195855608.67</v>
      </c>
      <c r="AA1118" s="6">
        <v>124203513.7</v>
      </c>
      <c r="AB1118" s="10">
        <f t="shared" si="75"/>
        <v>1459534880.98</v>
      </c>
      <c r="AC1118" s="10">
        <f t="shared" si="78"/>
        <v>1173635113.83</v>
      </c>
      <c r="AD1118" s="10">
        <f t="shared" si="76"/>
        <v>285899767.15</v>
      </c>
      <c r="AE1118" s="12">
        <f>C1118/(1+0.13)/VLOOKUP(A1118,[1]选股结果!$A$2:$AX$3002,3,FALSE)</f>
        <v>0.927797605446526</v>
      </c>
      <c r="AF1118" s="12">
        <f>(S1118/(1+0.1)+Z1118)/(VLOOKUP(A1118,[1]选股结果!$A$2:$AY$3002,51,FALSE))</f>
        <v>0.885200005340911</v>
      </c>
      <c r="AG1118" s="16"/>
      <c r="AH1118" s="12">
        <f>AD1118/VLOOKUP(A1118,[1]选股结果!$A$2:$AX$3002,35,FALSE)</f>
        <v>0.747960980093264</v>
      </c>
      <c r="AI1118" s="10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S1118/(1+0.13)+Z1118)</f>
        <v>125112737.686903</v>
      </c>
      <c r="AJ1118" s="10">
        <f t="shared" si="77"/>
        <v>160787029.463097</v>
      </c>
      <c r="AK1118" s="18">
        <f>AD1118-VLOOKUP(A1118,[2]选股结果!$A$2:$G$4900,7,FALSE)</f>
        <v>285917660.51</v>
      </c>
    </row>
    <row r="1119" spans="1:37">
      <c r="A1119" s="5" t="s">
        <v>2271</v>
      </c>
      <c r="B1119" s="5" t="s">
        <v>2272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/>
      <c r="L1119" s="6">
        <v>0</v>
      </c>
      <c r="M1119" s="6">
        <v>0</v>
      </c>
      <c r="N1119" s="6"/>
      <c r="O1119" s="6">
        <v>0</v>
      </c>
      <c r="P1119" s="6">
        <v>11315710.6</v>
      </c>
      <c r="Q1119" s="6">
        <v>27311637.06</v>
      </c>
      <c r="R1119" s="6"/>
      <c r="S1119" s="6">
        <v>86613508.72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51252848.01</v>
      </c>
      <c r="AA1119" s="6">
        <v>32515967.52</v>
      </c>
      <c r="AB1119" s="10">
        <f t="shared" ref="AB1119:AB1182" si="79">C1119+D1119+E1119+F1119+G1119+H1119+I1119+J1119+L1119+M1119+O1119+Q1119</f>
        <v>199233089.97</v>
      </c>
      <c r="AC1119" s="10">
        <f t="shared" si="78"/>
        <v>181698034.85</v>
      </c>
      <c r="AD1119" s="10">
        <f t="shared" si="76"/>
        <v>17535055.12</v>
      </c>
      <c r="AE1119" s="12">
        <f>C1119/(1+0.13)/VLOOKUP(A1119,[1]选股结果!$A$2:$AX$3002,3,FALSE)</f>
        <v>0.728289047604727</v>
      </c>
      <c r="AF1119" s="12">
        <f>(S1119/(1+0.1)+Z1119)/(VLOOKUP(A1119,[1]选股结果!$A$2:$AY$3002,51,FALSE))</f>
        <v>0.628774125857343</v>
      </c>
      <c r="AG1119" s="16"/>
      <c r="AH1119" s="12">
        <f>AD1119/VLOOKUP(A1119,[1]选股结果!$A$2:$AX$3002,35,FALSE)</f>
        <v>-246.227681886383</v>
      </c>
      <c r="AI1119" s="10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S1119/(1+0.13)+Z1119)</f>
        <v>78837454.478938</v>
      </c>
      <c r="AJ1119" s="10">
        <f t="shared" si="77"/>
        <v>-61302399.358938</v>
      </c>
      <c r="AK1119" s="18">
        <f>AD1119-VLOOKUP(A1119,[2]选股结果!$A$2:$G$4900,7,FALSE)</f>
        <v>17887540.51</v>
      </c>
    </row>
    <row r="1120" spans="1:37">
      <c r="A1120" s="5" t="s">
        <v>2273</v>
      </c>
      <c r="B1120" s="5" t="s">
        <v>2274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/>
      <c r="L1120" s="6">
        <v>0</v>
      </c>
      <c r="M1120" s="6">
        <v>0</v>
      </c>
      <c r="N1120" s="6"/>
      <c r="O1120" s="6">
        <v>0</v>
      </c>
      <c r="P1120" s="6">
        <v>25457777.14</v>
      </c>
      <c r="Q1120" s="6">
        <v>7773006.77</v>
      </c>
      <c r="R1120" s="6"/>
      <c r="S1120" s="6">
        <v>46542796.67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40151021.9</v>
      </c>
      <c r="AA1120" s="6">
        <v>168767385.42</v>
      </c>
      <c r="AB1120" s="10">
        <f t="shared" si="79"/>
        <v>287273197.95</v>
      </c>
      <c r="AC1120" s="10">
        <f t="shared" si="78"/>
        <v>280918981.13</v>
      </c>
      <c r="AD1120" s="10">
        <f t="shared" si="76"/>
        <v>6354216.81999999</v>
      </c>
      <c r="AE1120" s="12">
        <f>C1120/(1+0.13)/VLOOKUP(A1120,[1]选股结果!$A$2:$AX$3002,3,FALSE)</f>
        <v>0.986146268133241</v>
      </c>
      <c r="AF1120" s="12">
        <f>(S1120/(1+0.1)+Z1120)/(VLOOKUP(A1120,[1]选股结果!$A$2:$AY$3002,51,FALSE))</f>
        <v>0.295177416253181</v>
      </c>
      <c r="AG1120" s="16"/>
      <c r="AH1120" s="12">
        <f>AD1120/VLOOKUP(A1120,[1]选股结果!$A$2:$AX$3002,35,FALSE)</f>
        <v>-0.30626883236303</v>
      </c>
      <c r="AI1120" s="10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S1120/(1+0.13)+Z1120)</f>
        <v>198027072.952832</v>
      </c>
      <c r="AJ1120" s="10">
        <f t="shared" si="77"/>
        <v>-191672856.132832</v>
      </c>
      <c r="AK1120" s="18">
        <f>AD1120-VLOOKUP(A1120,[2]选股结果!$A$2:$G$4900,7,FALSE)</f>
        <v>20104152.26</v>
      </c>
    </row>
    <row r="1121" spans="1:37">
      <c r="A1121" s="5" t="s">
        <v>2275</v>
      </c>
      <c r="B1121" s="5" t="s">
        <v>2276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/>
      <c r="L1121" s="6">
        <v>0</v>
      </c>
      <c r="M1121" s="6">
        <v>0</v>
      </c>
      <c r="N1121" s="6"/>
      <c r="O1121" s="6">
        <v>0</v>
      </c>
      <c r="P1121" s="6">
        <v>41256798.52</v>
      </c>
      <c r="Q1121" s="6">
        <v>14957279.65</v>
      </c>
      <c r="R1121" s="6"/>
      <c r="S1121" s="6">
        <v>923061468.31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113665019.63</v>
      </c>
      <c r="AA1121" s="6">
        <v>103172151.4</v>
      </c>
      <c r="AB1121" s="10">
        <f t="shared" si="79"/>
        <v>1171951123.16</v>
      </c>
      <c r="AC1121" s="10">
        <f t="shared" si="78"/>
        <v>1181155437.86</v>
      </c>
      <c r="AD1121" s="10">
        <f t="shared" si="76"/>
        <v>-9204314.69999981</v>
      </c>
      <c r="AE1121" s="12">
        <f>C1121/(1+0.13)/VLOOKUP(A1121,[1]选股结果!$A$2:$AX$3002,3,FALSE)</f>
        <v>0.911327075122481</v>
      </c>
      <c r="AF1121" s="12">
        <f>(S1121/(1+0.1)+Z1121)/(VLOOKUP(A1121,[1]选股结果!$A$2:$AY$3002,51,FALSE))</f>
        <v>0.804648141285197</v>
      </c>
      <c r="AG1121" s="16"/>
      <c r="AH1121" s="12">
        <f>AD1121/VLOOKUP(A1121,[1]选股结果!$A$2:$AX$3002,35,FALSE)</f>
        <v>0.120670823916634</v>
      </c>
      <c r="AI1121" s="10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S1121/(1+0.13)+Z1121)</f>
        <v>253601153.693451</v>
      </c>
      <c r="AJ1121" s="10">
        <f t="shared" si="77"/>
        <v>-262805468.393451</v>
      </c>
      <c r="AK1121" s="18">
        <f>AD1121-VLOOKUP(A1121,[2]选股结果!$A$2:$G$4900,7,FALSE)</f>
        <v>-9673646.25999981</v>
      </c>
    </row>
    <row r="1122" spans="1:37">
      <c r="A1122" s="5" t="s">
        <v>2277</v>
      </c>
      <c r="B1122" s="5" t="s">
        <v>2278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/>
      <c r="L1122" s="6">
        <v>0</v>
      </c>
      <c r="M1122" s="6">
        <v>0</v>
      </c>
      <c r="N1122" s="6"/>
      <c r="O1122" s="6">
        <v>0</v>
      </c>
      <c r="P1122" s="6">
        <v>156749098.57</v>
      </c>
      <c r="Q1122" s="6">
        <v>118035242.2</v>
      </c>
      <c r="R1122" s="6"/>
      <c r="S1122" s="6">
        <v>1008448908.92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205218709.15</v>
      </c>
      <c r="AA1122" s="6">
        <v>448658796.18</v>
      </c>
      <c r="AB1122" s="10">
        <f t="shared" si="79"/>
        <v>2251429061.11</v>
      </c>
      <c r="AC1122" s="10">
        <f t="shared" si="78"/>
        <v>1819075512.82</v>
      </c>
      <c r="AD1122" s="10">
        <f t="shared" si="76"/>
        <v>432353548.29</v>
      </c>
      <c r="AE1122" s="12">
        <f>C1122/(1+0.13)/VLOOKUP(A1122,[1]选股结果!$A$2:$AX$3002,3,FALSE)</f>
        <v>0.976525988144067</v>
      </c>
      <c r="AF1122" s="12">
        <f>(S1122/(1+0.1)+Z1122)/(VLOOKUP(A1122,[1]选股结果!$A$2:$AY$3002,51,FALSE))</f>
        <v>0.648504481927048</v>
      </c>
      <c r="AG1122" s="16"/>
      <c r="AH1122" s="12">
        <f>AD1122/VLOOKUP(A1122,[1]选股结果!$A$2:$AX$3002,35,FALSE)</f>
        <v>2.48811665693761</v>
      </c>
      <c r="AI1122" s="10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S1122/(1+0.13)+Z1122)</f>
        <v>632468428.028938</v>
      </c>
      <c r="AJ1122" s="10">
        <f t="shared" si="77"/>
        <v>-200114879.738938</v>
      </c>
      <c r="AK1122" s="18">
        <f>AD1122-VLOOKUP(A1122,[2]选股结果!$A$2:$G$4900,7,FALSE)</f>
        <v>432353548.29</v>
      </c>
    </row>
    <row r="1123" spans="1:37">
      <c r="A1123" s="5" t="s">
        <v>2279</v>
      </c>
      <c r="B1123" s="5" t="s">
        <v>2280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/>
      <c r="L1123" s="6">
        <v>0</v>
      </c>
      <c r="M1123" s="6">
        <v>0</v>
      </c>
      <c r="N1123" s="6"/>
      <c r="O1123" s="6">
        <v>0</v>
      </c>
      <c r="P1123" s="6">
        <v>34172932.18</v>
      </c>
      <c r="Q1123" s="6">
        <v>39653147.44</v>
      </c>
      <c r="R1123" s="6"/>
      <c r="S1123" s="6">
        <v>1666044317.09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178785962.07</v>
      </c>
      <c r="AA1123" s="6">
        <v>76689357.65</v>
      </c>
      <c r="AB1123" s="10">
        <f t="shared" si="79"/>
        <v>1827759983.52</v>
      </c>
      <c r="AC1123" s="10">
        <f t="shared" si="78"/>
        <v>1955692568.99</v>
      </c>
      <c r="AD1123" s="10">
        <f t="shared" si="76"/>
        <v>-127932585.47</v>
      </c>
      <c r="AE1123" s="12">
        <f>C1123/(1+0.13)/VLOOKUP(A1123,[1]选股结果!$A$2:$AX$3002,3,FALSE)</f>
        <v>0.769513087848679</v>
      </c>
      <c r="AF1123" s="12">
        <f>(S1123/(1+0.1)+Z1123)/(VLOOKUP(A1123,[1]选股结果!$A$2:$AY$3002,51,FALSE))</f>
        <v>0.84775451971083</v>
      </c>
      <c r="AG1123" s="16"/>
      <c r="AH1123" s="12">
        <f>AD1123/VLOOKUP(A1123,[1]选股结果!$A$2:$AX$3002,35,FALSE)</f>
        <v>-9.05193947359211</v>
      </c>
      <c r="AI1123" s="10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S1123/(1+0.13)+Z1123)</f>
        <v>344317364.570442</v>
      </c>
      <c r="AJ1123" s="10">
        <f t="shared" si="77"/>
        <v>-472249950.040442</v>
      </c>
      <c r="AK1123" s="18">
        <f>AD1123-VLOOKUP(A1123,[2]选股结果!$A$2:$G$4900,7,FALSE)</f>
        <v>-127927164.1</v>
      </c>
    </row>
    <row r="1124" spans="1:37">
      <c r="A1124" s="5" t="s">
        <v>2281</v>
      </c>
      <c r="B1124" s="5" t="s">
        <v>2282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/>
      <c r="L1124" s="6">
        <v>0</v>
      </c>
      <c r="M1124" s="6">
        <v>0</v>
      </c>
      <c r="N1124" s="6"/>
      <c r="O1124" s="6">
        <v>0</v>
      </c>
      <c r="P1124" s="6">
        <v>280828297.28</v>
      </c>
      <c r="Q1124" s="6">
        <v>68193396.31</v>
      </c>
      <c r="R1124" s="6"/>
      <c r="S1124" s="6">
        <v>5859613776.12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895113124.27</v>
      </c>
      <c r="AA1124" s="6">
        <v>218106389.62</v>
      </c>
      <c r="AB1124" s="10">
        <f t="shared" si="79"/>
        <v>7928384166.76</v>
      </c>
      <c r="AC1124" s="10">
        <f t="shared" si="78"/>
        <v>7253661587.29</v>
      </c>
      <c r="AD1124" s="10">
        <f t="shared" si="76"/>
        <v>674722579.470001</v>
      </c>
      <c r="AE1124" s="12">
        <f>C1124/(1+0.13)/VLOOKUP(A1124,[1]选股结果!$A$2:$AX$3002,3,FALSE)</f>
        <v>0.993638042699471</v>
      </c>
      <c r="AF1124" s="12">
        <f>(S1124/(1+0.1)+Z1124)/(VLOOKUP(A1124,[1]选股结果!$A$2:$AY$3002,51,FALSE))</f>
        <v>0.93244083665949</v>
      </c>
      <c r="AG1124" s="16"/>
      <c r="AH1124" s="12">
        <f>AD1124/VLOOKUP(A1124,[1]选股结果!$A$2:$AX$3002,35,FALSE)</f>
        <v>2.11174873686096</v>
      </c>
      <c r="AI1124" s="10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S1124/(1+0.13)+Z1124)</f>
        <v>592234636.369645</v>
      </c>
      <c r="AJ1124" s="10">
        <f t="shared" si="77"/>
        <v>82487943.1003561</v>
      </c>
      <c r="AK1124" s="18">
        <f>AD1124-VLOOKUP(A1124,[2]选股结果!$A$2:$G$4900,7,FALSE)</f>
        <v>674722579.470001</v>
      </c>
    </row>
    <row r="1125" spans="1:37">
      <c r="A1125" s="5" t="s">
        <v>2283</v>
      </c>
      <c r="B1125" s="5" t="s">
        <v>2284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/>
      <c r="L1125" s="6">
        <v>0</v>
      </c>
      <c r="M1125" s="6">
        <v>0</v>
      </c>
      <c r="N1125" s="6"/>
      <c r="O1125" s="6">
        <v>0</v>
      </c>
      <c r="P1125" s="6">
        <v>138723542.05</v>
      </c>
      <c r="Q1125" s="6">
        <v>10575863.14</v>
      </c>
      <c r="R1125" s="6"/>
      <c r="S1125" s="6">
        <v>813436252.38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288936672.13</v>
      </c>
      <c r="AA1125" s="6">
        <v>86773905.3</v>
      </c>
      <c r="AB1125" s="10">
        <f t="shared" si="79"/>
        <v>1587933791.11</v>
      </c>
      <c r="AC1125" s="10">
        <f t="shared" si="78"/>
        <v>1327870371.86</v>
      </c>
      <c r="AD1125" s="10">
        <f t="shared" si="76"/>
        <v>260063419.25</v>
      </c>
      <c r="AE1125" s="12">
        <f>C1125/(1+0.13)/VLOOKUP(A1125,[1]选股结果!$A$2:$AX$3002,3,FALSE)</f>
        <v>0.840129910382517</v>
      </c>
      <c r="AF1125" s="12">
        <f>(S1125/(1+0.1)+Z1125)/(VLOOKUP(A1125,[1]选股结果!$A$2:$AY$3002,51,FALSE))</f>
        <v>0.852400632767806</v>
      </c>
      <c r="AG1125" s="16"/>
      <c r="AH1125" s="12">
        <f>AD1125/VLOOKUP(A1125,[1]选股结果!$A$2:$AX$3002,35,FALSE)</f>
        <v>0.65047811934115</v>
      </c>
      <c r="AI1125" s="10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S1125/(1+0.13)+Z1125)</f>
        <v>197711534.84823</v>
      </c>
      <c r="AJ1125" s="10">
        <f t="shared" si="77"/>
        <v>62351884.4017702</v>
      </c>
      <c r="AK1125" s="18">
        <f>AD1125-VLOOKUP(A1125,[2]选股结果!$A$2:$G$4900,7,FALSE)</f>
        <v>258304171.13</v>
      </c>
    </row>
    <row r="1126" spans="1:37">
      <c r="A1126" s="5" t="s">
        <v>2285</v>
      </c>
      <c r="B1126" s="5" t="s">
        <v>2286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/>
      <c r="L1126" s="6">
        <v>0</v>
      </c>
      <c r="M1126" s="6">
        <v>0</v>
      </c>
      <c r="N1126" s="6"/>
      <c r="O1126" s="6">
        <v>0</v>
      </c>
      <c r="P1126" s="6">
        <v>18975106.29</v>
      </c>
      <c r="Q1126" s="6">
        <v>31878212.16</v>
      </c>
      <c r="R1126" s="6"/>
      <c r="S1126" s="6">
        <v>590898328.66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161364291.83</v>
      </c>
      <c r="AA1126" s="6">
        <v>135385972.46</v>
      </c>
      <c r="AB1126" s="10">
        <f t="shared" si="79"/>
        <v>683789292.29</v>
      </c>
      <c r="AC1126" s="10">
        <f t="shared" si="78"/>
        <v>906623699.24</v>
      </c>
      <c r="AD1126" s="10">
        <f t="shared" si="76"/>
        <v>-222834406.95</v>
      </c>
      <c r="AE1126" s="12">
        <f>C1126/(1+0.13)/VLOOKUP(A1126,[1]选股结果!$A$2:$AX$3002,3,FALSE)</f>
        <v>0.752553678913241</v>
      </c>
      <c r="AF1126" s="12">
        <f>(S1126/(1+0.1)+Z1126)/(VLOOKUP(A1126,[1]选股结果!$A$2:$AY$3002,51,FALSE))</f>
        <v>0.922137569181978</v>
      </c>
      <c r="AG1126" s="16"/>
      <c r="AH1126" s="12">
        <f>AD1126/VLOOKUP(A1126,[1]选股结果!$A$2:$AX$3002,35,FALSE)</f>
        <v>-5.3532749265249</v>
      </c>
      <c r="AI1126" s="10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S1126/(1+0.13)+Z1126)</f>
        <v>73244358.3796461</v>
      </c>
      <c r="AJ1126" s="10">
        <f t="shared" si="77"/>
        <v>-296078765.329646</v>
      </c>
      <c r="AK1126" s="18">
        <f>AD1126-VLOOKUP(A1126,[2]选股结果!$A$2:$G$4900,7,FALSE)</f>
        <v>-222609113.17</v>
      </c>
    </row>
    <row r="1127" spans="1:37">
      <c r="A1127" s="5" t="s">
        <v>2287</v>
      </c>
      <c r="B1127" s="5" t="s">
        <v>2288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/>
      <c r="L1127" s="6">
        <v>0</v>
      </c>
      <c r="M1127" s="6">
        <v>0</v>
      </c>
      <c r="N1127" s="6"/>
      <c r="O1127" s="6">
        <v>0</v>
      </c>
      <c r="P1127" s="6">
        <v>692730642</v>
      </c>
      <c r="Q1127" s="6">
        <v>113431980</v>
      </c>
      <c r="R1127" s="6"/>
      <c r="S1127" s="6">
        <v>7344016201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622669463</v>
      </c>
      <c r="AA1127" s="6">
        <v>542445555</v>
      </c>
      <c r="AB1127" s="10">
        <f t="shared" si="79"/>
        <v>10265153197</v>
      </c>
      <c r="AC1127" s="10">
        <f t="shared" si="78"/>
        <v>9201861861</v>
      </c>
      <c r="AD1127" s="10">
        <f t="shared" si="76"/>
        <v>1063291336</v>
      </c>
      <c r="AE1127" s="12">
        <f>C1127/(1+0.13)/VLOOKUP(A1127,[1]选股结果!$A$2:$AX$3002,3,FALSE)</f>
        <v>0.897971158536595</v>
      </c>
      <c r="AF1127" s="12">
        <f>(S1127/(1+0.1)+Z1127)/(VLOOKUP(A1127,[1]选股结果!$A$2:$AY$3002,51,FALSE))</f>
        <v>0.825721635072839</v>
      </c>
      <c r="AG1127" s="16"/>
      <c r="AH1127" s="12">
        <f>AD1127/VLOOKUP(A1127,[1]选股结果!$A$2:$AX$3002,35,FALSE)</f>
        <v>1.37084577936416</v>
      </c>
      <c r="AI1127" s="10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S1127/(1+0.13)+Z1127)</f>
        <v>1717799777.58407</v>
      </c>
      <c r="AJ1127" s="10">
        <f t="shared" si="77"/>
        <v>-654508441.58407</v>
      </c>
      <c r="AK1127" s="18">
        <f>AD1127-VLOOKUP(A1127,[2]选股结果!$A$2:$G$4900,7,FALSE)</f>
        <v>1069023533</v>
      </c>
    </row>
    <row r="1128" spans="1:37">
      <c r="A1128" s="5" t="s">
        <v>2289</v>
      </c>
      <c r="B1128" s="5" t="s">
        <v>2290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/>
      <c r="L1128" s="6">
        <v>0</v>
      </c>
      <c r="M1128" s="6">
        <v>0</v>
      </c>
      <c r="N1128" s="6"/>
      <c r="O1128" s="6">
        <v>0</v>
      </c>
      <c r="P1128" s="6">
        <v>69182649.59</v>
      </c>
      <c r="Q1128" s="6">
        <v>62808471.43</v>
      </c>
      <c r="R1128" s="6"/>
      <c r="S1128" s="6">
        <v>918788775.59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229015716.19</v>
      </c>
      <c r="AA1128" s="6">
        <v>198833057.71</v>
      </c>
      <c r="AB1128" s="10">
        <f t="shared" si="79"/>
        <v>1339794113.97</v>
      </c>
      <c r="AC1128" s="10">
        <f t="shared" si="78"/>
        <v>1415820199.08</v>
      </c>
      <c r="AD1128" s="10">
        <f t="shared" si="76"/>
        <v>-76026085.1099999</v>
      </c>
      <c r="AE1128" s="12">
        <f>C1128/(1+0.13)/VLOOKUP(A1128,[1]选股结果!$A$2:$AX$3002,3,FALSE)</f>
        <v>1.04414054980289</v>
      </c>
      <c r="AF1128" s="12">
        <f>(S1128/(1+0.1)+Z1128)/(VLOOKUP(A1128,[1]选股结果!$A$2:$AY$3002,51,FALSE))</f>
        <v>0.956091713309427</v>
      </c>
      <c r="AG1128" s="16"/>
      <c r="AH1128" s="12">
        <f>AD1128/VLOOKUP(A1128,[1]选股结果!$A$2:$AX$3002,35,FALSE)</f>
        <v>2.01344052675727</v>
      </c>
      <c r="AI1128" s="10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S1128/(1+0.13)+Z1128)</f>
        <v>71051838.6534514</v>
      </c>
      <c r="AJ1128" s="10">
        <f t="shared" si="77"/>
        <v>-147077923.763451</v>
      </c>
      <c r="AK1128" s="18">
        <f>AD1128-VLOOKUP(A1128,[2]选股结果!$A$2:$G$4900,7,FALSE)</f>
        <v>-76292595.3199999</v>
      </c>
    </row>
    <row r="1129" spans="1:37">
      <c r="A1129" s="5" t="s">
        <v>2291</v>
      </c>
      <c r="B1129" s="5" t="s">
        <v>2292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/>
      <c r="L1129" s="6">
        <v>0</v>
      </c>
      <c r="M1129" s="6">
        <v>0</v>
      </c>
      <c r="N1129" s="6"/>
      <c r="O1129" s="6">
        <v>0</v>
      </c>
      <c r="P1129" s="6">
        <v>29935398.98</v>
      </c>
      <c r="Q1129" s="6">
        <v>40707085.04</v>
      </c>
      <c r="R1129" s="6"/>
      <c r="S1129" s="6">
        <v>273087504.37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144617128.71</v>
      </c>
      <c r="AA1129" s="6">
        <v>76681781.93</v>
      </c>
      <c r="AB1129" s="10">
        <f t="shared" si="79"/>
        <v>585857282.18</v>
      </c>
      <c r="AC1129" s="10">
        <f t="shared" si="78"/>
        <v>524321813.99</v>
      </c>
      <c r="AD1129" s="10">
        <f t="shared" si="76"/>
        <v>61535468.1899999</v>
      </c>
      <c r="AE1129" s="12">
        <f>C1129/(1+0.13)/VLOOKUP(A1129,[1]选股结果!$A$2:$AX$3002,3,FALSE)</f>
        <v>0.557013484714639</v>
      </c>
      <c r="AF1129" s="12">
        <f>(S1129/(1+0.1)+Z1129)/(VLOOKUP(A1129,[1]选股结果!$A$2:$AY$3002,51,FALSE))</f>
        <v>0.46789460689989</v>
      </c>
      <c r="AG1129" s="16"/>
      <c r="AH1129" s="12">
        <f>AD1129/VLOOKUP(A1129,[1]选股结果!$A$2:$AX$3002,35,FALSE)</f>
        <v>2.51793329008958</v>
      </c>
      <c r="AI1129" s="10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S1129/(1+0.13)+Z1129)</f>
        <v>453385573.410442</v>
      </c>
      <c r="AJ1129" s="10">
        <f t="shared" si="77"/>
        <v>-391850105.220443</v>
      </c>
      <c r="AK1129" s="18">
        <f>AD1129-VLOOKUP(A1129,[2]选股结果!$A$2:$G$4900,7,FALSE)</f>
        <v>67297486.7599999</v>
      </c>
    </row>
    <row r="1130" spans="1:37">
      <c r="A1130" s="5" t="s">
        <v>2293</v>
      </c>
      <c r="B1130" s="5" t="s">
        <v>2294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/>
      <c r="L1130" s="6">
        <v>0</v>
      </c>
      <c r="M1130" s="6">
        <v>0</v>
      </c>
      <c r="N1130" s="6"/>
      <c r="O1130" s="6">
        <v>0</v>
      </c>
      <c r="P1130" s="6">
        <v>252527785.31</v>
      </c>
      <c r="Q1130" s="6">
        <v>89172553.09</v>
      </c>
      <c r="R1130" s="6"/>
      <c r="S1130" s="6">
        <v>8810082516.8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1977706407.74</v>
      </c>
      <c r="AA1130" s="6">
        <v>711685798.2</v>
      </c>
      <c r="AB1130" s="10">
        <f t="shared" si="79"/>
        <v>10983924661.13</v>
      </c>
      <c r="AC1130" s="10">
        <f t="shared" si="78"/>
        <v>11752002508.05</v>
      </c>
      <c r="AD1130" s="10">
        <f t="shared" si="76"/>
        <v>-768077846.919998</v>
      </c>
      <c r="AE1130" s="12">
        <f>C1130/(1+0.13)/VLOOKUP(A1130,[1]选股结果!$A$2:$AX$3002,3,FALSE)</f>
        <v>0.900745641676683</v>
      </c>
      <c r="AF1130" s="12">
        <f>(S1130/(1+0.1)+Z1130)/(VLOOKUP(A1130,[1]选股结果!$A$2:$AY$3002,51,FALSE))</f>
        <v>0.994696729081886</v>
      </c>
      <c r="AG1130" s="16"/>
      <c r="AH1130" s="12">
        <f>AD1130/VLOOKUP(A1130,[1]选股结果!$A$2:$AX$3002,35,FALSE)</f>
        <v>-1.33308211922101</v>
      </c>
      <c r="AI1130" s="10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S1130/(1+0.13)+Z1130)</f>
        <v>265878188.382036</v>
      </c>
      <c r="AJ1130" s="10">
        <f t="shared" si="77"/>
        <v>-1033956035.30203</v>
      </c>
      <c r="AK1130" s="18">
        <f>AD1130-VLOOKUP(A1130,[2]选股结果!$A$2:$G$4900,7,FALSE)</f>
        <v>-761327902.959998</v>
      </c>
    </row>
    <row r="1131" spans="1:37">
      <c r="A1131" s="5" t="s">
        <v>2295</v>
      </c>
      <c r="B1131" s="5" t="s">
        <v>2296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/>
      <c r="L1131" s="6">
        <v>0</v>
      </c>
      <c r="M1131" s="6">
        <v>0</v>
      </c>
      <c r="N1131" s="6"/>
      <c r="O1131" s="6">
        <v>0</v>
      </c>
      <c r="P1131" s="6">
        <v>165299369.75</v>
      </c>
      <c r="Q1131" s="6">
        <v>112887604.13</v>
      </c>
      <c r="R1131" s="6"/>
      <c r="S1131" s="6">
        <v>920346960.47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717534243.27</v>
      </c>
      <c r="AA1131" s="6">
        <v>552225313.77</v>
      </c>
      <c r="AB1131" s="10">
        <f t="shared" si="79"/>
        <v>2370799577.31</v>
      </c>
      <c r="AC1131" s="10">
        <f t="shared" si="78"/>
        <v>2355405887.26</v>
      </c>
      <c r="AD1131" s="10">
        <f t="shared" si="76"/>
        <v>15393690.0499997</v>
      </c>
      <c r="AE1131" s="12">
        <f>C1131/(1+0.13)/VLOOKUP(A1131,[1]选股结果!$A$2:$AX$3002,3,FALSE)</f>
        <v>0.70754064942251</v>
      </c>
      <c r="AF1131" s="12">
        <f>(S1131/(1+0.1)+Z1131)/(VLOOKUP(A1131,[1]选股结果!$A$2:$AY$3002,51,FALSE))</f>
        <v>0.636801160719019</v>
      </c>
      <c r="AG1131" s="16"/>
      <c r="AH1131" s="12">
        <f>AD1131/VLOOKUP(A1131,[1]选股结果!$A$2:$AX$3002,35,FALSE)</f>
        <v>0.0449785225302106</v>
      </c>
      <c r="AI1131" s="10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S1131/(1+0.13)+Z1131)</f>
        <v>908656557.790884</v>
      </c>
      <c r="AJ1131" s="10">
        <f t="shared" si="77"/>
        <v>-893262867.740885</v>
      </c>
      <c r="AK1131" s="18">
        <f>AD1131-VLOOKUP(A1131,[2]选股结果!$A$2:$G$4900,7,FALSE)</f>
        <v>15447086.8099997</v>
      </c>
    </row>
    <row r="1132" spans="1:37">
      <c r="A1132" s="5" t="s">
        <v>2297</v>
      </c>
      <c r="B1132" s="5" t="s">
        <v>2298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/>
      <c r="L1132" s="6">
        <v>0</v>
      </c>
      <c r="M1132" s="6">
        <v>0</v>
      </c>
      <c r="N1132" s="6"/>
      <c r="O1132" s="6">
        <v>0</v>
      </c>
      <c r="P1132" s="6">
        <v>24714965.27</v>
      </c>
      <c r="Q1132" s="6">
        <v>26963684.11</v>
      </c>
      <c r="R1132" s="6"/>
      <c r="S1132" s="6">
        <v>575865513.01</v>
      </c>
      <c r="T1132" s="6">
        <v>-3065218.31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210276569.46</v>
      </c>
      <c r="AA1132" s="6">
        <v>80311310.02</v>
      </c>
      <c r="AB1132" s="10">
        <f t="shared" si="79"/>
        <v>673700449.97</v>
      </c>
      <c r="AC1132" s="10">
        <f t="shared" si="78"/>
        <v>888103139.45</v>
      </c>
      <c r="AD1132" s="10">
        <f t="shared" si="76"/>
        <v>-214402689.48</v>
      </c>
      <c r="AE1132" s="12">
        <f>C1132/(1+0.13)/VLOOKUP(A1132,[1]选股结果!$A$2:$AX$3002,3,FALSE)</f>
        <v>1.13752560718837</v>
      </c>
      <c r="AF1132" s="12">
        <f>(S1132/(1+0.1)+Z1132)/(VLOOKUP(A1132,[1]选股结果!$A$2:$AY$3002,51,FALSE))</f>
        <v>1.02685572833124</v>
      </c>
      <c r="AG1132" s="16"/>
      <c r="AH1132" s="12">
        <f>AD1132/VLOOKUP(A1132,[1]选股结果!$A$2:$AX$3002,35,FALSE)</f>
        <v>0.779487922736594</v>
      </c>
      <c r="AI1132" s="10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S1132/(1+0.13)+Z1132)</f>
        <v>-5292487.68893814</v>
      </c>
      <c r="AJ1132" s="10">
        <f t="shared" si="77"/>
        <v>-209110201.791062</v>
      </c>
      <c r="AK1132" s="18">
        <f>AD1132-VLOOKUP(A1132,[2]选股结果!$A$2:$G$4900,7,FALSE)</f>
        <v>-214402689.48</v>
      </c>
    </row>
    <row r="1133" spans="1:37">
      <c r="A1133" s="5" t="s">
        <v>2299</v>
      </c>
      <c r="B1133" s="5" t="s">
        <v>2300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/>
      <c r="L1133" s="6">
        <v>0</v>
      </c>
      <c r="M1133" s="6">
        <v>0</v>
      </c>
      <c r="N1133" s="6"/>
      <c r="O1133" s="6">
        <v>0</v>
      </c>
      <c r="P1133" s="6">
        <v>67114925.36</v>
      </c>
      <c r="Q1133" s="6">
        <v>21184780.89</v>
      </c>
      <c r="R1133" s="6"/>
      <c r="S1133" s="6">
        <v>303957496.4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253781550.52</v>
      </c>
      <c r="AA1133" s="6">
        <v>37202163.46</v>
      </c>
      <c r="AB1133" s="10">
        <f t="shared" si="79"/>
        <v>654841230.07</v>
      </c>
      <c r="AC1133" s="10">
        <f t="shared" si="78"/>
        <v>662056135.74</v>
      </c>
      <c r="AD1133" s="10">
        <f t="shared" si="76"/>
        <v>-7214905.67000008</v>
      </c>
      <c r="AE1133" s="12">
        <f>C1133/(1+0.13)/VLOOKUP(A1133,[1]选股结果!$A$2:$AX$3002,3,FALSE)</f>
        <v>0.467972497772095</v>
      </c>
      <c r="AF1133" s="12">
        <f>(S1133/(1+0.1)+Z1133)/(VLOOKUP(A1133,[1]选股结果!$A$2:$AY$3002,51,FALSE))</f>
        <v>0.43538108927981</v>
      </c>
      <c r="AG1133" s="16"/>
      <c r="AH1133" s="12">
        <f>AD1133/VLOOKUP(A1133,[1]选股结果!$A$2:$AX$3002,35,FALSE)</f>
        <v>-0.396932670307039</v>
      </c>
      <c r="AI1133" s="10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S1133/(1+0.13)+Z1133)</f>
        <v>694798582.952743</v>
      </c>
      <c r="AJ1133" s="10">
        <f t="shared" si="77"/>
        <v>-702013488.622743</v>
      </c>
      <c r="AK1133" s="18">
        <f>AD1133-VLOOKUP(A1133,[2]选股结果!$A$2:$G$4900,7,FALSE)</f>
        <v>-6314696.49000008</v>
      </c>
    </row>
    <row r="1134" spans="1:37">
      <c r="A1134" s="5" t="s">
        <v>2301</v>
      </c>
      <c r="B1134" s="5" t="s">
        <v>2302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/>
      <c r="L1134" s="6">
        <v>0</v>
      </c>
      <c r="M1134" s="6">
        <v>0</v>
      </c>
      <c r="N1134" s="6"/>
      <c r="O1134" s="6">
        <v>0</v>
      </c>
      <c r="P1134" s="6">
        <v>421771118.47</v>
      </c>
      <c r="Q1134" s="6">
        <v>141701831.76</v>
      </c>
      <c r="R1134" s="6"/>
      <c r="S1134" s="6">
        <v>1243323186.85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294366793.79</v>
      </c>
      <c r="AA1134" s="6">
        <v>227762473.52</v>
      </c>
      <c r="AB1134" s="10">
        <f t="shared" si="79"/>
        <v>3154776903.21</v>
      </c>
      <c r="AC1134" s="10">
        <f t="shared" si="78"/>
        <v>2187223572.63</v>
      </c>
      <c r="AD1134" s="10">
        <f t="shared" si="76"/>
        <v>967553330.58</v>
      </c>
      <c r="AE1134" s="12">
        <f>C1134/(1+0.13)/VLOOKUP(A1134,[1]选股结果!$A$2:$AX$3002,3,FALSE)</f>
        <v>0.402601227567294</v>
      </c>
      <c r="AF1134" s="12">
        <f>(S1134/(1+0.1)+Z1134)/(VLOOKUP(A1134,[1]选股结果!$A$2:$AY$3002,51,FALSE))</f>
        <v>0.309552750094782</v>
      </c>
      <c r="AG1134" s="16"/>
      <c r="AH1134" s="12">
        <f>AD1134/VLOOKUP(A1134,[1]选股结果!$A$2:$AX$3002,35,FALSE)</f>
        <v>0.598496008233872</v>
      </c>
      <c r="AI1134" s="10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S1134/(1+0.13)+Z1134)</f>
        <v>3207666512.70805</v>
      </c>
      <c r="AJ1134" s="10">
        <f t="shared" si="77"/>
        <v>-2240113182.12805</v>
      </c>
      <c r="AK1134" s="18">
        <f>AD1134-VLOOKUP(A1134,[2]选股结果!$A$2:$G$4900,7,FALSE)</f>
        <v>965792717.85</v>
      </c>
    </row>
    <row r="1135" spans="1:37">
      <c r="A1135" s="5" t="s">
        <v>2303</v>
      </c>
      <c r="B1135" s="5" t="s">
        <v>2304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/>
      <c r="L1135" s="6">
        <v>0</v>
      </c>
      <c r="M1135" s="6">
        <v>0</v>
      </c>
      <c r="N1135" s="6"/>
      <c r="O1135" s="6">
        <v>0</v>
      </c>
      <c r="P1135" s="6">
        <v>20132954.75</v>
      </c>
      <c r="Q1135" s="6">
        <v>82348589.96</v>
      </c>
      <c r="R1135" s="6"/>
      <c r="S1135" s="6">
        <v>3623067627.84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163937612.22</v>
      </c>
      <c r="AA1135" s="6">
        <v>107023799.92</v>
      </c>
      <c r="AB1135" s="10">
        <f t="shared" si="79"/>
        <v>3658808915.41</v>
      </c>
      <c r="AC1135" s="10">
        <f t="shared" si="78"/>
        <v>3914161994.73</v>
      </c>
      <c r="AD1135" s="10">
        <f t="shared" si="76"/>
        <v>-255353079.32</v>
      </c>
      <c r="AE1135" s="12">
        <f>C1135/(1+0.13)/VLOOKUP(A1135,[1]选股结果!$A$2:$AX$3002,3,FALSE)</f>
        <v>0.876049543791986</v>
      </c>
      <c r="AF1135" s="12">
        <f>(S1135/(1+0.1)+Z1135)/(VLOOKUP(A1135,[1]选股结果!$A$2:$AY$3002,51,FALSE))</f>
        <v>0.974203744930564</v>
      </c>
      <c r="AG1135" s="16"/>
      <c r="AH1135" s="12">
        <f>AD1135/VLOOKUP(A1135,[1]选股结果!$A$2:$AX$3002,35,FALSE)</f>
        <v>-7.78858881525639</v>
      </c>
      <c r="AI1135" s="10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S1135/(1+0.13)+Z1135)</f>
        <v>178999149.638495</v>
      </c>
      <c r="AJ1135" s="10">
        <f t="shared" si="77"/>
        <v>-434352228.958496</v>
      </c>
      <c r="AK1135" s="18">
        <f>AD1135-VLOOKUP(A1135,[2]选股结果!$A$2:$G$4900,7,FALSE)</f>
        <v>-255078119.07</v>
      </c>
    </row>
    <row r="1136" spans="1:37">
      <c r="A1136" s="5" t="s">
        <v>2305</v>
      </c>
      <c r="B1136" s="5" t="s">
        <v>2306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/>
      <c r="L1136" s="6">
        <v>0</v>
      </c>
      <c r="M1136" s="6">
        <v>0</v>
      </c>
      <c r="N1136" s="6"/>
      <c r="O1136" s="6">
        <v>0</v>
      </c>
      <c r="P1136" s="6">
        <v>151055426.18</v>
      </c>
      <c r="Q1136" s="6">
        <v>153646808.03</v>
      </c>
      <c r="R1136" s="6"/>
      <c r="S1136" s="6">
        <v>1611665497.94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702406288.87</v>
      </c>
      <c r="AA1136" s="6">
        <v>634708131.26</v>
      </c>
      <c r="AB1136" s="10">
        <f t="shared" si="79"/>
        <v>3316339148.5</v>
      </c>
      <c r="AC1136" s="10">
        <f t="shared" si="78"/>
        <v>3099835344.25</v>
      </c>
      <c r="AD1136" s="10">
        <f t="shared" si="76"/>
        <v>216503804.25</v>
      </c>
      <c r="AE1136" s="12">
        <f>C1136/(1+0.13)/VLOOKUP(A1136,[1]选股结果!$A$2:$AX$3002,3,FALSE)</f>
        <v>1.0280324094352</v>
      </c>
      <c r="AF1136" s="12">
        <f>(S1136/(1+0.1)+Z1136)/(VLOOKUP(A1136,[1]选股结果!$A$2:$AY$3002,51,FALSE))</f>
        <v>0.75995638336119</v>
      </c>
      <c r="AG1136" s="16"/>
      <c r="AH1136" s="12">
        <f>AD1136/VLOOKUP(A1136,[1]选股结果!$A$2:$AX$3002,35,FALSE)</f>
        <v>-1.23708509426398</v>
      </c>
      <c r="AI1136" s="10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S1136/(1+0.13)+Z1136)</f>
        <v>723553091.565752</v>
      </c>
      <c r="AJ1136" s="10">
        <f t="shared" si="77"/>
        <v>-507049287.315752</v>
      </c>
      <c r="AK1136" s="18">
        <f>AD1136-VLOOKUP(A1136,[2]选股结果!$A$2:$G$4900,7,FALSE)</f>
        <v>216421175.56</v>
      </c>
    </row>
    <row r="1137" spans="1:37">
      <c r="A1137" s="5" t="s">
        <v>2307</v>
      </c>
      <c r="B1137" s="5" t="s">
        <v>2308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/>
      <c r="L1137" s="6">
        <v>0</v>
      </c>
      <c r="M1137" s="6">
        <v>0</v>
      </c>
      <c r="N1137" s="6"/>
      <c r="O1137" s="6">
        <v>0</v>
      </c>
      <c r="P1137" s="6">
        <v>64236915.72</v>
      </c>
      <c r="Q1137" s="6">
        <v>3448830335.44</v>
      </c>
      <c r="R1137" s="6"/>
      <c r="S1137" s="6">
        <v>32825706613.65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10363634471.43</v>
      </c>
      <c r="AA1137" s="6">
        <v>4080193294.25</v>
      </c>
      <c r="AB1137" s="10">
        <f t="shared" si="79"/>
        <v>60626936786.89</v>
      </c>
      <c r="AC1137" s="10">
        <f t="shared" si="78"/>
        <v>47333771295.05</v>
      </c>
      <c r="AD1137" s="10">
        <f t="shared" si="76"/>
        <v>13293165491.84</v>
      </c>
      <c r="AE1137" s="12">
        <f>C1137/(1+0.13)/VLOOKUP(A1137,[1]选股结果!$A$2:$AX$3002,3,FALSE)</f>
        <v>0.899048907763344</v>
      </c>
      <c r="AF1137" s="12">
        <f>(S1137/(1+0.1)+Z1137)/(VLOOKUP(A1137,[1]选股结果!$A$2:$AY$3002,51,FALSE))</f>
        <v>0.870852313122329</v>
      </c>
      <c r="AG1137" s="16"/>
      <c r="AH1137" s="12">
        <f>AD1137/VLOOKUP(A1137,[1]选股结果!$A$2:$AX$3002,35,FALSE)</f>
        <v>1.55659170980168</v>
      </c>
      <c r="AI1137" s="10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S1137/(1+0.13)+Z1137)</f>
        <v>6754695988.56416</v>
      </c>
      <c r="AJ1137" s="10">
        <f t="shared" si="77"/>
        <v>6538469503.27584</v>
      </c>
      <c r="AK1137" s="18">
        <f>AD1137-VLOOKUP(A1137,[2]选股结果!$A$2:$G$4900,7,FALSE)</f>
        <v>13293577468.68</v>
      </c>
    </row>
    <row r="1138" spans="1:37">
      <c r="A1138" s="5" t="s">
        <v>2309</v>
      </c>
      <c r="B1138" s="5" t="s">
        <v>2310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/>
      <c r="L1138" s="6">
        <v>0</v>
      </c>
      <c r="M1138" s="6">
        <v>0</v>
      </c>
      <c r="N1138" s="6"/>
      <c r="O1138" s="6">
        <v>0</v>
      </c>
      <c r="P1138" s="6">
        <v>11787402.15</v>
      </c>
      <c r="Q1138" s="6">
        <v>10140963.96</v>
      </c>
      <c r="R1138" s="6"/>
      <c r="S1138" s="6">
        <v>106594490.37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92197178.97</v>
      </c>
      <c r="AA1138" s="6">
        <v>37342817.15</v>
      </c>
      <c r="AB1138" s="10">
        <f t="shared" si="79"/>
        <v>248756246.88</v>
      </c>
      <c r="AC1138" s="10">
        <f t="shared" si="78"/>
        <v>247921888.64</v>
      </c>
      <c r="AD1138" s="10">
        <f t="shared" si="76"/>
        <v>834358.23999998</v>
      </c>
      <c r="AE1138" s="12">
        <f>C1138/(1+0.13)/VLOOKUP(A1138,[1]选股结果!$A$2:$AX$3002,3,FALSE)</f>
        <v>0.627345345001961</v>
      </c>
      <c r="AF1138" s="12">
        <f>(S1138/(1+0.1)+Z1138)/(VLOOKUP(A1138,[1]选股结果!$A$2:$AY$3002,51,FALSE))</f>
        <v>0.590504710853021</v>
      </c>
      <c r="AG1138" s="16"/>
      <c r="AH1138" s="12">
        <f>AD1138/VLOOKUP(A1138,[1]选股结果!$A$2:$AX$3002,35,FALSE)</f>
        <v>-0.42932357852834</v>
      </c>
      <c r="AI1138" s="10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S1138/(1+0.13)+Z1138)</f>
        <v>133708081.76292</v>
      </c>
      <c r="AJ1138" s="10">
        <f t="shared" si="77"/>
        <v>-132873723.52292</v>
      </c>
      <c r="AK1138" s="18">
        <f>AD1138-VLOOKUP(A1138,[2]选股结果!$A$2:$G$4900,7,FALSE)</f>
        <v>661116.06999998</v>
      </c>
    </row>
    <row r="1139" spans="1:37">
      <c r="A1139" s="5" t="s">
        <v>2311</v>
      </c>
      <c r="B1139" s="5" t="s">
        <v>2312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/>
      <c r="L1139" s="6">
        <v>0</v>
      </c>
      <c r="M1139" s="6">
        <v>0</v>
      </c>
      <c r="N1139" s="6"/>
      <c r="O1139" s="6">
        <v>0</v>
      </c>
      <c r="P1139" s="6">
        <v>19758782.6</v>
      </c>
      <c r="Q1139" s="6">
        <v>177919634.19</v>
      </c>
      <c r="R1139" s="6"/>
      <c r="S1139" s="6">
        <v>1337599333.84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66356659.19</v>
      </c>
      <c r="AA1139" s="6">
        <v>20951731.96</v>
      </c>
      <c r="AB1139" s="10">
        <f t="shared" si="79"/>
        <v>1467431240.66</v>
      </c>
      <c r="AC1139" s="10">
        <f t="shared" si="78"/>
        <v>1444666507.59</v>
      </c>
      <c r="AD1139" s="10">
        <f t="shared" si="76"/>
        <v>22764733.0700002</v>
      </c>
      <c r="AE1139" s="12">
        <f>C1139/(1+0.13)/VLOOKUP(A1139,[1]选股结果!$A$2:$AX$3002,3,FALSE)</f>
        <v>1.02193598127482</v>
      </c>
      <c r="AF1139" s="12">
        <f>(S1139/(1+0.1)+Z1139)/(VLOOKUP(A1139,[1]选股结果!$A$2:$AY$3002,51,FALSE))</f>
        <v>1.14682962973913</v>
      </c>
      <c r="AG1139" s="16"/>
      <c r="AH1139" s="12">
        <f>AD1139/VLOOKUP(A1139,[1]选股结果!$A$2:$AX$3002,35,FALSE)</f>
        <v>25.1421823595031</v>
      </c>
      <c r="AI1139" s="10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S1139/(1+0.13)+Z1139)</f>
        <v>-131898030.007168</v>
      </c>
      <c r="AJ1139" s="10">
        <f t="shared" si="77"/>
        <v>154662763.077168</v>
      </c>
      <c r="AK1139" s="18">
        <f>AD1139-VLOOKUP(A1139,[2]选股结果!$A$2:$G$4900,7,FALSE)</f>
        <v>22764733.0700002</v>
      </c>
    </row>
    <row r="1140" spans="1:37">
      <c r="A1140" s="5" t="s">
        <v>2313</v>
      </c>
      <c r="B1140" s="5" t="s">
        <v>2314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/>
      <c r="L1140" s="6">
        <v>0</v>
      </c>
      <c r="M1140" s="6">
        <v>0</v>
      </c>
      <c r="N1140" s="6"/>
      <c r="O1140" s="6">
        <v>0</v>
      </c>
      <c r="P1140" s="6">
        <v>87846995.01</v>
      </c>
      <c r="Q1140" s="6">
        <v>170449225.14</v>
      </c>
      <c r="R1140" s="6"/>
      <c r="S1140" s="6">
        <v>4062267732.57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273432315.73</v>
      </c>
      <c r="AA1140" s="6">
        <v>258203120.2</v>
      </c>
      <c r="AB1140" s="10">
        <f t="shared" si="79"/>
        <v>4094400359.84</v>
      </c>
      <c r="AC1140" s="10">
        <f t="shared" si="78"/>
        <v>4681750163.51</v>
      </c>
      <c r="AD1140" s="10">
        <f t="shared" si="76"/>
        <v>-587349803.670001</v>
      </c>
      <c r="AE1140" s="12">
        <f>C1140/(1+0.13)/VLOOKUP(A1140,[1]选股结果!$A$2:$AX$3002,3,FALSE)</f>
        <v>1.09155121923646</v>
      </c>
      <c r="AF1140" s="12">
        <f>(S1140/(1+0.1)+Z1140)/(VLOOKUP(A1140,[1]选股结果!$A$2:$AY$3002,51,FALSE))</f>
        <v>1.3240406598446</v>
      </c>
      <c r="AG1140" s="16"/>
      <c r="AH1140" s="12">
        <f>AD1140/VLOOKUP(A1140,[1]选股结果!$A$2:$AX$3002,35,FALSE)</f>
        <v>-13.2928698903243</v>
      </c>
      <c r="AI1140" s="10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S1140/(1+0.13)+Z1140)</f>
        <v>-872678864.814602</v>
      </c>
      <c r="AJ1140" s="10">
        <f t="shared" si="77"/>
        <v>285329061.144602</v>
      </c>
      <c r="AK1140" s="18">
        <f>AD1140-VLOOKUP(A1140,[2]选股结果!$A$2:$G$4900,7,FALSE)</f>
        <v>-588322236.420001</v>
      </c>
    </row>
    <row r="1141" spans="1:37">
      <c r="A1141" s="5" t="s">
        <v>2315</v>
      </c>
      <c r="B1141" s="5" t="s">
        <v>2316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/>
      <c r="L1141" s="6">
        <v>0</v>
      </c>
      <c r="M1141" s="6">
        <v>0</v>
      </c>
      <c r="N1141" s="6"/>
      <c r="O1141" s="6">
        <v>0</v>
      </c>
      <c r="P1141" s="6">
        <v>37236210.51</v>
      </c>
      <c r="Q1141" s="6">
        <v>15175424.92</v>
      </c>
      <c r="R1141" s="6"/>
      <c r="S1141" s="6">
        <v>620366742.03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88033993.92</v>
      </c>
      <c r="AA1141" s="6">
        <v>91507223.63</v>
      </c>
      <c r="AB1141" s="10">
        <f t="shared" si="79"/>
        <v>713332483.42</v>
      </c>
      <c r="AC1141" s="10">
        <f t="shared" si="78"/>
        <v>837144170.09</v>
      </c>
      <c r="AD1141" s="10">
        <f t="shared" si="76"/>
        <v>-123811686.67</v>
      </c>
      <c r="AE1141" s="12">
        <f>C1141/(1+0.13)/VLOOKUP(A1141,[1]选股结果!$A$2:$AX$3002,3,FALSE)</f>
        <v>0.872933314113762</v>
      </c>
      <c r="AF1141" s="12">
        <f>(S1141/(1+0.1)+Z1141)/(VLOOKUP(A1141,[1]选股结果!$A$2:$AY$3002,51,FALSE))</f>
        <v>0.956275679981277</v>
      </c>
      <c r="AG1141" s="16"/>
      <c r="AH1141" s="12">
        <f>AD1141/VLOOKUP(A1141,[1]选股结果!$A$2:$AX$3002,35,FALSE)</f>
        <v>-4.56855352982908</v>
      </c>
      <c r="AI1141" s="10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S1141/(1+0.13)+Z1141)</f>
        <v>44784575.9192921</v>
      </c>
      <c r="AJ1141" s="10">
        <f t="shared" si="77"/>
        <v>-168596262.589292</v>
      </c>
      <c r="AK1141" s="18">
        <f>AD1141-VLOOKUP(A1141,[2]选股结果!$A$2:$G$4900,7,FALSE)</f>
        <v>-114161650.09</v>
      </c>
    </row>
    <row r="1142" spans="1:37">
      <c r="A1142" s="5" t="s">
        <v>2317</v>
      </c>
      <c r="B1142" s="5" t="s">
        <v>2318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/>
      <c r="L1142" s="6">
        <v>0</v>
      </c>
      <c r="M1142" s="6">
        <v>0</v>
      </c>
      <c r="N1142" s="6"/>
      <c r="O1142" s="6">
        <v>0</v>
      </c>
      <c r="P1142" s="6">
        <v>30752643.56</v>
      </c>
      <c r="Q1142" s="6">
        <v>49434271.79</v>
      </c>
      <c r="R1142" s="6"/>
      <c r="S1142" s="6">
        <v>614342724.13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126899647.83</v>
      </c>
      <c r="AA1142" s="6">
        <v>155286168.18</v>
      </c>
      <c r="AB1142" s="10">
        <f t="shared" si="79"/>
        <v>971966152</v>
      </c>
      <c r="AC1142" s="10">
        <f t="shared" si="78"/>
        <v>927281183.7</v>
      </c>
      <c r="AD1142" s="10">
        <f t="shared" si="76"/>
        <v>44684968.3</v>
      </c>
      <c r="AE1142" s="12">
        <f>C1142/(1+0.13)/VLOOKUP(A1142,[1]选股结果!$A$2:$AX$3002,3,FALSE)</f>
        <v>0.991621069912409</v>
      </c>
      <c r="AF1142" s="12">
        <f>(S1142/(1+0.1)+Z1142)/(VLOOKUP(A1142,[1]选股结果!$A$2:$AY$3002,51,FALSE))</f>
        <v>0.855598516322265</v>
      </c>
      <c r="AG1142" s="16"/>
      <c r="AH1142" s="12">
        <f>AD1142/VLOOKUP(A1142,[1]选股结果!$A$2:$AX$3002,35,FALSE)</f>
        <v>3.84856153931091</v>
      </c>
      <c r="AI1142" s="10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S1142/(1+0.13)+Z1142)</f>
        <v>130502740.201327</v>
      </c>
      <c r="AJ1142" s="10">
        <f t="shared" si="77"/>
        <v>-85817771.9013275</v>
      </c>
      <c r="AK1142" s="18">
        <f>AD1142-VLOOKUP(A1142,[2]选股结果!$A$2:$G$4900,7,FALSE)</f>
        <v>43845122.7799999</v>
      </c>
    </row>
    <row r="1143" spans="1:37">
      <c r="A1143" s="5" t="s">
        <v>2319</v>
      </c>
      <c r="B1143" s="5" t="s">
        <v>2320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/>
      <c r="L1143" s="6">
        <v>0</v>
      </c>
      <c r="M1143" s="6">
        <v>0</v>
      </c>
      <c r="N1143" s="6"/>
      <c r="O1143" s="6">
        <v>0</v>
      </c>
      <c r="P1143" s="6">
        <v>34288847.08</v>
      </c>
      <c r="Q1143" s="6">
        <v>63075658.03</v>
      </c>
      <c r="R1143" s="6"/>
      <c r="S1143" s="6">
        <v>1992258348.63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145693762.8</v>
      </c>
      <c r="AA1143" s="6">
        <v>219405251.29</v>
      </c>
      <c r="AB1143" s="10">
        <f t="shared" si="79"/>
        <v>2903484985.55</v>
      </c>
      <c r="AC1143" s="10">
        <f t="shared" si="78"/>
        <v>2391646209.8</v>
      </c>
      <c r="AD1143" s="10">
        <f t="shared" si="76"/>
        <v>511838775.75</v>
      </c>
      <c r="AE1143" s="12">
        <f>C1143/(1+0.13)/VLOOKUP(A1143,[1]选股结果!$A$2:$AX$3002,3,FALSE)</f>
        <v>1.00548187616069</v>
      </c>
      <c r="AF1143" s="12">
        <f>(S1143/(1+0.1)+Z1143)/(VLOOKUP(A1143,[1]选股结果!$A$2:$AY$3002,51,FALSE))</f>
        <v>0.758033515486321</v>
      </c>
      <c r="AG1143" s="16"/>
      <c r="AH1143" s="12">
        <f>AD1143/VLOOKUP(A1143,[1]选股结果!$A$2:$AX$3002,35,FALSE)</f>
        <v>-1.49222104795399</v>
      </c>
      <c r="AI1143" s="10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S1143/(1+0.13)+Z1143)</f>
        <v>672711710.806725</v>
      </c>
      <c r="AJ1143" s="10">
        <f t="shared" si="77"/>
        <v>-160872935.056725</v>
      </c>
      <c r="AK1143" s="18">
        <f>AD1143-VLOOKUP(A1143,[2]选股结果!$A$2:$G$4900,7,FALSE)</f>
        <v>511180808.94</v>
      </c>
    </row>
    <row r="1144" spans="1:37">
      <c r="A1144" s="5" t="s">
        <v>2321</v>
      </c>
      <c r="B1144" s="5" t="s">
        <v>2322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/>
      <c r="L1144" s="6">
        <v>0</v>
      </c>
      <c r="M1144" s="6">
        <v>0</v>
      </c>
      <c r="N1144" s="6"/>
      <c r="O1144" s="6">
        <v>0</v>
      </c>
      <c r="P1144" s="6">
        <v>97747167.01</v>
      </c>
      <c r="Q1144" s="6">
        <v>8840723.87</v>
      </c>
      <c r="R1144" s="6"/>
      <c r="S1144" s="6">
        <v>2042765827.18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199257327.66</v>
      </c>
      <c r="AA1144" s="6">
        <v>55524069.8</v>
      </c>
      <c r="AB1144" s="10">
        <f t="shared" si="79"/>
        <v>2356400092.99</v>
      </c>
      <c r="AC1144" s="10">
        <f t="shared" si="78"/>
        <v>2395294391.65</v>
      </c>
      <c r="AD1144" s="10">
        <f t="shared" si="76"/>
        <v>-38894298.6600008</v>
      </c>
      <c r="AE1144" s="12">
        <f>C1144/(1+0.13)/VLOOKUP(A1144,[1]选股结果!$A$2:$AX$3002,3,FALSE)</f>
        <v>0.887522731102419</v>
      </c>
      <c r="AF1144" s="12">
        <f>(S1144/(1+0.1)+Z1144)/(VLOOKUP(A1144,[1]选股结果!$A$2:$AY$3002,51,FALSE))</f>
        <v>0.961809101268942</v>
      </c>
      <c r="AG1144" s="16"/>
      <c r="AH1144" s="12">
        <f>AD1144/VLOOKUP(A1144,[1]选股结果!$A$2:$AX$3002,35,FALSE)</f>
        <v>-0.319636589915947</v>
      </c>
      <c r="AI1144" s="10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S1144/(1+0.13)+Z1144)</f>
        <v>130953396.654159</v>
      </c>
      <c r="AJ1144" s="10">
        <f t="shared" si="77"/>
        <v>-169847695.31416</v>
      </c>
      <c r="AK1144" s="18">
        <f>AD1144-VLOOKUP(A1144,[2]选股结果!$A$2:$G$4900,7,FALSE)</f>
        <v>-38811204.8900008</v>
      </c>
    </row>
    <row r="1145" spans="1:37">
      <c r="A1145" s="5" t="s">
        <v>2323</v>
      </c>
      <c r="B1145" s="5" t="s">
        <v>2324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/>
      <c r="L1145" s="6">
        <v>0</v>
      </c>
      <c r="M1145" s="6">
        <v>0</v>
      </c>
      <c r="N1145" s="6"/>
      <c r="O1145" s="6">
        <v>0</v>
      </c>
      <c r="P1145" s="6">
        <v>19807687.54</v>
      </c>
      <c r="Q1145" s="6">
        <v>96111395.24</v>
      </c>
      <c r="R1145" s="6"/>
      <c r="S1145" s="6">
        <v>751262088.09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152169047.31</v>
      </c>
      <c r="AA1145" s="6">
        <v>111656502.17</v>
      </c>
      <c r="AB1145" s="10">
        <f t="shared" si="79"/>
        <v>941864817.53</v>
      </c>
      <c r="AC1145" s="10">
        <f t="shared" si="78"/>
        <v>1034895325.11</v>
      </c>
      <c r="AD1145" s="10">
        <f t="shared" si="76"/>
        <v>-93030507.58</v>
      </c>
      <c r="AE1145" s="12">
        <f>C1145/(1+0.13)/VLOOKUP(A1145,[1]选股结果!$A$2:$AX$3002,3,FALSE)</f>
        <v>0.736551930118346</v>
      </c>
      <c r="AF1145" s="12">
        <f>(S1145/(1+0.1)+Z1145)/(VLOOKUP(A1145,[1]选股结果!$A$2:$AY$3002,51,FALSE))</f>
        <v>0.842052176321405</v>
      </c>
      <c r="AG1145" s="16"/>
      <c r="AH1145" s="12">
        <f>AD1145/VLOOKUP(A1145,[1]选股结果!$A$2:$AX$3002,35,FALSE)</f>
        <v>-24.40026277442</v>
      </c>
      <c r="AI1145" s="10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S1145/(1+0.13)+Z1145)</f>
        <v>174782085.195664</v>
      </c>
      <c r="AJ1145" s="10">
        <f t="shared" si="77"/>
        <v>-267812592.775664</v>
      </c>
      <c r="AK1145" s="18">
        <f>AD1145-VLOOKUP(A1145,[2]选股结果!$A$2:$G$4900,7,FALSE)</f>
        <v>-93273441.14</v>
      </c>
    </row>
    <row r="1146" spans="1:37">
      <c r="A1146" s="5" t="s">
        <v>2325</v>
      </c>
      <c r="B1146" s="5" t="s">
        <v>2326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/>
      <c r="L1146" s="6">
        <v>0</v>
      </c>
      <c r="M1146" s="6">
        <v>0</v>
      </c>
      <c r="N1146" s="6"/>
      <c r="O1146" s="6">
        <v>0</v>
      </c>
      <c r="P1146" s="6">
        <v>162546940.73</v>
      </c>
      <c r="Q1146" s="6">
        <v>54972374.22</v>
      </c>
      <c r="R1146" s="6"/>
      <c r="S1146" s="6">
        <v>404429945.46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440216351.64</v>
      </c>
      <c r="AA1146" s="6">
        <v>284066941.69</v>
      </c>
      <c r="AB1146" s="10">
        <f t="shared" si="79"/>
        <v>1216242785.83</v>
      </c>
      <c r="AC1146" s="10">
        <f t="shared" si="78"/>
        <v>1291260179.52</v>
      </c>
      <c r="AD1146" s="10">
        <f t="shared" si="76"/>
        <v>-75017393.6900001</v>
      </c>
      <c r="AE1146" s="12">
        <f>C1146/(1+0.13)/VLOOKUP(A1146,[1]选股结果!$A$2:$AX$3002,3,FALSE)</f>
        <v>0.750630319660895</v>
      </c>
      <c r="AF1146" s="12">
        <f>(S1146/(1+0.1)+Z1146)/(VLOOKUP(A1146,[1]选股结果!$A$2:$AY$3002,51,FALSE))</f>
        <v>0.700482158580816</v>
      </c>
      <c r="AG1146" s="16"/>
      <c r="AH1146" s="12">
        <f>AD1146/VLOOKUP(A1146,[1]选股结果!$A$2:$AX$3002,35,FALSE)</f>
        <v>-0.374883717445006</v>
      </c>
      <c r="AI1146" s="10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S1146/(1+0.13)+Z1146)</f>
        <v>355200835.16823</v>
      </c>
      <c r="AJ1146" s="10">
        <f t="shared" si="77"/>
        <v>-430218228.85823</v>
      </c>
      <c r="AK1146" s="18">
        <f>AD1146-VLOOKUP(A1146,[2]选股结果!$A$2:$G$4900,7,FALSE)</f>
        <v>-75017393.6900001</v>
      </c>
    </row>
    <row r="1147" spans="1:37">
      <c r="A1147" s="5" t="s">
        <v>2327</v>
      </c>
      <c r="B1147" s="5" t="s">
        <v>2328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/>
      <c r="L1147" s="6">
        <v>0</v>
      </c>
      <c r="M1147" s="6">
        <v>0</v>
      </c>
      <c r="N1147" s="6"/>
      <c r="O1147" s="6">
        <v>0</v>
      </c>
      <c r="P1147" s="6">
        <v>5899874.58</v>
      </c>
      <c r="Q1147" s="6">
        <v>4245277.11</v>
      </c>
      <c r="R1147" s="6"/>
      <c r="S1147" s="6">
        <v>585352644.1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123962367.67</v>
      </c>
      <c r="AA1147" s="6">
        <v>52822155.69</v>
      </c>
      <c r="AB1147" s="10">
        <f t="shared" si="79"/>
        <v>684767472.5</v>
      </c>
      <c r="AC1147" s="10">
        <f t="shared" si="78"/>
        <v>768037042.04</v>
      </c>
      <c r="AD1147" s="10">
        <f t="shared" si="76"/>
        <v>-83269569.5400001</v>
      </c>
      <c r="AE1147" s="12">
        <f>C1147/(1+0.13)/VLOOKUP(A1147,[1]选股结果!$A$2:$AX$3002,3,FALSE)</f>
        <v>0.910441900396868</v>
      </c>
      <c r="AF1147" s="12">
        <f>(S1147/(1+0.1)+Z1147)/(VLOOKUP(A1147,[1]选股结果!$A$2:$AY$3002,51,FALSE))</f>
        <v>0.999463486283643</v>
      </c>
      <c r="AG1147" s="16"/>
      <c r="AH1147" s="12">
        <f>AD1147/VLOOKUP(A1147,[1]选股结果!$A$2:$AX$3002,35,FALSE)</f>
        <v>42.9578673229263</v>
      </c>
      <c r="AI1147" s="10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S1147/(1+0.13)+Z1147)</f>
        <v>14479774.1109734</v>
      </c>
      <c r="AJ1147" s="10">
        <f t="shared" si="77"/>
        <v>-97749343.6509734</v>
      </c>
      <c r="AK1147" s="18">
        <f>AD1147-VLOOKUP(A1147,[2]选股结果!$A$2:$G$4900,7,FALSE)</f>
        <v>-83205435.6600001</v>
      </c>
    </row>
    <row r="1148" spans="1:37">
      <c r="A1148" s="5" t="s">
        <v>2329</v>
      </c>
      <c r="B1148" s="5" t="s">
        <v>2330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/>
      <c r="L1148" s="6">
        <v>0</v>
      </c>
      <c r="M1148" s="6">
        <v>0</v>
      </c>
      <c r="N1148" s="6"/>
      <c r="O1148" s="6">
        <v>0</v>
      </c>
      <c r="P1148" s="6">
        <v>34184631.92</v>
      </c>
      <c r="Q1148" s="6">
        <v>131780051.04</v>
      </c>
      <c r="R1148" s="6"/>
      <c r="S1148" s="6">
        <v>16110171540.21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378516254.43</v>
      </c>
      <c r="AA1148" s="6">
        <v>334773987.63</v>
      </c>
      <c r="AB1148" s="10">
        <f t="shared" si="79"/>
        <v>16816060192.66</v>
      </c>
      <c r="AC1148" s="10">
        <f t="shared" si="78"/>
        <v>16857646414.19</v>
      </c>
      <c r="AD1148" s="10">
        <f t="shared" si="76"/>
        <v>-41586221.5299969</v>
      </c>
      <c r="AE1148" s="12">
        <f>C1148/(1+0.13)/VLOOKUP(A1148,[1]选股结果!$A$2:$AX$3002,3,FALSE)</f>
        <v>0.95086467184302</v>
      </c>
      <c r="AF1148" s="12">
        <f>(S1148/(1+0.1)+Z1148)/(VLOOKUP(A1148,[1]选股结果!$A$2:$AY$3002,51,FALSE))</f>
        <v>0.99451624314293</v>
      </c>
      <c r="AG1148" s="16"/>
      <c r="AH1148" s="12">
        <f>AD1148/VLOOKUP(A1148,[1]选股结果!$A$2:$AX$3002,35,FALSE)</f>
        <v>-0.129567612514606</v>
      </c>
      <c r="AI1148" s="10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S1148/(1+0.13)+Z1148)</f>
        <v>471664466.112827</v>
      </c>
      <c r="AJ1148" s="10">
        <f t="shared" si="77"/>
        <v>-513250687.642824</v>
      </c>
      <c r="AK1148" s="18">
        <f>AD1148-VLOOKUP(A1148,[2]选股结果!$A$2:$G$4900,7,FALSE)</f>
        <v>-63047707.8299969</v>
      </c>
    </row>
    <row r="1149" spans="1:37">
      <c r="A1149" s="5" t="s">
        <v>2331</v>
      </c>
      <c r="B1149" s="5" t="s">
        <v>2332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/>
      <c r="L1149" s="6">
        <v>0</v>
      </c>
      <c r="M1149" s="6">
        <v>0</v>
      </c>
      <c r="N1149" s="6"/>
      <c r="O1149" s="6">
        <v>0</v>
      </c>
      <c r="P1149" s="6">
        <v>324552641.98</v>
      </c>
      <c r="Q1149" s="6">
        <v>147587891.83</v>
      </c>
      <c r="R1149" s="6"/>
      <c r="S1149" s="6">
        <v>6584626841.77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1692416168.93</v>
      </c>
      <c r="AA1149" s="6">
        <v>822179352.48</v>
      </c>
      <c r="AB1149" s="10">
        <f t="shared" si="79"/>
        <v>10183571821.65</v>
      </c>
      <c r="AC1149" s="10">
        <f t="shared" si="78"/>
        <v>9423775005.16</v>
      </c>
      <c r="AD1149" s="10">
        <f t="shared" si="76"/>
        <v>759796816.49</v>
      </c>
      <c r="AE1149" s="12">
        <f>C1149/(1+0.13)/VLOOKUP(A1149,[1]选股结果!$A$2:$AX$3002,3,FALSE)</f>
        <v>0.845984639505613</v>
      </c>
      <c r="AF1149" s="12">
        <f>(S1149/(1+0.1)+Z1149)/(VLOOKUP(A1149,[1]选股结果!$A$2:$AY$3002,51,FALSE))</f>
        <v>0.803195439752385</v>
      </c>
      <c r="AG1149" s="16"/>
      <c r="AH1149" s="12">
        <f>AD1149/VLOOKUP(A1149,[1]选股结果!$A$2:$AX$3002,35,FALSE)</f>
        <v>1.05017160755789</v>
      </c>
      <c r="AI1149" s="10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S1149/(1+0.13)+Z1149)</f>
        <v>2040346175.66354</v>
      </c>
      <c r="AJ1149" s="10">
        <f t="shared" si="77"/>
        <v>-1280549359.17354</v>
      </c>
      <c r="AK1149" s="18">
        <f>AD1149-VLOOKUP(A1149,[2]选股结果!$A$2:$G$4900,7,FALSE)</f>
        <v>759796816.49</v>
      </c>
    </row>
    <row r="1150" spans="1:37">
      <c r="A1150" s="5" t="s">
        <v>2333</v>
      </c>
      <c r="B1150" s="5" t="s">
        <v>2334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/>
      <c r="L1150" s="6">
        <v>0</v>
      </c>
      <c r="M1150" s="6">
        <v>0</v>
      </c>
      <c r="N1150" s="6"/>
      <c r="O1150" s="6">
        <v>0</v>
      </c>
      <c r="P1150" s="6">
        <v>47912821.33</v>
      </c>
      <c r="Q1150" s="6">
        <v>8124498.85</v>
      </c>
      <c r="R1150" s="6"/>
      <c r="S1150" s="6">
        <v>222131201.97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64432573.6</v>
      </c>
      <c r="AA1150" s="6">
        <v>91275971.5</v>
      </c>
      <c r="AB1150" s="10">
        <f t="shared" si="79"/>
        <v>593533339.52</v>
      </c>
      <c r="AC1150" s="10">
        <f t="shared" si="78"/>
        <v>425752568.4</v>
      </c>
      <c r="AD1150" s="10">
        <f t="shared" si="76"/>
        <v>167780771.12</v>
      </c>
      <c r="AE1150" s="12">
        <f>C1150/(1+0.13)/VLOOKUP(A1150,[1]选股结果!$A$2:$AX$3002,3,FALSE)</f>
        <v>0.985901791821738</v>
      </c>
      <c r="AF1150" s="12">
        <f>(S1150/(1+0.1)+Z1150)/(VLOOKUP(A1150,[1]选股结果!$A$2:$AY$3002,51,FALSE))</f>
        <v>0.664192342444385</v>
      </c>
      <c r="AG1150" s="16"/>
      <c r="AH1150" s="12">
        <f>AD1150/VLOOKUP(A1150,[1]选股结果!$A$2:$AX$3002,35,FALSE)</f>
        <v>1.68968965328071</v>
      </c>
      <c r="AI1150" s="10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S1150/(1+0.13)+Z1150)</f>
        <v>140034653.890796</v>
      </c>
      <c r="AJ1150" s="10">
        <f t="shared" si="77"/>
        <v>27746117.2292036</v>
      </c>
      <c r="AK1150" s="18">
        <f>AD1150-VLOOKUP(A1150,[2]选股结果!$A$2:$G$4900,7,FALSE)</f>
        <v>167780771.12</v>
      </c>
    </row>
    <row r="1151" spans="1:37">
      <c r="A1151" s="5" t="s">
        <v>2335</v>
      </c>
      <c r="B1151" s="5" t="s">
        <v>2336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/>
      <c r="L1151" s="6">
        <v>0</v>
      </c>
      <c r="M1151" s="6">
        <v>0</v>
      </c>
      <c r="N1151" s="6"/>
      <c r="O1151" s="6">
        <v>0</v>
      </c>
      <c r="P1151" s="6">
        <v>11017829.56</v>
      </c>
      <c r="Q1151" s="6">
        <v>10485355.5</v>
      </c>
      <c r="R1151" s="6"/>
      <c r="S1151" s="6">
        <v>64367711.37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47823046.72</v>
      </c>
      <c r="AA1151" s="6">
        <v>65197561.85</v>
      </c>
      <c r="AB1151" s="10">
        <f t="shared" si="79"/>
        <v>140589073.23</v>
      </c>
      <c r="AC1151" s="10">
        <f t="shared" si="78"/>
        <v>188406149.5</v>
      </c>
      <c r="AD1151" s="10">
        <f t="shared" si="76"/>
        <v>-47817076.27</v>
      </c>
      <c r="AE1151" s="12">
        <f>C1151/(1+0.13)/VLOOKUP(A1151,[1]选股结果!$A$2:$AX$3002,3,FALSE)</f>
        <v>0.691003909627343</v>
      </c>
      <c r="AF1151" s="12">
        <f>(S1151/(1+0.1)+Z1151)/(VLOOKUP(A1151,[1]选股结果!$A$2:$AY$3002,51,FALSE))</f>
        <v>0.728366347052566</v>
      </c>
      <c r="AG1151" s="16"/>
      <c r="AH1151" s="12">
        <f>AD1151/VLOOKUP(A1151,[1]选股结果!$A$2:$AX$3002,35,FALSE)</f>
        <v>-3.23136103521697</v>
      </c>
      <c r="AI1151" s="10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S1151/(1+0.13)+Z1151)</f>
        <v>41211165.9563717</v>
      </c>
      <c r="AJ1151" s="10">
        <f t="shared" si="77"/>
        <v>-89028242.2263716</v>
      </c>
      <c r="AK1151" s="18">
        <f>AD1151-VLOOKUP(A1151,[2]选股结果!$A$2:$G$4900,7,FALSE)</f>
        <v>-47817076.27</v>
      </c>
    </row>
    <row r="1152" spans="1:37">
      <c r="A1152" s="5" t="s">
        <v>2337</v>
      </c>
      <c r="B1152" s="5" t="s">
        <v>2338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/>
      <c r="L1152" s="6">
        <v>0</v>
      </c>
      <c r="M1152" s="6">
        <v>0</v>
      </c>
      <c r="N1152" s="6"/>
      <c r="O1152" s="6">
        <v>0</v>
      </c>
      <c r="P1152" s="6">
        <v>42257079.19</v>
      </c>
      <c r="Q1152" s="6">
        <v>28813795.77</v>
      </c>
      <c r="R1152" s="6"/>
      <c r="S1152" s="6">
        <v>162830332.01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84624996.89</v>
      </c>
      <c r="AA1152" s="6">
        <v>91611080.12</v>
      </c>
      <c r="AB1152" s="10">
        <f t="shared" si="79"/>
        <v>474087671.15</v>
      </c>
      <c r="AC1152" s="10">
        <f t="shared" si="78"/>
        <v>381323488.21</v>
      </c>
      <c r="AD1152" s="10">
        <f t="shared" si="76"/>
        <v>92764182.94</v>
      </c>
      <c r="AE1152" s="12">
        <f>C1152/(1+0.13)/VLOOKUP(A1152,[1]选股结果!$A$2:$AX$3002,3,FALSE)</f>
        <v>0.665790051056273</v>
      </c>
      <c r="AF1152" s="12">
        <f>(S1152/(1+0.1)+Z1152)/(VLOOKUP(A1152,[1]选股结果!$A$2:$AY$3002,51,FALSE))</f>
        <v>0.44399481934148</v>
      </c>
      <c r="AG1152" s="16"/>
      <c r="AH1152" s="12">
        <f>AD1152/VLOOKUP(A1152,[1]选股结果!$A$2:$AX$3002,35,FALSE)</f>
        <v>1.92340172646159</v>
      </c>
      <c r="AI1152" s="10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S1152/(1+0.13)+Z1152)</f>
        <v>295275756.283097</v>
      </c>
      <c r="AJ1152" s="10">
        <f t="shared" si="77"/>
        <v>-202511573.343097</v>
      </c>
      <c r="AK1152" s="18">
        <f>AD1152-VLOOKUP(A1152,[2]选股结果!$A$2:$G$4900,7,FALSE)</f>
        <v>92764182.94</v>
      </c>
    </row>
    <row r="1153" spans="1:37">
      <c r="A1153" s="5" t="s">
        <v>2339</v>
      </c>
      <c r="B1153" s="5" t="s">
        <v>2340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/>
      <c r="L1153" s="6">
        <v>0</v>
      </c>
      <c r="M1153" s="6">
        <v>0</v>
      </c>
      <c r="N1153" s="6"/>
      <c r="O1153" s="6">
        <v>0</v>
      </c>
      <c r="P1153" s="6">
        <v>36983281.32</v>
      </c>
      <c r="Q1153" s="6">
        <v>54063668.26</v>
      </c>
      <c r="R1153" s="6"/>
      <c r="S1153" s="6">
        <v>2939769029.77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42202225.98</v>
      </c>
      <c r="AA1153" s="6">
        <v>40464649.14</v>
      </c>
      <c r="AB1153" s="10">
        <f t="shared" si="79"/>
        <v>3100579704.38</v>
      </c>
      <c r="AC1153" s="10">
        <f t="shared" si="78"/>
        <v>3059419186.21</v>
      </c>
      <c r="AD1153" s="10">
        <f t="shared" si="76"/>
        <v>41160518.1700001</v>
      </c>
      <c r="AE1153" s="12">
        <f>C1153/(1+0.13)/VLOOKUP(A1153,[1]选股结果!$A$2:$AX$3002,3,FALSE)</f>
        <v>1.03469236343821</v>
      </c>
      <c r="AF1153" s="12">
        <f>(S1153/(1+0.1)+Z1153)/(VLOOKUP(A1153,[1]选股结果!$A$2:$AY$3002,51,FALSE))</f>
        <v>1.07979151733026</v>
      </c>
      <c r="AG1153" s="16"/>
      <c r="AH1153" s="12">
        <f>AD1153/VLOOKUP(A1153,[1]选股结果!$A$2:$AX$3002,35,FALSE)</f>
        <v>0.993435612411168</v>
      </c>
      <c r="AI1153" s="10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S1153/(1+0.13)+Z1153)</f>
        <v>-129653225.090796</v>
      </c>
      <c r="AJ1153" s="10">
        <f t="shared" si="77"/>
        <v>170813743.260797</v>
      </c>
      <c r="AK1153" s="18">
        <f>AD1153-VLOOKUP(A1153,[2]选股结果!$A$2:$G$4900,7,FALSE)</f>
        <v>41160518.1700001</v>
      </c>
    </row>
    <row r="1154" spans="1:37">
      <c r="A1154" s="5" t="s">
        <v>2341</v>
      </c>
      <c r="B1154" s="5" t="s">
        <v>2342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/>
      <c r="L1154" s="6">
        <v>0</v>
      </c>
      <c r="M1154" s="6">
        <v>0</v>
      </c>
      <c r="N1154" s="6"/>
      <c r="O1154" s="6">
        <v>0</v>
      </c>
      <c r="P1154" s="6">
        <v>69132110.48</v>
      </c>
      <c r="Q1154" s="6">
        <v>24268855.79</v>
      </c>
      <c r="R1154" s="6"/>
      <c r="S1154" s="6">
        <v>1074717801.97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170291112.86</v>
      </c>
      <c r="AA1154" s="6">
        <v>120133036.09</v>
      </c>
      <c r="AB1154" s="10">
        <f t="shared" si="79"/>
        <v>1658998331.41</v>
      </c>
      <c r="AC1154" s="10">
        <f t="shared" si="78"/>
        <v>1434274061.4</v>
      </c>
      <c r="AD1154" s="10">
        <f t="shared" si="76"/>
        <v>224724270.01</v>
      </c>
      <c r="AE1154" s="12">
        <f>C1154/(1+0.13)/VLOOKUP(A1154,[1]选股结果!$A$2:$AX$3002,3,FALSE)</f>
        <v>0.965783642037673</v>
      </c>
      <c r="AF1154" s="12">
        <f>(S1154/(1+0.1)+Z1154)/(VLOOKUP(A1154,[1]选股结果!$A$2:$AY$3002,51,FALSE))</f>
        <v>0.874795181548943</v>
      </c>
      <c r="AG1154" s="16"/>
      <c r="AH1154" s="12">
        <f>AD1154/VLOOKUP(A1154,[1]选股结果!$A$2:$AX$3002,35,FALSE)</f>
        <v>1.54396157622047</v>
      </c>
      <c r="AI1154" s="10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S1154/(1+0.13)+Z1154)</f>
        <v>190146522.291593</v>
      </c>
      <c r="AJ1154" s="10">
        <f t="shared" si="77"/>
        <v>34577747.7184069</v>
      </c>
      <c r="AK1154" s="18">
        <f>AD1154-VLOOKUP(A1154,[2]选股结果!$A$2:$G$4900,7,FALSE)</f>
        <v>224903605.54</v>
      </c>
    </row>
    <row r="1155" spans="1:37">
      <c r="A1155" s="5" t="s">
        <v>2343</v>
      </c>
      <c r="B1155" s="5" t="s">
        <v>2344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/>
      <c r="L1155" s="6">
        <v>0</v>
      </c>
      <c r="M1155" s="6">
        <v>0</v>
      </c>
      <c r="N1155" s="6"/>
      <c r="O1155" s="6">
        <v>0</v>
      </c>
      <c r="P1155" s="6">
        <v>35122894.81</v>
      </c>
      <c r="Q1155" s="6">
        <v>49801986.52</v>
      </c>
      <c r="R1155" s="6"/>
      <c r="S1155" s="6">
        <v>2385189480.63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212711910.36</v>
      </c>
      <c r="AA1155" s="6">
        <v>152345981.58</v>
      </c>
      <c r="AB1155" s="10">
        <f t="shared" si="79"/>
        <v>2651788857.42</v>
      </c>
      <c r="AC1155" s="10">
        <f t="shared" si="78"/>
        <v>2785370267.38</v>
      </c>
      <c r="AD1155" s="10">
        <f t="shared" ref="AD1155:AD1218" si="80">AB1155-AC1155</f>
        <v>-133581409.96</v>
      </c>
      <c r="AE1155" s="12">
        <f>C1155/(1+0.13)/VLOOKUP(A1155,[1]选股结果!$A$2:$AX$3002,3,FALSE)</f>
        <v>1.00617169818874</v>
      </c>
      <c r="AF1155" s="12">
        <f>(S1155/(1+0.1)+Z1155)/(VLOOKUP(A1155,[1]选股结果!$A$2:$AY$3002,51,FALSE))</f>
        <v>1.05468445880097</v>
      </c>
      <c r="AG1155" s="16"/>
      <c r="AH1155" s="12">
        <f>AD1155/VLOOKUP(A1155,[1]选股结果!$A$2:$AX$3002,35,FALSE)</f>
        <v>4.05633961218186</v>
      </c>
      <c r="AI1155" s="10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S1155/(1+0.13)+Z1155)</f>
        <v>-65889248.5</v>
      </c>
      <c r="AJ1155" s="10">
        <f t="shared" ref="AJ1155:AJ1218" si="81">AD1155-AI1155</f>
        <v>-67692161.46</v>
      </c>
      <c r="AK1155" s="18">
        <f>AD1155-VLOOKUP(A1155,[2]选股结果!$A$2:$G$4900,7,FALSE)</f>
        <v>-133581409.96</v>
      </c>
    </row>
    <row r="1156" spans="1:37">
      <c r="A1156" s="5" t="s">
        <v>2345</v>
      </c>
      <c r="B1156" s="5" t="s">
        <v>2346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/>
      <c r="L1156" s="6">
        <v>0</v>
      </c>
      <c r="M1156" s="6">
        <v>0</v>
      </c>
      <c r="N1156" s="6"/>
      <c r="O1156" s="6">
        <v>0</v>
      </c>
      <c r="P1156" s="6">
        <v>63734725.51</v>
      </c>
      <c r="Q1156" s="6">
        <v>46129646.96</v>
      </c>
      <c r="R1156" s="6"/>
      <c r="S1156" s="6">
        <v>2033104942.24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425801470.52</v>
      </c>
      <c r="AA1156" s="6">
        <v>251202365.88</v>
      </c>
      <c r="AB1156" s="10">
        <f t="shared" si="79"/>
        <v>2446054621.2</v>
      </c>
      <c r="AC1156" s="10">
        <f t="shared" si="78"/>
        <v>2773843504.15</v>
      </c>
      <c r="AD1156" s="10">
        <f t="shared" si="80"/>
        <v>-327788882.950001</v>
      </c>
      <c r="AE1156" s="12">
        <f>C1156/(1+0.13)/VLOOKUP(A1156,[1]选股结果!$A$2:$AX$3002,3,FALSE)</f>
        <v>0.573808637942346</v>
      </c>
      <c r="AF1156" s="12">
        <f>(S1156/(1+0.1)+Z1156)/(VLOOKUP(A1156,[1]选股结果!$A$2:$AY$3002,51,FALSE))</f>
        <v>0.684891414831336</v>
      </c>
      <c r="AG1156" s="16"/>
      <c r="AH1156" s="12">
        <f>AD1156/VLOOKUP(A1156,[1]选股结果!$A$2:$AX$3002,35,FALSE)</f>
        <v>-1.18922733433629</v>
      </c>
      <c r="AI1156" s="10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S1156/(1+0.13)+Z1156)</f>
        <v>1095339858.94327</v>
      </c>
      <c r="AJ1156" s="10">
        <f t="shared" si="81"/>
        <v>-1423128741.89328</v>
      </c>
      <c r="AK1156" s="18">
        <f>AD1156-VLOOKUP(A1156,[2]选股结果!$A$2:$G$4900,7,FALSE)</f>
        <v>-327632399.470001</v>
      </c>
    </row>
    <row r="1157" spans="1:37">
      <c r="A1157" s="5" t="s">
        <v>2347</v>
      </c>
      <c r="B1157" s="5" t="s">
        <v>2348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/>
      <c r="L1157" s="6">
        <v>0</v>
      </c>
      <c r="M1157" s="6">
        <v>0</v>
      </c>
      <c r="N1157" s="6"/>
      <c r="O1157" s="6">
        <v>0</v>
      </c>
      <c r="P1157" s="6">
        <v>78879508.28</v>
      </c>
      <c r="Q1157" s="6">
        <v>45050700.11</v>
      </c>
      <c r="R1157" s="6"/>
      <c r="S1157" s="6">
        <v>800936235.43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156929495.07</v>
      </c>
      <c r="AA1157" s="6">
        <v>102563818.52</v>
      </c>
      <c r="AB1157" s="10">
        <f t="shared" si="79"/>
        <v>1168292336.49</v>
      </c>
      <c r="AC1157" s="10">
        <f t="shared" si="78"/>
        <v>1139309057.3</v>
      </c>
      <c r="AD1157" s="10">
        <f t="shared" si="80"/>
        <v>28983279.1900001</v>
      </c>
      <c r="AE1157" s="12">
        <f>C1157/(1+0.13)/VLOOKUP(A1157,[1]选股结果!$A$2:$AX$3002,3,FALSE)</f>
        <v>0.832569345889691</v>
      </c>
      <c r="AF1157" s="12">
        <f>(S1157/(1+0.1)+Z1157)/(VLOOKUP(A1157,[1]选股结果!$A$2:$AY$3002,51,FALSE))</f>
        <v>0.789225518888179</v>
      </c>
      <c r="AG1157" s="16"/>
      <c r="AH1157" s="12">
        <f>AD1157/VLOOKUP(A1157,[1]选股结果!$A$2:$AX$3002,35,FALSE)</f>
        <v>0.61630860092873</v>
      </c>
      <c r="AI1157" s="10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S1157/(1+0.13)+Z1157)</f>
        <v>255697457.410885</v>
      </c>
      <c r="AJ1157" s="10">
        <f t="shared" si="81"/>
        <v>-226714178.220885</v>
      </c>
      <c r="AK1157" s="18">
        <f>AD1157-VLOOKUP(A1157,[2]选股结果!$A$2:$G$4900,7,FALSE)</f>
        <v>26777735.4600001</v>
      </c>
    </row>
    <row r="1158" spans="1:37">
      <c r="A1158" s="5" t="s">
        <v>2349</v>
      </c>
      <c r="B1158" s="5" t="s">
        <v>2350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/>
      <c r="L1158" s="6">
        <v>0</v>
      </c>
      <c r="M1158" s="6">
        <v>0</v>
      </c>
      <c r="N1158" s="6"/>
      <c r="O1158" s="6">
        <v>0</v>
      </c>
      <c r="P1158" s="6">
        <v>389094559.71</v>
      </c>
      <c r="Q1158" s="6">
        <v>56335283.31</v>
      </c>
      <c r="R1158" s="6"/>
      <c r="S1158" s="6">
        <v>1218173060.07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394675682.67</v>
      </c>
      <c r="AA1158" s="6">
        <v>951140324.47</v>
      </c>
      <c r="AB1158" s="10">
        <f t="shared" si="79"/>
        <v>3347031002.68</v>
      </c>
      <c r="AC1158" s="10">
        <f t="shared" si="78"/>
        <v>2953083626.92</v>
      </c>
      <c r="AD1158" s="10">
        <f t="shared" si="80"/>
        <v>393947375.76</v>
      </c>
      <c r="AE1158" s="12">
        <f>C1158/(1+0.13)/VLOOKUP(A1158,[1]选股结果!$A$2:$AX$3002,3,FALSE)</f>
        <v>0.965797300645888</v>
      </c>
      <c r="AF1158" s="12">
        <f>(S1158/(1+0.1)+Z1158)/(VLOOKUP(A1158,[1]选股结果!$A$2:$AY$3002,51,FALSE))</f>
        <v>0.589587331594486</v>
      </c>
      <c r="AG1158" s="16"/>
      <c r="AH1158" s="12">
        <f>AD1158/VLOOKUP(A1158,[1]选股结果!$A$2:$AX$3002,35,FALSE)</f>
        <v>0.922307434068334</v>
      </c>
      <c r="AI1158" s="10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S1158/(1+0.13)+Z1158)</f>
        <v>1075018963.07088</v>
      </c>
      <c r="AJ1158" s="10">
        <f t="shared" si="81"/>
        <v>-681071587.310885</v>
      </c>
      <c r="AK1158" s="18">
        <f>AD1158-VLOOKUP(A1158,[2]选股结果!$A$2:$G$4900,7,FALSE)</f>
        <v>355213535.43</v>
      </c>
    </row>
    <row r="1159" spans="1:37">
      <c r="A1159" s="5" t="s">
        <v>2351</v>
      </c>
      <c r="B1159" s="5" t="s">
        <v>2352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/>
      <c r="L1159" s="6">
        <v>0</v>
      </c>
      <c r="M1159" s="6">
        <v>0</v>
      </c>
      <c r="N1159" s="6"/>
      <c r="O1159" s="6">
        <v>0</v>
      </c>
      <c r="P1159" s="6">
        <v>78190452.35</v>
      </c>
      <c r="Q1159" s="6">
        <v>40461734.82</v>
      </c>
      <c r="R1159" s="6"/>
      <c r="S1159" s="6">
        <v>916259238.89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209742573.52</v>
      </c>
      <c r="AA1159" s="6">
        <v>87904722.78</v>
      </c>
      <c r="AB1159" s="10">
        <f t="shared" si="79"/>
        <v>1452715253.02</v>
      </c>
      <c r="AC1159" s="10">
        <f t="shared" si="78"/>
        <v>1292096987.54</v>
      </c>
      <c r="AD1159" s="10">
        <f t="shared" si="80"/>
        <v>160618265.48</v>
      </c>
      <c r="AE1159" s="12">
        <f>C1159/(1+0.13)/VLOOKUP(A1159,[1]选股结果!$A$2:$AX$3002,3,FALSE)</f>
        <v>0.895946930802256</v>
      </c>
      <c r="AF1159" s="12">
        <f>(S1159/(1+0.1)+Z1159)/(VLOOKUP(A1159,[1]选股结果!$A$2:$AY$3002,51,FALSE))</f>
        <v>1.09544494214235</v>
      </c>
      <c r="AG1159" s="16"/>
      <c r="AH1159" s="12">
        <f>AD1159/VLOOKUP(A1159,[1]选股结果!$A$2:$AX$3002,35,FALSE)</f>
        <v>0.557336363270634</v>
      </c>
      <c r="AI1159" s="10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S1159/(1+0.13)+Z1159)</f>
        <v>-68735752.2434514</v>
      </c>
      <c r="AJ1159" s="10">
        <f t="shared" si="81"/>
        <v>229354017.723451</v>
      </c>
      <c r="AK1159" s="18">
        <f>AD1159-VLOOKUP(A1159,[2]选股结果!$A$2:$G$4900,7,FALSE)</f>
        <v>161740197.95</v>
      </c>
    </row>
    <row r="1160" spans="1:37">
      <c r="A1160" s="5" t="s">
        <v>2353</v>
      </c>
      <c r="B1160" s="5" t="s">
        <v>2354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/>
      <c r="L1160" s="6">
        <v>0</v>
      </c>
      <c r="M1160" s="6">
        <v>0</v>
      </c>
      <c r="N1160" s="6"/>
      <c r="O1160" s="6">
        <v>0</v>
      </c>
      <c r="P1160" s="6">
        <v>450016679.78</v>
      </c>
      <c r="Q1160" s="6">
        <v>150563619.12</v>
      </c>
      <c r="R1160" s="6"/>
      <c r="S1160" s="6">
        <v>5940798971.87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1436087882.48</v>
      </c>
      <c r="AA1160" s="6">
        <v>765937184.42</v>
      </c>
      <c r="AB1160" s="10">
        <f t="shared" si="79"/>
        <v>10928384044.93</v>
      </c>
      <c r="AC1160" s="10">
        <f t="shared" si="78"/>
        <v>8592840718.55</v>
      </c>
      <c r="AD1160" s="10">
        <f t="shared" si="80"/>
        <v>2335543326.38</v>
      </c>
      <c r="AE1160" s="12">
        <f>C1160/(1+0.13)/VLOOKUP(A1160,[1]选股结果!$A$2:$AX$3002,3,FALSE)</f>
        <v>1.02873445914948</v>
      </c>
      <c r="AF1160" s="12">
        <f>(S1160/(1+0.1)+Z1160)/(VLOOKUP(A1160,[1]选股结果!$A$2:$AY$3002,51,FALSE))</f>
        <v>0.809196155512018</v>
      </c>
      <c r="AG1160" s="16"/>
      <c r="AH1160" s="12">
        <f>AD1160/VLOOKUP(A1160,[1]选股结果!$A$2:$AX$3002,35,FALSE)</f>
        <v>9.3388503221785</v>
      </c>
      <c r="AI1160" s="10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S1160/(1+0.13)+Z1160)</f>
        <v>1755463967.56619</v>
      </c>
      <c r="AJ1160" s="10">
        <f t="shared" si="81"/>
        <v>580079358.813805</v>
      </c>
      <c r="AK1160" s="18">
        <f>AD1160-VLOOKUP(A1160,[2]选股结果!$A$2:$G$4900,7,FALSE)</f>
        <v>2337157310.96</v>
      </c>
    </row>
    <row r="1161" spans="1:37">
      <c r="A1161" s="5" t="s">
        <v>2355</v>
      </c>
      <c r="B1161" s="5" t="s">
        <v>2356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/>
      <c r="L1161" s="6">
        <v>0</v>
      </c>
      <c r="M1161" s="6">
        <v>0</v>
      </c>
      <c r="N1161" s="6"/>
      <c r="O1161" s="6">
        <v>0</v>
      </c>
      <c r="P1161" s="6">
        <v>11621453.32</v>
      </c>
      <c r="Q1161" s="6">
        <v>57331974.91</v>
      </c>
      <c r="R1161" s="6"/>
      <c r="S1161" s="6">
        <v>717768971.64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35444995.97</v>
      </c>
      <c r="AA1161" s="6">
        <v>69352525.85</v>
      </c>
      <c r="AB1161" s="10">
        <f t="shared" si="79"/>
        <v>812776900.92</v>
      </c>
      <c r="AC1161" s="10">
        <f t="shared" si="78"/>
        <v>834187946.78</v>
      </c>
      <c r="AD1161" s="10">
        <f t="shared" si="80"/>
        <v>-21411045.8600001</v>
      </c>
      <c r="AE1161" s="12">
        <f>C1161/(1+0.13)/VLOOKUP(A1161,[1]选股结果!$A$2:$AX$3002,3,FALSE)</f>
        <v>1.14642075016534</v>
      </c>
      <c r="AF1161" s="12">
        <f>(S1161/(1+0.1)+Z1161)/(VLOOKUP(A1161,[1]选股结果!$A$2:$AY$3002,51,FALSE))</f>
        <v>1.27818559955</v>
      </c>
      <c r="AG1161" s="16"/>
      <c r="AH1161" s="12">
        <f>AD1161/VLOOKUP(A1161,[1]选股结果!$A$2:$AX$3002,35,FALSE)</f>
        <v>-4.55052208824459</v>
      </c>
      <c r="AI1161" s="10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S1161/(1+0.13)+Z1161)</f>
        <v>-132405327.80239</v>
      </c>
      <c r="AJ1161" s="10">
        <f t="shared" si="81"/>
        <v>110994281.942389</v>
      </c>
      <c r="AK1161" s="18">
        <f>AD1161-VLOOKUP(A1161,[2]选股结果!$A$2:$G$4900,7,FALSE)</f>
        <v>-21755083.0400001</v>
      </c>
    </row>
    <row r="1162" spans="1:37">
      <c r="A1162" s="5" t="s">
        <v>2357</v>
      </c>
      <c r="B1162" s="5" t="s">
        <v>2358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/>
      <c r="L1162" s="6">
        <v>0</v>
      </c>
      <c r="M1162" s="6">
        <v>0</v>
      </c>
      <c r="N1162" s="6"/>
      <c r="O1162" s="6">
        <v>0</v>
      </c>
      <c r="P1162" s="6">
        <v>46980175.99</v>
      </c>
      <c r="Q1162" s="6">
        <v>23871324.79</v>
      </c>
      <c r="R1162" s="6"/>
      <c r="S1162" s="6">
        <v>1267302489.98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141679327.67</v>
      </c>
      <c r="AA1162" s="6">
        <v>164534639.56</v>
      </c>
      <c r="AB1162" s="10">
        <f t="shared" si="79"/>
        <v>1598385589.02</v>
      </c>
      <c r="AC1162" s="10">
        <f t="shared" si="78"/>
        <v>1620496633.2</v>
      </c>
      <c r="AD1162" s="10">
        <f t="shared" si="80"/>
        <v>-22111044.1800001</v>
      </c>
      <c r="AE1162" s="12">
        <f>C1162/(1+0.13)/VLOOKUP(A1162,[1]选股结果!$A$2:$AX$3002,3,FALSE)</f>
        <v>0.755365939670665</v>
      </c>
      <c r="AF1162" s="12">
        <f>(S1162/(1+0.1)+Z1162)/(VLOOKUP(A1162,[1]选股结果!$A$2:$AY$3002,51,FALSE))</f>
        <v>0.728419961519319</v>
      </c>
      <c r="AG1162" s="16"/>
      <c r="AH1162" s="12">
        <f>AD1162/VLOOKUP(A1162,[1]选股结果!$A$2:$AX$3002,35,FALSE)</f>
        <v>-0.614323822175659</v>
      </c>
      <c r="AI1162" s="10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S1162/(1+0.13)+Z1162)</f>
        <v>512949472.389115</v>
      </c>
      <c r="AJ1162" s="10">
        <f t="shared" si="81"/>
        <v>-535060516.569115</v>
      </c>
      <c r="AK1162" s="18">
        <f>AD1162-VLOOKUP(A1162,[2]选股结果!$A$2:$G$4900,7,FALSE)</f>
        <v>-22104381.6500001</v>
      </c>
    </row>
    <row r="1163" spans="1:37">
      <c r="A1163" s="5" t="s">
        <v>2359</v>
      </c>
      <c r="B1163" s="5" t="s">
        <v>2360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/>
      <c r="L1163" s="6">
        <v>0</v>
      </c>
      <c r="M1163" s="6">
        <v>0</v>
      </c>
      <c r="N1163" s="6"/>
      <c r="O1163" s="6">
        <v>0</v>
      </c>
      <c r="P1163" s="6">
        <v>102982088.17</v>
      </c>
      <c r="Q1163" s="6">
        <v>178642784.83</v>
      </c>
      <c r="R1163" s="6"/>
      <c r="S1163" s="6">
        <v>1074216965.5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215916666.85</v>
      </c>
      <c r="AA1163" s="6">
        <v>295147869.79</v>
      </c>
      <c r="AB1163" s="10">
        <f t="shared" si="79"/>
        <v>1659947661.27</v>
      </c>
      <c r="AC1163" s="10">
        <f t="shared" si="78"/>
        <v>1688263590.31</v>
      </c>
      <c r="AD1163" s="10">
        <f t="shared" si="80"/>
        <v>-28315929.04</v>
      </c>
      <c r="AE1163" s="12">
        <f>C1163/(1+0.13)/VLOOKUP(A1163,[1]选股结果!$A$2:$AX$3002,3,FALSE)</f>
        <v>0.732482779490685</v>
      </c>
      <c r="AF1163" s="12">
        <f>(S1163/(1+0.1)+Z1163)/(VLOOKUP(A1163,[1]选股结果!$A$2:$AY$3002,51,FALSE))</f>
        <v>0.684399945288949</v>
      </c>
      <c r="AG1163" s="16"/>
      <c r="AH1163" s="12">
        <f>AD1163/VLOOKUP(A1163,[1]选股结果!$A$2:$AX$3002,35,FALSE)</f>
        <v>1.13396718944858</v>
      </c>
      <c r="AI1163" s="10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S1163/(1+0.13)+Z1163)</f>
        <v>575818283.346637</v>
      </c>
      <c r="AJ1163" s="10">
        <f t="shared" si="81"/>
        <v>-604134212.386637</v>
      </c>
      <c r="AK1163" s="18">
        <f>AD1163-VLOOKUP(A1163,[2]选股结果!$A$2:$G$4900,7,FALSE)</f>
        <v>-13506655.78</v>
      </c>
    </row>
    <row r="1164" spans="1:37">
      <c r="A1164" s="5" t="s">
        <v>2361</v>
      </c>
      <c r="B1164" s="5" t="s">
        <v>2362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/>
      <c r="L1164" s="6">
        <v>0</v>
      </c>
      <c r="M1164" s="6">
        <v>0</v>
      </c>
      <c r="N1164" s="6"/>
      <c r="O1164" s="6">
        <v>0</v>
      </c>
      <c r="P1164" s="6">
        <v>61896890.41</v>
      </c>
      <c r="Q1164" s="6">
        <v>1459672054.71</v>
      </c>
      <c r="R1164" s="6"/>
      <c r="S1164" s="6">
        <v>3818335631.58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133759850.16</v>
      </c>
      <c r="AA1164" s="6">
        <v>1035667026.85</v>
      </c>
      <c r="AB1164" s="10">
        <f t="shared" si="79"/>
        <v>4417127402.86</v>
      </c>
      <c r="AC1164" s="10">
        <f t="shared" si="78"/>
        <v>5049659399</v>
      </c>
      <c r="AD1164" s="10">
        <f t="shared" si="80"/>
        <v>-632531996.139999</v>
      </c>
      <c r="AE1164" s="12">
        <f>C1164/(1+0.13)/VLOOKUP(A1164,[1]选股结果!$A$2:$AX$3002,3,FALSE)</f>
        <v>0.609952299167848</v>
      </c>
      <c r="AF1164" s="12">
        <f>(S1164/(1+0.1)+Z1164)/(VLOOKUP(A1164,[1]选股结果!$A$2:$AY$3002,51,FALSE))</f>
        <v>0.890609724487559</v>
      </c>
      <c r="AG1164" s="16"/>
      <c r="AH1164" s="12">
        <f>AD1164/VLOOKUP(A1164,[1]选股结果!$A$2:$AX$3002,35,FALSE)</f>
        <v>-5.1205320193004</v>
      </c>
      <c r="AI1164" s="10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S1164/(1+0.13)+Z1164)</f>
        <v>534941667.155752</v>
      </c>
      <c r="AJ1164" s="10">
        <f t="shared" si="81"/>
        <v>-1167473663.29575</v>
      </c>
      <c r="AK1164" s="18">
        <f>AD1164-VLOOKUP(A1164,[2]选股结果!$A$2:$G$4900,7,FALSE)</f>
        <v>-632438133.389999</v>
      </c>
    </row>
    <row r="1165" spans="1:37">
      <c r="A1165" s="5" t="s">
        <v>2363</v>
      </c>
      <c r="B1165" s="5" t="s">
        <v>2364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/>
      <c r="L1165" s="6">
        <v>0</v>
      </c>
      <c r="M1165" s="6">
        <v>0</v>
      </c>
      <c r="N1165" s="6"/>
      <c r="O1165" s="6">
        <v>0</v>
      </c>
      <c r="P1165" s="6">
        <v>663469403.83</v>
      </c>
      <c r="Q1165" s="6">
        <v>241799886.75</v>
      </c>
      <c r="R1165" s="6"/>
      <c r="S1165" s="6">
        <v>7717293338.94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2461910817.17</v>
      </c>
      <c r="AA1165" s="6">
        <v>1198273765.85</v>
      </c>
      <c r="AB1165" s="10">
        <f t="shared" si="79"/>
        <v>14154974235.78</v>
      </c>
      <c r="AC1165" s="10">
        <f t="shared" si="78"/>
        <v>12040947325.79</v>
      </c>
      <c r="AD1165" s="10">
        <f t="shared" si="80"/>
        <v>2114026909.99</v>
      </c>
      <c r="AE1165" s="12">
        <f>C1165/(1+0.13)/VLOOKUP(A1165,[1]选股结果!$A$2:$AX$3002,3,FALSE)</f>
        <v>0.915148226099339</v>
      </c>
      <c r="AF1165" s="12">
        <f>(S1165/(1+0.1)+Z1165)/(VLOOKUP(A1165,[1]选股结果!$A$2:$AY$3002,51,FALSE))</f>
        <v>0.794497292707712</v>
      </c>
      <c r="AG1165" s="16"/>
      <c r="AH1165" s="12">
        <f>AD1165/VLOOKUP(A1165,[1]选股结果!$A$2:$AX$3002,35,FALSE)</f>
        <v>2.50243228168202</v>
      </c>
      <c r="AI1165" s="10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S1165/(1+0.13)+Z1165)</f>
        <v>2637718977.30469</v>
      </c>
      <c r="AJ1165" s="10">
        <f t="shared" si="81"/>
        <v>-523692067.31469</v>
      </c>
      <c r="AK1165" s="18">
        <f>AD1165-VLOOKUP(A1165,[2]选股结果!$A$2:$G$4900,7,FALSE)</f>
        <v>2118643507.66</v>
      </c>
    </row>
    <row r="1166" spans="1:37">
      <c r="A1166" s="5" t="s">
        <v>2365</v>
      </c>
      <c r="B1166" s="5" t="s">
        <v>2366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/>
      <c r="L1166" s="6">
        <v>0</v>
      </c>
      <c r="M1166" s="6">
        <v>0</v>
      </c>
      <c r="N1166" s="6"/>
      <c r="O1166" s="6">
        <v>0</v>
      </c>
      <c r="P1166" s="6">
        <v>7297659.84</v>
      </c>
      <c r="Q1166" s="6">
        <v>100204698.87</v>
      </c>
      <c r="R1166" s="6"/>
      <c r="S1166" s="6">
        <v>2257682542.48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281331672.39</v>
      </c>
      <c r="AA1166" s="6">
        <v>97856973.14</v>
      </c>
      <c r="AB1166" s="10">
        <f t="shared" si="79"/>
        <v>2674472595.96</v>
      </c>
      <c r="AC1166" s="10">
        <f t="shared" si="78"/>
        <v>2644168847.85</v>
      </c>
      <c r="AD1166" s="10">
        <f t="shared" si="80"/>
        <v>30303748.1100001</v>
      </c>
      <c r="AE1166" s="12">
        <f>C1166/(1+0.13)/VLOOKUP(A1166,[1]选股结果!$A$2:$AX$3002,3,FALSE)</f>
        <v>0.962391951029946</v>
      </c>
      <c r="AF1166" s="12">
        <f>(S1166/(1+0.1)+Z1166)/(VLOOKUP(A1166,[1]选股结果!$A$2:$AY$3002,51,FALSE))</f>
        <v>0.996483292641506</v>
      </c>
      <c r="AG1166" s="16"/>
      <c r="AH1166" s="12">
        <f>AD1166/VLOOKUP(A1166,[1]选股结果!$A$2:$AX$3002,35,FALSE)</f>
        <v>0.232972528223024</v>
      </c>
      <c r="AI1166" s="10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S1166/(1+0.13)+Z1166)</f>
        <v>62725673.8328319</v>
      </c>
      <c r="AJ1166" s="10">
        <f t="shared" si="81"/>
        <v>-32421925.7228317</v>
      </c>
      <c r="AK1166" s="18">
        <f>AD1166-VLOOKUP(A1166,[2]选股结果!$A$2:$G$4900,7,FALSE)</f>
        <v>30303858.4100001</v>
      </c>
    </row>
    <row r="1167" spans="1:37">
      <c r="A1167" s="5" t="s">
        <v>2367</v>
      </c>
      <c r="B1167" s="5" t="s">
        <v>2368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/>
      <c r="L1167" s="6">
        <v>0</v>
      </c>
      <c r="M1167" s="6">
        <v>0</v>
      </c>
      <c r="N1167" s="6"/>
      <c r="O1167" s="6">
        <v>0</v>
      </c>
      <c r="P1167" s="6">
        <v>96100047.13</v>
      </c>
      <c r="Q1167" s="6">
        <v>43341593.65</v>
      </c>
      <c r="R1167" s="6"/>
      <c r="S1167" s="6">
        <v>1314690797.23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609589434.48</v>
      </c>
      <c r="AA1167" s="6">
        <v>216490490.32</v>
      </c>
      <c r="AB1167" s="10">
        <f t="shared" si="79"/>
        <v>2120094410.07</v>
      </c>
      <c r="AC1167" s="10">
        <f t="shared" si="78"/>
        <v>2236870769.16</v>
      </c>
      <c r="AD1167" s="10">
        <f t="shared" si="80"/>
        <v>-116776359.09</v>
      </c>
      <c r="AE1167" s="12">
        <f>C1167/(1+0.13)/VLOOKUP(A1167,[1]选股结果!$A$2:$AX$3002,3,FALSE)</f>
        <v>0.798478580068439</v>
      </c>
      <c r="AF1167" s="12">
        <f>(S1167/(1+0.1)+Z1167)/(VLOOKUP(A1167,[1]选股结果!$A$2:$AY$3002,51,FALSE))</f>
        <v>0.810531857757409</v>
      </c>
      <c r="AG1167" s="16"/>
      <c r="AH1167" s="12">
        <f>AD1167/VLOOKUP(A1167,[1]选股结果!$A$2:$AX$3002,35,FALSE)</f>
        <v>-1.49346869235607</v>
      </c>
      <c r="AI1167" s="10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S1167/(1+0.13)+Z1167)</f>
        <v>453607666.820619</v>
      </c>
      <c r="AJ1167" s="10">
        <f t="shared" si="81"/>
        <v>-570384025.910619</v>
      </c>
      <c r="AK1167" s="18">
        <f>AD1167-VLOOKUP(A1167,[2]选股结果!$A$2:$G$4900,7,FALSE)</f>
        <v>-117303123.47</v>
      </c>
    </row>
    <row r="1168" spans="1:37">
      <c r="A1168" s="5" t="s">
        <v>2369</v>
      </c>
      <c r="B1168" s="5" t="s">
        <v>2370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/>
      <c r="L1168" s="6">
        <v>0</v>
      </c>
      <c r="M1168" s="6">
        <v>0</v>
      </c>
      <c r="N1168" s="6"/>
      <c r="O1168" s="6">
        <v>0</v>
      </c>
      <c r="P1168" s="6">
        <v>39097169.54</v>
      </c>
      <c r="Q1168" s="6">
        <v>9707720.34</v>
      </c>
      <c r="R1168" s="6"/>
      <c r="S1168" s="6">
        <v>366595346.47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102135435.39</v>
      </c>
      <c r="AA1168" s="6">
        <v>34241311.79</v>
      </c>
      <c r="AB1168" s="10">
        <f t="shared" si="79"/>
        <v>792301468.14</v>
      </c>
      <c r="AC1168" s="10">
        <f t="shared" si="78"/>
        <v>542069263.19</v>
      </c>
      <c r="AD1168" s="10">
        <f t="shared" si="80"/>
        <v>250232204.95</v>
      </c>
      <c r="AE1168" s="12">
        <f>C1168/(1+0.13)/VLOOKUP(A1168,[1]选股结果!$A$2:$AX$3002,3,FALSE)</f>
        <v>0.498596685418696</v>
      </c>
      <c r="AF1168" s="12">
        <f>(S1168/(1+0.1)+Z1168)/(VLOOKUP(A1168,[1]选股结果!$A$2:$AY$3002,51,FALSE))</f>
        <v>0.346557004579641</v>
      </c>
      <c r="AG1168" s="16"/>
      <c r="AH1168" s="12">
        <f>AD1168/VLOOKUP(A1168,[1]选股结果!$A$2:$AX$3002,35,FALSE)</f>
        <v>2.71141089085476</v>
      </c>
      <c r="AI1168" s="10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S1168/(1+0.13)+Z1168)</f>
        <v>829814216.62708</v>
      </c>
      <c r="AJ1168" s="10">
        <f t="shared" si="81"/>
        <v>-579582011.67708</v>
      </c>
      <c r="AK1168" s="18">
        <f>AD1168-VLOOKUP(A1168,[2]选股结果!$A$2:$G$4900,7,FALSE)</f>
        <v>250191985.64</v>
      </c>
    </row>
    <row r="1169" spans="1:37">
      <c r="A1169" s="5" t="s">
        <v>2371</v>
      </c>
      <c r="B1169" s="5" t="s">
        <v>2372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/>
      <c r="L1169" s="6">
        <v>0</v>
      </c>
      <c r="M1169" s="6">
        <v>0</v>
      </c>
      <c r="N1169" s="6"/>
      <c r="O1169" s="6">
        <v>0</v>
      </c>
      <c r="P1169" s="6">
        <v>45997398.88</v>
      </c>
      <c r="Q1169" s="6">
        <v>39243532.32</v>
      </c>
      <c r="R1169" s="6"/>
      <c r="S1169" s="6">
        <v>492806772.36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119952886.08</v>
      </c>
      <c r="AA1169" s="6">
        <v>115793467.77</v>
      </c>
      <c r="AB1169" s="10">
        <f t="shared" si="79"/>
        <v>978598020.45</v>
      </c>
      <c r="AC1169" s="10">
        <f t="shared" si="78"/>
        <v>774550525.09</v>
      </c>
      <c r="AD1169" s="10">
        <f t="shared" si="80"/>
        <v>204047495.36</v>
      </c>
      <c r="AE1169" s="12">
        <f>C1169/(1+0.13)/VLOOKUP(A1169,[1]选股结果!$A$2:$AX$3002,3,FALSE)</f>
        <v>0.872464673619399</v>
      </c>
      <c r="AF1169" s="12">
        <f>(S1169/(1+0.1)+Z1169)/(VLOOKUP(A1169,[1]选股结果!$A$2:$AY$3002,51,FALSE))</f>
        <v>0.764842110469227</v>
      </c>
      <c r="AG1169" s="16"/>
      <c r="AH1169" s="12">
        <f>AD1169/VLOOKUP(A1169,[1]选股结果!$A$2:$AX$3002,35,FALSE)</f>
        <v>1.12652529527814</v>
      </c>
      <c r="AI1169" s="10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S1169/(1+0.13)+Z1169)</f>
        <v>186518310.190796</v>
      </c>
      <c r="AJ1169" s="10">
        <f t="shared" si="81"/>
        <v>17529185.1692035</v>
      </c>
      <c r="AK1169" s="18">
        <f>AD1169-VLOOKUP(A1169,[2]选股结果!$A$2:$G$4900,7,FALSE)</f>
        <v>204441362.22</v>
      </c>
    </row>
    <row r="1170" spans="1:37">
      <c r="A1170" s="5" t="s">
        <v>2373</v>
      </c>
      <c r="B1170" s="5" t="s">
        <v>2374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/>
      <c r="L1170" s="6">
        <v>0</v>
      </c>
      <c r="M1170" s="6">
        <v>0</v>
      </c>
      <c r="N1170" s="6"/>
      <c r="O1170" s="6">
        <v>0</v>
      </c>
      <c r="P1170" s="6">
        <v>23839498.29</v>
      </c>
      <c r="Q1170" s="6">
        <v>18657669.32</v>
      </c>
      <c r="R1170" s="6"/>
      <c r="S1170" s="6">
        <v>359875641.26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34771882.38</v>
      </c>
      <c r="AA1170" s="6">
        <v>139756197.95</v>
      </c>
      <c r="AB1170" s="10">
        <f t="shared" si="79"/>
        <v>540258643.5</v>
      </c>
      <c r="AC1170" s="10">
        <f t="shared" ref="AC1170:AC1233" si="82">S1170+T1170+U1170+V1170+W1170+X1170+Y1170+Z1170+AA1170+P1170</f>
        <v>558243219.88</v>
      </c>
      <c r="AD1170" s="10">
        <f t="shared" si="80"/>
        <v>-17984576.38</v>
      </c>
      <c r="AE1170" s="12">
        <f>C1170/(1+0.13)/VLOOKUP(A1170,[1]选股结果!$A$2:$AX$3002,3,FALSE)</f>
        <v>0.777343736534731</v>
      </c>
      <c r="AF1170" s="12">
        <f>(S1170/(1+0.1)+Z1170)/(VLOOKUP(A1170,[1]选股结果!$A$2:$AY$3002,51,FALSE))</f>
        <v>0.609637830521425</v>
      </c>
      <c r="AG1170" s="16"/>
      <c r="AH1170" s="12">
        <f>AD1170/VLOOKUP(A1170,[1]选股结果!$A$2:$AX$3002,35,FALSE)</f>
        <v>-29.4901521724415</v>
      </c>
      <c r="AI1170" s="10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S1170/(1+0.13)+Z1170)</f>
        <v>240437000.575841</v>
      </c>
      <c r="AJ1170" s="10">
        <f t="shared" si="81"/>
        <v>-258421576.955841</v>
      </c>
      <c r="AK1170" s="18">
        <f>AD1170-VLOOKUP(A1170,[2]选股结果!$A$2:$G$4900,7,FALSE)</f>
        <v>-18066390.51</v>
      </c>
    </row>
    <row r="1171" spans="1:37">
      <c r="A1171" s="5" t="s">
        <v>2375</v>
      </c>
      <c r="B1171" s="5" t="s">
        <v>2376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/>
      <c r="L1171" s="6">
        <v>0</v>
      </c>
      <c r="M1171" s="6">
        <v>0</v>
      </c>
      <c r="N1171" s="6"/>
      <c r="O1171" s="6">
        <v>0</v>
      </c>
      <c r="P1171" s="6">
        <v>24100143.8</v>
      </c>
      <c r="Q1171" s="6">
        <v>36575156.03</v>
      </c>
      <c r="R1171" s="6"/>
      <c r="S1171" s="6">
        <v>500543998.11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55681782.5</v>
      </c>
      <c r="AA1171" s="6">
        <v>37753883.48</v>
      </c>
      <c r="AB1171" s="10">
        <f t="shared" si="79"/>
        <v>612464736.54</v>
      </c>
      <c r="AC1171" s="10">
        <f t="shared" si="82"/>
        <v>618079807.89</v>
      </c>
      <c r="AD1171" s="10">
        <f t="shared" si="80"/>
        <v>-5615071.35000002</v>
      </c>
      <c r="AE1171" s="12">
        <f>C1171/(1+0.13)/VLOOKUP(A1171,[1]选股结果!$A$2:$AX$3002,3,FALSE)</f>
        <v>0.837317175208857</v>
      </c>
      <c r="AF1171" s="12">
        <f>(S1171/(1+0.1)+Z1171)/(VLOOKUP(A1171,[1]选股结果!$A$2:$AY$3002,51,FALSE))</f>
        <v>0.95307319140699</v>
      </c>
      <c r="AG1171" s="16"/>
      <c r="AH1171" s="12">
        <f>AD1171/VLOOKUP(A1171,[1]选股结果!$A$2:$AX$3002,35,FALSE)</f>
        <v>1.01375222728149</v>
      </c>
      <c r="AI1171" s="10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S1171/(1+0.13)+Z1171)</f>
        <v>37227300.5071681</v>
      </c>
      <c r="AJ1171" s="10">
        <f t="shared" si="81"/>
        <v>-42842371.8571681</v>
      </c>
      <c r="AK1171" s="18">
        <f>AD1171-VLOOKUP(A1171,[2]选股结果!$A$2:$G$4900,7,FALSE)</f>
        <v>-6964032.84000002</v>
      </c>
    </row>
    <row r="1172" spans="1:37">
      <c r="A1172" s="5" t="s">
        <v>2377</v>
      </c>
      <c r="B1172" s="5" t="s">
        <v>2378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/>
      <c r="L1172" s="6">
        <v>0</v>
      </c>
      <c r="M1172" s="6">
        <v>0</v>
      </c>
      <c r="N1172" s="6"/>
      <c r="O1172" s="6">
        <v>0</v>
      </c>
      <c r="P1172" s="6">
        <v>115325261.28</v>
      </c>
      <c r="Q1172" s="6">
        <v>514460817.86</v>
      </c>
      <c r="R1172" s="6"/>
      <c r="S1172" s="6">
        <v>2996171387.38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257667659.07</v>
      </c>
      <c r="AA1172" s="6">
        <v>347112485.55</v>
      </c>
      <c r="AB1172" s="10">
        <f t="shared" si="79"/>
        <v>3725051475.12</v>
      </c>
      <c r="AC1172" s="10">
        <f t="shared" si="82"/>
        <v>3716276793.28</v>
      </c>
      <c r="AD1172" s="10">
        <f t="shared" si="80"/>
        <v>8774681.83999968</v>
      </c>
      <c r="AE1172" s="12">
        <f>C1172/(1+0.13)/VLOOKUP(A1172,[1]选股结果!$A$2:$AX$3002,3,FALSE)</f>
        <v>0.810404340489584</v>
      </c>
      <c r="AF1172" s="12">
        <f>(S1172/(1+0.1)+Z1172)/(VLOOKUP(A1172,[1]选股结果!$A$2:$AY$3002,51,FALSE))</f>
        <v>0.901777570450942</v>
      </c>
      <c r="AG1172" s="16"/>
      <c r="AH1172" s="12">
        <f>AD1172/VLOOKUP(A1172,[1]选股结果!$A$2:$AX$3002,35,FALSE)</f>
        <v>0.0811242941481151</v>
      </c>
      <c r="AI1172" s="10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S1172/(1+0.13)+Z1172)</f>
        <v>397056370.853893</v>
      </c>
      <c r="AJ1172" s="10">
        <f t="shared" si="81"/>
        <v>-388281689.013894</v>
      </c>
      <c r="AK1172" s="18">
        <f>AD1172-VLOOKUP(A1172,[2]选股结果!$A$2:$G$4900,7,FALSE)</f>
        <v>9117761.50999968</v>
      </c>
    </row>
    <row r="1173" spans="1:37">
      <c r="A1173" s="5" t="s">
        <v>2379</v>
      </c>
      <c r="B1173" s="5" t="s">
        <v>2380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/>
      <c r="L1173" s="6">
        <v>0</v>
      </c>
      <c r="M1173" s="6">
        <v>0</v>
      </c>
      <c r="N1173" s="6"/>
      <c r="O1173" s="6">
        <v>0</v>
      </c>
      <c r="P1173" s="6">
        <v>108880048.01</v>
      </c>
      <c r="Q1173" s="6">
        <v>5254775.11</v>
      </c>
      <c r="R1173" s="6"/>
      <c r="S1173" s="6">
        <v>1042732371.05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52053520.1</v>
      </c>
      <c r="AA1173" s="6">
        <v>24572194.4</v>
      </c>
      <c r="AB1173" s="10">
        <f t="shared" si="79"/>
        <v>1218121086.68</v>
      </c>
      <c r="AC1173" s="10">
        <f t="shared" si="82"/>
        <v>1228238133.56</v>
      </c>
      <c r="AD1173" s="10">
        <f t="shared" si="80"/>
        <v>-10117046.8800001</v>
      </c>
      <c r="AE1173" s="12">
        <f>C1173/(1+0.13)/VLOOKUP(A1173,[1]选股结果!$A$2:$AX$3002,3,FALSE)</f>
        <v>0.392618938953601</v>
      </c>
      <c r="AF1173" s="12">
        <f>(S1173/(1+0.1)+Z1173)/(VLOOKUP(A1173,[1]选股结果!$A$2:$AY$3002,51,FALSE))</f>
        <v>0.41630679362084</v>
      </c>
      <c r="AG1173" s="16"/>
      <c r="AH1173" s="12">
        <f>AD1173/VLOOKUP(A1173,[1]选股结果!$A$2:$AX$3002,35,FALSE)</f>
        <v>-0.0380186335989904</v>
      </c>
      <c r="AI1173" s="10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S1173/(1+0.13)+Z1173)</f>
        <v>1427230008.39124</v>
      </c>
      <c r="AJ1173" s="10">
        <f t="shared" si="81"/>
        <v>-1437347055.27124</v>
      </c>
      <c r="AK1173" s="18">
        <f>AD1173-VLOOKUP(A1173,[2]选股结果!$A$2:$G$4900,7,FALSE)</f>
        <v>-10236078.3500001</v>
      </c>
    </row>
    <row r="1174" spans="1:37">
      <c r="A1174" s="5" t="s">
        <v>2381</v>
      </c>
      <c r="B1174" s="5" t="s">
        <v>2382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/>
      <c r="L1174" s="6">
        <v>0</v>
      </c>
      <c r="M1174" s="6">
        <v>0</v>
      </c>
      <c r="N1174" s="6"/>
      <c r="O1174" s="6">
        <v>0</v>
      </c>
      <c r="P1174" s="6">
        <v>359470959.15</v>
      </c>
      <c r="Q1174" s="6">
        <v>105511768.39</v>
      </c>
      <c r="R1174" s="6"/>
      <c r="S1174" s="6">
        <v>119603787.06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216877816.53</v>
      </c>
      <c r="AA1174" s="6">
        <v>2064282444.26</v>
      </c>
      <c r="AB1174" s="10">
        <f t="shared" si="79"/>
        <v>3041298586.72</v>
      </c>
      <c r="AC1174" s="10">
        <f t="shared" si="82"/>
        <v>2760235007</v>
      </c>
      <c r="AD1174" s="10">
        <f t="shared" si="80"/>
        <v>281063579.72</v>
      </c>
      <c r="AE1174" s="12">
        <f>C1174/(1+0.13)/VLOOKUP(A1174,[1]选股结果!$A$2:$AX$3002,3,FALSE)</f>
        <v>1.06292347656883</v>
      </c>
      <c r="AF1174" s="12">
        <f>(S1174/(1+0.1)+Z1174)/(VLOOKUP(A1174,[1]选股结果!$A$2:$AY$3002,51,FALSE))</f>
        <v>0.158552701804508</v>
      </c>
      <c r="AG1174" s="16"/>
      <c r="AH1174" s="12">
        <f>AD1174/VLOOKUP(A1174,[1]选股结果!$A$2:$AX$3002,35,FALSE)</f>
        <v>0.746986983627792</v>
      </c>
      <c r="AI1174" s="10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S1174/(1+0.13)+Z1174)</f>
        <v>1730907790.05487</v>
      </c>
      <c r="AJ1174" s="10">
        <f t="shared" si="81"/>
        <v>-1449844210.33487</v>
      </c>
      <c r="AK1174" s="18">
        <f>AD1174-VLOOKUP(A1174,[2]选股结果!$A$2:$G$4900,7,FALSE)</f>
        <v>281344424.74</v>
      </c>
    </row>
    <row r="1175" spans="1:37">
      <c r="A1175" s="5" t="s">
        <v>2383</v>
      </c>
      <c r="B1175" s="5" t="s">
        <v>2384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/>
      <c r="L1175" s="6">
        <v>0</v>
      </c>
      <c r="M1175" s="6">
        <v>0</v>
      </c>
      <c r="N1175" s="6"/>
      <c r="O1175" s="6">
        <v>0</v>
      </c>
      <c r="P1175" s="6">
        <v>343288106.28</v>
      </c>
      <c r="Q1175" s="6">
        <v>104255698.79</v>
      </c>
      <c r="R1175" s="6"/>
      <c r="S1175" s="6">
        <v>4091201671.5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150261604.98</v>
      </c>
      <c r="AA1175" s="6">
        <v>67645369.19</v>
      </c>
      <c r="AB1175" s="10">
        <f t="shared" si="79"/>
        <v>4959476208.14</v>
      </c>
      <c r="AC1175" s="10">
        <f t="shared" si="82"/>
        <v>4652396751.95</v>
      </c>
      <c r="AD1175" s="10">
        <f t="shared" si="80"/>
        <v>307079456.190001</v>
      </c>
      <c r="AE1175" s="12">
        <f>C1175/(1+0.13)/VLOOKUP(A1175,[1]选股结果!$A$2:$AX$3002,3,FALSE)</f>
        <v>0.87291463222296</v>
      </c>
      <c r="AF1175" s="12">
        <f>(S1175/(1+0.1)+Z1175)/(VLOOKUP(A1175,[1]选股结果!$A$2:$AY$3002,51,FALSE))</f>
        <v>0.873632162107665</v>
      </c>
      <c r="AG1175" s="16"/>
      <c r="AH1175" s="12">
        <f>AD1175/VLOOKUP(A1175,[1]选股结果!$A$2:$AX$3002,35,FALSE)</f>
        <v>0.647867559961811</v>
      </c>
      <c r="AI1175" s="10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S1175/(1+0.13)+Z1175)</f>
        <v>658456626.615132</v>
      </c>
      <c r="AJ1175" s="10">
        <f t="shared" si="81"/>
        <v>-351377170.425132</v>
      </c>
      <c r="AK1175" s="18">
        <f>AD1175-VLOOKUP(A1175,[2]选股结果!$A$2:$G$4900,7,FALSE)</f>
        <v>310494919.960001</v>
      </c>
    </row>
    <row r="1176" spans="1:37">
      <c r="A1176" s="5" t="s">
        <v>2385</v>
      </c>
      <c r="B1176" s="5" t="s">
        <v>2386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/>
      <c r="L1176" s="6">
        <v>0</v>
      </c>
      <c r="M1176" s="6">
        <v>0</v>
      </c>
      <c r="N1176" s="6"/>
      <c r="O1176" s="6">
        <v>0</v>
      </c>
      <c r="P1176" s="6">
        <v>105605265.17</v>
      </c>
      <c r="Q1176" s="6">
        <v>22789465.54</v>
      </c>
      <c r="R1176" s="6"/>
      <c r="S1176" s="6">
        <v>1706656788.08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202007142.8</v>
      </c>
      <c r="AA1176" s="6">
        <v>94590929.24</v>
      </c>
      <c r="AB1176" s="10">
        <f t="shared" si="79"/>
        <v>2256037624.57</v>
      </c>
      <c r="AC1176" s="10">
        <f t="shared" si="82"/>
        <v>2108860125.29</v>
      </c>
      <c r="AD1176" s="10">
        <f t="shared" si="80"/>
        <v>147177499.28</v>
      </c>
      <c r="AE1176" s="12">
        <f>C1176/(1+0.13)/VLOOKUP(A1176,[1]选股结果!$A$2:$AX$3002,3,FALSE)</f>
        <v>0.942027061345324</v>
      </c>
      <c r="AF1176" s="12">
        <f>(S1176/(1+0.1)+Z1176)/(VLOOKUP(A1176,[1]选股结果!$A$2:$AY$3002,51,FALSE))</f>
        <v>0.968297777722225</v>
      </c>
      <c r="AG1176" s="16"/>
      <c r="AH1176" s="12">
        <f>AD1176/VLOOKUP(A1176,[1]选股结果!$A$2:$AX$3002,35,FALSE)</f>
        <v>0.624132360779251</v>
      </c>
      <c r="AI1176" s="10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S1176/(1+0.13)+Z1176)</f>
        <v>98600732.3462834</v>
      </c>
      <c r="AJ1176" s="10">
        <f t="shared" si="81"/>
        <v>48576766.9337168</v>
      </c>
      <c r="AK1176" s="18">
        <f>AD1176-VLOOKUP(A1176,[2]选股结果!$A$2:$G$4900,7,FALSE)</f>
        <v>147199345.67</v>
      </c>
    </row>
    <row r="1177" spans="1:37">
      <c r="A1177" s="5" t="s">
        <v>2387</v>
      </c>
      <c r="B1177" s="5" t="s">
        <v>2388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/>
      <c r="L1177" s="6">
        <v>0</v>
      </c>
      <c r="M1177" s="6">
        <v>0</v>
      </c>
      <c r="N1177" s="6"/>
      <c r="O1177" s="6">
        <v>0</v>
      </c>
      <c r="P1177" s="6">
        <v>539509721.02</v>
      </c>
      <c r="Q1177" s="6">
        <v>271887941.42</v>
      </c>
      <c r="R1177" s="6"/>
      <c r="S1177" s="6">
        <v>27805517854.18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758164249.41</v>
      </c>
      <c r="AA1177" s="6">
        <v>485650337.68</v>
      </c>
      <c r="AB1177" s="10">
        <f t="shared" si="79"/>
        <v>30250521493.58</v>
      </c>
      <c r="AC1177" s="10">
        <f t="shared" si="82"/>
        <v>29588842162.29</v>
      </c>
      <c r="AD1177" s="10">
        <f t="shared" si="80"/>
        <v>661679331.289997</v>
      </c>
      <c r="AE1177" s="12">
        <f>C1177/(1+0.13)/VLOOKUP(A1177,[1]选股结果!$A$2:$AX$3002,3,FALSE)</f>
        <v>0.999200380965401</v>
      </c>
      <c r="AF1177" s="12">
        <f>(S1177/(1+0.1)+Z1177)/(VLOOKUP(A1177,[1]选股结果!$A$2:$AY$3002,51,FALSE))</f>
        <v>1.01702277462493</v>
      </c>
      <c r="AG1177" s="16"/>
      <c r="AH1177" s="12">
        <f>AD1177/VLOOKUP(A1177,[1]选股结果!$A$2:$AX$3002,35,FALSE)</f>
        <v>0.880929402864787</v>
      </c>
      <c r="AI1177" s="10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S1177/(1+0.13)+Z1177)</f>
        <v>235305417.509113</v>
      </c>
      <c r="AJ1177" s="10">
        <f t="shared" si="81"/>
        <v>426373913.780884</v>
      </c>
      <c r="AK1177" s="18">
        <f>AD1177-VLOOKUP(A1177,[2]选股结果!$A$2:$G$4900,7,FALSE)</f>
        <v>677180829.829997</v>
      </c>
    </row>
    <row r="1178" spans="1:37">
      <c r="A1178" s="5" t="s">
        <v>2389</v>
      </c>
      <c r="B1178" s="5" t="s">
        <v>2390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/>
      <c r="L1178" s="6">
        <v>0</v>
      </c>
      <c r="M1178" s="6">
        <v>0</v>
      </c>
      <c r="N1178" s="6"/>
      <c r="O1178" s="6">
        <v>0</v>
      </c>
      <c r="P1178" s="6">
        <v>134024449.35</v>
      </c>
      <c r="Q1178" s="6">
        <v>127648123.89</v>
      </c>
      <c r="R1178" s="6"/>
      <c r="S1178" s="6">
        <v>239631466.51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97224285.05</v>
      </c>
      <c r="AA1178" s="6">
        <v>113208804.97</v>
      </c>
      <c r="AB1178" s="10">
        <f t="shared" si="79"/>
        <v>1101239197.37</v>
      </c>
      <c r="AC1178" s="10">
        <f t="shared" si="82"/>
        <v>584089005.88</v>
      </c>
      <c r="AD1178" s="10">
        <f t="shared" si="80"/>
        <v>517150191.49</v>
      </c>
      <c r="AE1178" s="12">
        <f>C1178/(1+0.13)/VLOOKUP(A1178,[1]选股结果!$A$2:$AX$3002,3,FALSE)</f>
        <v>0.598966846190794</v>
      </c>
      <c r="AF1178" s="12">
        <f>(S1178/(1+0.1)+Z1178)/(VLOOKUP(A1178,[1]选股结果!$A$2:$AY$3002,51,FALSE))</f>
        <v>0.347345468437167</v>
      </c>
      <c r="AG1178" s="16"/>
      <c r="AH1178" s="12">
        <f>AD1178/VLOOKUP(A1178,[1]选股结果!$A$2:$AX$3002,35,FALSE)</f>
        <v>1.17104754493166</v>
      </c>
      <c r="AI1178" s="10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S1178/(1+0.13)+Z1178)</f>
        <v>597795191.680885</v>
      </c>
      <c r="AJ1178" s="10">
        <f t="shared" si="81"/>
        <v>-80645000.1908847</v>
      </c>
      <c r="AK1178" s="18">
        <f>AD1178-VLOOKUP(A1178,[2]选股结果!$A$2:$G$4900,7,FALSE)</f>
        <v>516383161.98</v>
      </c>
    </row>
    <row r="1179" spans="1:37">
      <c r="A1179" s="5" t="s">
        <v>2391</v>
      </c>
      <c r="B1179" s="5" t="s">
        <v>2392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/>
      <c r="L1179" s="6">
        <v>0</v>
      </c>
      <c r="M1179" s="6">
        <v>0</v>
      </c>
      <c r="N1179" s="6"/>
      <c r="O1179" s="6">
        <v>0</v>
      </c>
      <c r="P1179" s="6">
        <v>52952332.21</v>
      </c>
      <c r="Q1179" s="6">
        <v>7911117.17</v>
      </c>
      <c r="R1179" s="6"/>
      <c r="S1179" s="6">
        <v>487612136.91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78706771.14</v>
      </c>
      <c r="AA1179" s="6">
        <v>36114293.37</v>
      </c>
      <c r="AB1179" s="10">
        <f t="shared" si="79"/>
        <v>658119472.82</v>
      </c>
      <c r="AC1179" s="10">
        <f t="shared" si="82"/>
        <v>655385533.63</v>
      </c>
      <c r="AD1179" s="10">
        <f t="shared" si="80"/>
        <v>2733939.18999982</v>
      </c>
      <c r="AE1179" s="12">
        <f>C1179/(1+0.13)/VLOOKUP(A1179,[1]选股结果!$A$2:$AX$3002,3,FALSE)</f>
        <v>0.864845011511218</v>
      </c>
      <c r="AF1179" s="12">
        <f>(S1179/(1+0.1)+Z1179)/(VLOOKUP(A1179,[1]选股结果!$A$2:$AY$3002,51,FALSE))</f>
        <v>0.878090731863911</v>
      </c>
      <c r="AG1179" s="16"/>
      <c r="AH1179" s="12">
        <f>AD1179/VLOOKUP(A1179,[1]选股结果!$A$2:$AX$3002,35,FALSE)</f>
        <v>0.0483136108325148</v>
      </c>
      <c r="AI1179" s="10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S1179/(1+0.13)+Z1179)</f>
        <v>84238878.2929202</v>
      </c>
      <c r="AJ1179" s="10">
        <f t="shared" si="81"/>
        <v>-81504939.1029204</v>
      </c>
      <c r="AK1179" s="18">
        <f>AD1179-VLOOKUP(A1179,[2]选股结果!$A$2:$G$4900,7,FALSE)</f>
        <v>2737591.48999982</v>
      </c>
    </row>
    <row r="1180" spans="1:37">
      <c r="A1180" s="5" t="s">
        <v>2393</v>
      </c>
      <c r="B1180" s="5" t="s">
        <v>2394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/>
      <c r="L1180" s="6">
        <v>0</v>
      </c>
      <c r="M1180" s="6">
        <v>0</v>
      </c>
      <c r="N1180" s="6"/>
      <c r="O1180" s="6">
        <v>0</v>
      </c>
      <c r="P1180" s="6">
        <v>1441470907.7</v>
      </c>
      <c r="Q1180" s="6">
        <v>7529509463.15</v>
      </c>
      <c r="R1180" s="6"/>
      <c r="S1180" s="6">
        <v>47495260961.36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17032805131.97</v>
      </c>
      <c r="AA1180" s="6">
        <v>7155146306.06</v>
      </c>
      <c r="AB1180" s="10">
        <f t="shared" si="79"/>
        <v>69222353333.4</v>
      </c>
      <c r="AC1180" s="10">
        <f t="shared" si="82"/>
        <v>73124683307.09</v>
      </c>
      <c r="AD1180" s="10">
        <f t="shared" si="80"/>
        <v>-3902329973.69</v>
      </c>
      <c r="AE1180" s="12">
        <f>C1180/(1+0.13)/VLOOKUP(A1180,[1]选股结果!$A$2:$AX$3002,3,FALSE)</f>
        <v>0.798388264093156</v>
      </c>
      <c r="AF1180" s="12">
        <f>(S1180/(1+0.1)+Z1180)/(VLOOKUP(A1180,[1]选股结果!$A$2:$AY$3002,51,FALSE))</f>
        <v>0.904031955548671</v>
      </c>
      <c r="AG1180" s="16"/>
      <c r="AH1180" s="12">
        <f>AD1180/VLOOKUP(A1180,[1]选股结果!$A$2:$AX$3002,35,FALSE)</f>
        <v>-3.69266873931765</v>
      </c>
      <c r="AI1180" s="10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S1180/(1+0.13)+Z1180)</f>
        <v>7537967019.63592</v>
      </c>
      <c r="AJ1180" s="10">
        <f t="shared" si="81"/>
        <v>-11440296993.3259</v>
      </c>
      <c r="AK1180" s="18">
        <f>AD1180-VLOOKUP(A1180,[2]选股结果!$A$2:$G$4900,7,FALSE)</f>
        <v>-3854136537.63</v>
      </c>
    </row>
    <row r="1181" spans="1:37">
      <c r="A1181" s="5" t="s">
        <v>2395</v>
      </c>
      <c r="B1181" s="5" t="s">
        <v>2396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/>
      <c r="L1181" s="6">
        <v>0</v>
      </c>
      <c r="M1181" s="6">
        <v>0</v>
      </c>
      <c r="N1181" s="6"/>
      <c r="O1181" s="6">
        <v>0</v>
      </c>
      <c r="P1181" s="6">
        <v>24170425.59</v>
      </c>
      <c r="Q1181" s="6">
        <v>1404985.5</v>
      </c>
      <c r="R1181" s="6"/>
      <c r="S1181" s="6">
        <v>127340717.25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49724349.2</v>
      </c>
      <c r="AA1181" s="6">
        <v>27819600.32</v>
      </c>
      <c r="AB1181" s="10">
        <f t="shared" si="79"/>
        <v>212939581.8</v>
      </c>
      <c r="AC1181" s="10">
        <f t="shared" si="82"/>
        <v>229055092.36</v>
      </c>
      <c r="AD1181" s="10">
        <f t="shared" si="80"/>
        <v>-16115510.56</v>
      </c>
      <c r="AE1181" s="12">
        <f>C1181/(1+0.13)/VLOOKUP(A1181,[1]选股结果!$A$2:$AX$3002,3,FALSE)</f>
        <v>0.898843297047015</v>
      </c>
      <c r="AF1181" s="12">
        <f>(S1181/(1+0.1)+Z1181)/(VLOOKUP(A1181,[1]选股结果!$A$2:$AY$3002,51,FALSE))</f>
        <v>0.911828145408719</v>
      </c>
      <c r="AG1181" s="16"/>
      <c r="AH1181" s="12">
        <f>AD1181/VLOOKUP(A1181,[1]选股结果!$A$2:$AX$3002,35,FALSE)</f>
        <v>-2.86821207658146</v>
      </c>
      <c r="AI1181" s="10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S1181/(1+0.13)+Z1181)</f>
        <v>19075789.698761</v>
      </c>
      <c r="AJ1181" s="10">
        <f t="shared" si="81"/>
        <v>-35191300.258761</v>
      </c>
      <c r="AK1181" s="18">
        <f>AD1181-VLOOKUP(A1181,[2]选股结果!$A$2:$G$4900,7,FALSE)</f>
        <v>-16122548.96</v>
      </c>
    </row>
    <row r="1182" spans="1:37">
      <c r="A1182" s="5" t="s">
        <v>2397</v>
      </c>
      <c r="B1182" s="5" t="s">
        <v>2398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/>
      <c r="L1182" s="6">
        <v>0</v>
      </c>
      <c r="M1182" s="6">
        <v>0</v>
      </c>
      <c r="N1182" s="6"/>
      <c r="O1182" s="6">
        <v>0</v>
      </c>
      <c r="P1182" s="6">
        <v>263861767.74</v>
      </c>
      <c r="Q1182" s="6">
        <v>105483127.58</v>
      </c>
      <c r="R1182" s="6"/>
      <c r="S1182" s="6">
        <v>602974944.45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517430823.31</v>
      </c>
      <c r="AA1182" s="6">
        <v>484404301.41</v>
      </c>
      <c r="AB1182" s="10">
        <f t="shared" si="79"/>
        <v>2234401089.27</v>
      </c>
      <c r="AC1182" s="10">
        <f t="shared" si="82"/>
        <v>1868671836.91</v>
      </c>
      <c r="AD1182" s="10">
        <f t="shared" si="80"/>
        <v>365729252.36</v>
      </c>
      <c r="AE1182" s="12">
        <f>C1182/(1+0.13)/VLOOKUP(A1182,[1]选股结果!$A$2:$AX$3002,3,FALSE)</f>
        <v>0.947299970674572</v>
      </c>
      <c r="AF1182" s="12">
        <f>(S1182/(1+0.1)+Z1182)/(VLOOKUP(A1182,[1]选股结果!$A$2:$AY$3002,51,FALSE))</f>
        <v>0.675057908492445</v>
      </c>
      <c r="AG1182" s="16"/>
      <c r="AH1182" s="12">
        <f>AD1182/VLOOKUP(A1182,[1]选股结果!$A$2:$AX$3002,35,FALSE)</f>
        <v>1.26659700757456</v>
      </c>
      <c r="AI1182" s="10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S1182/(1+0.13)+Z1182)</f>
        <v>527479259.639026</v>
      </c>
      <c r="AJ1182" s="10">
        <f t="shared" si="81"/>
        <v>-161750007.279027</v>
      </c>
      <c r="AK1182" s="18">
        <f>AD1182-VLOOKUP(A1182,[2]选股结果!$A$2:$G$4900,7,FALSE)</f>
        <v>365777292.51</v>
      </c>
    </row>
    <row r="1183" spans="1:37">
      <c r="A1183" s="5" t="s">
        <v>2399</v>
      </c>
      <c r="B1183" s="5" t="s">
        <v>2400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/>
      <c r="L1183" s="6">
        <v>0</v>
      </c>
      <c r="M1183" s="6">
        <v>0</v>
      </c>
      <c r="N1183" s="6"/>
      <c r="O1183" s="6">
        <v>0</v>
      </c>
      <c r="P1183" s="6">
        <v>72864269.32</v>
      </c>
      <c r="Q1183" s="6">
        <v>34950005.12</v>
      </c>
      <c r="R1183" s="6"/>
      <c r="S1183" s="6">
        <v>1624352071.01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310031093.23</v>
      </c>
      <c r="AA1183" s="6">
        <v>37236841.5</v>
      </c>
      <c r="AB1183" s="10">
        <f t="shared" ref="AB1183:AB1246" si="83">C1183+D1183+E1183+F1183+G1183+H1183+I1183+J1183+L1183+M1183+O1183+Q1183</f>
        <v>2140543474.18</v>
      </c>
      <c r="AC1183" s="10">
        <f t="shared" si="82"/>
        <v>2044484275.06</v>
      </c>
      <c r="AD1183" s="10">
        <f t="shared" si="80"/>
        <v>96059199.1199999</v>
      </c>
      <c r="AE1183" s="12">
        <f>C1183/(1+0.13)/VLOOKUP(A1183,[1]选股结果!$A$2:$AX$3002,3,FALSE)</f>
        <v>0.819028356181986</v>
      </c>
      <c r="AF1183" s="12">
        <f>(S1183/(1+0.1)+Z1183)/(VLOOKUP(A1183,[1]选股结果!$A$2:$AY$3002,51,FALSE))</f>
        <v>0.862858766337811</v>
      </c>
      <c r="AG1183" s="16"/>
      <c r="AH1183" s="12">
        <f>AD1183/VLOOKUP(A1183,[1]选股结果!$A$2:$AX$3002,35,FALSE)</f>
        <v>0.659493032114445</v>
      </c>
      <c r="AI1183" s="10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S1183/(1+0.13)+Z1183)</f>
        <v>323181255.351593</v>
      </c>
      <c r="AJ1183" s="10">
        <f t="shared" si="81"/>
        <v>-227122056.231593</v>
      </c>
      <c r="AK1183" s="18">
        <f>AD1183-VLOOKUP(A1183,[2]选股结果!$A$2:$G$4900,7,FALSE)</f>
        <v>101096874.52</v>
      </c>
    </row>
    <row r="1184" spans="1:37">
      <c r="A1184" s="5" t="s">
        <v>2401</v>
      </c>
      <c r="B1184" s="5" t="s">
        <v>2402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/>
      <c r="L1184" s="6">
        <v>0</v>
      </c>
      <c r="M1184" s="6">
        <v>0</v>
      </c>
      <c r="N1184" s="6"/>
      <c r="O1184" s="6">
        <v>0</v>
      </c>
      <c r="P1184" s="6">
        <v>14770177.51</v>
      </c>
      <c r="Q1184" s="6">
        <v>11557584.41</v>
      </c>
      <c r="R1184" s="6"/>
      <c r="S1184" s="6">
        <v>213554682.88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64196954.19</v>
      </c>
      <c r="AA1184" s="6">
        <v>46019875.05</v>
      </c>
      <c r="AB1184" s="10">
        <f t="shared" si="83"/>
        <v>238262071.98</v>
      </c>
      <c r="AC1184" s="10">
        <f t="shared" si="82"/>
        <v>338541689.63</v>
      </c>
      <c r="AD1184" s="10">
        <f t="shared" si="80"/>
        <v>-100279617.65</v>
      </c>
      <c r="AE1184" s="12">
        <f>C1184/(1+0.13)/VLOOKUP(A1184,[1]选股结果!$A$2:$AX$3002,3,FALSE)</f>
        <v>0.641638363551669</v>
      </c>
      <c r="AF1184" s="12">
        <f>(S1184/(1+0.1)+Z1184)/(VLOOKUP(A1184,[1]选股结果!$A$2:$AY$3002,51,FALSE))</f>
        <v>0.834004827611722</v>
      </c>
      <c r="AG1184" s="16"/>
      <c r="AH1184" s="12">
        <f>AD1184/VLOOKUP(A1184,[1]选股结果!$A$2:$AX$3002,35,FALSE)</f>
        <v>-11.4987339900646</v>
      </c>
      <c r="AI1184" s="10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S1184/(1+0.13)+Z1184)</f>
        <v>56572091.9234513</v>
      </c>
      <c r="AJ1184" s="10">
        <f t="shared" si="81"/>
        <v>-156851709.573451</v>
      </c>
      <c r="AK1184" s="18">
        <f>AD1184-VLOOKUP(A1184,[2]选股结果!$A$2:$G$4900,7,FALSE)</f>
        <v>-100279617.65</v>
      </c>
    </row>
    <row r="1185" spans="1:37">
      <c r="A1185" s="5" t="s">
        <v>2403</v>
      </c>
      <c r="B1185" s="5" t="s">
        <v>2404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/>
      <c r="L1185" s="6">
        <v>0</v>
      </c>
      <c r="M1185" s="6">
        <v>0</v>
      </c>
      <c r="N1185" s="6"/>
      <c r="O1185" s="6">
        <v>0</v>
      </c>
      <c r="P1185" s="6">
        <v>133060246.36</v>
      </c>
      <c r="Q1185" s="6">
        <v>23678315.79</v>
      </c>
      <c r="R1185" s="6"/>
      <c r="S1185" s="6">
        <v>4932745891.42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179400454.19</v>
      </c>
      <c r="AA1185" s="6">
        <v>100823664.31</v>
      </c>
      <c r="AB1185" s="10">
        <f t="shared" si="83"/>
        <v>5756835008.85</v>
      </c>
      <c r="AC1185" s="10">
        <f t="shared" si="82"/>
        <v>5346030256.28</v>
      </c>
      <c r="AD1185" s="10">
        <f t="shared" si="80"/>
        <v>410804752.570001</v>
      </c>
      <c r="AE1185" s="12">
        <f>C1185/(1+0.13)/VLOOKUP(A1185,[1]选股结果!$A$2:$AX$3002,3,FALSE)</f>
        <v>0.764215301893299</v>
      </c>
      <c r="AF1185" s="12">
        <f>(S1185/(1+0.1)+Z1185)/(VLOOKUP(A1185,[1]选股结果!$A$2:$AY$3002,51,FALSE))</f>
        <v>0.784269592150161</v>
      </c>
      <c r="AG1185" s="16"/>
      <c r="AH1185" s="12">
        <f>AD1185/VLOOKUP(A1185,[1]选股结果!$A$2:$AX$3002,35,FALSE)</f>
        <v>0.85903415360812</v>
      </c>
      <c r="AI1185" s="10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S1185/(1+0.13)+Z1185)</f>
        <v>1401908807.29584</v>
      </c>
      <c r="AJ1185" s="10">
        <f t="shared" si="81"/>
        <v>-991104054.72584</v>
      </c>
      <c r="AK1185" s="18">
        <f>AD1185-VLOOKUP(A1185,[2]选股结果!$A$2:$G$4900,7,FALSE)</f>
        <v>411470576.460001</v>
      </c>
    </row>
    <row r="1186" spans="1:37">
      <c r="A1186" s="5" t="s">
        <v>2405</v>
      </c>
      <c r="B1186" s="5" t="s">
        <v>2406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/>
      <c r="L1186" s="6">
        <v>0</v>
      </c>
      <c r="M1186" s="6">
        <v>0</v>
      </c>
      <c r="N1186" s="6"/>
      <c r="O1186" s="6">
        <v>0</v>
      </c>
      <c r="P1186" s="6">
        <v>93616025.52</v>
      </c>
      <c r="Q1186" s="6">
        <v>59088160097</v>
      </c>
      <c r="R1186" s="6"/>
      <c r="S1186" s="6">
        <v>2752889198.78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52485573.4</v>
      </c>
      <c r="AA1186" s="6">
        <v>59287624542.48</v>
      </c>
      <c r="AB1186" s="10">
        <f t="shared" si="83"/>
        <v>61923792928.88</v>
      </c>
      <c r="AC1186" s="10">
        <f t="shared" si="82"/>
        <v>62186615340.18</v>
      </c>
      <c r="AD1186" s="10">
        <f t="shared" si="80"/>
        <v>-262822411.300003</v>
      </c>
      <c r="AE1186" s="12">
        <f>C1186/(1+0.13)/VLOOKUP(A1186,[1]选股结果!$A$2:$AX$3002,3,FALSE)</f>
        <v>1.26764226377008</v>
      </c>
      <c r="AF1186" s="12">
        <f>(S1186/(1+0.1)+Z1186)/(VLOOKUP(A1186,[1]选股结果!$A$2:$AY$3002,51,FALSE))</f>
        <v>1.33151293811745</v>
      </c>
      <c r="AG1186" s="16"/>
      <c r="AH1186" s="12">
        <f>AD1186/VLOOKUP(A1186,[1]选股结果!$A$2:$AX$3002,35,FALSE)</f>
        <v>-20.9343708985264</v>
      </c>
      <c r="AI1186" s="10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S1186/(1+0.13)+Z1186)</f>
        <v>-569716675.703717</v>
      </c>
      <c r="AJ1186" s="10">
        <f t="shared" si="81"/>
        <v>306894264.403714</v>
      </c>
      <c r="AK1186" s="18">
        <f>AD1186-VLOOKUP(A1186,[2]选股结果!$A$2:$G$4900,7,FALSE)</f>
        <v>-262822411.300003</v>
      </c>
    </row>
    <row r="1187" spans="1:37">
      <c r="A1187" s="5" t="s">
        <v>2407</v>
      </c>
      <c r="B1187" s="5" t="s">
        <v>2408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/>
      <c r="L1187" s="6">
        <v>0</v>
      </c>
      <c r="M1187" s="6">
        <v>0</v>
      </c>
      <c r="N1187" s="6"/>
      <c r="O1187" s="6">
        <v>0</v>
      </c>
      <c r="P1187" s="6">
        <v>21052593.87</v>
      </c>
      <c r="Q1187" s="6">
        <v>24938950.95</v>
      </c>
      <c r="R1187" s="6"/>
      <c r="S1187" s="6">
        <v>588527938.92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78920089.59</v>
      </c>
      <c r="AA1187" s="6">
        <v>51728791.14</v>
      </c>
      <c r="AB1187" s="10">
        <f t="shared" si="83"/>
        <v>644841778.66</v>
      </c>
      <c r="AC1187" s="10">
        <f t="shared" si="82"/>
        <v>740229413.52</v>
      </c>
      <c r="AD1187" s="10">
        <f t="shared" si="80"/>
        <v>-95387634.8599999</v>
      </c>
      <c r="AE1187" s="12">
        <f>C1187/(1+0.13)/VLOOKUP(A1187,[1]选股结果!$A$2:$AX$3002,3,FALSE)</f>
        <v>1.5910906911994</v>
      </c>
      <c r="AF1187" s="12">
        <f>(S1187/(1+0.1)+Z1187)/(VLOOKUP(A1187,[1]选股结果!$A$2:$AY$3002,51,FALSE))</f>
        <v>1.73868591608278</v>
      </c>
      <c r="AG1187" s="16"/>
      <c r="AH1187" s="12">
        <f>AD1187/VLOOKUP(A1187,[1]选股结果!$A$2:$AX$3002,35,FALSE)</f>
        <v>12.3575067302698</v>
      </c>
      <c r="AI1187" s="10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S1187/(1+0.13)+Z1187)</f>
        <v>-246632364.504956</v>
      </c>
      <c r="AJ1187" s="10">
        <f t="shared" si="81"/>
        <v>151244729.644956</v>
      </c>
      <c r="AK1187" s="18">
        <f>AD1187-VLOOKUP(A1187,[2]选股结果!$A$2:$G$4900,7,FALSE)</f>
        <v>-95355517.4299999</v>
      </c>
    </row>
    <row r="1188" spans="1:37">
      <c r="A1188" s="5" t="s">
        <v>2409</v>
      </c>
      <c r="B1188" s="5" t="s">
        <v>2410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/>
      <c r="L1188" s="6">
        <v>0</v>
      </c>
      <c r="M1188" s="6">
        <v>0</v>
      </c>
      <c r="N1188" s="6"/>
      <c r="O1188" s="6">
        <v>0</v>
      </c>
      <c r="P1188" s="6">
        <v>3300107.5</v>
      </c>
      <c r="Q1188" s="6">
        <v>69410602.47</v>
      </c>
      <c r="R1188" s="6"/>
      <c r="S1188" s="6">
        <v>726907565.06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217078157.6</v>
      </c>
      <c r="AA1188" s="6">
        <v>24742016.34</v>
      </c>
      <c r="AB1188" s="10">
        <f t="shared" si="83"/>
        <v>1123377462.68</v>
      </c>
      <c r="AC1188" s="10">
        <f t="shared" si="82"/>
        <v>972027846.5</v>
      </c>
      <c r="AD1188" s="10">
        <f t="shared" si="80"/>
        <v>151349616.18</v>
      </c>
      <c r="AE1188" s="12">
        <f>C1188/(1+0.13)/VLOOKUP(A1188,[1]选股结果!$A$2:$AX$3002,3,FALSE)</f>
        <v>0.880667325629367</v>
      </c>
      <c r="AF1188" s="12">
        <f>(S1188/(1+0.1)+Z1188)/(VLOOKUP(A1188,[1]选股结果!$A$2:$AY$3002,51,FALSE))</f>
        <v>0.816180767321161</v>
      </c>
      <c r="AG1188" s="16"/>
      <c r="AH1188" s="12">
        <f>AD1188/VLOOKUP(A1188,[1]选股结果!$A$2:$AX$3002,35,FALSE)</f>
        <v>-2.18797796292904</v>
      </c>
      <c r="AI1188" s="10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S1188/(1+0.13)+Z1188)</f>
        <v>215264315.253451</v>
      </c>
      <c r="AJ1188" s="10">
        <f t="shared" si="81"/>
        <v>-63914699.0734512</v>
      </c>
      <c r="AK1188" s="18">
        <f>AD1188-VLOOKUP(A1188,[2]选股结果!$A$2:$G$4900,7,FALSE)</f>
        <v>151349616.18</v>
      </c>
    </row>
    <row r="1189" spans="1:37">
      <c r="A1189" s="5" t="s">
        <v>2411</v>
      </c>
      <c r="B1189" s="5" t="s">
        <v>2412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/>
      <c r="L1189" s="6">
        <v>0</v>
      </c>
      <c r="M1189" s="6">
        <v>0</v>
      </c>
      <c r="N1189" s="6"/>
      <c r="O1189" s="6">
        <v>0</v>
      </c>
      <c r="P1189" s="6">
        <v>419512523.42</v>
      </c>
      <c r="Q1189" s="6">
        <v>223562641.25</v>
      </c>
      <c r="R1189" s="6"/>
      <c r="S1189" s="6">
        <v>172550220.31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729795002.76</v>
      </c>
      <c r="AA1189" s="6">
        <v>1458519580.25</v>
      </c>
      <c r="AB1189" s="10">
        <f t="shared" si="83"/>
        <v>3197584314.56</v>
      </c>
      <c r="AC1189" s="10">
        <f t="shared" si="82"/>
        <v>2780377326.74</v>
      </c>
      <c r="AD1189" s="10">
        <f t="shared" si="80"/>
        <v>417206987.82</v>
      </c>
      <c r="AE1189" s="12">
        <f>C1189/(1+0.13)/VLOOKUP(A1189,[1]选股结果!$A$2:$AX$3002,3,FALSE)</f>
        <v>0.92516052148941</v>
      </c>
      <c r="AF1189" s="12">
        <f>(S1189/(1+0.1)+Z1189)/(VLOOKUP(A1189,[1]选股结果!$A$2:$AY$3002,51,FALSE))</f>
        <v>0.388423344401795</v>
      </c>
      <c r="AG1189" s="16"/>
      <c r="AH1189" s="12">
        <f>AD1189/VLOOKUP(A1189,[1]选股结果!$A$2:$AX$3002,35,FALSE)</f>
        <v>0.703097799341838</v>
      </c>
      <c r="AI1189" s="10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S1189/(1+0.13)+Z1189)</f>
        <v>1400218228.03115</v>
      </c>
      <c r="AJ1189" s="10">
        <f t="shared" si="81"/>
        <v>-983011240.21115</v>
      </c>
      <c r="AK1189" s="18">
        <f>AD1189-VLOOKUP(A1189,[2]选股结果!$A$2:$G$4900,7,FALSE)</f>
        <v>417206987.82</v>
      </c>
    </row>
    <row r="1190" spans="1:37">
      <c r="A1190" s="5" t="s">
        <v>2413</v>
      </c>
      <c r="B1190" s="5" t="s">
        <v>2414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/>
      <c r="L1190" s="6">
        <v>0</v>
      </c>
      <c r="M1190" s="6">
        <v>0</v>
      </c>
      <c r="N1190" s="6"/>
      <c r="O1190" s="6">
        <v>0</v>
      </c>
      <c r="P1190" s="6">
        <v>119487469.77</v>
      </c>
      <c r="Q1190" s="6">
        <v>10268170.83</v>
      </c>
      <c r="R1190" s="6"/>
      <c r="S1190" s="6">
        <v>710584154.93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137408729.97</v>
      </c>
      <c r="AA1190" s="6">
        <v>147134930.74</v>
      </c>
      <c r="AB1190" s="10">
        <f t="shared" si="83"/>
        <v>1460031414.26</v>
      </c>
      <c r="AC1190" s="10">
        <f t="shared" si="82"/>
        <v>1114615285.41</v>
      </c>
      <c r="AD1190" s="10">
        <f t="shared" si="80"/>
        <v>345416128.85</v>
      </c>
      <c r="AE1190" s="12">
        <f>C1190/(1+0.13)/VLOOKUP(A1190,[1]选股结果!$A$2:$AX$3002,3,FALSE)</f>
        <v>0.839445929152546</v>
      </c>
      <c r="AF1190" s="12">
        <f>(S1190/(1+0.1)+Z1190)/(VLOOKUP(A1190,[1]选股结果!$A$2:$AY$3002,51,FALSE))</f>
        <v>0.63663323981176</v>
      </c>
      <c r="AG1190" s="16"/>
      <c r="AH1190" s="12">
        <f>AD1190/VLOOKUP(A1190,[1]选股结果!$A$2:$AX$3002,35,FALSE)</f>
        <v>1.3172349274342</v>
      </c>
      <c r="AI1190" s="10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S1190/(1+0.13)+Z1190)</f>
        <v>464282632.083717</v>
      </c>
      <c r="AJ1190" s="10">
        <f t="shared" si="81"/>
        <v>-118866503.233717</v>
      </c>
      <c r="AK1190" s="18">
        <f>AD1190-VLOOKUP(A1190,[2]选股结果!$A$2:$G$4900,7,FALSE)</f>
        <v>345286811.7</v>
      </c>
    </row>
    <row r="1191" spans="1:37">
      <c r="A1191" s="5" t="s">
        <v>2415</v>
      </c>
      <c r="B1191" s="5" t="s">
        <v>2416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/>
      <c r="L1191" s="6">
        <v>0</v>
      </c>
      <c r="M1191" s="6">
        <v>0</v>
      </c>
      <c r="N1191" s="6"/>
      <c r="O1191" s="6">
        <v>0</v>
      </c>
      <c r="P1191" s="6">
        <v>79705046.2</v>
      </c>
      <c r="Q1191" s="6">
        <v>10447011.39</v>
      </c>
      <c r="R1191" s="6"/>
      <c r="S1191" s="6">
        <v>878673085.7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99218277.34</v>
      </c>
      <c r="AA1191" s="6">
        <v>222495059.81</v>
      </c>
      <c r="AB1191" s="10">
        <f t="shared" si="83"/>
        <v>716374123.56</v>
      </c>
      <c r="AC1191" s="10">
        <f t="shared" si="82"/>
        <v>1280091469.05</v>
      </c>
      <c r="AD1191" s="10">
        <f t="shared" si="80"/>
        <v>-563717345.49</v>
      </c>
      <c r="AE1191" s="12">
        <f>C1191/(1+0.13)/VLOOKUP(A1191,[1]选股结果!$A$2:$AX$3002,3,FALSE)</f>
        <v>0.370386898906833</v>
      </c>
      <c r="AF1191" s="12">
        <f>(S1191/(1+0.1)+Z1191)/(VLOOKUP(A1191,[1]选股结果!$A$2:$AY$3002,51,FALSE))</f>
        <v>0.5771751970335</v>
      </c>
      <c r="AG1191" s="16"/>
      <c r="AH1191" s="12">
        <f>AD1191/VLOOKUP(A1191,[1]选股结果!$A$2:$AX$3002,35,FALSE)</f>
        <v>-22.5498920306629</v>
      </c>
      <c r="AI1191" s="10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S1191/(1+0.13)+Z1191)</f>
        <v>679069110.185575</v>
      </c>
      <c r="AJ1191" s="10">
        <f t="shared" si="81"/>
        <v>-1242786455.67558</v>
      </c>
      <c r="AK1191" s="18">
        <f>AD1191-VLOOKUP(A1191,[2]选股结果!$A$2:$G$4900,7,FALSE)</f>
        <v>-563717345.49</v>
      </c>
    </row>
    <row r="1192" spans="1:37">
      <c r="A1192" s="5" t="s">
        <v>2417</v>
      </c>
      <c r="B1192" s="5" t="s">
        <v>2418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/>
      <c r="L1192" s="6">
        <v>0</v>
      </c>
      <c r="M1192" s="6">
        <v>0</v>
      </c>
      <c r="N1192" s="6"/>
      <c r="O1192" s="6">
        <v>0</v>
      </c>
      <c r="P1192" s="6">
        <v>79405446.1</v>
      </c>
      <c r="Q1192" s="6">
        <v>14057478.39</v>
      </c>
      <c r="R1192" s="6"/>
      <c r="S1192" s="6">
        <v>179214426.64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360643471.43</v>
      </c>
      <c r="AA1192" s="6">
        <v>90316307.38</v>
      </c>
      <c r="AB1192" s="10">
        <f t="shared" si="83"/>
        <v>663594893.84</v>
      </c>
      <c r="AC1192" s="10">
        <f t="shared" si="82"/>
        <v>709579651.55</v>
      </c>
      <c r="AD1192" s="10">
        <f t="shared" si="80"/>
        <v>-45984757.7099999</v>
      </c>
      <c r="AE1192" s="12">
        <f>C1192/(1+0.13)/VLOOKUP(A1192,[1]选股结果!$A$2:$AX$3002,3,FALSE)</f>
        <v>0.912342350142731</v>
      </c>
      <c r="AF1192" s="12">
        <f>(S1192/(1+0.1)+Z1192)/(VLOOKUP(A1192,[1]选股结果!$A$2:$AY$3002,51,FALSE))</f>
        <v>1.0398112401481</v>
      </c>
      <c r="AG1192" s="16"/>
      <c r="AH1192" s="12">
        <f>AD1192/VLOOKUP(A1192,[1]选股结果!$A$2:$AX$3002,35,FALSE)</f>
        <v>-0.427129557949512</v>
      </c>
      <c r="AI1192" s="10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S1192/(1+0.13)+Z1192)</f>
        <v>-15720384.3445132</v>
      </c>
      <c r="AJ1192" s="10">
        <f t="shared" si="81"/>
        <v>-30264373.3654867</v>
      </c>
      <c r="AK1192" s="18">
        <f>AD1192-VLOOKUP(A1192,[2]选股结果!$A$2:$G$4900,7,FALSE)</f>
        <v>-45971410.0599999</v>
      </c>
    </row>
    <row r="1193" spans="1:37">
      <c r="A1193" s="5" t="s">
        <v>2419</v>
      </c>
      <c r="B1193" s="5" t="s">
        <v>2420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/>
      <c r="L1193" s="6">
        <v>0</v>
      </c>
      <c r="M1193" s="6">
        <v>0</v>
      </c>
      <c r="N1193" s="6"/>
      <c r="O1193" s="6">
        <v>0</v>
      </c>
      <c r="P1193" s="6">
        <v>59099947.51</v>
      </c>
      <c r="Q1193" s="6">
        <v>12515689.46</v>
      </c>
      <c r="R1193" s="6"/>
      <c r="S1193" s="6">
        <v>526600039.68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71332606.12</v>
      </c>
      <c r="AA1193" s="6">
        <v>31953944.06</v>
      </c>
      <c r="AB1193" s="10">
        <f t="shared" si="83"/>
        <v>754839137.3</v>
      </c>
      <c r="AC1193" s="10">
        <f t="shared" si="82"/>
        <v>688986537.37</v>
      </c>
      <c r="AD1193" s="10">
        <f t="shared" si="80"/>
        <v>65852599.9300002</v>
      </c>
      <c r="AE1193" s="12">
        <f>C1193/(1+0.13)/VLOOKUP(A1193,[1]选股结果!$A$2:$AX$3002,3,FALSE)</f>
        <v>0.980847389663343</v>
      </c>
      <c r="AF1193" s="12">
        <f>(S1193/(1+0.1)+Z1193)/(VLOOKUP(A1193,[1]选股结果!$A$2:$AY$3002,51,FALSE))</f>
        <v>0.968186915727697</v>
      </c>
      <c r="AG1193" s="16"/>
      <c r="AH1193" s="12">
        <f>AD1193/VLOOKUP(A1193,[1]选股结果!$A$2:$AX$3002,35,FALSE)</f>
        <v>0.775734228072614</v>
      </c>
      <c r="AI1193" s="10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S1193/(1+0.13)+Z1193)</f>
        <v>30783669.7099115</v>
      </c>
      <c r="AJ1193" s="10">
        <f t="shared" si="81"/>
        <v>35068930.2200887</v>
      </c>
      <c r="AK1193" s="18">
        <f>AD1193-VLOOKUP(A1193,[2]选股结果!$A$2:$G$4900,7,FALSE)</f>
        <v>65851046.3500002</v>
      </c>
    </row>
    <row r="1194" spans="1:37">
      <c r="A1194" s="5" t="s">
        <v>2421</v>
      </c>
      <c r="B1194" s="5" t="s">
        <v>2422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/>
      <c r="L1194" s="6">
        <v>0</v>
      </c>
      <c r="M1194" s="6">
        <v>0</v>
      </c>
      <c r="N1194" s="6"/>
      <c r="O1194" s="6">
        <v>0</v>
      </c>
      <c r="P1194" s="6">
        <v>4165631.9</v>
      </c>
      <c r="Q1194" s="6">
        <v>7933001.87</v>
      </c>
      <c r="R1194" s="6">
        <v>25105036.06</v>
      </c>
      <c r="S1194" s="6">
        <v>363331415.82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62524361.08</v>
      </c>
      <c r="AA1194" s="6">
        <v>16933546.18</v>
      </c>
      <c r="AB1194" s="10">
        <f>C1194+D1194+E1194+F1194+G1194+H1194+I1194+J1194+L1194+M1194+O1194+Q1194+R1194</f>
        <v>381655242.36</v>
      </c>
      <c r="AC1194" s="10">
        <f t="shared" si="82"/>
        <v>446954954.98</v>
      </c>
      <c r="AD1194" s="10">
        <f t="shared" si="80"/>
        <v>-65299712.6199999</v>
      </c>
      <c r="AE1194" s="12">
        <f>C1194/(1+0.13)/VLOOKUP(A1194,[1]选股结果!$A$2:$AX$3002,3,FALSE)</f>
        <v>0.816898861733802</v>
      </c>
      <c r="AF1194" s="12">
        <f>(S1194/(1+0.1)+Z1194)/(VLOOKUP(A1194,[1]选股结果!$A$2:$AY$3002,51,FALSE))</f>
        <v>1.06754078819324</v>
      </c>
      <c r="AG1194" s="16"/>
      <c r="AH1194" s="12">
        <f>AD1194/VLOOKUP(A1194,[1]选股结果!$A$2:$AX$3002,35,FALSE)</f>
        <v>-4.67432348322292</v>
      </c>
      <c r="AI1194" s="10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S1194/(1+0.13)+Z1194)</f>
        <v>-16084091.6793806</v>
      </c>
      <c r="AJ1194" s="10">
        <f t="shared" si="81"/>
        <v>-49215620.9406193</v>
      </c>
      <c r="AK1194" s="18">
        <f>AD1194-VLOOKUP(A1194,[2]选股结果!$A$2:$G$4900,7,FALSE)</f>
        <v>-65327939.8599999</v>
      </c>
    </row>
    <row r="1195" spans="1:37">
      <c r="A1195" s="5" t="s">
        <v>2423</v>
      </c>
      <c r="B1195" s="5" t="s">
        <v>2424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/>
      <c r="L1195" s="6">
        <v>0</v>
      </c>
      <c r="M1195" s="6">
        <v>0</v>
      </c>
      <c r="N1195" s="6"/>
      <c r="O1195" s="6">
        <v>0</v>
      </c>
      <c r="P1195" s="6">
        <v>34928846.14</v>
      </c>
      <c r="Q1195" s="6">
        <v>5250038.9</v>
      </c>
      <c r="R1195" s="6"/>
      <c r="S1195" s="6">
        <v>227912849.87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83869074.22</v>
      </c>
      <c r="AA1195" s="6">
        <v>90382690.05</v>
      </c>
      <c r="AB1195" s="10">
        <f t="shared" si="83"/>
        <v>411254803.35</v>
      </c>
      <c r="AC1195" s="10">
        <f t="shared" si="82"/>
        <v>437093460.28</v>
      </c>
      <c r="AD1195" s="10">
        <f t="shared" si="80"/>
        <v>-25838656.9300001</v>
      </c>
      <c r="AE1195" s="12">
        <f>C1195/(1+0.13)/VLOOKUP(A1195,[1]选股结果!$A$2:$AX$3002,3,FALSE)</f>
        <v>1.03484971109115</v>
      </c>
      <c r="AF1195" s="12">
        <f>(S1195/(1+0.1)+Z1195)/(VLOOKUP(A1195,[1]选股结果!$A$2:$AY$3002,51,FALSE))</f>
        <v>0.846824838269575</v>
      </c>
      <c r="AG1195" s="16"/>
      <c r="AH1195" s="12">
        <f>AD1195/VLOOKUP(A1195,[1]选股结果!$A$2:$AX$3002,35,FALSE)</f>
        <v>1.54490443707057</v>
      </c>
      <c r="AI1195" s="10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S1195/(1+0.13)+Z1195)</f>
        <v>58148621.1944247</v>
      </c>
      <c r="AJ1195" s="10">
        <f t="shared" si="81"/>
        <v>-83987278.1244248</v>
      </c>
      <c r="AK1195" s="18">
        <f>AD1195-VLOOKUP(A1195,[2]选股结果!$A$2:$G$4900,7,FALSE)</f>
        <v>-25841028.3500001</v>
      </c>
    </row>
    <row r="1196" spans="1:37">
      <c r="A1196" s="5" t="s">
        <v>2425</v>
      </c>
      <c r="B1196" s="5" t="s">
        <v>2426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/>
      <c r="L1196" s="6">
        <v>0</v>
      </c>
      <c r="M1196" s="6">
        <v>0</v>
      </c>
      <c r="N1196" s="6"/>
      <c r="O1196" s="6">
        <v>0</v>
      </c>
      <c r="P1196" s="6">
        <v>26730646.39</v>
      </c>
      <c r="Q1196" s="6">
        <v>28863113.81</v>
      </c>
      <c r="R1196" s="6"/>
      <c r="S1196" s="6">
        <v>1387123131.36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81659245.95</v>
      </c>
      <c r="AA1196" s="6">
        <v>237870924.81</v>
      </c>
      <c r="AB1196" s="10">
        <f t="shared" si="83"/>
        <v>1408304950.48</v>
      </c>
      <c r="AC1196" s="10">
        <f t="shared" si="82"/>
        <v>1733383948.51</v>
      </c>
      <c r="AD1196" s="10">
        <f t="shared" si="80"/>
        <v>-325078998.03</v>
      </c>
      <c r="AE1196" s="12">
        <f>C1196/(1+0.13)/VLOOKUP(A1196,[1]选股结果!$A$2:$AX$3002,3,FALSE)</f>
        <v>1.44740277887708</v>
      </c>
      <c r="AF1196" s="12">
        <f>(S1196/(1+0.1)+Z1196)/(VLOOKUP(A1196,[1]选股结果!$A$2:$AY$3002,51,FALSE))</f>
        <v>1.5642452451657</v>
      </c>
      <c r="AG1196" s="16"/>
      <c r="AH1196" s="12">
        <f>AD1196/VLOOKUP(A1196,[1]选股结果!$A$2:$AX$3002,35,FALSE)</f>
        <v>1.94359003390701</v>
      </c>
      <c r="AI1196" s="10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S1196/(1+0.13)+Z1196)</f>
        <v>-450845211.783894</v>
      </c>
      <c r="AJ1196" s="10">
        <f t="shared" si="81"/>
        <v>125766213.753894</v>
      </c>
      <c r="AK1196" s="18">
        <f>AD1196-VLOOKUP(A1196,[2]选股结果!$A$2:$G$4900,7,FALSE)</f>
        <v>-324991747.85</v>
      </c>
    </row>
    <row r="1197" spans="1:37">
      <c r="A1197" s="5" t="s">
        <v>2427</v>
      </c>
      <c r="B1197" s="5" t="s">
        <v>2428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/>
      <c r="L1197" s="6">
        <v>0</v>
      </c>
      <c r="M1197" s="6">
        <v>0</v>
      </c>
      <c r="N1197" s="6"/>
      <c r="O1197" s="6">
        <v>0</v>
      </c>
      <c r="P1197" s="6">
        <v>41468727.69</v>
      </c>
      <c r="Q1197" s="6">
        <v>10551720.04</v>
      </c>
      <c r="R1197" s="6"/>
      <c r="S1197" s="6">
        <v>984411115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246678768.14</v>
      </c>
      <c r="AA1197" s="6">
        <v>46461065.87</v>
      </c>
      <c r="AB1197" s="10">
        <f t="shared" si="83"/>
        <v>1138156879.42</v>
      </c>
      <c r="AC1197" s="10">
        <f t="shared" si="82"/>
        <v>1319019676.7</v>
      </c>
      <c r="AD1197" s="10">
        <f t="shared" si="80"/>
        <v>-180862797.28</v>
      </c>
      <c r="AE1197" s="12">
        <f>C1197/(1+0.13)/VLOOKUP(A1197,[1]选股结果!$A$2:$AX$3002,3,FALSE)</f>
        <v>0.850436284377392</v>
      </c>
      <c r="AF1197" s="12">
        <f>(S1197/(1+0.1)+Z1197)/(VLOOKUP(A1197,[1]选股结果!$A$2:$AY$3002,51,FALSE))</f>
        <v>1.02882572664558</v>
      </c>
      <c r="AG1197" s="16"/>
      <c r="AH1197" s="12">
        <f>AD1197/VLOOKUP(A1197,[1]选股结果!$A$2:$AX$3002,35,FALSE)</f>
        <v>-2.72289018101965</v>
      </c>
      <c r="AI1197" s="10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S1197/(1+0.13)+Z1197)</f>
        <v>-8226472.07106209</v>
      </c>
      <c r="AJ1197" s="10">
        <f t="shared" si="81"/>
        <v>-172636325.208938</v>
      </c>
      <c r="AK1197" s="18">
        <f>AD1197-VLOOKUP(A1197,[2]选股结果!$A$2:$G$4900,7,FALSE)</f>
        <v>-180818433.3</v>
      </c>
    </row>
    <row r="1198" spans="1:37">
      <c r="A1198" s="5" t="s">
        <v>2429</v>
      </c>
      <c r="B1198" s="5" t="s">
        <v>2430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/>
      <c r="L1198" s="6">
        <v>0</v>
      </c>
      <c r="M1198" s="6">
        <v>0</v>
      </c>
      <c r="N1198" s="6"/>
      <c r="O1198" s="6">
        <v>0</v>
      </c>
      <c r="P1198" s="6">
        <v>156815812.23</v>
      </c>
      <c r="Q1198" s="6">
        <v>104179047.6</v>
      </c>
      <c r="R1198" s="6"/>
      <c r="S1198" s="6">
        <v>1151038869.17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261614630.88</v>
      </c>
      <c r="AA1198" s="6">
        <v>329696325.03</v>
      </c>
      <c r="AB1198" s="10">
        <f t="shared" si="83"/>
        <v>1882406095.24</v>
      </c>
      <c r="AC1198" s="10">
        <f t="shared" si="82"/>
        <v>1899165637.31</v>
      </c>
      <c r="AD1198" s="10">
        <f t="shared" si="80"/>
        <v>-16759542.0700002</v>
      </c>
      <c r="AE1198" s="12">
        <f>C1198/(1+0.13)/VLOOKUP(A1198,[1]选股结果!$A$2:$AX$3002,3,FALSE)</f>
        <v>0.788197918060283</v>
      </c>
      <c r="AF1198" s="12">
        <f>(S1198/(1+0.1)+Z1198)/(VLOOKUP(A1198,[1]选股结果!$A$2:$AY$3002,51,FALSE))</f>
        <v>0.708089552918033</v>
      </c>
      <c r="AG1198" s="16"/>
      <c r="AH1198" s="12">
        <f>AD1198/VLOOKUP(A1198,[1]选股结果!$A$2:$AX$3002,35,FALSE)</f>
        <v>-0.40041099905179</v>
      </c>
      <c r="AI1198" s="10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S1198/(1+0.13)+Z1198)</f>
        <v>567010088.447964</v>
      </c>
      <c r="AJ1198" s="10">
        <f t="shared" si="81"/>
        <v>-583769630.517964</v>
      </c>
      <c r="AK1198" s="18">
        <f>AD1198-VLOOKUP(A1198,[2]选股结果!$A$2:$G$4900,7,FALSE)</f>
        <v>-18517213.8400002</v>
      </c>
    </row>
    <row r="1199" spans="1:37">
      <c r="A1199" s="5" t="s">
        <v>2431</v>
      </c>
      <c r="B1199" s="5" t="s">
        <v>2432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/>
      <c r="L1199" s="6">
        <v>0</v>
      </c>
      <c r="M1199" s="6">
        <v>0</v>
      </c>
      <c r="N1199" s="6"/>
      <c r="O1199" s="6">
        <v>0</v>
      </c>
      <c r="P1199" s="6">
        <v>19850988.81</v>
      </c>
      <c r="Q1199" s="6">
        <v>25942975.29</v>
      </c>
      <c r="R1199" s="6"/>
      <c r="S1199" s="6">
        <v>766350416.02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74966178.78</v>
      </c>
      <c r="AA1199" s="6">
        <v>56329627.9</v>
      </c>
      <c r="AB1199" s="10">
        <f t="shared" si="83"/>
        <v>888690265.9</v>
      </c>
      <c r="AC1199" s="10">
        <f t="shared" si="82"/>
        <v>917497211.51</v>
      </c>
      <c r="AD1199" s="10">
        <f t="shared" si="80"/>
        <v>-28806945.6099999</v>
      </c>
      <c r="AE1199" s="12">
        <f>C1199/(1+0.13)/VLOOKUP(A1199,[1]选股结果!$A$2:$AX$3002,3,FALSE)</f>
        <v>0.932959686438584</v>
      </c>
      <c r="AF1199" s="12">
        <f>(S1199/(1+0.1)+Z1199)/(VLOOKUP(A1199,[1]选股结果!$A$2:$AY$3002,51,FALSE))</f>
        <v>0.954715415837737</v>
      </c>
      <c r="AG1199" s="16"/>
      <c r="AH1199" s="12">
        <f>AD1199/VLOOKUP(A1199,[1]选股结果!$A$2:$AX$3002,35,FALSE)</f>
        <v>-1.80129416792877</v>
      </c>
      <c r="AI1199" s="10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S1199/(1+0.13)+Z1199)</f>
        <v>55097235.6027434</v>
      </c>
      <c r="AJ1199" s="10">
        <f t="shared" si="81"/>
        <v>-83904181.2127433</v>
      </c>
      <c r="AK1199" s="18">
        <f>AD1199-VLOOKUP(A1199,[2]选股结果!$A$2:$G$4900,7,FALSE)</f>
        <v>-29200370.2799999</v>
      </c>
    </row>
    <row r="1200" spans="1:37">
      <c r="A1200" s="5" t="s">
        <v>2433</v>
      </c>
      <c r="B1200" s="5" t="s">
        <v>2434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/>
      <c r="L1200" s="6">
        <v>0</v>
      </c>
      <c r="M1200" s="6">
        <v>0</v>
      </c>
      <c r="N1200" s="6"/>
      <c r="O1200" s="6">
        <v>0</v>
      </c>
      <c r="P1200" s="6">
        <v>34230870.66</v>
      </c>
      <c r="Q1200" s="6">
        <v>60607022.43</v>
      </c>
      <c r="R1200" s="6"/>
      <c r="S1200" s="6">
        <v>1388687573.26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568614119.44</v>
      </c>
      <c r="AA1200" s="6">
        <v>155040062.6</v>
      </c>
      <c r="AB1200" s="10">
        <f t="shared" si="83"/>
        <v>1843049147.61</v>
      </c>
      <c r="AC1200" s="10">
        <f t="shared" si="82"/>
        <v>2146572625.96</v>
      </c>
      <c r="AD1200" s="10">
        <f t="shared" si="80"/>
        <v>-303523478.35</v>
      </c>
      <c r="AE1200" s="12">
        <f>C1200/(1+0.13)/VLOOKUP(A1200,[1]选股结果!$A$2:$AX$3002,3,FALSE)</f>
        <v>0.857107841749706</v>
      </c>
      <c r="AF1200" s="12">
        <f>(S1200/(1+0.1)+Z1200)/(VLOOKUP(A1200,[1]选股结果!$A$2:$AY$3002,51,FALSE))</f>
        <v>0.892435986648852</v>
      </c>
      <c r="AG1200" s="16"/>
      <c r="AH1200" s="12">
        <f>AD1200/VLOOKUP(A1200,[1]选股结果!$A$2:$AX$3002,35,FALSE)</f>
        <v>1.06574415173418</v>
      </c>
      <c r="AI1200" s="10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S1200/(1+0.13)+Z1200)</f>
        <v>254210877.667699</v>
      </c>
      <c r="AJ1200" s="10">
        <f t="shared" si="81"/>
        <v>-557734356.017699</v>
      </c>
      <c r="AK1200" s="18">
        <f>AD1200-VLOOKUP(A1200,[2]选股结果!$A$2:$G$4900,7,FALSE)</f>
        <v>-308248494.57</v>
      </c>
    </row>
    <row r="1201" spans="1:37">
      <c r="A1201" s="5" t="s">
        <v>2435</v>
      </c>
      <c r="B1201" s="5" t="s">
        <v>2436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/>
      <c r="L1201" s="6">
        <v>0</v>
      </c>
      <c r="M1201" s="6">
        <v>0</v>
      </c>
      <c r="N1201" s="6"/>
      <c r="O1201" s="6">
        <v>0</v>
      </c>
      <c r="P1201" s="6">
        <v>69262460.75</v>
      </c>
      <c r="Q1201" s="6">
        <v>192546683.7</v>
      </c>
      <c r="R1201" s="6"/>
      <c r="S1201" s="6">
        <v>1478897161.81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164530268.34</v>
      </c>
      <c r="AA1201" s="6">
        <v>313772233.7</v>
      </c>
      <c r="AB1201" s="10">
        <f t="shared" si="83"/>
        <v>1776387183.57</v>
      </c>
      <c r="AC1201" s="10">
        <f t="shared" si="82"/>
        <v>2026462124.6</v>
      </c>
      <c r="AD1201" s="10">
        <f t="shared" si="80"/>
        <v>-250074941.03</v>
      </c>
      <c r="AE1201" s="12">
        <f>C1201/(1+0.13)/VLOOKUP(A1201,[1]选股结果!$A$2:$AX$3002,3,FALSE)</f>
        <v>0.815077757345439</v>
      </c>
      <c r="AF1201" s="12">
        <f>(S1201/(1+0.1)+Z1201)/(VLOOKUP(A1201,[1]选股结果!$A$2:$AY$3002,51,FALSE))</f>
        <v>0.939091990447581</v>
      </c>
      <c r="AG1201" s="16"/>
      <c r="AH1201" s="12">
        <f>AD1201/VLOOKUP(A1201,[1]选股结果!$A$2:$AX$3002,35,FALSE)</f>
        <v>-4.46185918236746</v>
      </c>
      <c r="AI1201" s="10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S1201/(1+0.13)+Z1201)</f>
        <v>133563597.305664</v>
      </c>
      <c r="AJ1201" s="10">
        <f t="shared" si="81"/>
        <v>-383638538.335664</v>
      </c>
      <c r="AK1201" s="18">
        <f>AD1201-VLOOKUP(A1201,[2]选股结果!$A$2:$G$4900,7,FALSE)</f>
        <v>-250043762.18</v>
      </c>
    </row>
    <row r="1202" spans="1:37">
      <c r="A1202" s="5" t="s">
        <v>2437</v>
      </c>
      <c r="B1202" s="5" t="s">
        <v>2438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/>
      <c r="L1202" s="6">
        <v>0</v>
      </c>
      <c r="M1202" s="6">
        <v>0</v>
      </c>
      <c r="N1202" s="6"/>
      <c r="O1202" s="6">
        <v>0</v>
      </c>
      <c r="P1202" s="6">
        <v>260101142.99</v>
      </c>
      <c r="Q1202" s="6">
        <v>298951729.21</v>
      </c>
      <c r="R1202" s="6"/>
      <c r="S1202" s="6">
        <v>13276310119.15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354835576.57</v>
      </c>
      <c r="AA1202" s="6">
        <v>420624987.79</v>
      </c>
      <c r="AB1202" s="10">
        <f t="shared" si="83"/>
        <v>13933841519.05</v>
      </c>
      <c r="AC1202" s="10">
        <f t="shared" si="82"/>
        <v>14311871826.5</v>
      </c>
      <c r="AD1202" s="10">
        <f t="shared" si="80"/>
        <v>-378030307.450001</v>
      </c>
      <c r="AE1202" s="12">
        <f>C1202/(1+0.13)/VLOOKUP(A1202,[1]选股结果!$A$2:$AX$3002,3,FALSE)</f>
        <v>0.928009163818355</v>
      </c>
      <c r="AF1202" s="12">
        <f>(S1202/(1+0.1)+Z1202)/(VLOOKUP(A1202,[1]选股结果!$A$2:$AY$3002,51,FALSE))</f>
        <v>0.990646128274287</v>
      </c>
      <c r="AG1202" s="16"/>
      <c r="AH1202" s="12">
        <f>AD1202/VLOOKUP(A1202,[1]选股结果!$A$2:$AX$3002,35,FALSE)</f>
        <v>-1.72537651033418</v>
      </c>
      <c r="AI1202" s="10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S1202/(1+0.13)+Z1202)</f>
        <v>437737598.532654</v>
      </c>
      <c r="AJ1202" s="10">
        <f t="shared" si="81"/>
        <v>-815767905.982655</v>
      </c>
      <c r="AK1202" s="18">
        <f>AD1202-VLOOKUP(A1202,[2]选股结果!$A$2:$G$4900,7,FALSE)</f>
        <v>-378027911.950001</v>
      </c>
    </row>
    <row r="1203" spans="1:37">
      <c r="A1203" s="5" t="s">
        <v>2439</v>
      </c>
      <c r="B1203" s="5" t="s">
        <v>2440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/>
      <c r="L1203" s="6">
        <v>0</v>
      </c>
      <c r="M1203" s="6">
        <v>0</v>
      </c>
      <c r="N1203" s="6"/>
      <c r="O1203" s="6">
        <v>0</v>
      </c>
      <c r="P1203" s="6">
        <v>55647230.48</v>
      </c>
      <c r="Q1203" s="6">
        <v>13253214.36</v>
      </c>
      <c r="R1203" s="6"/>
      <c r="S1203" s="6">
        <v>1467197669.64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42430813.07</v>
      </c>
      <c r="AA1203" s="6">
        <v>50972944.17</v>
      </c>
      <c r="AB1203" s="10">
        <f t="shared" si="83"/>
        <v>1584840114.55</v>
      </c>
      <c r="AC1203" s="10">
        <f t="shared" si="82"/>
        <v>1616248657.36</v>
      </c>
      <c r="AD1203" s="10">
        <f t="shared" si="80"/>
        <v>-31408542.8100002</v>
      </c>
      <c r="AE1203" s="12">
        <f>C1203/(1+0.13)/VLOOKUP(A1203,[1]选股结果!$A$2:$AX$3002,3,FALSE)</f>
        <v>0.913246774051544</v>
      </c>
      <c r="AF1203" s="12">
        <f>(S1203/(1+0.1)+Z1203)/(VLOOKUP(A1203,[1]选股结果!$A$2:$AY$3002,51,FALSE))</f>
        <v>0.999147601378934</v>
      </c>
      <c r="AG1203" s="16"/>
      <c r="AH1203" s="12">
        <f>AD1203/VLOOKUP(A1203,[1]选股结果!$A$2:$AX$3002,35,FALSE)</f>
        <v>-1.30418945192593</v>
      </c>
      <c r="AI1203" s="10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S1203/(1+0.13)+Z1203)</f>
        <v>36585157.6794691</v>
      </c>
      <c r="AJ1203" s="10">
        <f t="shared" si="81"/>
        <v>-67993700.4894693</v>
      </c>
      <c r="AK1203" s="18">
        <f>AD1203-VLOOKUP(A1203,[2]选股结果!$A$2:$G$4900,7,FALSE)</f>
        <v>-31408542.8100002</v>
      </c>
    </row>
    <row r="1204" spans="1:37">
      <c r="A1204" s="5" t="s">
        <v>2441</v>
      </c>
      <c r="B1204" s="5" t="s">
        <v>2442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/>
      <c r="L1204" s="6">
        <v>0</v>
      </c>
      <c r="M1204" s="6">
        <v>0</v>
      </c>
      <c r="N1204" s="6"/>
      <c r="O1204" s="6">
        <v>0</v>
      </c>
      <c r="P1204" s="6">
        <v>31046141.4</v>
      </c>
      <c r="Q1204" s="6">
        <v>23816308.93</v>
      </c>
      <c r="R1204" s="6"/>
      <c r="S1204" s="6">
        <v>777655946.95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274102314.8</v>
      </c>
      <c r="AA1204" s="6">
        <v>96435073.74</v>
      </c>
      <c r="AB1204" s="10">
        <f t="shared" si="83"/>
        <v>1191427175.79</v>
      </c>
      <c r="AC1204" s="10">
        <f t="shared" si="82"/>
        <v>1179239476.89</v>
      </c>
      <c r="AD1204" s="10">
        <f t="shared" si="80"/>
        <v>12187698.8999999</v>
      </c>
      <c r="AE1204" s="12">
        <f>C1204/(1+0.13)/VLOOKUP(A1204,[1]选股结果!$A$2:$AX$3002,3,FALSE)</f>
        <v>0.789141362598612</v>
      </c>
      <c r="AF1204" s="12">
        <f>(S1204/(1+0.1)+Z1204)/(VLOOKUP(A1204,[1]选股结果!$A$2:$AY$3002,51,FALSE))</f>
        <v>0.815084150469721</v>
      </c>
      <c r="AG1204" s="16"/>
      <c r="AH1204" s="12">
        <f>AD1204/VLOOKUP(A1204,[1]选股结果!$A$2:$AX$3002,35,FALSE)</f>
        <v>0.125384694269698</v>
      </c>
      <c r="AI1204" s="10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S1204/(1+0.13)+Z1204)</f>
        <v>241339686.344425</v>
      </c>
      <c r="AJ1204" s="10">
        <f t="shared" si="81"/>
        <v>-229151987.444425</v>
      </c>
      <c r="AK1204" s="18">
        <f>AD1204-VLOOKUP(A1204,[2]选股结果!$A$2:$G$4900,7,FALSE)</f>
        <v>13177356.7499999</v>
      </c>
    </row>
    <row r="1205" spans="1:37">
      <c r="A1205" s="5" t="s">
        <v>2443</v>
      </c>
      <c r="B1205" s="5" t="s">
        <v>2444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/>
      <c r="L1205" s="6">
        <v>0</v>
      </c>
      <c r="M1205" s="6">
        <v>0</v>
      </c>
      <c r="N1205" s="6"/>
      <c r="O1205" s="6">
        <v>0</v>
      </c>
      <c r="P1205" s="6">
        <v>341286721.41</v>
      </c>
      <c r="Q1205" s="6">
        <v>42113844.57</v>
      </c>
      <c r="R1205" s="6"/>
      <c r="S1205" s="6">
        <v>3164093249.47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1251105454.92</v>
      </c>
      <c r="AA1205" s="6">
        <v>415943123</v>
      </c>
      <c r="AB1205" s="10">
        <f t="shared" si="83"/>
        <v>4650278271.36</v>
      </c>
      <c r="AC1205" s="10">
        <f t="shared" si="82"/>
        <v>5172428548.8</v>
      </c>
      <c r="AD1205" s="10">
        <f t="shared" si="80"/>
        <v>-522150277.44</v>
      </c>
      <c r="AE1205" s="12">
        <f>C1205/(1+0.13)/VLOOKUP(A1205,[1]选股结果!$A$2:$AX$3002,3,FALSE)</f>
        <v>0.683561429573797</v>
      </c>
      <c r="AF1205" s="12">
        <f>(S1205/(1+0.1)+Z1205)/(VLOOKUP(A1205,[1]选股结果!$A$2:$AY$3002,51,FALSE))</f>
        <v>0.822607974526903</v>
      </c>
      <c r="AG1205" s="16"/>
      <c r="AH1205" s="12">
        <f>AD1205/VLOOKUP(A1205,[1]选股结果!$A$2:$AX$3002,35,FALSE)</f>
        <v>-0.723613024631662</v>
      </c>
      <c r="AI1205" s="10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S1205/(1+0.13)+Z1205)</f>
        <v>966455896.745133</v>
      </c>
      <c r="AJ1205" s="10">
        <f t="shared" si="81"/>
        <v>-1488606174.18513</v>
      </c>
      <c r="AK1205" s="18">
        <f>AD1205-VLOOKUP(A1205,[2]选股结果!$A$2:$G$4900,7,FALSE)</f>
        <v>-523144758.07</v>
      </c>
    </row>
    <row r="1206" spans="1:37">
      <c r="A1206" s="5" t="s">
        <v>2445</v>
      </c>
      <c r="B1206" s="5" t="s">
        <v>2446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/>
      <c r="L1206" s="6">
        <v>0</v>
      </c>
      <c r="M1206" s="6">
        <v>0</v>
      </c>
      <c r="N1206" s="6"/>
      <c r="O1206" s="6">
        <v>0</v>
      </c>
      <c r="P1206" s="6">
        <v>76452808.52</v>
      </c>
      <c r="Q1206" s="6">
        <v>391789429.49</v>
      </c>
      <c r="R1206" s="6"/>
      <c r="S1206" s="6">
        <v>658797578.78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223738251.47</v>
      </c>
      <c r="AA1206" s="6">
        <v>637663044.36</v>
      </c>
      <c r="AB1206" s="10">
        <f t="shared" si="83"/>
        <v>1710140482.42</v>
      </c>
      <c r="AC1206" s="10">
        <f t="shared" si="82"/>
        <v>1596651683.13</v>
      </c>
      <c r="AD1206" s="10">
        <f t="shared" si="80"/>
        <v>113488799.29</v>
      </c>
      <c r="AE1206" s="12">
        <f>C1206/(1+0.13)/VLOOKUP(A1206,[1]选股结果!$A$2:$AX$3002,3,FALSE)</f>
        <v>0.920258071595701</v>
      </c>
      <c r="AF1206" s="12">
        <f>(S1206/(1+0.1)+Z1206)/(VLOOKUP(A1206,[1]选股结果!$A$2:$AY$3002,51,FALSE))</f>
        <v>0.691829430617783</v>
      </c>
      <c r="AG1206" s="16"/>
      <c r="AH1206" s="12">
        <f>AD1206/VLOOKUP(A1206,[1]选股结果!$A$2:$AX$3002,35,FALSE)</f>
        <v>1.85316227776437</v>
      </c>
      <c r="AI1206" s="10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S1206/(1+0.13)+Z1206)</f>
        <v>382341693.445044</v>
      </c>
      <c r="AJ1206" s="10">
        <f t="shared" si="81"/>
        <v>-268852894.155044</v>
      </c>
      <c r="AK1206" s="18">
        <f>AD1206-VLOOKUP(A1206,[2]选股结果!$A$2:$G$4900,7,FALSE)</f>
        <v>113139414.35</v>
      </c>
    </row>
    <row r="1207" spans="1:37">
      <c r="A1207" s="5" t="s">
        <v>2447</v>
      </c>
      <c r="B1207" s="5" t="s">
        <v>2448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/>
      <c r="L1207" s="6">
        <v>0</v>
      </c>
      <c r="M1207" s="6">
        <v>0</v>
      </c>
      <c r="N1207" s="6"/>
      <c r="O1207" s="6">
        <v>0</v>
      </c>
      <c r="P1207" s="6">
        <v>545200585.13</v>
      </c>
      <c r="Q1207" s="6">
        <v>444157282.38</v>
      </c>
      <c r="R1207" s="6"/>
      <c r="S1207" s="6">
        <v>2451206764.82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564740534.94</v>
      </c>
      <c r="AA1207" s="6">
        <v>2173778101.03</v>
      </c>
      <c r="AB1207" s="10">
        <f t="shared" si="83"/>
        <v>5428078527.35</v>
      </c>
      <c r="AC1207" s="10">
        <f t="shared" si="82"/>
        <v>5734925985.92</v>
      </c>
      <c r="AD1207" s="10">
        <f t="shared" si="80"/>
        <v>-306847458.570001</v>
      </c>
      <c r="AE1207" s="12">
        <f>C1207/(1+0.13)/VLOOKUP(A1207,[1]选股结果!$A$2:$AX$3002,3,FALSE)</f>
        <v>0.866062719467331</v>
      </c>
      <c r="AF1207" s="12">
        <f>(S1207/(1+0.1)+Z1207)/(VLOOKUP(A1207,[1]选股结果!$A$2:$AY$3002,51,FALSE))</f>
        <v>0.629301239686369</v>
      </c>
      <c r="AG1207" s="16"/>
      <c r="AH1207" s="12">
        <f>AD1207/VLOOKUP(A1207,[1]选股结果!$A$2:$AX$3002,35,FALSE)</f>
        <v>-0.709623971308223</v>
      </c>
      <c r="AI1207" s="10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S1207/(1+0.13)+Z1207)</f>
        <v>1704481241.51062</v>
      </c>
      <c r="AJ1207" s="10">
        <f t="shared" si="81"/>
        <v>-2011328700.08062</v>
      </c>
      <c r="AK1207" s="18">
        <f>AD1207-VLOOKUP(A1207,[2]选股结果!$A$2:$G$4900,7,FALSE)</f>
        <v>-310461680.400001</v>
      </c>
    </row>
    <row r="1208" spans="1:37">
      <c r="A1208" s="5" t="s">
        <v>2449</v>
      </c>
      <c r="B1208" s="5" t="s">
        <v>2450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/>
      <c r="L1208" s="6">
        <v>0</v>
      </c>
      <c r="M1208" s="6">
        <v>0</v>
      </c>
      <c r="N1208" s="6"/>
      <c r="O1208" s="6">
        <v>0</v>
      </c>
      <c r="P1208" s="6">
        <v>12427161.07</v>
      </c>
      <c r="Q1208" s="6">
        <v>12556432.45</v>
      </c>
      <c r="R1208" s="6"/>
      <c r="S1208" s="6">
        <v>532897305.64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95861437.25</v>
      </c>
      <c r="AA1208" s="6">
        <v>58604001.86</v>
      </c>
      <c r="AB1208" s="10">
        <f t="shared" si="83"/>
        <v>692425152.57</v>
      </c>
      <c r="AC1208" s="10">
        <f t="shared" si="82"/>
        <v>699789905.82</v>
      </c>
      <c r="AD1208" s="10">
        <f t="shared" si="80"/>
        <v>-7364753.25</v>
      </c>
      <c r="AE1208" s="12">
        <f>C1208/(1+0.13)/VLOOKUP(A1208,[1]选股结果!$A$2:$AX$3002,3,FALSE)</f>
        <v>0.836308777624123</v>
      </c>
      <c r="AF1208" s="12">
        <f>(S1208/(1+0.1)+Z1208)/(VLOOKUP(A1208,[1]选股结果!$A$2:$AY$3002,51,FALSE))</f>
        <v>0.894483378703444</v>
      </c>
      <c r="AG1208" s="16"/>
      <c r="AH1208" s="12">
        <f>AD1208/VLOOKUP(A1208,[1]选股结果!$A$2:$AX$3002,35,FALSE)</f>
        <v>-0.282694516293407</v>
      </c>
      <c r="AI1208" s="10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S1208/(1+0.13)+Z1208)</f>
        <v>81317525.5853983</v>
      </c>
      <c r="AJ1208" s="10">
        <f t="shared" si="81"/>
        <v>-88682278.8353983</v>
      </c>
      <c r="AK1208" s="18">
        <f>AD1208-VLOOKUP(A1208,[2]选股结果!$A$2:$G$4900,7,FALSE)</f>
        <v>-7364753.25</v>
      </c>
    </row>
    <row r="1209" spans="1:37">
      <c r="A1209" s="5" t="s">
        <v>2451</v>
      </c>
      <c r="B1209" s="5" t="s">
        <v>2452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/>
      <c r="L1209" s="6">
        <v>0</v>
      </c>
      <c r="M1209" s="6">
        <v>0</v>
      </c>
      <c r="N1209" s="6"/>
      <c r="O1209" s="6">
        <v>0</v>
      </c>
      <c r="P1209" s="6">
        <v>18750313.38</v>
      </c>
      <c r="Q1209" s="6">
        <v>1064872.94</v>
      </c>
      <c r="R1209" s="6"/>
      <c r="S1209" s="6">
        <v>915076133.15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185103923.54</v>
      </c>
      <c r="AA1209" s="6">
        <v>45776525.15</v>
      </c>
      <c r="AB1209" s="10">
        <f t="shared" si="83"/>
        <v>1095186607.86</v>
      </c>
      <c r="AC1209" s="10">
        <f t="shared" si="82"/>
        <v>1164706895.22</v>
      </c>
      <c r="AD1209" s="10">
        <f t="shared" si="80"/>
        <v>-69520287.3600001</v>
      </c>
      <c r="AE1209" s="12">
        <f>C1209/(1+0.13)/VLOOKUP(A1209,[1]选股结果!$A$2:$AX$3002,3,FALSE)</f>
        <v>0.997083606015225</v>
      </c>
      <c r="AF1209" s="12">
        <f>(S1209/(1+0.1)+Z1209)/(VLOOKUP(A1209,[1]选股结果!$A$2:$AY$3002,51,FALSE))</f>
        <v>0.999322187650249</v>
      </c>
      <c r="AG1209" s="16"/>
      <c r="AH1209" s="12">
        <f>AD1209/VLOOKUP(A1209,[1]选股结果!$A$2:$AX$3002,35,FALSE)</f>
        <v>0.113984353104083</v>
      </c>
      <c r="AI1209" s="10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S1209/(1+0.13)+Z1209)</f>
        <v>22775302.8566371</v>
      </c>
      <c r="AJ1209" s="10">
        <f t="shared" si="81"/>
        <v>-92295590.2166373</v>
      </c>
      <c r="AK1209" s="18">
        <f>AD1209-VLOOKUP(A1209,[2]选股结果!$A$2:$G$4900,7,FALSE)</f>
        <v>-69580701.0400001</v>
      </c>
    </row>
    <row r="1210" spans="1:37">
      <c r="A1210" s="5" t="s">
        <v>2453</v>
      </c>
      <c r="B1210" s="5" t="s">
        <v>2454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/>
      <c r="L1210" s="6">
        <v>0</v>
      </c>
      <c r="M1210" s="6">
        <v>0</v>
      </c>
      <c r="N1210" s="6"/>
      <c r="O1210" s="6">
        <v>0</v>
      </c>
      <c r="P1210" s="6">
        <v>218471725.8</v>
      </c>
      <c r="Q1210" s="6">
        <v>343213986.19</v>
      </c>
      <c r="R1210" s="6"/>
      <c r="S1210" s="6">
        <v>3413633879.71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499381814.35</v>
      </c>
      <c r="AA1210" s="6">
        <v>851152056</v>
      </c>
      <c r="AB1210" s="10">
        <f t="shared" si="83"/>
        <v>5005369172.39</v>
      </c>
      <c r="AC1210" s="10">
        <f t="shared" si="82"/>
        <v>4982639475.86</v>
      </c>
      <c r="AD1210" s="10">
        <f t="shared" si="80"/>
        <v>22729696.5299997</v>
      </c>
      <c r="AE1210" s="12">
        <f>C1210/(1+0.13)/VLOOKUP(A1210,[1]选股结果!$A$2:$AX$3002,3,FALSE)</f>
        <v>0.896164235232881</v>
      </c>
      <c r="AF1210" s="12">
        <f>(S1210/(1+0.1)+Z1210)/(VLOOKUP(A1210,[1]选股结果!$A$2:$AY$3002,51,FALSE))</f>
        <v>0.875493949812455</v>
      </c>
      <c r="AG1210" s="16"/>
      <c r="AH1210" s="12">
        <f>AD1210/VLOOKUP(A1210,[1]选股结果!$A$2:$AX$3002,35,FALSE)</f>
        <v>0.0737460004193402</v>
      </c>
      <c r="AI1210" s="10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S1210/(1+0.13)+Z1210)</f>
        <v>594734930.403539</v>
      </c>
      <c r="AJ1210" s="10">
        <f t="shared" si="81"/>
        <v>-572005233.873539</v>
      </c>
      <c r="AK1210" s="18">
        <f>AD1210-VLOOKUP(A1210,[2]选股结果!$A$2:$G$4900,7,FALSE)</f>
        <v>22100939.2799997</v>
      </c>
    </row>
    <row r="1211" spans="1:37">
      <c r="A1211" s="5" t="s">
        <v>2455</v>
      </c>
      <c r="B1211" s="5" t="s">
        <v>2456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/>
      <c r="L1211" s="6">
        <v>0</v>
      </c>
      <c r="M1211" s="6">
        <v>0</v>
      </c>
      <c r="N1211" s="6"/>
      <c r="O1211" s="6">
        <v>0</v>
      </c>
      <c r="P1211" s="6">
        <v>42494345.53</v>
      </c>
      <c r="Q1211" s="6">
        <v>10359488.45</v>
      </c>
      <c r="R1211" s="6"/>
      <c r="S1211" s="6">
        <v>2417558681.04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112441419.76</v>
      </c>
      <c r="AA1211" s="6">
        <v>31656020.73</v>
      </c>
      <c r="AB1211" s="10">
        <f t="shared" si="83"/>
        <v>2649768070.86</v>
      </c>
      <c r="AC1211" s="10">
        <f t="shared" si="82"/>
        <v>2604150467.06</v>
      </c>
      <c r="AD1211" s="10">
        <f t="shared" si="80"/>
        <v>45617603.7999992</v>
      </c>
      <c r="AE1211" s="12">
        <f>C1211/(1+0.13)/VLOOKUP(A1211,[1]选股结果!$A$2:$AX$3002,3,FALSE)</f>
        <v>1.01206325688785</v>
      </c>
      <c r="AF1211" s="12">
        <f>(S1211/(1+0.1)+Z1211)/(VLOOKUP(A1211,[1]选股结果!$A$2:$AY$3002,51,FALSE))</f>
        <v>1.06079126516614</v>
      </c>
      <c r="AG1211" s="16"/>
      <c r="AH1211" s="12">
        <f>AD1211/VLOOKUP(A1211,[1]选股结果!$A$2:$AX$3002,35,FALSE)</f>
        <v>0.433205139413923</v>
      </c>
      <c r="AI1211" s="10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S1211/(1+0.13)+Z1211)</f>
        <v>-74044825.5573454</v>
      </c>
      <c r="AJ1211" s="10">
        <f t="shared" si="81"/>
        <v>119662429.357345</v>
      </c>
      <c r="AK1211" s="18">
        <f>AD1211-VLOOKUP(A1211,[2]选股结果!$A$2:$G$4900,7,FALSE)</f>
        <v>45545737.4499992</v>
      </c>
    </row>
    <row r="1212" spans="1:37">
      <c r="A1212" s="5" t="s">
        <v>2457</v>
      </c>
      <c r="B1212" s="5" t="s">
        <v>2458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/>
      <c r="L1212" s="6">
        <v>0</v>
      </c>
      <c r="M1212" s="6">
        <v>0</v>
      </c>
      <c r="N1212" s="6"/>
      <c r="O1212" s="6">
        <v>0</v>
      </c>
      <c r="P1212" s="6">
        <v>13939076.29</v>
      </c>
      <c r="Q1212" s="6">
        <v>47823893.22</v>
      </c>
      <c r="R1212" s="6"/>
      <c r="S1212" s="6">
        <v>1328573650.55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24103526.73</v>
      </c>
      <c r="AA1212" s="6">
        <v>60268502.86</v>
      </c>
      <c r="AB1212" s="10">
        <f t="shared" si="83"/>
        <v>1372566332.4</v>
      </c>
      <c r="AC1212" s="10">
        <f t="shared" si="82"/>
        <v>1426884756.43</v>
      </c>
      <c r="AD1212" s="10">
        <f t="shared" si="80"/>
        <v>-54318424.0299997</v>
      </c>
      <c r="AE1212" s="12">
        <f>C1212/(1+0.13)/VLOOKUP(A1212,[1]选股结果!$A$2:$AX$3002,3,FALSE)</f>
        <v>1.22843845657402</v>
      </c>
      <c r="AF1212" s="12">
        <f>(S1212/(1+0.1)+Z1212)/(VLOOKUP(A1212,[1]选股结果!$A$2:$AY$3002,51,FALSE))</f>
        <v>1.37818760469064</v>
      </c>
      <c r="AG1212" s="16"/>
      <c r="AH1212" s="12">
        <f>AD1212/VLOOKUP(A1212,[1]选股结果!$A$2:$AX$3002,35,FALSE)</f>
        <v>-1.38203287422992</v>
      </c>
      <c r="AI1212" s="10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S1212/(1+0.13)+Z1212)</f>
        <v>-305978964.272036</v>
      </c>
      <c r="AJ1212" s="10">
        <f t="shared" si="81"/>
        <v>251660540.242036</v>
      </c>
      <c r="AK1212" s="18">
        <f>AD1212-VLOOKUP(A1212,[2]选股结果!$A$2:$G$4900,7,FALSE)</f>
        <v>-54659385.4699997</v>
      </c>
    </row>
    <row r="1213" spans="1:37">
      <c r="A1213" s="5" t="s">
        <v>2459</v>
      </c>
      <c r="B1213" s="5" t="s">
        <v>2460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/>
      <c r="L1213" s="6">
        <v>0</v>
      </c>
      <c r="M1213" s="6">
        <v>0</v>
      </c>
      <c r="N1213" s="6"/>
      <c r="O1213" s="6">
        <v>0</v>
      </c>
      <c r="P1213" s="6">
        <v>33061167.89</v>
      </c>
      <c r="Q1213" s="6">
        <v>8148052</v>
      </c>
      <c r="R1213" s="6"/>
      <c r="S1213" s="6">
        <v>403857401.26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102792028.81</v>
      </c>
      <c r="AA1213" s="6">
        <v>25060157.25</v>
      </c>
      <c r="AB1213" s="10">
        <f t="shared" si="83"/>
        <v>639311000.4</v>
      </c>
      <c r="AC1213" s="10">
        <f t="shared" si="82"/>
        <v>564770755.21</v>
      </c>
      <c r="AD1213" s="10">
        <f t="shared" si="80"/>
        <v>74540245.1899999</v>
      </c>
      <c r="AE1213" s="12">
        <f>C1213/(1+0.13)/VLOOKUP(A1213,[1]选股结果!$A$2:$AX$3002,3,FALSE)</f>
        <v>0.703113180534381</v>
      </c>
      <c r="AF1213" s="12">
        <f>(S1213/(1+0.1)+Z1213)/(VLOOKUP(A1213,[1]选股结果!$A$2:$AY$3002,51,FALSE))</f>
        <v>0.755892337025042</v>
      </c>
      <c r="AG1213" s="16"/>
      <c r="AH1213" s="12">
        <f>AD1213/VLOOKUP(A1213,[1]选股结果!$A$2:$AX$3002,35,FALSE)</f>
        <v>0.443376607689295</v>
      </c>
      <c r="AI1213" s="10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S1213/(1+0.13)+Z1213)</f>
        <v>161507880.141416</v>
      </c>
      <c r="AJ1213" s="10">
        <f t="shared" si="81"/>
        <v>-86967634.951416</v>
      </c>
      <c r="AK1213" s="18">
        <f>AD1213-VLOOKUP(A1213,[2]选股结果!$A$2:$G$4900,7,FALSE)</f>
        <v>72932721.9799999</v>
      </c>
    </row>
    <row r="1214" spans="1:37">
      <c r="A1214" s="5" t="s">
        <v>2461</v>
      </c>
      <c r="B1214" s="5" t="s">
        <v>2462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/>
      <c r="L1214" s="6">
        <v>0</v>
      </c>
      <c r="M1214" s="6">
        <v>0</v>
      </c>
      <c r="N1214" s="6"/>
      <c r="O1214" s="6">
        <v>0</v>
      </c>
      <c r="P1214" s="6">
        <v>20162873.84</v>
      </c>
      <c r="Q1214" s="6">
        <v>1448305.29</v>
      </c>
      <c r="R1214" s="6"/>
      <c r="S1214" s="6">
        <v>255927706.61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41891538.67</v>
      </c>
      <c r="AA1214" s="6">
        <v>13708683.94</v>
      </c>
      <c r="AB1214" s="10">
        <f t="shared" si="83"/>
        <v>363159924.26</v>
      </c>
      <c r="AC1214" s="10">
        <f t="shared" si="82"/>
        <v>331690803.06</v>
      </c>
      <c r="AD1214" s="10">
        <f t="shared" si="80"/>
        <v>31469121.2</v>
      </c>
      <c r="AE1214" s="12">
        <f>C1214/(1+0.13)/VLOOKUP(A1214,[1]选股结果!$A$2:$AX$3002,3,FALSE)</f>
        <v>0.566182710781638</v>
      </c>
      <c r="AF1214" s="12">
        <f>(S1214/(1+0.1)+Z1214)/(VLOOKUP(A1214,[1]选股结果!$A$2:$AY$3002,51,FALSE))</f>
        <v>0.546967290908725</v>
      </c>
      <c r="AG1214" s="16"/>
      <c r="AH1214" s="12">
        <f>AD1214/VLOOKUP(A1214,[1]选股结果!$A$2:$AX$3002,35,FALSE)</f>
        <v>0.563098600985116</v>
      </c>
      <c r="AI1214" s="10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S1214/(1+0.13)+Z1214)</f>
        <v>233578991.234956</v>
      </c>
      <c r="AJ1214" s="10">
        <f t="shared" si="81"/>
        <v>-202109870.034956</v>
      </c>
      <c r="AK1214" s="18">
        <f>AD1214-VLOOKUP(A1214,[2]选股结果!$A$2:$G$4900,7,FALSE)</f>
        <v>31613056.63</v>
      </c>
    </row>
    <row r="1215" spans="1:37">
      <c r="A1215" s="5" t="s">
        <v>2463</v>
      </c>
      <c r="B1215" s="5" t="s">
        <v>2464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/>
      <c r="L1215" s="6">
        <v>0</v>
      </c>
      <c r="M1215" s="6">
        <v>0</v>
      </c>
      <c r="N1215" s="6"/>
      <c r="O1215" s="6">
        <v>0</v>
      </c>
      <c r="P1215" s="6">
        <v>112256105.87</v>
      </c>
      <c r="Q1215" s="6">
        <v>50276171.56</v>
      </c>
      <c r="R1215" s="6"/>
      <c r="S1215" s="6">
        <v>1950019319.83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301234396.47</v>
      </c>
      <c r="AA1215" s="6">
        <v>1126432858.67</v>
      </c>
      <c r="AB1215" s="10">
        <f t="shared" si="83"/>
        <v>3661946773.6</v>
      </c>
      <c r="AC1215" s="10">
        <f t="shared" si="82"/>
        <v>3489942680.84</v>
      </c>
      <c r="AD1215" s="10">
        <f t="shared" si="80"/>
        <v>172004092.76</v>
      </c>
      <c r="AE1215" s="12">
        <f>C1215/(1+0.13)/VLOOKUP(A1215,[1]选股结果!$A$2:$AX$3002,3,FALSE)</f>
        <v>0.83084239765806</v>
      </c>
      <c r="AF1215" s="12">
        <f>(S1215/(1+0.1)+Z1215)/(VLOOKUP(A1215,[1]选股结果!$A$2:$AY$3002,51,FALSE))</f>
        <v>0.585180092261387</v>
      </c>
      <c r="AG1215" s="16"/>
      <c r="AH1215" s="12">
        <f>AD1215/VLOOKUP(A1215,[1]选股结果!$A$2:$AX$3002,35,FALSE)</f>
        <v>0.756227019154506</v>
      </c>
      <c r="AI1215" s="10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S1215/(1+0.13)+Z1215)</f>
        <v>1517257361.53115</v>
      </c>
      <c r="AJ1215" s="10">
        <f t="shared" si="81"/>
        <v>-1345253268.77115</v>
      </c>
      <c r="AK1215" s="18">
        <f>AD1215-VLOOKUP(A1215,[2]选股结果!$A$2:$G$4900,7,FALSE)</f>
        <v>173176564.56</v>
      </c>
    </row>
    <row r="1216" spans="1:37">
      <c r="A1216" s="5" t="s">
        <v>2465</v>
      </c>
      <c r="B1216" s="5" t="s">
        <v>2466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/>
      <c r="L1216" s="6">
        <v>0</v>
      </c>
      <c r="M1216" s="6">
        <v>0</v>
      </c>
      <c r="N1216" s="6"/>
      <c r="O1216" s="6">
        <v>0</v>
      </c>
      <c r="P1216" s="6">
        <v>9949159.06</v>
      </c>
      <c r="Q1216" s="6">
        <v>6483248.82</v>
      </c>
      <c r="R1216" s="6"/>
      <c r="S1216" s="6">
        <v>604250435.46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24344824.13</v>
      </c>
      <c r="AA1216" s="6">
        <v>9247095.26</v>
      </c>
      <c r="AB1216" s="10">
        <f t="shared" si="83"/>
        <v>519844713.24</v>
      </c>
      <c r="AC1216" s="10">
        <f t="shared" si="82"/>
        <v>647791513.91</v>
      </c>
      <c r="AD1216" s="10">
        <f t="shared" si="80"/>
        <v>-127946800.67</v>
      </c>
      <c r="AE1216" s="12">
        <f>C1216/(1+0.13)/VLOOKUP(A1216,[1]选股结果!$A$2:$AX$3002,3,FALSE)</f>
        <v>0.830803403641763</v>
      </c>
      <c r="AF1216" s="12">
        <f>(S1216/(1+0.1)+Z1216)/(VLOOKUP(A1216,[1]选股结果!$A$2:$AY$3002,51,FALSE))</f>
        <v>1.18157463692246</v>
      </c>
      <c r="AG1216" s="16"/>
      <c r="AH1216" s="12">
        <f>AD1216/VLOOKUP(A1216,[1]选股结果!$A$2:$AX$3002,35,FALSE)</f>
        <v>-3.36249023412955</v>
      </c>
      <c r="AI1216" s="10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S1216/(1+0.13)+Z1216)</f>
        <v>-73572177.2471683</v>
      </c>
      <c r="AJ1216" s="10">
        <f t="shared" si="81"/>
        <v>-54374623.4228317</v>
      </c>
      <c r="AK1216" s="18">
        <f>AD1216-VLOOKUP(A1216,[2]选股结果!$A$2:$G$4900,7,FALSE)</f>
        <v>-127946800.67</v>
      </c>
    </row>
    <row r="1217" spans="1:37">
      <c r="A1217" s="5" t="s">
        <v>2467</v>
      </c>
      <c r="B1217" s="5" t="s">
        <v>2468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/>
      <c r="L1217" s="6">
        <v>0</v>
      </c>
      <c r="M1217" s="6">
        <v>0</v>
      </c>
      <c r="N1217" s="6"/>
      <c r="O1217" s="6">
        <v>0</v>
      </c>
      <c r="P1217" s="6">
        <v>22624516.43</v>
      </c>
      <c r="Q1217" s="6">
        <v>2913362.26</v>
      </c>
      <c r="R1217" s="6"/>
      <c r="S1217" s="6">
        <v>165138616.7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56086897.53</v>
      </c>
      <c r="AA1217" s="6">
        <v>36307964.21</v>
      </c>
      <c r="AB1217" s="10">
        <f t="shared" si="83"/>
        <v>261094762.16</v>
      </c>
      <c r="AC1217" s="10">
        <f t="shared" si="82"/>
        <v>280157994.87</v>
      </c>
      <c r="AD1217" s="10">
        <f t="shared" si="80"/>
        <v>-19063232.71</v>
      </c>
      <c r="AE1217" s="12">
        <f>C1217/(1+0.13)/VLOOKUP(A1217,[1]选股结果!$A$2:$AX$3002,3,FALSE)</f>
        <v>0.46183348628037</v>
      </c>
      <c r="AF1217" s="12">
        <f>(S1217/(1+0.1)+Z1217)/(VLOOKUP(A1217,[1]选股结果!$A$2:$AY$3002,51,FALSE))</f>
        <v>0.422421461032957</v>
      </c>
      <c r="AG1217" s="16"/>
      <c r="AH1217" s="12">
        <f>AD1217/VLOOKUP(A1217,[1]选股结果!$A$2:$AX$3002,35,FALSE)</f>
        <v>2.67737185347869</v>
      </c>
      <c r="AI1217" s="10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S1217/(1+0.13)+Z1217)</f>
        <v>285941379.798938</v>
      </c>
      <c r="AJ1217" s="10">
        <f t="shared" si="81"/>
        <v>-305004612.508938</v>
      </c>
      <c r="AK1217" s="18">
        <f>AD1217-VLOOKUP(A1217,[2]选股结果!$A$2:$G$4900,7,FALSE)</f>
        <v>-19063232.71</v>
      </c>
    </row>
    <row r="1218" spans="1:37">
      <c r="A1218" s="5" t="s">
        <v>2469</v>
      </c>
      <c r="B1218" s="5" t="s">
        <v>2470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/>
      <c r="L1218" s="6">
        <v>0</v>
      </c>
      <c r="M1218" s="6">
        <v>0</v>
      </c>
      <c r="N1218" s="6"/>
      <c r="O1218" s="6">
        <v>0</v>
      </c>
      <c r="P1218" s="6">
        <v>5538896.16</v>
      </c>
      <c r="Q1218" s="6">
        <v>17615365.38</v>
      </c>
      <c r="R1218" s="6"/>
      <c r="S1218" s="6">
        <v>162231228.12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26709384.62</v>
      </c>
      <c r="AA1218" s="6">
        <v>14445360.05</v>
      </c>
      <c r="AB1218" s="10">
        <f t="shared" si="83"/>
        <v>232180414.89</v>
      </c>
      <c r="AC1218" s="10">
        <f t="shared" si="82"/>
        <v>208924868.95</v>
      </c>
      <c r="AD1218" s="10">
        <f t="shared" si="80"/>
        <v>23255545.94</v>
      </c>
      <c r="AE1218" s="12">
        <f>C1218/(1+0.13)/VLOOKUP(A1218,[1]选股结果!$A$2:$AX$3002,3,FALSE)</f>
        <v>0.874901347028237</v>
      </c>
      <c r="AF1218" s="12">
        <f>(S1218/(1+0.1)+Z1218)/(VLOOKUP(A1218,[1]选股结果!$A$2:$AY$3002,51,FALSE))</f>
        <v>0.903927575628691</v>
      </c>
      <c r="AG1218" s="16"/>
      <c r="AH1218" s="12">
        <f>AD1218/VLOOKUP(A1218,[1]选股结果!$A$2:$AX$3002,35,FALSE)</f>
        <v>1.67330765742645</v>
      </c>
      <c r="AI1218" s="10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S1218/(1+0.13)+Z1218)</f>
        <v>22429214.2667257</v>
      </c>
      <c r="AJ1218" s="10">
        <f t="shared" si="81"/>
        <v>826331.673274308</v>
      </c>
      <c r="AK1218" s="18">
        <f>AD1218-VLOOKUP(A1218,[2]选股结果!$A$2:$G$4900,7,FALSE)</f>
        <v>23350124.51</v>
      </c>
    </row>
    <row r="1219" spans="1:37">
      <c r="A1219" s="5" t="s">
        <v>2471</v>
      </c>
      <c r="B1219" s="5" t="s">
        <v>2472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/>
      <c r="L1219" s="6">
        <v>0</v>
      </c>
      <c r="M1219" s="6">
        <v>0</v>
      </c>
      <c r="N1219" s="6"/>
      <c r="O1219" s="6">
        <v>0</v>
      </c>
      <c r="P1219" s="6">
        <v>67849772.58</v>
      </c>
      <c r="Q1219" s="6">
        <v>17543316.19</v>
      </c>
      <c r="R1219" s="6"/>
      <c r="S1219" s="6">
        <v>863885514.71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134577624</v>
      </c>
      <c r="AA1219" s="6">
        <v>117475207.72</v>
      </c>
      <c r="AB1219" s="10">
        <f t="shared" si="83"/>
        <v>1055267450.6</v>
      </c>
      <c r="AC1219" s="10">
        <f t="shared" si="82"/>
        <v>1183788119.01</v>
      </c>
      <c r="AD1219" s="10">
        <f t="shared" ref="AD1219:AD1282" si="84">AB1219-AC1219</f>
        <v>-128520668.41</v>
      </c>
      <c r="AE1219" s="12">
        <f>C1219/(1+0.13)/VLOOKUP(A1219,[1]选股结果!$A$2:$AX$3002,3,FALSE)</f>
        <v>0.797773020435546</v>
      </c>
      <c r="AF1219" s="12">
        <f>(S1219/(1+0.1)+Z1219)/(VLOOKUP(A1219,[1]选股结果!$A$2:$AY$3002,51,FALSE))</f>
        <v>0.878431880970674</v>
      </c>
      <c r="AG1219" s="16"/>
      <c r="AH1219" s="12">
        <f>AD1219/VLOOKUP(A1219,[1]选股结果!$A$2:$AX$3002,35,FALSE)</f>
        <v>-1.42931723784849</v>
      </c>
      <c r="AI1219" s="10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S1219/(1+0.13)+Z1219)</f>
        <v>148160883.304425</v>
      </c>
      <c r="AJ1219" s="10">
        <f t="shared" ref="AJ1219:AJ1282" si="85">AD1219-AI1219</f>
        <v>-276681551.714425</v>
      </c>
      <c r="AK1219" s="18">
        <f>AD1219-VLOOKUP(A1219,[2]选股结果!$A$2:$G$4900,7,FALSE)</f>
        <v>-128577472.66</v>
      </c>
    </row>
    <row r="1220" spans="1:37">
      <c r="A1220" s="5" t="s">
        <v>2473</v>
      </c>
      <c r="B1220" s="5" t="s">
        <v>2474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/>
      <c r="L1220" s="6">
        <v>0</v>
      </c>
      <c r="M1220" s="6">
        <v>0</v>
      </c>
      <c r="N1220" s="6"/>
      <c r="O1220" s="6">
        <v>0</v>
      </c>
      <c r="P1220" s="6">
        <v>77953318.92</v>
      </c>
      <c r="Q1220" s="6">
        <v>71258926.48</v>
      </c>
      <c r="R1220" s="6"/>
      <c r="S1220" s="6">
        <v>485579804.22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120086405.81</v>
      </c>
      <c r="AA1220" s="6">
        <v>67749769.91</v>
      </c>
      <c r="AB1220" s="10">
        <f t="shared" si="83"/>
        <v>1128426408.38</v>
      </c>
      <c r="AC1220" s="10">
        <f t="shared" si="82"/>
        <v>751369298.86</v>
      </c>
      <c r="AD1220" s="10">
        <f t="shared" si="84"/>
        <v>377057109.52</v>
      </c>
      <c r="AE1220" s="12">
        <f>C1220/(1+0.13)/VLOOKUP(A1220,[1]选股结果!$A$2:$AX$3002,3,FALSE)</f>
        <v>0.798916604519619</v>
      </c>
      <c r="AF1220" s="12">
        <f>(S1220/(1+0.1)+Z1220)/(VLOOKUP(A1220,[1]选股结果!$A$2:$AY$3002,51,FALSE))</f>
        <v>0.654676041203077</v>
      </c>
      <c r="AG1220" s="16"/>
      <c r="AH1220" s="12">
        <f>AD1220/VLOOKUP(A1220,[1]选股结果!$A$2:$AX$3002,35,FALSE)</f>
        <v>1.38510374256472</v>
      </c>
      <c r="AI1220" s="10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S1220/(1+0.13)+Z1220)</f>
        <v>307907570.637345</v>
      </c>
      <c r="AJ1220" s="10">
        <f t="shared" si="85"/>
        <v>69149538.8826549</v>
      </c>
      <c r="AK1220" s="18">
        <f>AD1220-VLOOKUP(A1220,[2]选股结果!$A$2:$G$4900,7,FALSE)</f>
        <v>376523332.19</v>
      </c>
    </row>
    <row r="1221" spans="1:37">
      <c r="A1221" s="5" t="s">
        <v>2475</v>
      </c>
      <c r="B1221" s="5" t="s">
        <v>2476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/>
      <c r="L1221" s="6">
        <v>0</v>
      </c>
      <c r="M1221" s="6">
        <v>0</v>
      </c>
      <c r="N1221" s="6"/>
      <c r="O1221" s="6">
        <v>0</v>
      </c>
      <c r="P1221" s="6">
        <v>60957022.11</v>
      </c>
      <c r="Q1221" s="6">
        <v>39454477.11</v>
      </c>
      <c r="R1221" s="6"/>
      <c r="S1221" s="6">
        <v>1060957659.14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267659476.52</v>
      </c>
      <c r="AA1221" s="6">
        <v>61708942.95</v>
      </c>
      <c r="AB1221" s="10">
        <f t="shared" si="83"/>
        <v>1599606645.42</v>
      </c>
      <c r="AC1221" s="10">
        <f t="shared" si="82"/>
        <v>1451283100.72</v>
      </c>
      <c r="AD1221" s="10">
        <f t="shared" si="84"/>
        <v>148323544.7</v>
      </c>
      <c r="AE1221" s="12">
        <f>C1221/(1+0.13)/VLOOKUP(A1221,[1]选股结果!$A$2:$AX$3002,3,FALSE)</f>
        <v>0.950468598911249</v>
      </c>
      <c r="AF1221" s="12">
        <f>(S1221/(1+0.1)+Z1221)/(VLOOKUP(A1221,[1]选股结果!$A$2:$AY$3002,51,FALSE))</f>
        <v>0.962268767881808</v>
      </c>
      <c r="AG1221" s="16"/>
      <c r="AH1221" s="12">
        <f>AD1221/VLOOKUP(A1221,[1]选股结果!$A$2:$AX$3002,35,FALSE)</f>
        <v>4.29144210512909</v>
      </c>
      <c r="AI1221" s="10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S1221/(1+0.13)+Z1221)</f>
        <v>73920488.3302658</v>
      </c>
      <c r="AJ1221" s="10">
        <f t="shared" si="85"/>
        <v>74403056.369734</v>
      </c>
      <c r="AK1221" s="18">
        <f>AD1221-VLOOKUP(A1221,[2]选股结果!$A$2:$G$4900,7,FALSE)</f>
        <v>151123628.52</v>
      </c>
    </row>
    <row r="1222" spans="1:37">
      <c r="A1222" s="5" t="s">
        <v>2477</v>
      </c>
      <c r="B1222" s="5" t="s">
        <v>2478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/>
      <c r="L1222" s="6">
        <v>0</v>
      </c>
      <c r="M1222" s="6">
        <v>0</v>
      </c>
      <c r="N1222" s="6"/>
      <c r="O1222" s="6">
        <v>0</v>
      </c>
      <c r="P1222" s="6">
        <v>568781140.82</v>
      </c>
      <c r="Q1222" s="6">
        <v>274408312.56</v>
      </c>
      <c r="R1222" s="6"/>
      <c r="S1222" s="6">
        <v>2311914640.58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479786614.53</v>
      </c>
      <c r="AA1222" s="6">
        <v>198082913.7</v>
      </c>
      <c r="AB1222" s="10">
        <f t="shared" si="83"/>
        <v>3723972408.63</v>
      </c>
      <c r="AC1222" s="10">
        <f t="shared" si="82"/>
        <v>3558565309.63</v>
      </c>
      <c r="AD1222" s="10">
        <f t="shared" si="84"/>
        <v>165407099</v>
      </c>
      <c r="AE1222" s="12">
        <f>C1222/(1+0.13)/VLOOKUP(A1222,[1]选股结果!$A$2:$AX$3002,3,FALSE)</f>
        <v>0.571766657255221</v>
      </c>
      <c r="AF1222" s="12">
        <f>(S1222/(1+0.1)+Z1222)/(VLOOKUP(A1222,[1]选股结果!$A$2:$AY$3002,51,FALSE))</f>
        <v>0.788922566195607</v>
      </c>
      <c r="AG1222" s="16"/>
      <c r="AH1222" s="12">
        <f>AD1222/VLOOKUP(A1222,[1]选股结果!$A$2:$AX$3002,35,FALSE)</f>
        <v>0.094879590967899</v>
      </c>
      <c r="AI1222" s="10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S1222/(1+0.13)+Z1222)</f>
        <v>746489954.71469</v>
      </c>
      <c r="AJ1222" s="10">
        <f t="shared" si="85"/>
        <v>-581082855.71469</v>
      </c>
      <c r="AK1222" s="18">
        <f>AD1222-VLOOKUP(A1222,[2]选股结果!$A$2:$G$4900,7,FALSE)</f>
        <v>165418058.19</v>
      </c>
    </row>
    <row r="1223" spans="1:37">
      <c r="A1223" s="5" t="s">
        <v>2479</v>
      </c>
      <c r="B1223" s="5" t="s">
        <v>2480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/>
      <c r="L1223" s="6">
        <v>0</v>
      </c>
      <c r="M1223" s="6">
        <v>0</v>
      </c>
      <c r="N1223" s="6"/>
      <c r="O1223" s="6">
        <v>0</v>
      </c>
      <c r="P1223" s="6">
        <v>15771802.26</v>
      </c>
      <c r="Q1223" s="6">
        <v>26350242.79</v>
      </c>
      <c r="R1223" s="6"/>
      <c r="S1223" s="6">
        <v>130657171.36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36576543.25</v>
      </c>
      <c r="AA1223" s="6">
        <v>24319338.11</v>
      </c>
      <c r="AB1223" s="10">
        <f t="shared" si="83"/>
        <v>242457473.21</v>
      </c>
      <c r="AC1223" s="10">
        <f t="shared" si="82"/>
        <v>207324854.98</v>
      </c>
      <c r="AD1223" s="10">
        <f t="shared" si="84"/>
        <v>35132618.23</v>
      </c>
      <c r="AE1223" s="12">
        <f>C1223/(1+0.13)/VLOOKUP(A1223,[1]选股结果!$A$2:$AX$3002,3,FALSE)</f>
        <v>0.730662856167738</v>
      </c>
      <c r="AF1223" s="12">
        <f>(S1223/(1+0.1)+Z1223)/(VLOOKUP(A1223,[1]选股结果!$A$2:$AY$3002,51,FALSE))</f>
        <v>0.651000981328942</v>
      </c>
      <c r="AG1223" s="16"/>
      <c r="AH1223" s="12">
        <f>AD1223/VLOOKUP(A1223,[1]选股结果!$A$2:$AX$3002,35,FALSE)</f>
        <v>47.2340650487089</v>
      </c>
      <c r="AI1223" s="10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S1223/(1+0.13)+Z1223)</f>
        <v>86439048.0771681</v>
      </c>
      <c r="AJ1223" s="10">
        <f t="shared" si="85"/>
        <v>-51306429.8471681</v>
      </c>
      <c r="AK1223" s="18">
        <f>AD1223-VLOOKUP(A1223,[2]选股结果!$A$2:$G$4900,7,FALSE)</f>
        <v>34828921.34</v>
      </c>
    </row>
    <row r="1224" spans="1:37">
      <c r="A1224" s="5" t="s">
        <v>2481</v>
      </c>
      <c r="B1224" s="5" t="s">
        <v>2482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/>
      <c r="L1224" s="6">
        <v>0</v>
      </c>
      <c r="M1224" s="6">
        <v>0</v>
      </c>
      <c r="N1224" s="6"/>
      <c r="O1224" s="6">
        <v>0</v>
      </c>
      <c r="P1224" s="6">
        <v>120379556.88</v>
      </c>
      <c r="Q1224" s="6">
        <v>340405514.58</v>
      </c>
      <c r="R1224" s="6"/>
      <c r="S1224" s="6">
        <v>2195967580.58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630080717.7</v>
      </c>
      <c r="AA1224" s="6">
        <v>297738076.55</v>
      </c>
      <c r="AB1224" s="10">
        <f t="shared" si="83"/>
        <v>3803255534.13</v>
      </c>
      <c r="AC1224" s="10">
        <f t="shared" si="82"/>
        <v>3244165931.71</v>
      </c>
      <c r="AD1224" s="10">
        <f t="shared" si="84"/>
        <v>559089602.42</v>
      </c>
      <c r="AE1224" s="12">
        <f>C1224/(1+0.13)/VLOOKUP(A1224,[1]选股结果!$A$2:$AX$3002,3,FALSE)</f>
        <v>0.684033418415911</v>
      </c>
      <c r="AF1224" s="12">
        <f>(S1224/(1+0.1)+Z1224)/(VLOOKUP(A1224,[1]选股结果!$A$2:$AY$3002,51,FALSE))</f>
        <v>0.685135313462093</v>
      </c>
      <c r="AG1224" s="16"/>
      <c r="AH1224" s="12">
        <f>AD1224/VLOOKUP(A1224,[1]选股结果!$A$2:$AX$3002,35,FALSE)</f>
        <v>1.17064583664007</v>
      </c>
      <c r="AI1224" s="10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S1224/(1+0.13)+Z1224)</f>
        <v>1260010202.7438</v>
      </c>
      <c r="AJ1224" s="10">
        <f t="shared" si="85"/>
        <v>-700920600.323805</v>
      </c>
      <c r="AK1224" s="18">
        <f>AD1224-VLOOKUP(A1224,[2]选股结果!$A$2:$G$4900,7,FALSE)</f>
        <v>546000359.78</v>
      </c>
    </row>
    <row r="1225" spans="1:37">
      <c r="A1225" s="5" t="s">
        <v>2483</v>
      </c>
      <c r="B1225" s="5" t="s">
        <v>2484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/>
      <c r="L1225" s="6">
        <v>0</v>
      </c>
      <c r="M1225" s="6">
        <v>0</v>
      </c>
      <c r="N1225" s="6"/>
      <c r="O1225" s="6">
        <v>0</v>
      </c>
      <c r="P1225" s="6">
        <v>11726314.46</v>
      </c>
      <c r="Q1225" s="6">
        <v>222587255.51</v>
      </c>
      <c r="R1225" s="6"/>
      <c r="S1225" s="6">
        <v>179595437.97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35853278.01</v>
      </c>
      <c r="AA1225" s="6">
        <v>204030431.61</v>
      </c>
      <c r="AB1225" s="10">
        <f t="shared" si="83"/>
        <v>354074383.98</v>
      </c>
      <c r="AC1225" s="10">
        <f t="shared" si="82"/>
        <v>431205462.05</v>
      </c>
      <c r="AD1225" s="10">
        <f t="shared" si="84"/>
        <v>-77131078.07</v>
      </c>
      <c r="AE1225" s="12">
        <f>C1225/(1+0.13)/VLOOKUP(A1225,[1]选股结果!$A$2:$AX$3002,3,FALSE)</f>
        <v>1.38916343748268</v>
      </c>
      <c r="AF1225" s="12">
        <f>(S1225/(1+0.1)+Z1225)/(VLOOKUP(A1225,[1]选股结果!$A$2:$AY$3002,51,FALSE))</f>
        <v>1.90911183004436</v>
      </c>
      <c r="AG1225" s="16"/>
      <c r="AH1225" s="12">
        <f>AD1225/VLOOKUP(A1225,[1]选股结果!$A$2:$AX$3002,35,FALSE)</f>
        <v>-2.71305921746091</v>
      </c>
      <c r="AI1225" s="10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S1225/(1+0.13)+Z1225)</f>
        <v>-90486511.2926549</v>
      </c>
      <c r="AJ1225" s="10">
        <f t="shared" si="85"/>
        <v>13355433.2226549</v>
      </c>
      <c r="AK1225" s="18">
        <f>AD1225-VLOOKUP(A1225,[2]选股结果!$A$2:$G$4900,7,FALSE)</f>
        <v>-77131078.07</v>
      </c>
    </row>
    <row r="1226" spans="1:37">
      <c r="A1226" s="5" t="s">
        <v>2485</v>
      </c>
      <c r="B1226" s="5" t="s">
        <v>2486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/>
      <c r="L1226" s="6">
        <v>0</v>
      </c>
      <c r="M1226" s="6">
        <v>0</v>
      </c>
      <c r="N1226" s="6"/>
      <c r="O1226" s="6">
        <v>0</v>
      </c>
      <c r="P1226" s="6">
        <v>11050869.29</v>
      </c>
      <c r="Q1226" s="6">
        <v>9178560.54</v>
      </c>
      <c r="R1226" s="6"/>
      <c r="S1226" s="6">
        <v>117743888.89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52467896.04</v>
      </c>
      <c r="AA1226" s="6">
        <v>20651781.72</v>
      </c>
      <c r="AB1226" s="10">
        <f t="shared" si="83"/>
        <v>233571146.87</v>
      </c>
      <c r="AC1226" s="10">
        <f t="shared" si="82"/>
        <v>201914435.94</v>
      </c>
      <c r="AD1226" s="10">
        <f t="shared" si="84"/>
        <v>31656710.93</v>
      </c>
      <c r="AE1226" s="12">
        <f>C1226/(1+0.13)/VLOOKUP(A1226,[1]选股结果!$A$2:$AX$3002,3,FALSE)</f>
        <v>0.71403775217757</v>
      </c>
      <c r="AF1226" s="12">
        <f>(S1226/(1+0.1)+Z1226)/(VLOOKUP(A1226,[1]选股结果!$A$2:$AY$3002,51,FALSE))</f>
        <v>0.654616287320757</v>
      </c>
      <c r="AG1226" s="16"/>
      <c r="AH1226" s="12">
        <f>AD1226/VLOOKUP(A1226,[1]选股结果!$A$2:$AX$3002,35,FALSE)</f>
        <v>0.860621704262594</v>
      </c>
      <c r="AI1226" s="10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S1226/(1+0.13)+Z1226)</f>
        <v>87000068.078938</v>
      </c>
      <c r="AJ1226" s="10">
        <f t="shared" si="85"/>
        <v>-55343357.148938</v>
      </c>
      <c r="AK1226" s="18">
        <f>AD1226-VLOOKUP(A1226,[2]选股结果!$A$2:$G$4900,7,FALSE)</f>
        <v>31354299.36</v>
      </c>
    </row>
    <row r="1227" spans="1:37">
      <c r="A1227" s="5" t="s">
        <v>2487</v>
      </c>
      <c r="B1227" s="5" t="s">
        <v>2488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/>
      <c r="L1227" s="6">
        <v>0</v>
      </c>
      <c r="M1227" s="6">
        <v>0</v>
      </c>
      <c r="N1227" s="6"/>
      <c r="O1227" s="6">
        <v>0</v>
      </c>
      <c r="P1227" s="6">
        <v>208296160.02</v>
      </c>
      <c r="Q1227" s="6">
        <v>365054280.39</v>
      </c>
      <c r="R1227" s="6"/>
      <c r="S1227" s="6">
        <v>188221384.79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97088711.53</v>
      </c>
      <c r="AA1227" s="6">
        <v>105720543.14</v>
      </c>
      <c r="AB1227" s="10">
        <f t="shared" si="83"/>
        <v>1566249858.25</v>
      </c>
      <c r="AC1227" s="10">
        <f t="shared" si="82"/>
        <v>599326799.48</v>
      </c>
      <c r="AD1227" s="10">
        <f t="shared" si="84"/>
        <v>966923058.77</v>
      </c>
      <c r="AE1227" s="12">
        <f>C1227/(1+0.13)/VLOOKUP(A1227,[1]选股结果!$A$2:$AX$3002,3,FALSE)</f>
        <v>0.941931228904928</v>
      </c>
      <c r="AF1227" s="12">
        <f>(S1227/(1+0.1)+Z1227)/(VLOOKUP(A1227,[1]选股结果!$A$2:$AY$3002,51,FALSE))</f>
        <v>0.598069700560566</v>
      </c>
      <c r="AG1227" s="16"/>
      <c r="AH1227" s="12">
        <f>AD1227/VLOOKUP(A1227,[1]选股结果!$A$2:$AX$3002,35,FALSE)</f>
        <v>1.36200316890082</v>
      </c>
      <c r="AI1227" s="10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S1227/(1+0.13)+Z1227)</f>
        <v>184784836.360708</v>
      </c>
      <c r="AJ1227" s="10">
        <f t="shared" si="85"/>
        <v>782138222.409292</v>
      </c>
      <c r="AK1227" s="18">
        <f>AD1227-VLOOKUP(A1227,[2]选股结果!$A$2:$G$4900,7,FALSE)</f>
        <v>966923058.77</v>
      </c>
    </row>
    <row r="1228" spans="1:37">
      <c r="A1228" s="5" t="s">
        <v>2489</v>
      </c>
      <c r="B1228" s="5" t="s">
        <v>2490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/>
      <c r="L1228" s="6">
        <v>0</v>
      </c>
      <c r="M1228" s="6">
        <v>0</v>
      </c>
      <c r="N1228" s="6"/>
      <c r="O1228" s="6">
        <v>0</v>
      </c>
      <c r="P1228" s="6">
        <v>34469581.33</v>
      </c>
      <c r="Q1228" s="6">
        <v>208168291.49</v>
      </c>
      <c r="R1228" s="6"/>
      <c r="S1228" s="6">
        <v>965248793.28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80312568.46</v>
      </c>
      <c r="AA1228" s="6">
        <v>233359357.07</v>
      </c>
      <c r="AB1228" s="10">
        <f t="shared" si="83"/>
        <v>1295625469.47</v>
      </c>
      <c r="AC1228" s="10">
        <f t="shared" si="82"/>
        <v>1313390300.14</v>
      </c>
      <c r="AD1228" s="10">
        <f t="shared" si="84"/>
        <v>-17764830.6699998</v>
      </c>
      <c r="AE1228" s="12">
        <f>C1228/(1+0.13)/VLOOKUP(A1228,[1]选股结果!$A$2:$AX$3002,3,FALSE)</f>
        <v>0.944063978485959</v>
      </c>
      <c r="AF1228" s="12">
        <f>(S1228/(1+0.1)+Z1228)/(VLOOKUP(A1228,[1]选股结果!$A$2:$AY$3002,51,FALSE))</f>
        <v>1.00332728310709</v>
      </c>
      <c r="AG1228" s="16"/>
      <c r="AH1228" s="12">
        <f>AD1228/VLOOKUP(A1228,[1]选股结果!$A$2:$AX$3002,35,FALSE)</f>
        <v>-0.322693420248995</v>
      </c>
      <c r="AI1228" s="10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S1228/(1+0.13)+Z1228)</f>
        <v>20120089.7107964</v>
      </c>
      <c r="AJ1228" s="10">
        <f t="shared" si="85"/>
        <v>-37884920.3807962</v>
      </c>
      <c r="AK1228" s="18">
        <f>AD1228-VLOOKUP(A1228,[2]选股结果!$A$2:$G$4900,7,FALSE)</f>
        <v>-16032687.2299998</v>
      </c>
    </row>
    <row r="1229" spans="1:37">
      <c r="A1229" s="5" t="s">
        <v>2491</v>
      </c>
      <c r="B1229" s="5" t="s">
        <v>2492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/>
      <c r="L1229" s="6">
        <v>0</v>
      </c>
      <c r="M1229" s="6">
        <v>0</v>
      </c>
      <c r="N1229" s="6"/>
      <c r="O1229" s="6">
        <v>0</v>
      </c>
      <c r="P1229" s="6">
        <v>27198107.84</v>
      </c>
      <c r="Q1229" s="6">
        <v>8359452.54</v>
      </c>
      <c r="R1229" s="6"/>
      <c r="S1229" s="6">
        <v>157504182.28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89883462.34</v>
      </c>
      <c r="AA1229" s="6">
        <v>21939055.75</v>
      </c>
      <c r="AB1229" s="10">
        <f t="shared" si="83"/>
        <v>372291290.43</v>
      </c>
      <c r="AC1229" s="10">
        <f t="shared" si="82"/>
        <v>296524808.21</v>
      </c>
      <c r="AD1229" s="10">
        <f t="shared" si="84"/>
        <v>75766482.22</v>
      </c>
      <c r="AE1229" s="12">
        <f>C1229/(1+0.13)/VLOOKUP(A1229,[1]选股结果!$A$2:$AX$3002,3,FALSE)</f>
        <v>0.978398425348177</v>
      </c>
      <c r="AF1229" s="12">
        <f>(S1229/(1+0.1)+Z1229)/(VLOOKUP(A1229,[1]选股结果!$A$2:$AY$3002,51,FALSE))</f>
        <v>0.771756639008672</v>
      </c>
      <c r="AG1229" s="16"/>
      <c r="AH1229" s="12">
        <f>AD1229/VLOOKUP(A1229,[1]选股结果!$A$2:$AX$3002,35,FALSE)</f>
        <v>2.65458641424997</v>
      </c>
      <c r="AI1229" s="10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S1229/(1+0.13)+Z1229)</f>
        <v>72730462.5038053</v>
      </c>
      <c r="AJ1229" s="10">
        <f t="shared" si="85"/>
        <v>3036019.71619475</v>
      </c>
      <c r="AK1229" s="18">
        <f>AD1229-VLOOKUP(A1229,[2]选股结果!$A$2:$G$4900,7,FALSE)</f>
        <v>75746286.89</v>
      </c>
    </row>
    <row r="1230" spans="1:37">
      <c r="A1230" s="5" t="s">
        <v>2493</v>
      </c>
      <c r="B1230" s="5" t="s">
        <v>2494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/>
      <c r="L1230" s="6">
        <v>0</v>
      </c>
      <c r="M1230" s="6">
        <v>0</v>
      </c>
      <c r="N1230" s="6"/>
      <c r="O1230" s="6">
        <v>0</v>
      </c>
      <c r="P1230" s="6">
        <v>138234110.67</v>
      </c>
      <c r="Q1230" s="6">
        <v>123430260.13</v>
      </c>
      <c r="R1230" s="6"/>
      <c r="S1230" s="6">
        <v>1568632056.91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907300851.79</v>
      </c>
      <c r="AA1230" s="6">
        <v>237553347.59</v>
      </c>
      <c r="AB1230" s="10">
        <f t="shared" si="83"/>
        <v>3021900689.63</v>
      </c>
      <c r="AC1230" s="10">
        <f t="shared" si="82"/>
        <v>2851720366.96</v>
      </c>
      <c r="AD1230" s="10">
        <f t="shared" si="84"/>
        <v>170180322.67</v>
      </c>
      <c r="AE1230" s="12">
        <f>C1230/(1+0.13)/VLOOKUP(A1230,[1]选股结果!$A$2:$AX$3002,3,FALSE)</f>
        <v>0.877533471915009</v>
      </c>
      <c r="AF1230" s="12">
        <f>(S1230/(1+0.1)+Z1230)/(VLOOKUP(A1230,[1]选股结果!$A$2:$AY$3002,51,FALSE))</f>
        <v>1.03253064370475</v>
      </c>
      <c r="AG1230" s="16"/>
      <c r="AH1230" s="12">
        <f>AD1230/VLOOKUP(A1230,[1]选股结果!$A$2:$AX$3002,35,FALSE)</f>
        <v>0.280915163090853</v>
      </c>
      <c r="AI1230" s="10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S1230/(1+0.13)+Z1230)</f>
        <v>-35654111.2072568</v>
      </c>
      <c r="AJ1230" s="10">
        <f t="shared" si="85"/>
        <v>205834433.877257</v>
      </c>
      <c r="AK1230" s="18">
        <f>AD1230-VLOOKUP(A1230,[2]选股结果!$A$2:$G$4900,7,FALSE)</f>
        <v>170189030.55</v>
      </c>
    </row>
    <row r="1231" spans="1:37">
      <c r="A1231" s="5" t="s">
        <v>2495</v>
      </c>
      <c r="B1231" s="5" t="s">
        <v>2496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/>
      <c r="L1231" s="6">
        <v>0</v>
      </c>
      <c r="M1231" s="6">
        <v>0</v>
      </c>
      <c r="N1231" s="6"/>
      <c r="O1231" s="6">
        <v>0</v>
      </c>
      <c r="P1231" s="6">
        <v>174517563.15</v>
      </c>
      <c r="Q1231" s="6">
        <v>94478273.88</v>
      </c>
      <c r="R1231" s="6"/>
      <c r="S1231" s="6">
        <v>4346298531.22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243633122.59</v>
      </c>
      <c r="AA1231" s="6">
        <v>244061637.95</v>
      </c>
      <c r="AB1231" s="10">
        <f t="shared" si="83"/>
        <v>4686982414.23</v>
      </c>
      <c r="AC1231" s="10">
        <f t="shared" si="82"/>
        <v>5008510854.91</v>
      </c>
      <c r="AD1231" s="10">
        <f t="shared" si="84"/>
        <v>-321528440.679999</v>
      </c>
      <c r="AE1231" s="12">
        <f>C1231/(1+0.13)/VLOOKUP(A1231,[1]选股结果!$A$2:$AX$3002,3,FALSE)</f>
        <v>0.971493601954979</v>
      </c>
      <c r="AF1231" s="12">
        <f>(S1231/(1+0.1)+Z1231)/(VLOOKUP(A1231,[1]选股结果!$A$2:$AY$3002,51,FALSE))</f>
        <v>1.0942838343781</v>
      </c>
      <c r="AG1231" s="16"/>
      <c r="AH1231" s="12">
        <f>AD1231/VLOOKUP(A1231,[1]选股结果!$A$2:$AX$3002,35,FALSE)</f>
        <v>-1.80516066895519</v>
      </c>
      <c r="AI1231" s="10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S1231/(1+0.13)+Z1231)</f>
        <v>-256527843.675399</v>
      </c>
      <c r="AJ1231" s="10">
        <f t="shared" si="85"/>
        <v>-65000597.0046</v>
      </c>
      <c r="AK1231" s="18">
        <f>AD1231-VLOOKUP(A1231,[2]选股结果!$A$2:$G$4900,7,FALSE)</f>
        <v>-321561277.309999</v>
      </c>
    </row>
    <row r="1232" spans="1:37">
      <c r="A1232" s="5" t="s">
        <v>2497</v>
      </c>
      <c r="B1232" s="5" t="s">
        <v>2498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/>
      <c r="L1232" s="6">
        <v>0</v>
      </c>
      <c r="M1232" s="6">
        <v>0</v>
      </c>
      <c r="N1232" s="6"/>
      <c r="O1232" s="6">
        <v>0</v>
      </c>
      <c r="P1232" s="6">
        <v>62132825.48</v>
      </c>
      <c r="Q1232" s="6">
        <v>77230565.04</v>
      </c>
      <c r="R1232" s="6"/>
      <c r="S1232" s="6">
        <v>1408774671.18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557729343.26</v>
      </c>
      <c r="AA1232" s="6">
        <v>66134396.56</v>
      </c>
      <c r="AB1232" s="10">
        <f t="shared" si="83"/>
        <v>2098126851.76</v>
      </c>
      <c r="AC1232" s="10">
        <f t="shared" si="82"/>
        <v>2094771236.48</v>
      </c>
      <c r="AD1232" s="10">
        <f t="shared" si="84"/>
        <v>3355615.27999997</v>
      </c>
      <c r="AE1232" s="12">
        <f>C1232/(1+0.13)/VLOOKUP(A1232,[1]选股结果!$A$2:$AX$3002,3,FALSE)</f>
        <v>0.963663439133276</v>
      </c>
      <c r="AF1232" s="12">
        <f>(S1232/(1+0.1)+Z1232)/(VLOOKUP(A1232,[1]选股结果!$A$2:$AY$3002,51,FALSE))</f>
        <v>1.02071064498603</v>
      </c>
      <c r="AG1232" s="16"/>
      <c r="AH1232" s="12">
        <f>AD1232/VLOOKUP(A1232,[1]选股结果!$A$2:$AX$3002,35,FALSE)</f>
        <v>-0.10925290991632</v>
      </c>
      <c r="AI1232" s="10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S1232/(1+0.13)+Z1232)</f>
        <v>-3301587.1218586</v>
      </c>
      <c r="AJ1232" s="10">
        <f t="shared" si="85"/>
        <v>6657202.40185857</v>
      </c>
      <c r="AK1232" s="18">
        <f>AD1232-VLOOKUP(A1232,[2]选股结果!$A$2:$G$4900,7,FALSE)</f>
        <v>3355615.27999997</v>
      </c>
    </row>
    <row r="1233" spans="1:37">
      <c r="A1233" s="5" t="s">
        <v>2499</v>
      </c>
      <c r="B1233" s="5" t="s">
        <v>2500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/>
      <c r="L1233" s="6">
        <v>0</v>
      </c>
      <c r="M1233" s="6">
        <v>0</v>
      </c>
      <c r="N1233" s="6"/>
      <c r="O1233" s="6">
        <v>0</v>
      </c>
      <c r="P1233" s="6">
        <v>50245621.74</v>
      </c>
      <c r="Q1233" s="6">
        <v>34928021.5</v>
      </c>
      <c r="R1233" s="6"/>
      <c r="S1233" s="6">
        <v>1177721691.94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208418726.61</v>
      </c>
      <c r="AA1233" s="6">
        <v>103357428.92</v>
      </c>
      <c r="AB1233" s="10">
        <f t="shared" si="83"/>
        <v>1579750460.43</v>
      </c>
      <c r="AC1233" s="10">
        <f t="shared" si="82"/>
        <v>1539743469.21</v>
      </c>
      <c r="AD1233" s="10">
        <f t="shared" si="84"/>
        <v>40006991.2199998</v>
      </c>
      <c r="AE1233" s="12">
        <f>C1233/(1+0.13)/VLOOKUP(A1233,[1]选股结果!$A$2:$AX$3002,3,FALSE)</f>
        <v>0.875343737994603</v>
      </c>
      <c r="AF1233" s="12">
        <f>(S1233/(1+0.1)+Z1233)/(VLOOKUP(A1233,[1]选股结果!$A$2:$AY$3002,51,FALSE))</f>
        <v>0.909845291752098</v>
      </c>
      <c r="AG1233" s="16"/>
      <c r="AH1233" s="12">
        <f>AD1233/VLOOKUP(A1233,[1]选股结果!$A$2:$AX$3002,35,FALSE)</f>
        <v>0.314559145562273</v>
      </c>
      <c r="AI1233" s="10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S1233/(1+0.13)+Z1233)</f>
        <v>155165403.512389</v>
      </c>
      <c r="AJ1233" s="10">
        <f t="shared" si="85"/>
        <v>-115158412.292389</v>
      </c>
      <c r="AK1233" s="18">
        <f>AD1233-VLOOKUP(A1233,[2]选股结果!$A$2:$G$4900,7,FALSE)</f>
        <v>40112858.2899998</v>
      </c>
    </row>
    <row r="1234" spans="1:37">
      <c r="A1234" s="5" t="s">
        <v>2501</v>
      </c>
      <c r="B1234" s="5" t="s">
        <v>2502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/>
      <c r="L1234" s="6">
        <v>0</v>
      </c>
      <c r="M1234" s="6">
        <v>0</v>
      </c>
      <c r="N1234" s="6"/>
      <c r="O1234" s="6">
        <v>0</v>
      </c>
      <c r="P1234" s="6">
        <v>27003171.88</v>
      </c>
      <c r="Q1234" s="6">
        <v>29738402.47</v>
      </c>
      <c r="R1234" s="6"/>
      <c r="S1234" s="6">
        <v>1106468636.02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94128482.6</v>
      </c>
      <c r="AA1234" s="6">
        <v>71958131.89</v>
      </c>
      <c r="AB1234" s="10">
        <f t="shared" si="83"/>
        <v>1334471708.06</v>
      </c>
      <c r="AC1234" s="10">
        <f t="shared" ref="AC1234:AC1297" si="86">S1234+T1234+U1234+V1234+W1234+X1234+Y1234+Z1234+AA1234+P1234</f>
        <v>1299558422.39</v>
      </c>
      <c r="AD1234" s="10">
        <f t="shared" si="84"/>
        <v>34913285.6699998</v>
      </c>
      <c r="AE1234" s="12">
        <f>C1234/(1+0.13)/VLOOKUP(A1234,[1]选股结果!$A$2:$AX$3002,3,FALSE)</f>
        <v>0.932343329275635</v>
      </c>
      <c r="AF1234" s="12">
        <f>(S1234/(1+0.1)+Z1234)/(VLOOKUP(A1234,[1]选股结果!$A$2:$AY$3002,51,FALSE))</f>
        <v>0.96440474376026</v>
      </c>
      <c r="AG1234" s="16"/>
      <c r="AH1234" s="12">
        <f>AD1234/VLOOKUP(A1234,[1]选股结果!$A$2:$AX$3002,35,FALSE)</f>
        <v>0.362320728722352</v>
      </c>
      <c r="AI1234" s="10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S1234/(1+0.13)+Z1234)</f>
        <v>67305075.9315042</v>
      </c>
      <c r="AJ1234" s="10">
        <f t="shared" si="85"/>
        <v>-32391790.2615044</v>
      </c>
      <c r="AK1234" s="18">
        <f>AD1234-VLOOKUP(A1234,[2]选股结果!$A$2:$G$4900,7,FALSE)</f>
        <v>35437122.7099998</v>
      </c>
    </row>
    <row r="1235" spans="1:37">
      <c r="A1235" s="5" t="s">
        <v>2503</v>
      </c>
      <c r="B1235" s="5" t="s">
        <v>2504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/>
      <c r="L1235" s="6">
        <v>0</v>
      </c>
      <c r="M1235" s="6">
        <v>0</v>
      </c>
      <c r="N1235" s="6"/>
      <c r="O1235" s="6">
        <v>0</v>
      </c>
      <c r="P1235" s="6">
        <v>63911108.16</v>
      </c>
      <c r="Q1235" s="6">
        <v>370367487.49</v>
      </c>
      <c r="R1235" s="6"/>
      <c r="S1235" s="6">
        <v>332677963.13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43562358.76</v>
      </c>
      <c r="AA1235" s="6">
        <v>455763394.5</v>
      </c>
      <c r="AB1235" s="10">
        <f t="shared" si="83"/>
        <v>965160345.09</v>
      </c>
      <c r="AC1235" s="10">
        <f t="shared" si="86"/>
        <v>895914824.55</v>
      </c>
      <c r="AD1235" s="10">
        <f t="shared" si="84"/>
        <v>69245520.5400001</v>
      </c>
      <c r="AE1235" s="12">
        <f>C1235/(1+0.13)/VLOOKUP(A1235,[1]选股结果!$A$2:$AX$3002,3,FALSE)</f>
        <v>1.01586759260919</v>
      </c>
      <c r="AF1235" s="12">
        <f>(S1235/(1+0.1)+Z1235)/(VLOOKUP(A1235,[1]选股结果!$A$2:$AY$3002,51,FALSE))</f>
        <v>0.68469312523158</v>
      </c>
      <c r="AG1235" s="16"/>
      <c r="AH1235" s="12">
        <f>AD1235/VLOOKUP(A1235,[1]选股结果!$A$2:$AX$3002,35,FALSE)</f>
        <v>5.96104787989577</v>
      </c>
      <c r="AI1235" s="10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S1235/(1+0.13)+Z1235)</f>
        <v>167363669.423805</v>
      </c>
      <c r="AJ1235" s="10">
        <f t="shared" si="85"/>
        <v>-98118148.8838052</v>
      </c>
      <c r="AK1235" s="18">
        <f>AD1235-VLOOKUP(A1235,[2]选股结果!$A$2:$G$4900,7,FALSE)</f>
        <v>69218490.5100001</v>
      </c>
    </row>
    <row r="1236" spans="1:37">
      <c r="A1236" s="5" t="s">
        <v>2505</v>
      </c>
      <c r="B1236" s="5" t="s">
        <v>2506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/>
      <c r="L1236" s="6">
        <v>0</v>
      </c>
      <c r="M1236" s="6">
        <v>0</v>
      </c>
      <c r="N1236" s="6"/>
      <c r="O1236" s="6">
        <v>0</v>
      </c>
      <c r="P1236" s="6">
        <v>46002462.39</v>
      </c>
      <c r="Q1236" s="6">
        <v>17121039.11</v>
      </c>
      <c r="R1236" s="6"/>
      <c r="S1236" s="6">
        <v>164212419.69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172695582.81</v>
      </c>
      <c r="AA1236" s="6">
        <v>71766762.7</v>
      </c>
      <c r="AB1236" s="10">
        <f t="shared" si="83"/>
        <v>511686597.49</v>
      </c>
      <c r="AC1236" s="10">
        <f t="shared" si="86"/>
        <v>454677227.59</v>
      </c>
      <c r="AD1236" s="10">
        <f t="shared" si="84"/>
        <v>57009369.9</v>
      </c>
      <c r="AE1236" s="12">
        <f>C1236/(1+0.13)/VLOOKUP(A1236,[1]选股结果!$A$2:$AX$3002,3,FALSE)</f>
        <v>0.670342756033416</v>
      </c>
      <c r="AF1236" s="12">
        <f>(S1236/(1+0.1)+Z1236)/(VLOOKUP(A1236,[1]选股结果!$A$2:$AY$3002,51,FALSE))</f>
        <v>0.558305475482463</v>
      </c>
      <c r="AG1236" s="16"/>
      <c r="AH1236" s="12">
        <f>AD1236/VLOOKUP(A1236,[1]选股结果!$A$2:$AX$3002,35,FALSE)</f>
        <v>1.25196785619552</v>
      </c>
      <c r="AI1236" s="10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S1236/(1+0.13)+Z1236)</f>
        <v>258692348.35062</v>
      </c>
      <c r="AJ1236" s="10">
        <f t="shared" si="85"/>
        <v>-201682978.45062</v>
      </c>
      <c r="AK1236" s="18">
        <f>AD1236-VLOOKUP(A1236,[2]选股结果!$A$2:$G$4900,7,FALSE)</f>
        <v>56739790.14</v>
      </c>
    </row>
    <row r="1237" spans="1:37">
      <c r="A1237" s="5" t="s">
        <v>2507</v>
      </c>
      <c r="B1237" s="5" t="s">
        <v>2508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/>
      <c r="L1237" s="6">
        <v>0</v>
      </c>
      <c r="M1237" s="6">
        <v>0</v>
      </c>
      <c r="N1237" s="6"/>
      <c r="O1237" s="6">
        <v>0</v>
      </c>
      <c r="P1237" s="6">
        <v>27692597.3</v>
      </c>
      <c r="Q1237" s="6">
        <v>4061049.07</v>
      </c>
      <c r="R1237" s="6"/>
      <c r="S1237" s="6">
        <v>361085335.1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146169806.09</v>
      </c>
      <c r="AA1237" s="6">
        <v>90209215.53</v>
      </c>
      <c r="AB1237" s="10">
        <f t="shared" si="83"/>
        <v>609928650.22</v>
      </c>
      <c r="AC1237" s="10">
        <f t="shared" si="86"/>
        <v>625156954.02</v>
      </c>
      <c r="AD1237" s="10">
        <f t="shared" si="84"/>
        <v>-15228303.8</v>
      </c>
      <c r="AE1237" s="12">
        <f>C1237/(1+0.13)/VLOOKUP(A1237,[1]选股结果!$A$2:$AX$3002,3,FALSE)</f>
        <v>0.802116963366778</v>
      </c>
      <c r="AF1237" s="12">
        <f>(S1237/(1+0.1)+Z1237)/(VLOOKUP(A1237,[1]选股结果!$A$2:$AY$3002,51,FALSE))</f>
        <v>0.74627604924398</v>
      </c>
      <c r="AG1237" s="16"/>
      <c r="AH1237" s="12">
        <f>AD1237/VLOOKUP(A1237,[1]选股结果!$A$2:$AX$3002,35,FALSE)</f>
        <v>-0.799749130404</v>
      </c>
      <c r="AI1237" s="10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S1237/(1+0.13)+Z1237)</f>
        <v>170014482.243717</v>
      </c>
      <c r="AJ1237" s="10">
        <f t="shared" si="85"/>
        <v>-185242786.043717</v>
      </c>
      <c r="AK1237" s="18">
        <f>AD1237-VLOOKUP(A1237,[2]选股结果!$A$2:$G$4900,7,FALSE)</f>
        <v>-15126314.29</v>
      </c>
    </row>
    <row r="1238" spans="1:37">
      <c r="A1238" s="5" t="s">
        <v>2509</v>
      </c>
      <c r="B1238" s="5" t="s">
        <v>2510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/>
      <c r="L1238" s="6">
        <v>0</v>
      </c>
      <c r="M1238" s="6">
        <v>0</v>
      </c>
      <c r="N1238" s="6"/>
      <c r="O1238" s="6">
        <v>0</v>
      </c>
      <c r="P1238" s="6">
        <v>56990899.01</v>
      </c>
      <c r="Q1238" s="6">
        <v>35889492.37</v>
      </c>
      <c r="R1238" s="6"/>
      <c r="S1238" s="6">
        <v>274474753.83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98107946.89</v>
      </c>
      <c r="AA1238" s="6">
        <v>55758946.97</v>
      </c>
      <c r="AB1238" s="10">
        <f t="shared" si="83"/>
        <v>377931112.62</v>
      </c>
      <c r="AC1238" s="10">
        <f t="shared" si="86"/>
        <v>485332546.7</v>
      </c>
      <c r="AD1238" s="10">
        <f t="shared" si="84"/>
        <v>-107401434.08</v>
      </c>
      <c r="AE1238" s="12">
        <f>C1238/(1+0.13)/VLOOKUP(A1238,[1]选股结果!$A$2:$AX$3002,3,FALSE)</f>
        <v>0.752637194273332</v>
      </c>
      <c r="AF1238" s="12">
        <f>(S1238/(1+0.1)+Z1238)/(VLOOKUP(A1238,[1]选股结果!$A$2:$AY$3002,51,FALSE))</f>
        <v>1.0985764248548</v>
      </c>
      <c r="AG1238" s="16"/>
      <c r="AH1238" s="12">
        <f>AD1238/VLOOKUP(A1238,[1]选股结果!$A$2:$AX$3002,35,FALSE)</f>
        <v>-1.64977658925431</v>
      </c>
      <c r="AI1238" s="10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S1238/(1+0.13)+Z1238)</f>
        <v>-24568756.848938</v>
      </c>
      <c r="AJ1238" s="10">
        <f t="shared" si="85"/>
        <v>-82832677.2310619</v>
      </c>
      <c r="AK1238" s="18">
        <f>AD1238-VLOOKUP(A1238,[2]选股结果!$A$2:$G$4900,7,FALSE)</f>
        <v>-107465295.17</v>
      </c>
    </row>
    <row r="1239" spans="1:37">
      <c r="A1239" s="5" t="s">
        <v>2511</v>
      </c>
      <c r="B1239" s="5" t="s">
        <v>2512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/>
      <c r="L1239" s="6">
        <v>0</v>
      </c>
      <c r="M1239" s="6">
        <v>0</v>
      </c>
      <c r="N1239" s="6"/>
      <c r="O1239" s="6">
        <v>0</v>
      </c>
      <c r="P1239" s="6">
        <v>24406607.77</v>
      </c>
      <c r="Q1239" s="6">
        <v>115787951.85</v>
      </c>
      <c r="R1239" s="6"/>
      <c r="S1239" s="6">
        <v>464412891.95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117865584.87</v>
      </c>
      <c r="AA1239" s="6">
        <v>171383819.98</v>
      </c>
      <c r="AB1239" s="10">
        <f t="shared" si="83"/>
        <v>823829342.8</v>
      </c>
      <c r="AC1239" s="10">
        <f t="shared" si="86"/>
        <v>778068904.57</v>
      </c>
      <c r="AD1239" s="10">
        <f t="shared" si="84"/>
        <v>45760438.2300001</v>
      </c>
      <c r="AE1239" s="12">
        <f>C1239/(1+0.13)/VLOOKUP(A1239,[1]选股结果!$A$2:$AX$3002,3,FALSE)</f>
        <v>1.02720394471463</v>
      </c>
      <c r="AF1239" s="12">
        <f>(S1239/(1+0.1)+Z1239)/(VLOOKUP(A1239,[1]选股结果!$A$2:$AY$3002,51,FALSE))</f>
        <v>0.88813237809213</v>
      </c>
      <c r="AG1239" s="16"/>
      <c r="AH1239" s="12">
        <f>AD1239/VLOOKUP(A1239,[1]选股结果!$A$2:$AX$3002,35,FALSE)</f>
        <v>3.20206925740214</v>
      </c>
      <c r="AI1239" s="10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S1239/(1+0.13)+Z1239)</f>
        <v>79233593.2872567</v>
      </c>
      <c r="AJ1239" s="10">
        <f t="shared" si="85"/>
        <v>-33473155.0572565</v>
      </c>
      <c r="AK1239" s="18">
        <f>AD1239-VLOOKUP(A1239,[2]选股结果!$A$2:$G$4900,7,FALSE)</f>
        <v>46457984.7200001</v>
      </c>
    </row>
    <row r="1240" spans="1:37">
      <c r="A1240" s="5" t="s">
        <v>2513</v>
      </c>
      <c r="B1240" s="5" t="s">
        <v>2514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/>
      <c r="L1240" s="6">
        <v>0</v>
      </c>
      <c r="M1240" s="6">
        <v>0</v>
      </c>
      <c r="N1240" s="6"/>
      <c r="O1240" s="6">
        <v>0</v>
      </c>
      <c r="P1240" s="6">
        <v>304192859.01</v>
      </c>
      <c r="Q1240" s="6">
        <v>240165080.66</v>
      </c>
      <c r="R1240" s="6"/>
      <c r="S1240" s="6">
        <v>7192779817.7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2251657478.72</v>
      </c>
      <c r="AA1240" s="6">
        <v>942089898.09</v>
      </c>
      <c r="AB1240" s="10">
        <f t="shared" si="83"/>
        <v>11099900358.48</v>
      </c>
      <c r="AC1240" s="10">
        <f t="shared" si="86"/>
        <v>10690720053.52</v>
      </c>
      <c r="AD1240" s="10">
        <f t="shared" si="84"/>
        <v>409180304.959999</v>
      </c>
      <c r="AE1240" s="12">
        <f>C1240/(1+0.13)/VLOOKUP(A1240,[1]选股结果!$A$2:$AX$3002,3,FALSE)</f>
        <v>0.955763821683724</v>
      </c>
      <c r="AF1240" s="12">
        <f>(S1240/(1+0.1)+Z1240)/(VLOOKUP(A1240,[1]选股结果!$A$2:$AY$3002,51,FALSE))</f>
        <v>0.951559052834269</v>
      </c>
      <c r="AG1240" s="16"/>
      <c r="AH1240" s="12">
        <f>AD1240/VLOOKUP(A1240,[1]选股结果!$A$2:$AX$3002,35,FALSE)</f>
        <v>0.635096909647158</v>
      </c>
      <c r="AI1240" s="10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S1240/(1+0.13)+Z1240)</f>
        <v>621098665.249205</v>
      </c>
      <c r="AJ1240" s="10">
        <f t="shared" si="85"/>
        <v>-211918360.289206</v>
      </c>
      <c r="AK1240" s="18">
        <f>AD1240-VLOOKUP(A1240,[2]选股结果!$A$2:$G$4900,7,FALSE)</f>
        <v>411120400.209999</v>
      </c>
    </row>
    <row r="1241" spans="1:37">
      <c r="A1241" s="5" t="s">
        <v>2515</v>
      </c>
      <c r="B1241" s="5" t="s">
        <v>2516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/>
      <c r="L1241" s="6">
        <v>0</v>
      </c>
      <c r="M1241" s="6">
        <v>0</v>
      </c>
      <c r="N1241" s="6"/>
      <c r="O1241" s="6">
        <v>0</v>
      </c>
      <c r="P1241" s="6">
        <v>215943624.35</v>
      </c>
      <c r="Q1241" s="6">
        <v>50423445.41</v>
      </c>
      <c r="R1241" s="6"/>
      <c r="S1241" s="6">
        <v>595455790.68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291374284.28</v>
      </c>
      <c r="AA1241" s="6">
        <v>209166546.18</v>
      </c>
      <c r="AB1241" s="10">
        <f t="shared" si="83"/>
        <v>1998889031.62</v>
      </c>
      <c r="AC1241" s="10">
        <f t="shared" si="86"/>
        <v>1311940245.49</v>
      </c>
      <c r="AD1241" s="10">
        <f t="shared" si="84"/>
        <v>686948786.13</v>
      </c>
      <c r="AE1241" s="12">
        <f>C1241/(1+0.13)/VLOOKUP(A1241,[1]选股结果!$A$2:$AX$3002,3,FALSE)</f>
        <v>0.875919685481283</v>
      </c>
      <c r="AF1241" s="12">
        <f>(S1241/(1+0.1)+Z1241)/(VLOOKUP(A1241,[1]选股结果!$A$2:$AY$3002,51,FALSE))</f>
        <v>0.592460293581503</v>
      </c>
      <c r="AG1241" s="16"/>
      <c r="AH1241" s="12">
        <f>AD1241/VLOOKUP(A1241,[1]选股结果!$A$2:$AX$3002,35,FALSE)</f>
        <v>1.52003181104032</v>
      </c>
      <c r="AI1241" s="10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S1241/(1+0.13)+Z1241)</f>
        <v>587164890.889557</v>
      </c>
      <c r="AJ1241" s="10">
        <f t="shared" si="85"/>
        <v>99783895.2404429</v>
      </c>
      <c r="AK1241" s="18">
        <f>AD1241-VLOOKUP(A1241,[2]选股结果!$A$2:$G$4900,7,FALSE)</f>
        <v>686948786.13</v>
      </c>
    </row>
    <row r="1242" spans="1:37">
      <c r="A1242" s="5" t="s">
        <v>2517</v>
      </c>
      <c r="B1242" s="5" t="s">
        <v>2518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/>
      <c r="L1242" s="6">
        <v>0</v>
      </c>
      <c r="M1242" s="6">
        <v>0</v>
      </c>
      <c r="N1242" s="6"/>
      <c r="O1242" s="6">
        <v>0</v>
      </c>
      <c r="P1242" s="6">
        <v>114328521.38</v>
      </c>
      <c r="Q1242" s="6">
        <v>66038530.34</v>
      </c>
      <c r="R1242" s="6"/>
      <c r="S1242" s="6">
        <v>1351146395.45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188567463.77</v>
      </c>
      <c r="AA1242" s="6">
        <v>80733128.24</v>
      </c>
      <c r="AB1242" s="10">
        <f t="shared" si="83"/>
        <v>2070066229.81</v>
      </c>
      <c r="AC1242" s="10">
        <f t="shared" si="86"/>
        <v>1734775508.84</v>
      </c>
      <c r="AD1242" s="10">
        <f t="shared" si="84"/>
        <v>335290720.97</v>
      </c>
      <c r="AE1242" s="12">
        <f>C1242/(1+0.13)/VLOOKUP(A1242,[1]选股结果!$A$2:$AX$3002,3,FALSE)</f>
        <v>0.954270338371461</v>
      </c>
      <c r="AF1242" s="12">
        <f>(S1242/(1+0.1)+Z1242)/(VLOOKUP(A1242,[1]选股结果!$A$2:$AY$3002,51,FALSE))</f>
        <v>1.01088264564508</v>
      </c>
      <c r="AG1242" s="16"/>
      <c r="AH1242" s="12">
        <f>AD1242/VLOOKUP(A1242,[1]选股结果!$A$2:$AX$3002,35,FALSE)</f>
        <v>0.854772788710349</v>
      </c>
      <c r="AI1242" s="10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S1242/(1+0.13)+Z1242)</f>
        <v>17356699.1654863</v>
      </c>
      <c r="AJ1242" s="10">
        <f t="shared" si="85"/>
        <v>317934021.804513</v>
      </c>
      <c r="AK1242" s="18">
        <f>AD1242-VLOOKUP(A1242,[2]选股结果!$A$2:$G$4900,7,FALSE)</f>
        <v>335345276.82</v>
      </c>
    </row>
    <row r="1243" spans="1:37">
      <c r="A1243" s="5" t="s">
        <v>2519</v>
      </c>
      <c r="B1243" s="5" t="s">
        <v>2520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/>
      <c r="L1243" s="6">
        <v>0</v>
      </c>
      <c r="M1243" s="6">
        <v>0</v>
      </c>
      <c r="N1243" s="6"/>
      <c r="O1243" s="6">
        <v>0</v>
      </c>
      <c r="P1243" s="6">
        <v>12132486.06</v>
      </c>
      <c r="Q1243" s="6">
        <v>10617368.86</v>
      </c>
      <c r="R1243" s="6"/>
      <c r="S1243" s="6">
        <v>594708029.65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172292486.42</v>
      </c>
      <c r="AA1243" s="6">
        <v>22787016.01</v>
      </c>
      <c r="AB1243" s="10">
        <f t="shared" si="83"/>
        <v>673292879.44</v>
      </c>
      <c r="AC1243" s="10">
        <f t="shared" si="86"/>
        <v>801920018.14</v>
      </c>
      <c r="AD1243" s="10">
        <f t="shared" si="84"/>
        <v>-128627138.7</v>
      </c>
      <c r="AE1243" s="12">
        <f>C1243/(1+0.13)/VLOOKUP(A1243,[1]选股结果!$A$2:$AX$3002,3,FALSE)</f>
        <v>0.891414556223781</v>
      </c>
      <c r="AF1243" s="12">
        <f>(S1243/(1+0.1)+Z1243)/(VLOOKUP(A1243,[1]选股结果!$A$2:$AY$3002,51,FALSE))</f>
        <v>1.15695283609581</v>
      </c>
      <c r="AG1243" s="16"/>
      <c r="AH1243" s="12">
        <f>AD1243/VLOOKUP(A1243,[1]选股结果!$A$2:$AX$3002,35,FALSE)</f>
        <v>-3.30134550541765</v>
      </c>
      <c r="AI1243" s="10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S1243/(1+0.13)+Z1243)</f>
        <v>-82363925.0556637</v>
      </c>
      <c r="AJ1243" s="10">
        <f t="shared" si="85"/>
        <v>-46263213.6443361</v>
      </c>
      <c r="AK1243" s="18">
        <f>AD1243-VLOOKUP(A1243,[2]选股结果!$A$2:$G$4900,7,FALSE)</f>
        <v>-127280680.74</v>
      </c>
    </row>
    <row r="1244" spans="1:37">
      <c r="A1244" s="5" t="s">
        <v>2521</v>
      </c>
      <c r="B1244" s="5" t="s">
        <v>2522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/>
      <c r="L1244" s="6">
        <v>0</v>
      </c>
      <c r="M1244" s="6">
        <v>0</v>
      </c>
      <c r="N1244" s="6"/>
      <c r="O1244" s="6">
        <v>0</v>
      </c>
      <c r="P1244" s="6">
        <v>8229434.57</v>
      </c>
      <c r="Q1244" s="6">
        <v>2113445.89</v>
      </c>
      <c r="R1244" s="6"/>
      <c r="S1244" s="6">
        <v>58663034.95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19298936.07</v>
      </c>
      <c r="AA1244" s="6">
        <v>16198573.56</v>
      </c>
      <c r="AB1244" s="10">
        <f t="shared" si="83"/>
        <v>126444034.44</v>
      </c>
      <c r="AC1244" s="10">
        <f t="shared" si="86"/>
        <v>102389979.15</v>
      </c>
      <c r="AD1244" s="10">
        <f t="shared" si="84"/>
        <v>24054055.29</v>
      </c>
      <c r="AE1244" s="12">
        <f>C1244/(1+0.13)/VLOOKUP(A1244,[1]选股结果!$A$2:$AX$3002,3,FALSE)</f>
        <v>1.00523842473664</v>
      </c>
      <c r="AF1244" s="12">
        <f>(S1244/(1+0.1)+Z1244)/(VLOOKUP(A1244,[1]选股结果!$A$2:$AY$3002,51,FALSE))</f>
        <v>0.713651250342525</v>
      </c>
      <c r="AG1244" s="16"/>
      <c r="AH1244" s="12">
        <f>AD1244/VLOOKUP(A1244,[1]选股结果!$A$2:$AX$3002,35,FALSE)</f>
        <v>3.14903076272493</v>
      </c>
      <c r="AI1244" s="10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S1244/(1+0.13)+Z1244)</f>
        <v>30557826.6887611</v>
      </c>
      <c r="AJ1244" s="10">
        <f t="shared" si="85"/>
        <v>-6503771.39876106</v>
      </c>
      <c r="AK1244" s="18">
        <f>AD1244-VLOOKUP(A1244,[2]选股结果!$A$2:$G$4900,7,FALSE)</f>
        <v>23805277.46</v>
      </c>
    </row>
    <row r="1245" spans="1:37">
      <c r="A1245" s="5" t="s">
        <v>2523</v>
      </c>
      <c r="B1245" s="5" t="s">
        <v>2524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/>
      <c r="L1245" s="6">
        <v>0</v>
      </c>
      <c r="M1245" s="6">
        <v>0</v>
      </c>
      <c r="N1245" s="6"/>
      <c r="O1245" s="6">
        <v>0</v>
      </c>
      <c r="P1245" s="6">
        <v>59306250.9</v>
      </c>
      <c r="Q1245" s="6">
        <v>39771223.9</v>
      </c>
      <c r="R1245" s="6"/>
      <c r="S1245" s="6">
        <v>954360460.27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243150538.55</v>
      </c>
      <c r="AA1245" s="6">
        <v>123570201.46</v>
      </c>
      <c r="AB1245" s="10">
        <f t="shared" si="83"/>
        <v>1431861243.01</v>
      </c>
      <c r="AC1245" s="10">
        <f t="shared" si="86"/>
        <v>1380387451.18</v>
      </c>
      <c r="AD1245" s="10">
        <f t="shared" si="84"/>
        <v>51473791.8299999</v>
      </c>
      <c r="AE1245" s="12">
        <f>C1245/(1+0.13)/VLOOKUP(A1245,[1]选股结果!$A$2:$AX$3002,3,FALSE)</f>
        <v>0.819282660828168</v>
      </c>
      <c r="AF1245" s="12">
        <f>(S1245/(1+0.1)+Z1245)/(VLOOKUP(A1245,[1]选股结果!$A$2:$AY$3002,51,FALSE))</f>
        <v>0.832363875873735</v>
      </c>
      <c r="AG1245" s="16"/>
      <c r="AH1245" s="12">
        <f>AD1245/VLOOKUP(A1245,[1]选股结果!$A$2:$AX$3002,35,FALSE)</f>
        <v>0.430661516759044</v>
      </c>
      <c r="AI1245" s="10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S1245/(1+0.13)+Z1245)</f>
        <v>246736266</v>
      </c>
      <c r="AJ1245" s="10">
        <f t="shared" si="85"/>
        <v>-195262474.17</v>
      </c>
      <c r="AK1245" s="18">
        <f>AD1245-VLOOKUP(A1245,[2]选股结果!$A$2:$G$4900,7,FALSE)</f>
        <v>51460865.2999999</v>
      </c>
    </row>
    <row r="1246" spans="1:37">
      <c r="A1246" s="5" t="s">
        <v>2525</v>
      </c>
      <c r="B1246" s="5" t="s">
        <v>2526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/>
      <c r="L1246" s="6">
        <v>0</v>
      </c>
      <c r="M1246" s="6">
        <v>0</v>
      </c>
      <c r="N1246" s="6"/>
      <c r="O1246" s="6">
        <v>0</v>
      </c>
      <c r="P1246" s="6">
        <v>46330623.88</v>
      </c>
      <c r="Q1246" s="6">
        <v>24143405.31</v>
      </c>
      <c r="R1246" s="6"/>
      <c r="S1246" s="6">
        <v>1948461615.14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104258873.62</v>
      </c>
      <c r="AA1246" s="6">
        <v>41273903.01</v>
      </c>
      <c r="AB1246" s="10">
        <f t="shared" si="83"/>
        <v>1997793016.02</v>
      </c>
      <c r="AC1246" s="10">
        <f t="shared" si="86"/>
        <v>2140325015.65</v>
      </c>
      <c r="AD1246" s="10">
        <f t="shared" si="84"/>
        <v>-142531999.63</v>
      </c>
      <c r="AE1246" s="12">
        <f>C1246/(1+0.13)/VLOOKUP(A1246,[1]选股结果!$A$2:$AX$3002,3,FALSE)</f>
        <v>0.596540909221692</v>
      </c>
      <c r="AF1246" s="12">
        <f>(S1246/(1+0.1)+Z1246)/(VLOOKUP(A1246,[1]选股结果!$A$2:$AY$3002,51,FALSE))</f>
        <v>0.679184870829453</v>
      </c>
      <c r="AG1246" s="16"/>
      <c r="AH1246" s="12">
        <f>AD1246/VLOOKUP(A1246,[1]选股结果!$A$2:$AX$3002,35,FALSE)</f>
        <v>-0.95594583051636</v>
      </c>
      <c r="AI1246" s="10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S1246/(1+0.13)+Z1246)</f>
        <v>932966188.826813</v>
      </c>
      <c r="AJ1246" s="10">
        <f t="shared" si="85"/>
        <v>-1075498188.45681</v>
      </c>
      <c r="AK1246" s="18">
        <f>AD1246-VLOOKUP(A1246,[2]选股结果!$A$2:$G$4900,7,FALSE)</f>
        <v>-143606114.68</v>
      </c>
    </row>
    <row r="1247" spans="1:37">
      <c r="A1247" s="5" t="s">
        <v>2527</v>
      </c>
      <c r="B1247" s="5" t="s">
        <v>2528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/>
      <c r="L1247" s="6">
        <v>0</v>
      </c>
      <c r="M1247" s="6">
        <v>0</v>
      </c>
      <c r="N1247" s="6"/>
      <c r="O1247" s="6">
        <v>0</v>
      </c>
      <c r="P1247" s="6">
        <v>28019525.64</v>
      </c>
      <c r="Q1247" s="6">
        <v>134435531.77</v>
      </c>
      <c r="R1247" s="6"/>
      <c r="S1247" s="6">
        <v>6341846983.44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209493657.22</v>
      </c>
      <c r="AA1247" s="6">
        <v>64270699.81</v>
      </c>
      <c r="AB1247" s="10">
        <f t="shared" ref="AB1247:AB1310" si="87">C1247+D1247+E1247+F1247+G1247+H1247+I1247+J1247+L1247+M1247+O1247+Q1247</f>
        <v>6758247372.56</v>
      </c>
      <c r="AC1247" s="10">
        <f t="shared" si="86"/>
        <v>6643630866.11</v>
      </c>
      <c r="AD1247" s="10">
        <f t="shared" si="84"/>
        <v>114616506.45</v>
      </c>
      <c r="AE1247" s="12">
        <f>C1247/(1+0.13)/VLOOKUP(A1247,[1]选股结果!$A$2:$AX$3002,3,FALSE)</f>
        <v>0.938571352193075</v>
      </c>
      <c r="AF1247" s="12">
        <f>(S1247/(1+0.1)+Z1247)/(VLOOKUP(A1247,[1]选股结果!$A$2:$AY$3002,51,FALSE))</f>
        <v>0.963924544740533</v>
      </c>
      <c r="AG1247" s="16"/>
      <c r="AH1247" s="12">
        <f>AD1247/VLOOKUP(A1247,[1]选股结果!$A$2:$AX$3002,35,FALSE)</f>
        <v>-4.69413246674518</v>
      </c>
      <c r="AI1247" s="10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S1247/(1+0.13)+Z1247)</f>
        <v>376672292.243981</v>
      </c>
      <c r="AJ1247" s="10">
        <f t="shared" si="85"/>
        <v>-262055785.793982</v>
      </c>
      <c r="AK1247" s="18">
        <f>AD1247-VLOOKUP(A1247,[2]选股结果!$A$2:$G$4900,7,FALSE)</f>
        <v>114792418.29</v>
      </c>
    </row>
    <row r="1248" spans="1:37">
      <c r="A1248" s="5" t="s">
        <v>2529</v>
      </c>
      <c r="B1248" s="5" t="s">
        <v>2530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/>
      <c r="L1248" s="6">
        <v>0</v>
      </c>
      <c r="M1248" s="6">
        <v>0</v>
      </c>
      <c r="N1248" s="6"/>
      <c r="O1248" s="6">
        <v>0</v>
      </c>
      <c r="P1248" s="6">
        <v>358298604.41</v>
      </c>
      <c r="Q1248" s="6">
        <v>214867280.36</v>
      </c>
      <c r="R1248" s="6"/>
      <c r="S1248" s="6">
        <v>13451515210.87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1526139325.59</v>
      </c>
      <c r="AA1248" s="6">
        <v>907997258.47</v>
      </c>
      <c r="AB1248" s="10">
        <f t="shared" si="87"/>
        <v>17738455733.92</v>
      </c>
      <c r="AC1248" s="10">
        <f t="shared" si="86"/>
        <v>16243950399.34</v>
      </c>
      <c r="AD1248" s="10">
        <f t="shared" si="84"/>
        <v>1494505334.58</v>
      </c>
      <c r="AE1248" s="12">
        <f>C1248/(1+0.13)/VLOOKUP(A1248,[1]选股结果!$A$2:$AX$3002,3,FALSE)</f>
        <v>1.01474458785276</v>
      </c>
      <c r="AF1248" s="12">
        <f>(S1248/(1+0.1)+Z1248)/(VLOOKUP(A1248,[1]选股结果!$A$2:$AY$3002,51,FALSE))</f>
        <v>0.987918820938221</v>
      </c>
      <c r="AG1248" s="16"/>
      <c r="AH1248" s="12">
        <f>AD1248/VLOOKUP(A1248,[1]选股结果!$A$2:$AX$3002,35,FALSE)</f>
        <v>1.24153701746323</v>
      </c>
      <c r="AI1248" s="10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S1248/(1+0.13)+Z1248)</f>
        <v>492860634.258141</v>
      </c>
      <c r="AJ1248" s="10">
        <f t="shared" si="85"/>
        <v>1001644700.32186</v>
      </c>
      <c r="AK1248" s="18">
        <f>AD1248-VLOOKUP(A1248,[2]选股结果!$A$2:$G$4900,7,FALSE)</f>
        <v>1507399631.28</v>
      </c>
    </row>
    <row r="1249" spans="1:37">
      <c r="A1249" s="5" t="s">
        <v>2531</v>
      </c>
      <c r="B1249" s="5" t="s">
        <v>2532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/>
      <c r="L1249" s="6">
        <v>0</v>
      </c>
      <c r="M1249" s="6">
        <v>0</v>
      </c>
      <c r="N1249" s="6"/>
      <c r="O1249" s="6">
        <v>0</v>
      </c>
      <c r="P1249" s="6">
        <v>12297946.4</v>
      </c>
      <c r="Q1249" s="6">
        <v>137967740.64</v>
      </c>
      <c r="R1249" s="6"/>
      <c r="S1249" s="6">
        <v>923555885.68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58770723.09</v>
      </c>
      <c r="AA1249" s="6">
        <v>135116197.43</v>
      </c>
      <c r="AB1249" s="10">
        <f t="shared" si="87"/>
        <v>1135560791.94</v>
      </c>
      <c r="AC1249" s="10">
        <f t="shared" si="86"/>
        <v>1129740752.6</v>
      </c>
      <c r="AD1249" s="10">
        <f t="shared" si="84"/>
        <v>5820039.33999991</v>
      </c>
      <c r="AE1249" s="12">
        <f>C1249/(1+0.13)/VLOOKUP(A1249,[1]选股结果!$A$2:$AX$3002,3,FALSE)</f>
        <v>0.779470536720693</v>
      </c>
      <c r="AF1249" s="12">
        <f>(S1249/(1+0.1)+Z1249)/(VLOOKUP(A1249,[1]选股结果!$A$2:$AY$3002,51,FALSE))</f>
        <v>0.846998497891274</v>
      </c>
      <c r="AG1249" s="16"/>
      <c r="AH1249" s="12">
        <f>AD1249/VLOOKUP(A1249,[1]选股结果!$A$2:$AX$3002,35,FALSE)</f>
        <v>0.15861754947558</v>
      </c>
      <c r="AI1249" s="10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S1249/(1+0.13)+Z1249)</f>
        <v>184570852.817876</v>
      </c>
      <c r="AJ1249" s="10">
        <f t="shared" si="85"/>
        <v>-178750813.477876</v>
      </c>
      <c r="AK1249" s="18">
        <f>AD1249-VLOOKUP(A1249,[2]选股结果!$A$2:$G$4900,7,FALSE)</f>
        <v>5177418.02999991</v>
      </c>
    </row>
    <row r="1250" spans="1:37">
      <c r="A1250" s="5" t="s">
        <v>2533</v>
      </c>
      <c r="B1250" s="5" t="s">
        <v>2534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/>
      <c r="L1250" s="6">
        <v>0</v>
      </c>
      <c r="M1250" s="6">
        <v>0</v>
      </c>
      <c r="N1250" s="6"/>
      <c r="O1250" s="6">
        <v>0</v>
      </c>
      <c r="P1250" s="6">
        <v>29576980.67</v>
      </c>
      <c r="Q1250" s="6">
        <v>12278604.94</v>
      </c>
      <c r="R1250" s="6"/>
      <c r="S1250" s="6">
        <v>164155157.86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56151187.25</v>
      </c>
      <c r="AA1250" s="6">
        <v>27217499.94</v>
      </c>
      <c r="AB1250" s="10">
        <f t="shared" si="87"/>
        <v>364315104.47</v>
      </c>
      <c r="AC1250" s="10">
        <f t="shared" si="86"/>
        <v>277100825.72</v>
      </c>
      <c r="AD1250" s="10">
        <f t="shared" si="84"/>
        <v>87214278.7499999</v>
      </c>
      <c r="AE1250" s="12">
        <f>C1250/(1+0.13)/VLOOKUP(A1250,[1]选股结果!$A$2:$AX$3002,3,FALSE)</f>
        <v>0.799160483660524</v>
      </c>
      <c r="AF1250" s="12">
        <f>(S1250/(1+0.1)+Z1250)/(VLOOKUP(A1250,[1]选股结果!$A$2:$AY$3002,51,FALSE))</f>
        <v>0.631437976699228</v>
      </c>
      <c r="AG1250" s="16"/>
      <c r="AH1250" s="12">
        <f>AD1250/VLOOKUP(A1250,[1]选股结果!$A$2:$AX$3002,35,FALSE)</f>
        <v>2.14502203576991</v>
      </c>
      <c r="AI1250" s="10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S1250/(1+0.13)+Z1250)</f>
        <v>123841347.13646</v>
      </c>
      <c r="AJ1250" s="10">
        <f t="shared" si="85"/>
        <v>-36627068.3864602</v>
      </c>
      <c r="AK1250" s="18">
        <f>AD1250-VLOOKUP(A1250,[2]选股结果!$A$2:$G$4900,7,FALSE)</f>
        <v>87214278.7499999</v>
      </c>
    </row>
    <row r="1251" spans="1:37">
      <c r="A1251" s="5" t="s">
        <v>2535</v>
      </c>
      <c r="B1251" s="5" t="s">
        <v>2536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/>
      <c r="L1251" s="6">
        <v>0</v>
      </c>
      <c r="M1251" s="6">
        <v>0</v>
      </c>
      <c r="N1251" s="6"/>
      <c r="O1251" s="6">
        <v>0</v>
      </c>
      <c r="P1251" s="6">
        <v>41951261.79</v>
      </c>
      <c r="Q1251" s="6">
        <v>124426428.81</v>
      </c>
      <c r="R1251" s="6"/>
      <c r="S1251" s="6">
        <v>9269286679.26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645535365.23</v>
      </c>
      <c r="AA1251" s="6">
        <v>97092299.76</v>
      </c>
      <c r="AB1251" s="10">
        <f t="shared" si="87"/>
        <v>10295201584.17</v>
      </c>
      <c r="AC1251" s="10">
        <f t="shared" si="86"/>
        <v>10053865606.04</v>
      </c>
      <c r="AD1251" s="10">
        <f t="shared" si="84"/>
        <v>241335978.129999</v>
      </c>
      <c r="AE1251" s="12">
        <f>C1251/(1+0.13)/VLOOKUP(A1251,[1]选股结果!$A$2:$AX$3002,3,FALSE)</f>
        <v>0.998274624825791</v>
      </c>
      <c r="AF1251" s="12">
        <f>(S1251/(1+0.1)+Z1251)/(VLOOKUP(A1251,[1]选股结果!$A$2:$AY$3002,51,FALSE))</f>
        <v>1.05427246261303</v>
      </c>
      <c r="AG1251" s="16"/>
      <c r="AH1251" s="12">
        <f>AD1251/VLOOKUP(A1251,[1]选股结果!$A$2:$AX$3002,35,FALSE)</f>
        <v>0.898286757293128</v>
      </c>
      <c r="AI1251" s="10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S1251/(1+0.13)+Z1251)</f>
        <v>-243306321.056816</v>
      </c>
      <c r="AJ1251" s="10">
        <f t="shared" si="85"/>
        <v>484642299.186815</v>
      </c>
      <c r="AK1251" s="18">
        <f>AD1251-VLOOKUP(A1251,[2]选股结果!$A$2:$G$4900,7,FALSE)</f>
        <v>241346694.989999</v>
      </c>
    </row>
    <row r="1252" spans="1:37">
      <c r="A1252" s="5" t="s">
        <v>2537</v>
      </c>
      <c r="B1252" s="5" t="s">
        <v>2538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/>
      <c r="L1252" s="6">
        <v>0</v>
      </c>
      <c r="M1252" s="6">
        <v>0</v>
      </c>
      <c r="N1252" s="6"/>
      <c r="O1252" s="6">
        <v>0</v>
      </c>
      <c r="P1252" s="6">
        <v>36055284.04</v>
      </c>
      <c r="Q1252" s="6">
        <v>26619211.33</v>
      </c>
      <c r="R1252" s="6"/>
      <c r="S1252" s="6">
        <v>885890746.45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116084294.78</v>
      </c>
      <c r="AA1252" s="6">
        <v>32438969.16</v>
      </c>
      <c r="AB1252" s="10">
        <f t="shared" si="87"/>
        <v>1119660162.18</v>
      </c>
      <c r="AC1252" s="10">
        <f t="shared" si="86"/>
        <v>1070469294.43</v>
      </c>
      <c r="AD1252" s="10">
        <f t="shared" si="84"/>
        <v>49190867.7499999</v>
      </c>
      <c r="AE1252" s="12">
        <f>C1252/(1+0.13)/VLOOKUP(A1252,[1]选股结果!$A$2:$AX$3002,3,FALSE)</f>
        <v>0.725037793163656</v>
      </c>
      <c r="AF1252" s="12">
        <f>(S1252/(1+0.1)+Z1252)/(VLOOKUP(A1252,[1]选股结果!$A$2:$AY$3002,51,FALSE))</f>
        <v>0.732071711893131</v>
      </c>
      <c r="AG1252" s="16"/>
      <c r="AH1252" s="12">
        <f>AD1252/VLOOKUP(A1252,[1]选股结果!$A$2:$AX$3002,35,FALSE)</f>
        <v>1.00768006911556</v>
      </c>
      <c r="AI1252" s="10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S1252/(1+0.13)+Z1252)</f>
        <v>358615441.597345</v>
      </c>
      <c r="AJ1252" s="10">
        <f t="shared" si="85"/>
        <v>-309424573.847345</v>
      </c>
      <c r="AK1252" s="18">
        <f>AD1252-VLOOKUP(A1252,[2]选股结果!$A$2:$G$4900,7,FALSE)</f>
        <v>49230574.4499999</v>
      </c>
    </row>
    <row r="1253" spans="1:37">
      <c r="A1253" s="5" t="s">
        <v>2539</v>
      </c>
      <c r="B1253" s="5" t="s">
        <v>2540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/>
      <c r="L1253" s="6">
        <v>0</v>
      </c>
      <c r="M1253" s="6">
        <v>0</v>
      </c>
      <c r="N1253" s="6"/>
      <c r="O1253" s="6">
        <v>0</v>
      </c>
      <c r="P1253" s="6">
        <v>99738876.03</v>
      </c>
      <c r="Q1253" s="6">
        <v>96502169.62</v>
      </c>
      <c r="R1253" s="6"/>
      <c r="S1253" s="6">
        <v>861350371.43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303009716.99</v>
      </c>
      <c r="AA1253" s="6">
        <v>274918486.53</v>
      </c>
      <c r="AB1253" s="10">
        <f t="shared" si="87"/>
        <v>1903520989.21</v>
      </c>
      <c r="AC1253" s="10">
        <f t="shared" si="86"/>
        <v>1539017450.98</v>
      </c>
      <c r="AD1253" s="10">
        <f t="shared" si="84"/>
        <v>364503538.23</v>
      </c>
      <c r="AE1253" s="12">
        <f>C1253/(1+0.13)/VLOOKUP(A1253,[1]选股结果!$A$2:$AX$3002,3,FALSE)</f>
        <v>0.982397460734087</v>
      </c>
      <c r="AF1253" s="12">
        <f>(S1253/(1+0.1)+Z1253)/(VLOOKUP(A1253,[1]选股结果!$A$2:$AY$3002,51,FALSE))</f>
        <v>0.686161063184565</v>
      </c>
      <c r="AG1253" s="16"/>
      <c r="AH1253" s="12">
        <f>AD1253/VLOOKUP(A1253,[1]选股结果!$A$2:$AX$3002,35,FALSE)</f>
        <v>30.1550572910579</v>
      </c>
      <c r="AI1253" s="10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S1253/(1+0.13)+Z1253)</f>
        <v>517532994.172743</v>
      </c>
      <c r="AJ1253" s="10">
        <f t="shared" si="85"/>
        <v>-153029455.942743</v>
      </c>
      <c r="AK1253" s="18">
        <f>AD1253-VLOOKUP(A1253,[2]选股结果!$A$2:$G$4900,7,FALSE)</f>
        <v>363853782.61</v>
      </c>
    </row>
    <row r="1254" spans="1:37">
      <c r="A1254" s="5" t="s">
        <v>2541</v>
      </c>
      <c r="B1254" s="5" t="s">
        <v>2542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/>
      <c r="L1254" s="6">
        <v>0</v>
      </c>
      <c r="M1254" s="6">
        <v>0</v>
      </c>
      <c r="N1254" s="6"/>
      <c r="O1254" s="6">
        <v>0</v>
      </c>
      <c r="P1254" s="6">
        <v>5725847.28</v>
      </c>
      <c r="Q1254" s="6">
        <v>20384264.64</v>
      </c>
      <c r="R1254" s="6"/>
      <c r="S1254" s="6">
        <v>383775309.23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109133988.5</v>
      </c>
      <c r="AA1254" s="6">
        <v>64656291.79</v>
      </c>
      <c r="AB1254" s="10">
        <f t="shared" si="87"/>
        <v>481142614.1</v>
      </c>
      <c r="AC1254" s="10">
        <f t="shared" si="86"/>
        <v>563291436.8</v>
      </c>
      <c r="AD1254" s="10">
        <f t="shared" si="84"/>
        <v>-82148822.7</v>
      </c>
      <c r="AE1254" s="12">
        <f>C1254/(1+0.13)/VLOOKUP(A1254,[1]选股结果!$A$2:$AX$3002,3,FALSE)</f>
        <v>0.935392894064443</v>
      </c>
      <c r="AF1254" s="12">
        <f>(S1254/(1+0.1)+Z1254)/(VLOOKUP(A1254,[1]选股结果!$A$2:$AY$3002,51,FALSE))</f>
        <v>0.932872778661548</v>
      </c>
      <c r="AG1254" s="16"/>
      <c r="AH1254" s="12">
        <f>AD1254/VLOOKUP(A1254,[1]选股结果!$A$2:$AX$3002,35,FALSE)</f>
        <v>1.17247398310633</v>
      </c>
      <c r="AI1254" s="10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S1254/(1+0.13)+Z1254)</f>
        <v>42220510.9398229</v>
      </c>
      <c r="AJ1254" s="10">
        <f t="shared" si="85"/>
        <v>-124369333.639823</v>
      </c>
      <c r="AK1254" s="18">
        <f>AD1254-VLOOKUP(A1254,[2]选股结果!$A$2:$G$4900,7,FALSE)</f>
        <v>-82148822.7</v>
      </c>
    </row>
    <row r="1255" spans="1:37">
      <c r="A1255" s="5" t="s">
        <v>2543</v>
      </c>
      <c r="B1255" s="5" t="s">
        <v>2544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/>
      <c r="L1255" s="6">
        <v>0</v>
      </c>
      <c r="M1255" s="6">
        <v>0</v>
      </c>
      <c r="N1255" s="6"/>
      <c r="O1255" s="6">
        <v>0</v>
      </c>
      <c r="P1255" s="6">
        <v>52805585.58</v>
      </c>
      <c r="Q1255" s="6">
        <v>27875519.39</v>
      </c>
      <c r="R1255" s="6"/>
      <c r="S1255" s="6">
        <v>754991136.96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93368464.14</v>
      </c>
      <c r="AA1255" s="6">
        <v>137980141.04</v>
      </c>
      <c r="AB1255" s="10">
        <f t="shared" si="87"/>
        <v>973229180.09</v>
      </c>
      <c r="AC1255" s="10">
        <f t="shared" si="86"/>
        <v>1039145327.72</v>
      </c>
      <c r="AD1255" s="10">
        <f t="shared" si="84"/>
        <v>-65916147.63</v>
      </c>
      <c r="AE1255" s="12">
        <f>C1255/(1+0.13)/VLOOKUP(A1255,[1]选股结果!$A$2:$AX$3002,3,FALSE)</f>
        <v>0.921554211756788</v>
      </c>
      <c r="AF1255" s="12">
        <f>(S1255/(1+0.1)+Z1255)/(VLOOKUP(A1255,[1]选股结果!$A$2:$AY$3002,51,FALSE))</f>
        <v>0.918787969441943</v>
      </c>
      <c r="AG1255" s="16"/>
      <c r="AH1255" s="12">
        <f>AD1255/VLOOKUP(A1255,[1]选股结果!$A$2:$AX$3002,35,FALSE)</f>
        <v>-1.60070221660126</v>
      </c>
      <c r="AI1255" s="10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S1255/(1+0.13)+Z1255)</f>
        <v>87141944.8678762</v>
      </c>
      <c r="AJ1255" s="10">
        <f t="shared" si="85"/>
        <v>-153058092.497876</v>
      </c>
      <c r="AK1255" s="18">
        <f>AD1255-VLOOKUP(A1255,[2]选股结果!$A$2:$G$4900,7,FALSE)</f>
        <v>-65921103.28</v>
      </c>
    </row>
    <row r="1256" spans="1:37">
      <c r="A1256" s="5" t="s">
        <v>2545</v>
      </c>
      <c r="B1256" s="5" t="s">
        <v>2546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/>
      <c r="L1256" s="6">
        <v>0</v>
      </c>
      <c r="M1256" s="6">
        <v>0</v>
      </c>
      <c r="N1256" s="6"/>
      <c r="O1256" s="6">
        <v>0</v>
      </c>
      <c r="P1256" s="6">
        <v>153899848.59</v>
      </c>
      <c r="Q1256" s="6">
        <v>11414933.09</v>
      </c>
      <c r="R1256" s="6"/>
      <c r="S1256" s="6">
        <v>1085748008.66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466800645.51</v>
      </c>
      <c r="AA1256" s="6">
        <v>152882054.08</v>
      </c>
      <c r="AB1256" s="10">
        <f t="shared" si="87"/>
        <v>2165131087.45</v>
      </c>
      <c r="AC1256" s="10">
        <f t="shared" si="86"/>
        <v>1859330556.84</v>
      </c>
      <c r="AD1256" s="10">
        <f t="shared" si="84"/>
        <v>305800530.61</v>
      </c>
      <c r="AE1256" s="12">
        <f>C1256/(1+0.13)/VLOOKUP(A1256,[1]选股结果!$A$2:$AX$3002,3,FALSE)</f>
        <v>0.638048518610282</v>
      </c>
      <c r="AF1256" s="12">
        <f>(S1256/(1+0.1)+Z1256)/(VLOOKUP(A1256,[1]选股结果!$A$2:$AY$3002,51,FALSE))</f>
        <v>0.580390999848846</v>
      </c>
      <c r="AG1256" s="16"/>
      <c r="AH1256" s="12">
        <f>AD1256/VLOOKUP(A1256,[1]选股结果!$A$2:$AX$3002,35,FALSE)</f>
        <v>0.834421152590968</v>
      </c>
      <c r="AI1256" s="10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S1256/(1+0.13)+Z1256)</f>
        <v>1077299820.52319</v>
      </c>
      <c r="AJ1256" s="10">
        <f t="shared" si="85"/>
        <v>-771499289.913185</v>
      </c>
      <c r="AK1256" s="18">
        <f>AD1256-VLOOKUP(A1256,[2]选股结果!$A$2:$G$4900,7,FALSE)</f>
        <v>307700055.82</v>
      </c>
    </row>
    <row r="1257" spans="1:37">
      <c r="A1257" s="5" t="s">
        <v>2547</v>
      </c>
      <c r="B1257" s="5" t="s">
        <v>2548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/>
      <c r="L1257" s="6">
        <v>0</v>
      </c>
      <c r="M1257" s="6">
        <v>0</v>
      </c>
      <c r="N1257" s="6"/>
      <c r="O1257" s="6">
        <v>0</v>
      </c>
      <c r="P1257" s="6">
        <v>112827128.34</v>
      </c>
      <c r="Q1257" s="6">
        <v>38509639.35</v>
      </c>
      <c r="R1257" s="6"/>
      <c r="S1257" s="6">
        <v>2064992827.72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488642091.77</v>
      </c>
      <c r="AA1257" s="6">
        <v>233910392.39</v>
      </c>
      <c r="AB1257" s="10">
        <f t="shared" si="87"/>
        <v>2631448442.23</v>
      </c>
      <c r="AC1257" s="10">
        <f t="shared" si="86"/>
        <v>2900372440.22</v>
      </c>
      <c r="AD1257" s="10">
        <f t="shared" si="84"/>
        <v>-268923997.99</v>
      </c>
      <c r="AE1257" s="12">
        <f>C1257/(1+0.13)/VLOOKUP(A1257,[1]选股结果!$A$2:$AX$3002,3,FALSE)</f>
        <v>0.785352853197869</v>
      </c>
      <c r="AF1257" s="12">
        <f>(S1257/(1+0.1)+Z1257)/(VLOOKUP(A1257,[1]选股结果!$A$2:$AY$3002,51,FALSE))</f>
        <v>0.88654063989225</v>
      </c>
      <c r="AG1257" s="16"/>
      <c r="AH1257" s="12">
        <f>AD1257/VLOOKUP(A1257,[1]选股结果!$A$2:$AX$3002,35,FALSE)</f>
        <v>-0.91997939486018</v>
      </c>
      <c r="AI1257" s="10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S1257/(1+0.13)+Z1257)</f>
        <v>352627573.741858</v>
      </c>
      <c r="AJ1257" s="10">
        <f t="shared" si="85"/>
        <v>-621551571.731858</v>
      </c>
      <c r="AK1257" s="18">
        <f>AD1257-VLOOKUP(A1257,[2]选股结果!$A$2:$G$4900,7,FALSE)</f>
        <v>-268586467.29</v>
      </c>
    </row>
    <row r="1258" spans="1:37">
      <c r="A1258" s="5" t="s">
        <v>2549</v>
      </c>
      <c r="B1258" s="5" t="s">
        <v>2550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/>
      <c r="L1258" s="6">
        <v>0</v>
      </c>
      <c r="M1258" s="6">
        <v>0</v>
      </c>
      <c r="N1258" s="6"/>
      <c r="O1258" s="6">
        <v>0</v>
      </c>
      <c r="P1258" s="6">
        <v>39999733.03</v>
      </c>
      <c r="Q1258" s="6">
        <v>23961967.98</v>
      </c>
      <c r="R1258" s="6"/>
      <c r="S1258" s="6">
        <v>3671299742.31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70602181.21</v>
      </c>
      <c r="AA1258" s="6">
        <v>188380533.36</v>
      </c>
      <c r="AB1258" s="10">
        <f t="shared" si="87"/>
        <v>3973364670.85</v>
      </c>
      <c r="AC1258" s="10">
        <f t="shared" si="86"/>
        <v>3970282189.91</v>
      </c>
      <c r="AD1258" s="10">
        <f t="shared" si="84"/>
        <v>3082480.93999958</v>
      </c>
      <c r="AE1258" s="12">
        <f>C1258/(1+0.13)/VLOOKUP(A1258,[1]选股结果!$A$2:$AX$3002,3,FALSE)</f>
        <v>0.977111613717053</v>
      </c>
      <c r="AF1258" s="12">
        <f>(S1258/(1+0.1)+Z1258)/(VLOOKUP(A1258,[1]选股结果!$A$2:$AY$3002,51,FALSE))</f>
        <v>0.975867871045032</v>
      </c>
      <c r="AG1258" s="16"/>
      <c r="AH1258" s="12">
        <f>AD1258/VLOOKUP(A1258,[1]选股结果!$A$2:$AX$3002,35,FALSE)</f>
        <v>0.039773758407846</v>
      </c>
      <c r="AI1258" s="10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S1258/(1+0.13)+Z1258)</f>
        <v>172887096.436902</v>
      </c>
      <c r="AJ1258" s="10">
        <f t="shared" si="85"/>
        <v>-169804615.496902</v>
      </c>
      <c r="AK1258" s="18">
        <f>AD1258-VLOOKUP(A1258,[2]选股结果!$A$2:$G$4900,7,FALSE)</f>
        <v>3080715.51999958</v>
      </c>
    </row>
    <row r="1259" spans="1:37">
      <c r="A1259" s="5" t="s">
        <v>2551</v>
      </c>
      <c r="B1259" s="5" t="s">
        <v>2552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/>
      <c r="L1259" s="6">
        <v>0</v>
      </c>
      <c r="M1259" s="6">
        <v>0</v>
      </c>
      <c r="N1259" s="6"/>
      <c r="O1259" s="6">
        <v>0</v>
      </c>
      <c r="P1259" s="6">
        <v>118023560.97</v>
      </c>
      <c r="Q1259" s="6">
        <v>196904958.15</v>
      </c>
      <c r="R1259" s="6"/>
      <c r="S1259" s="6">
        <v>654002119.79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221127012.61</v>
      </c>
      <c r="AA1259" s="6">
        <v>614386026.52</v>
      </c>
      <c r="AB1259" s="10">
        <f t="shared" si="87"/>
        <v>1261628967.78</v>
      </c>
      <c r="AC1259" s="10">
        <f t="shared" si="86"/>
        <v>1607538719.89</v>
      </c>
      <c r="AD1259" s="10">
        <f t="shared" si="84"/>
        <v>-345909752.11</v>
      </c>
      <c r="AE1259" s="12">
        <f>C1259/(1+0.13)/VLOOKUP(A1259,[1]选股结果!$A$2:$AX$3002,3,FALSE)</f>
        <v>0.715431402468705</v>
      </c>
      <c r="AF1259" s="12">
        <f>(S1259/(1+0.1)+Z1259)/(VLOOKUP(A1259,[1]选股结果!$A$2:$AY$3002,51,FALSE))</f>
        <v>0.7542746338444</v>
      </c>
      <c r="AG1259" s="16"/>
      <c r="AH1259" s="12">
        <f>AD1259/VLOOKUP(A1259,[1]选股结果!$A$2:$AX$3002,35,FALSE)</f>
        <v>-2.011970212942</v>
      </c>
      <c r="AI1259" s="10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S1259/(1+0.13)+Z1259)</f>
        <v>281512442.812744</v>
      </c>
      <c r="AJ1259" s="10">
        <f t="shared" si="85"/>
        <v>-627422194.922744</v>
      </c>
      <c r="AK1259" s="18">
        <f>AD1259-VLOOKUP(A1259,[2]选股结果!$A$2:$G$4900,7,FALSE)</f>
        <v>-345909501.87</v>
      </c>
    </row>
    <row r="1260" spans="1:37">
      <c r="A1260" s="5" t="s">
        <v>2553</v>
      </c>
      <c r="B1260" s="5" t="s">
        <v>2554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/>
      <c r="L1260" s="6">
        <v>0</v>
      </c>
      <c r="M1260" s="6">
        <v>0</v>
      </c>
      <c r="N1260" s="6"/>
      <c r="O1260" s="6">
        <v>0</v>
      </c>
      <c r="P1260" s="6">
        <v>102659465.29</v>
      </c>
      <c r="Q1260" s="6">
        <v>15159348.05</v>
      </c>
      <c r="R1260" s="6"/>
      <c r="S1260" s="6">
        <v>1683724211.67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460717435.11</v>
      </c>
      <c r="AA1260" s="6">
        <v>101158330.59</v>
      </c>
      <c r="AB1260" s="10">
        <f t="shared" si="87"/>
        <v>2427595030.76</v>
      </c>
      <c r="AC1260" s="10">
        <f t="shared" si="86"/>
        <v>2348259442.66</v>
      </c>
      <c r="AD1260" s="10">
        <f t="shared" si="84"/>
        <v>79335588.0999999</v>
      </c>
      <c r="AE1260" s="12">
        <f>C1260/(1+0.13)/VLOOKUP(A1260,[1]选股结果!$A$2:$AX$3002,3,FALSE)</f>
        <v>0.923961120542494</v>
      </c>
      <c r="AF1260" s="12">
        <f>(S1260/(1+0.1)+Z1260)/(VLOOKUP(A1260,[1]选股结果!$A$2:$AY$3002,51,FALSE))</f>
        <v>0.875852627441413</v>
      </c>
      <c r="AG1260" s="16"/>
      <c r="AH1260" s="12">
        <f>AD1260/VLOOKUP(A1260,[1]选股结果!$A$2:$AX$3002,35,FALSE)</f>
        <v>11.132718775141</v>
      </c>
      <c r="AI1260" s="10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S1260/(1+0.13)+Z1260)</f>
        <v>322903697.853363</v>
      </c>
      <c r="AJ1260" s="10">
        <f t="shared" si="85"/>
        <v>-243568109.753363</v>
      </c>
      <c r="AK1260" s="18">
        <f>AD1260-VLOOKUP(A1260,[2]选股结果!$A$2:$G$4900,7,FALSE)</f>
        <v>79395787.2599999</v>
      </c>
    </row>
    <row r="1261" spans="1:37">
      <c r="A1261" s="5" t="s">
        <v>2555</v>
      </c>
      <c r="B1261" s="5" t="s">
        <v>2556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/>
      <c r="L1261" s="6">
        <v>0</v>
      </c>
      <c r="M1261" s="6">
        <v>0</v>
      </c>
      <c r="N1261" s="6"/>
      <c r="O1261" s="6">
        <v>0</v>
      </c>
      <c r="P1261" s="6">
        <v>16689028.54</v>
      </c>
      <c r="Q1261" s="6">
        <v>27008866.39</v>
      </c>
      <c r="R1261" s="6"/>
      <c r="S1261" s="6">
        <v>543885625.16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59072938.22</v>
      </c>
      <c r="AA1261" s="6">
        <v>16162877.04</v>
      </c>
      <c r="AB1261" s="10">
        <f t="shared" si="87"/>
        <v>534053775</v>
      </c>
      <c r="AC1261" s="10">
        <f t="shared" si="86"/>
        <v>635810468.96</v>
      </c>
      <c r="AD1261" s="10">
        <f t="shared" si="84"/>
        <v>-101756693.96</v>
      </c>
      <c r="AE1261" s="12">
        <f>C1261/(1+0.13)/VLOOKUP(A1261,[1]选股结果!$A$2:$AX$3002,3,FALSE)</f>
        <v>0.897986342487543</v>
      </c>
      <c r="AF1261" s="12">
        <f>(S1261/(1+0.1)+Z1261)/(VLOOKUP(A1261,[1]选股结果!$A$2:$AY$3002,51,FALSE))</f>
        <v>1.03451394907949</v>
      </c>
      <c r="AG1261" s="16"/>
      <c r="AH1261" s="12">
        <f>AD1261/VLOOKUP(A1261,[1]选股结果!$A$2:$AX$3002,35,FALSE)</f>
        <v>2.73765452061146</v>
      </c>
      <c r="AI1261" s="10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S1261/(1+0.13)+Z1261)</f>
        <v>-5339847.74097347</v>
      </c>
      <c r="AJ1261" s="10">
        <f t="shared" si="85"/>
        <v>-96416846.2190264</v>
      </c>
      <c r="AK1261" s="18">
        <f>AD1261-VLOOKUP(A1261,[2]选股结果!$A$2:$G$4900,7,FALSE)</f>
        <v>-101289803.28</v>
      </c>
    </row>
    <row r="1262" spans="1:37">
      <c r="A1262" s="5" t="s">
        <v>2557</v>
      </c>
      <c r="B1262" s="5" t="s">
        <v>2558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/>
      <c r="L1262" s="6">
        <v>0</v>
      </c>
      <c r="M1262" s="6">
        <v>0</v>
      </c>
      <c r="N1262" s="6"/>
      <c r="O1262" s="6">
        <v>0</v>
      </c>
      <c r="P1262" s="6">
        <v>7795341.63</v>
      </c>
      <c r="Q1262" s="6">
        <v>4130540.8</v>
      </c>
      <c r="R1262" s="6"/>
      <c r="S1262" s="6">
        <v>81629013.17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31537548.46</v>
      </c>
      <c r="AA1262" s="6">
        <v>31106706.23</v>
      </c>
      <c r="AB1262" s="10">
        <f t="shared" si="87"/>
        <v>148385347.05</v>
      </c>
      <c r="AC1262" s="10">
        <f t="shared" si="86"/>
        <v>152068609.49</v>
      </c>
      <c r="AD1262" s="10">
        <f t="shared" si="84"/>
        <v>-3683262.43999997</v>
      </c>
      <c r="AE1262" s="12">
        <f>C1262/(1+0.13)/VLOOKUP(A1262,[1]选股结果!$A$2:$AX$3002,3,FALSE)</f>
        <v>1.56249044316927</v>
      </c>
      <c r="AF1262" s="12">
        <f>(S1262/(1+0.1)+Z1262)/(VLOOKUP(A1262,[1]选股结果!$A$2:$AY$3002,51,FALSE))</f>
        <v>1.17033951395996</v>
      </c>
      <c r="AG1262" s="16"/>
      <c r="AH1262" s="12">
        <f>AD1262/VLOOKUP(A1262,[1]选股结果!$A$2:$AX$3002,35,FALSE)</f>
        <v>8.89942030315427</v>
      </c>
      <c r="AI1262" s="10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S1262/(1+0.13)+Z1262)</f>
        <v>-13420856.3322124</v>
      </c>
      <c r="AJ1262" s="10">
        <f t="shared" si="85"/>
        <v>9737593.89221244</v>
      </c>
      <c r="AK1262" s="18">
        <f>AD1262-VLOOKUP(A1262,[2]选股结果!$A$2:$G$4900,7,FALSE)</f>
        <v>-3683262.43999997</v>
      </c>
    </row>
    <row r="1263" spans="1:37">
      <c r="A1263" s="5" t="s">
        <v>2559</v>
      </c>
      <c r="B1263" s="5" t="s">
        <v>2560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/>
      <c r="L1263" s="6">
        <v>0</v>
      </c>
      <c r="M1263" s="6">
        <v>0</v>
      </c>
      <c r="N1263" s="6"/>
      <c r="O1263" s="6">
        <v>0</v>
      </c>
      <c r="P1263" s="6">
        <v>4744665.9</v>
      </c>
      <c r="Q1263" s="6">
        <v>36106761.26</v>
      </c>
      <c r="R1263" s="6"/>
      <c r="S1263" s="6">
        <v>178149355.28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35457667.14</v>
      </c>
      <c r="AA1263" s="6">
        <v>47633940.31</v>
      </c>
      <c r="AB1263" s="10">
        <f t="shared" si="87"/>
        <v>274388424.93</v>
      </c>
      <c r="AC1263" s="10">
        <f t="shared" si="86"/>
        <v>265985628.63</v>
      </c>
      <c r="AD1263" s="10">
        <f t="shared" si="84"/>
        <v>8402796.29999998</v>
      </c>
      <c r="AE1263" s="12">
        <f>C1263/(1+0.13)/VLOOKUP(A1263,[1]选股结果!$A$2:$AX$3002,3,FALSE)</f>
        <v>1.18333789904441</v>
      </c>
      <c r="AF1263" s="12">
        <f>(S1263/(1+0.1)+Z1263)/(VLOOKUP(A1263,[1]选股结果!$A$2:$AY$3002,51,FALSE))</f>
        <v>1.28282412730997</v>
      </c>
      <c r="AG1263" s="16"/>
      <c r="AH1263" s="12">
        <f>AD1263/VLOOKUP(A1263,[1]选股结果!$A$2:$AX$3002,35,FALSE)</f>
        <v>0.384241416835636</v>
      </c>
      <c r="AI1263" s="10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S1263/(1+0.13)+Z1263)</f>
        <v>-39223662.0279647</v>
      </c>
      <c r="AJ1263" s="10">
        <f t="shared" si="85"/>
        <v>47626458.3279646</v>
      </c>
      <c r="AK1263" s="18">
        <f>AD1263-VLOOKUP(A1263,[2]选股结果!$A$2:$G$4900,7,FALSE)</f>
        <v>8421192.59999998</v>
      </c>
    </row>
    <row r="1264" spans="1:37">
      <c r="A1264" s="5" t="s">
        <v>2561</v>
      </c>
      <c r="B1264" s="5" t="s">
        <v>2562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/>
      <c r="L1264" s="6">
        <v>0</v>
      </c>
      <c r="M1264" s="6">
        <v>0</v>
      </c>
      <c r="N1264" s="6"/>
      <c r="O1264" s="6">
        <v>0</v>
      </c>
      <c r="P1264" s="6">
        <v>57388982.67</v>
      </c>
      <c r="Q1264" s="6">
        <v>36308902.89</v>
      </c>
      <c r="R1264" s="6"/>
      <c r="S1264" s="6">
        <v>685807589.75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242456364.8</v>
      </c>
      <c r="AA1264" s="6">
        <v>105250740.29</v>
      </c>
      <c r="AB1264" s="10">
        <f t="shared" si="87"/>
        <v>1403395537.07</v>
      </c>
      <c r="AC1264" s="10">
        <f t="shared" si="86"/>
        <v>1090903677.51</v>
      </c>
      <c r="AD1264" s="10">
        <f t="shared" si="84"/>
        <v>312491859.56</v>
      </c>
      <c r="AE1264" s="12">
        <f>C1264/(1+0.13)/VLOOKUP(A1264,[1]选股结果!$A$2:$AX$3002,3,FALSE)</f>
        <v>0.830009202461937</v>
      </c>
      <c r="AF1264" s="12">
        <f>(S1264/(1+0.1)+Z1264)/(VLOOKUP(A1264,[1]选股结果!$A$2:$AY$3002,51,FALSE))</f>
        <v>0.803210383338234</v>
      </c>
      <c r="AG1264" s="16"/>
      <c r="AH1264" s="12">
        <f>AD1264/VLOOKUP(A1264,[1]选股结果!$A$2:$AX$3002,35,FALSE)</f>
        <v>0.955899485559203</v>
      </c>
      <c r="AI1264" s="10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S1264/(1+0.13)+Z1264)</f>
        <v>228705249.859823</v>
      </c>
      <c r="AJ1264" s="10">
        <f t="shared" si="85"/>
        <v>83786609.7001772</v>
      </c>
      <c r="AK1264" s="18">
        <f>AD1264-VLOOKUP(A1264,[2]选股结果!$A$2:$G$4900,7,FALSE)</f>
        <v>312607678.46</v>
      </c>
    </row>
    <row r="1265" spans="1:37">
      <c r="A1265" s="5" t="s">
        <v>2563</v>
      </c>
      <c r="B1265" s="5" t="s">
        <v>2564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/>
      <c r="L1265" s="6">
        <v>0</v>
      </c>
      <c r="M1265" s="6">
        <v>0</v>
      </c>
      <c r="N1265" s="6"/>
      <c r="O1265" s="6">
        <v>0</v>
      </c>
      <c r="P1265" s="6">
        <v>48144840.01</v>
      </c>
      <c r="Q1265" s="6">
        <v>13440737.02</v>
      </c>
      <c r="R1265" s="6"/>
      <c r="S1265" s="6">
        <v>907252908.65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112757849.46</v>
      </c>
      <c r="AA1265" s="6">
        <v>77698041.4</v>
      </c>
      <c r="AB1265" s="10">
        <f t="shared" si="87"/>
        <v>1187794813.81</v>
      </c>
      <c r="AC1265" s="10">
        <f t="shared" si="86"/>
        <v>1145853639.52</v>
      </c>
      <c r="AD1265" s="10">
        <f t="shared" si="84"/>
        <v>41941174.29</v>
      </c>
      <c r="AE1265" s="12">
        <f>C1265/(1+0.13)/VLOOKUP(A1265,[1]选股结果!$A$2:$AX$3002,3,FALSE)</f>
        <v>0.981718479393183</v>
      </c>
      <c r="AF1265" s="12">
        <f>(S1265/(1+0.1)+Z1265)/(VLOOKUP(A1265,[1]选股结果!$A$2:$AY$3002,51,FALSE))</f>
        <v>1.0396446137335</v>
      </c>
      <c r="AG1265" s="16"/>
      <c r="AH1265" s="12">
        <f>AD1265/VLOOKUP(A1265,[1]选股结果!$A$2:$AX$3002,35,FALSE)</f>
        <v>0.319443524198703</v>
      </c>
      <c r="AI1265" s="10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S1265/(1+0.13)+Z1265)</f>
        <v>-13854123.8712389</v>
      </c>
      <c r="AJ1265" s="10">
        <f t="shared" si="85"/>
        <v>55795298.1612389</v>
      </c>
      <c r="AK1265" s="18">
        <f>AD1265-VLOOKUP(A1265,[2]选股结果!$A$2:$G$4900,7,FALSE)</f>
        <v>41938734.72</v>
      </c>
    </row>
    <row r="1266" spans="1:37">
      <c r="A1266" s="5" t="s">
        <v>2565</v>
      </c>
      <c r="B1266" s="5" t="s">
        <v>2566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/>
      <c r="L1266" s="6">
        <v>0</v>
      </c>
      <c r="M1266" s="6">
        <v>0</v>
      </c>
      <c r="N1266" s="6"/>
      <c r="O1266" s="6">
        <v>0</v>
      </c>
      <c r="P1266" s="6">
        <v>33226832.96</v>
      </c>
      <c r="Q1266" s="6">
        <v>31215111.52</v>
      </c>
      <c r="R1266" s="6"/>
      <c r="S1266" s="6">
        <v>629200575.59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161262128.63</v>
      </c>
      <c r="AA1266" s="6">
        <v>67213556.12</v>
      </c>
      <c r="AB1266" s="10">
        <f t="shared" si="87"/>
        <v>899332645.23</v>
      </c>
      <c r="AC1266" s="10">
        <f t="shared" si="86"/>
        <v>890903093.3</v>
      </c>
      <c r="AD1266" s="10">
        <f t="shared" si="84"/>
        <v>8429551.92999995</v>
      </c>
      <c r="AE1266" s="12">
        <f>C1266/(1+0.13)/VLOOKUP(A1266,[1]选股结果!$A$2:$AX$3002,3,FALSE)</f>
        <v>0.907084695490384</v>
      </c>
      <c r="AF1266" s="12">
        <f>(S1266/(1+0.1)+Z1266)/(VLOOKUP(A1266,[1]选股结果!$A$2:$AY$3002,51,FALSE))</f>
        <v>0.861209364143594</v>
      </c>
      <c r="AG1266" s="16"/>
      <c r="AH1266" s="12">
        <f>AD1266/VLOOKUP(A1266,[1]选股结果!$A$2:$AX$3002,35,FALSE)</f>
        <v>-0.649839033793069</v>
      </c>
      <c r="AI1266" s="10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S1266/(1+0.13)+Z1266)</f>
        <v>133356875.426283</v>
      </c>
      <c r="AJ1266" s="10">
        <f t="shared" si="85"/>
        <v>-124927323.496283</v>
      </c>
      <c r="AK1266" s="18">
        <f>AD1266-VLOOKUP(A1266,[2]选股结果!$A$2:$G$4900,7,FALSE)</f>
        <v>8351030.96999995</v>
      </c>
    </row>
    <row r="1267" spans="1:37">
      <c r="A1267" s="5" t="s">
        <v>2567</v>
      </c>
      <c r="B1267" s="5" t="s">
        <v>2568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/>
      <c r="L1267" s="6">
        <v>0</v>
      </c>
      <c r="M1267" s="6">
        <v>0</v>
      </c>
      <c r="N1267" s="6"/>
      <c r="O1267" s="6">
        <v>0</v>
      </c>
      <c r="P1267" s="6">
        <v>1205249.27</v>
      </c>
      <c r="Q1267" s="6">
        <v>4935042.23</v>
      </c>
      <c r="R1267" s="6"/>
      <c r="S1267" s="6">
        <v>249477276.05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31384205.04</v>
      </c>
      <c r="AA1267" s="6">
        <v>17118751.16</v>
      </c>
      <c r="AB1267" s="10">
        <f t="shared" si="87"/>
        <v>234302542.98</v>
      </c>
      <c r="AC1267" s="10">
        <f t="shared" si="86"/>
        <v>299185481.52</v>
      </c>
      <c r="AD1267" s="10">
        <f t="shared" si="84"/>
        <v>-64882938.5400001</v>
      </c>
      <c r="AE1267" s="12">
        <f>C1267/(1+0.13)/VLOOKUP(A1267,[1]选股结果!$A$2:$AX$3002,3,FALSE)</f>
        <v>0.70194496548579</v>
      </c>
      <c r="AF1267" s="12">
        <f>(S1267/(1+0.1)+Z1267)/(VLOOKUP(A1267,[1]选股结果!$A$2:$AY$3002,51,FALSE))</f>
        <v>0.910800901539939</v>
      </c>
      <c r="AG1267" s="16"/>
      <c r="AH1267" s="12">
        <f>AD1267/VLOOKUP(A1267,[1]选股结果!$A$2:$AX$3002,35,FALSE)</f>
        <v>-16.2034202677301</v>
      </c>
      <c r="AI1267" s="10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S1267/(1+0.13)+Z1267)</f>
        <v>31306147.5532743</v>
      </c>
      <c r="AJ1267" s="10">
        <f t="shared" si="85"/>
        <v>-96189086.0932744</v>
      </c>
      <c r="AK1267" s="18">
        <f>AD1267-VLOOKUP(A1267,[2]选股结果!$A$2:$G$4900,7,FALSE)</f>
        <v>-63808289.0000001</v>
      </c>
    </row>
    <row r="1268" spans="1:37">
      <c r="A1268" s="5" t="s">
        <v>2569</v>
      </c>
      <c r="B1268" s="5" t="s">
        <v>2570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/>
      <c r="L1268" s="6">
        <v>0</v>
      </c>
      <c r="M1268" s="6">
        <v>0</v>
      </c>
      <c r="N1268" s="6"/>
      <c r="O1268" s="6">
        <v>0</v>
      </c>
      <c r="P1268" s="6">
        <v>75026326.51</v>
      </c>
      <c r="Q1268" s="6">
        <v>30661025.57</v>
      </c>
      <c r="R1268" s="6"/>
      <c r="S1268" s="6">
        <v>2444299382.32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206970581.83</v>
      </c>
      <c r="AA1268" s="6">
        <v>99922342.6</v>
      </c>
      <c r="AB1268" s="10">
        <f t="shared" si="87"/>
        <v>2841878686.72</v>
      </c>
      <c r="AC1268" s="10">
        <f t="shared" si="86"/>
        <v>2826218633.26</v>
      </c>
      <c r="AD1268" s="10">
        <f t="shared" si="84"/>
        <v>15660053.46</v>
      </c>
      <c r="AE1268" s="12">
        <f>C1268/(1+0.13)/VLOOKUP(A1268,[1]选股结果!$A$2:$AX$3002,3,FALSE)</f>
        <v>0.927060296946602</v>
      </c>
      <c r="AF1268" s="12">
        <f>(S1268/(1+0.1)+Z1268)/(VLOOKUP(A1268,[1]选股结果!$A$2:$AY$3002,51,FALSE))</f>
        <v>0.955980181742967</v>
      </c>
      <c r="AG1268" s="16"/>
      <c r="AH1268" s="12">
        <f>AD1268/VLOOKUP(A1268,[1]选股结果!$A$2:$AX$3002,35,FALSE)</f>
        <v>0.53668420290936</v>
      </c>
      <c r="AI1268" s="10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S1268/(1+0.13)+Z1268)</f>
        <v>170844006.506726</v>
      </c>
      <c r="AJ1268" s="10">
        <f t="shared" si="85"/>
        <v>-155183953.046726</v>
      </c>
      <c r="AK1268" s="18">
        <f>AD1268-VLOOKUP(A1268,[2]选股结果!$A$2:$G$4900,7,FALSE)</f>
        <v>16992468.51</v>
      </c>
    </row>
    <row r="1269" spans="1:37">
      <c r="A1269" s="5" t="s">
        <v>2571</v>
      </c>
      <c r="B1269" s="5" t="s">
        <v>2572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/>
      <c r="L1269" s="6">
        <v>0</v>
      </c>
      <c r="M1269" s="6">
        <v>0</v>
      </c>
      <c r="N1269" s="6"/>
      <c r="O1269" s="6">
        <v>0</v>
      </c>
      <c r="P1269" s="6">
        <v>66428066.41</v>
      </c>
      <c r="Q1269" s="6">
        <v>21889332.09</v>
      </c>
      <c r="R1269" s="6"/>
      <c r="S1269" s="6">
        <v>240532402.72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48729882.12</v>
      </c>
      <c r="AA1269" s="6">
        <v>238638460.59</v>
      </c>
      <c r="AB1269" s="10">
        <f t="shared" si="87"/>
        <v>676397253.14</v>
      </c>
      <c r="AC1269" s="10">
        <f t="shared" si="86"/>
        <v>594328811.84</v>
      </c>
      <c r="AD1269" s="10">
        <f t="shared" si="84"/>
        <v>82068441.3000001</v>
      </c>
      <c r="AE1269" s="12">
        <f>C1269/(1+0.13)/VLOOKUP(A1269,[1]选股结果!$A$2:$AX$3002,3,FALSE)</f>
        <v>0.930236408668905</v>
      </c>
      <c r="AF1269" s="12">
        <f>(S1269/(1+0.1)+Z1269)/(VLOOKUP(A1269,[1]选股结果!$A$2:$AY$3002,51,FALSE))</f>
        <v>0.499156485708141</v>
      </c>
      <c r="AG1269" s="16"/>
      <c r="AH1269" s="12">
        <f>AD1269/VLOOKUP(A1269,[1]选股结果!$A$2:$AX$3002,35,FALSE)</f>
        <v>1.12886835299901</v>
      </c>
      <c r="AI1269" s="10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S1269/(1+0.13)+Z1269)</f>
        <v>274104723.059469</v>
      </c>
      <c r="AJ1269" s="10">
        <f t="shared" si="85"/>
        <v>-192036281.759469</v>
      </c>
      <c r="AK1269" s="18">
        <f>AD1269-VLOOKUP(A1269,[2]选股结果!$A$2:$G$4900,7,FALSE)</f>
        <v>82068441.3000001</v>
      </c>
    </row>
    <row r="1270" spans="1:37">
      <c r="A1270" s="5" t="s">
        <v>2573</v>
      </c>
      <c r="B1270" s="5" t="s">
        <v>2574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/>
      <c r="L1270" s="6">
        <v>0</v>
      </c>
      <c r="M1270" s="6">
        <v>0</v>
      </c>
      <c r="N1270" s="6"/>
      <c r="O1270" s="6">
        <v>0</v>
      </c>
      <c r="P1270" s="6">
        <v>33154388.34</v>
      </c>
      <c r="Q1270" s="6">
        <v>45091606.52</v>
      </c>
      <c r="R1270" s="6"/>
      <c r="S1270" s="6">
        <v>299218613.22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116756197.27</v>
      </c>
      <c r="AA1270" s="6">
        <v>50361045.74</v>
      </c>
      <c r="AB1270" s="10">
        <f t="shared" si="87"/>
        <v>659518185.02</v>
      </c>
      <c r="AC1270" s="10">
        <f t="shared" si="86"/>
        <v>499490244.57</v>
      </c>
      <c r="AD1270" s="10">
        <f t="shared" si="84"/>
        <v>160027940.45</v>
      </c>
      <c r="AE1270" s="12">
        <f>C1270/(1+0.13)/VLOOKUP(A1270,[1]选股结果!$A$2:$AX$3002,3,FALSE)</f>
        <v>0.655675186462926</v>
      </c>
      <c r="AF1270" s="12">
        <f>(S1270/(1+0.1)+Z1270)/(VLOOKUP(A1270,[1]选股结果!$A$2:$AY$3002,51,FALSE))</f>
        <v>0.468036147004437</v>
      </c>
      <c r="AG1270" s="16"/>
      <c r="AH1270" s="12">
        <f>AD1270/VLOOKUP(A1270,[1]选股结果!$A$2:$AX$3002,35,FALSE)</f>
        <v>-1.91709541271</v>
      </c>
      <c r="AI1270" s="10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S1270/(1+0.13)+Z1270)</f>
        <v>449096204.311947</v>
      </c>
      <c r="AJ1270" s="10">
        <f t="shared" si="85"/>
        <v>-289068263.861947</v>
      </c>
      <c r="AK1270" s="18">
        <f>AD1270-VLOOKUP(A1270,[2]选股结果!$A$2:$G$4900,7,FALSE)</f>
        <v>159087846.67</v>
      </c>
    </row>
    <row r="1271" spans="1:37">
      <c r="A1271" s="5" t="s">
        <v>2575</v>
      </c>
      <c r="B1271" s="5" t="s">
        <v>2576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/>
      <c r="L1271" s="6">
        <v>0</v>
      </c>
      <c r="M1271" s="6">
        <v>0</v>
      </c>
      <c r="N1271" s="6"/>
      <c r="O1271" s="6">
        <v>0</v>
      </c>
      <c r="P1271" s="6">
        <v>54945806.62</v>
      </c>
      <c r="Q1271" s="6">
        <v>76385828.54</v>
      </c>
      <c r="R1271" s="6"/>
      <c r="S1271" s="6">
        <v>1123757703.08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283407272.25</v>
      </c>
      <c r="AA1271" s="6">
        <v>83831984.06</v>
      </c>
      <c r="AB1271" s="10">
        <f t="shared" si="87"/>
        <v>1651979607.01</v>
      </c>
      <c r="AC1271" s="10">
        <f t="shared" si="86"/>
        <v>1545942766.01</v>
      </c>
      <c r="AD1271" s="10">
        <f t="shared" si="84"/>
        <v>106036841</v>
      </c>
      <c r="AE1271" s="12">
        <f>C1271/(1+0.13)/VLOOKUP(A1271,[1]选股结果!$A$2:$AX$3002,3,FALSE)</f>
        <v>0.995748008460036</v>
      </c>
      <c r="AF1271" s="12">
        <f>(S1271/(1+0.1)+Z1271)/(VLOOKUP(A1271,[1]选股结果!$A$2:$AY$3002,51,FALSE))</f>
        <v>1.01121462066678</v>
      </c>
      <c r="AG1271" s="16"/>
      <c r="AH1271" s="12">
        <f>AD1271/VLOOKUP(A1271,[1]选股结果!$A$2:$AX$3002,35,FALSE)</f>
        <v>0.858828108544402</v>
      </c>
      <c r="AI1271" s="10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S1271/(1+0.13)+Z1271)</f>
        <v>12649237.6563716</v>
      </c>
      <c r="AJ1271" s="10">
        <f t="shared" si="85"/>
        <v>93387603.3436286</v>
      </c>
      <c r="AK1271" s="18">
        <f>AD1271-VLOOKUP(A1271,[2]选股结果!$A$2:$G$4900,7,FALSE)</f>
        <v>107033938.73</v>
      </c>
    </row>
    <row r="1272" spans="1:37">
      <c r="A1272" s="5" t="s">
        <v>2577</v>
      </c>
      <c r="B1272" s="5" t="s">
        <v>2578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/>
      <c r="L1272" s="6">
        <v>0</v>
      </c>
      <c r="M1272" s="6">
        <v>0</v>
      </c>
      <c r="N1272" s="6"/>
      <c r="O1272" s="6">
        <v>0</v>
      </c>
      <c r="P1272" s="6">
        <v>465929996.4</v>
      </c>
      <c r="Q1272" s="6">
        <v>142271617.13</v>
      </c>
      <c r="R1272" s="6"/>
      <c r="S1272" s="6">
        <v>5548196155.6</v>
      </c>
      <c r="T1272" s="6">
        <v>26308331.69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281275748.79</v>
      </c>
      <c r="AA1272" s="6">
        <v>272071341.59</v>
      </c>
      <c r="AB1272" s="10">
        <f t="shared" si="87"/>
        <v>5710003989.34</v>
      </c>
      <c r="AC1272" s="10">
        <f t="shared" si="86"/>
        <v>6593781574.07</v>
      </c>
      <c r="AD1272" s="10">
        <f t="shared" si="84"/>
        <v>-883777584.73</v>
      </c>
      <c r="AE1272" s="12">
        <f>C1272/(1+0.13)/VLOOKUP(A1272,[1]选股结果!$A$2:$AX$3002,3,FALSE)</f>
        <v>0.757337709574026</v>
      </c>
      <c r="AF1272" s="12">
        <f>(S1272/(1+0.1)+Z1272)/(VLOOKUP(A1272,[1]选股结果!$A$2:$AY$3002,51,FALSE))</f>
        <v>1.02201149007072</v>
      </c>
      <c r="AG1272" s="16"/>
      <c r="AH1272" s="12">
        <f>AD1272/VLOOKUP(A1272,[1]选股结果!$A$2:$AX$3002,35,FALSE)</f>
        <v>-0.916096676284913</v>
      </c>
      <c r="AI1272" s="10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S1272/(1+0.13)+Z1272)</f>
        <v>19217878.6691141</v>
      </c>
      <c r="AJ1272" s="10">
        <f t="shared" si="85"/>
        <v>-902995463.399114</v>
      </c>
      <c r="AK1272" s="18">
        <f>AD1272-VLOOKUP(A1272,[2]选股结果!$A$2:$G$4900,7,FALSE)</f>
        <v>-883180366.38</v>
      </c>
    </row>
    <row r="1273" spans="1:37">
      <c r="A1273" s="5" t="s">
        <v>2579</v>
      </c>
      <c r="B1273" s="5" t="s">
        <v>2580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/>
      <c r="L1273" s="6">
        <v>0</v>
      </c>
      <c r="M1273" s="6">
        <v>0</v>
      </c>
      <c r="N1273" s="6"/>
      <c r="O1273" s="6">
        <v>0</v>
      </c>
      <c r="P1273" s="6">
        <v>5942593.22</v>
      </c>
      <c r="Q1273" s="6">
        <v>4819094.62</v>
      </c>
      <c r="R1273" s="6"/>
      <c r="S1273" s="6">
        <v>188878659.61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49372669.31</v>
      </c>
      <c r="AA1273" s="6">
        <v>39396870.27</v>
      </c>
      <c r="AB1273" s="10">
        <f t="shared" si="87"/>
        <v>263460827.69</v>
      </c>
      <c r="AC1273" s="10">
        <f t="shared" si="86"/>
        <v>283590792.41</v>
      </c>
      <c r="AD1273" s="10">
        <f t="shared" si="84"/>
        <v>-20129964.72</v>
      </c>
      <c r="AE1273" s="12">
        <f>C1273/(1+0.13)/VLOOKUP(A1273,[1]选股结果!$A$2:$AX$3002,3,FALSE)</f>
        <v>0.90773874967993</v>
      </c>
      <c r="AF1273" s="12">
        <f>(S1273/(1+0.1)+Z1273)/(VLOOKUP(A1273,[1]选股结果!$A$2:$AY$3002,51,FALSE))</f>
        <v>0.91132423844816</v>
      </c>
      <c r="AG1273" s="16"/>
      <c r="AH1273" s="12">
        <f>AD1273/VLOOKUP(A1273,[1]选股结果!$A$2:$AX$3002,35,FALSE)</f>
        <v>1.86605549574228</v>
      </c>
      <c r="AI1273" s="10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S1273/(1+0.13)+Z1273)</f>
        <v>26070702.0879646</v>
      </c>
      <c r="AJ1273" s="10">
        <f t="shared" si="85"/>
        <v>-46200666.8079646</v>
      </c>
      <c r="AK1273" s="18">
        <f>AD1273-VLOOKUP(A1273,[2]选股结果!$A$2:$G$4900,7,FALSE)</f>
        <v>-20129964.72</v>
      </c>
    </row>
    <row r="1274" spans="1:37">
      <c r="A1274" s="5" t="s">
        <v>2581</v>
      </c>
      <c r="B1274" s="5" t="s">
        <v>2582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/>
      <c r="L1274" s="6">
        <v>0</v>
      </c>
      <c r="M1274" s="6">
        <v>0</v>
      </c>
      <c r="N1274" s="6"/>
      <c r="O1274" s="6">
        <v>0</v>
      </c>
      <c r="P1274" s="6">
        <v>50794160.57</v>
      </c>
      <c r="Q1274" s="6">
        <v>79369650.37</v>
      </c>
      <c r="R1274" s="6"/>
      <c r="S1274" s="6">
        <v>283658208.22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139218771.05</v>
      </c>
      <c r="AA1274" s="6">
        <v>87343179.04</v>
      </c>
      <c r="AB1274" s="10">
        <f t="shared" si="87"/>
        <v>451321451.22</v>
      </c>
      <c r="AC1274" s="10">
        <f t="shared" si="86"/>
        <v>561014318.88</v>
      </c>
      <c r="AD1274" s="10">
        <f t="shared" si="84"/>
        <v>-109692867.66</v>
      </c>
      <c r="AE1274" s="12">
        <f>C1274/(1+0.13)/VLOOKUP(A1274,[1]选股结果!$A$2:$AX$3002,3,FALSE)</f>
        <v>1.38567971687436</v>
      </c>
      <c r="AF1274" s="12">
        <f>(S1274/(1+0.1)+Z1274)/(VLOOKUP(A1274,[1]选股结果!$A$2:$AY$3002,51,FALSE))</f>
        <v>1.16699793978244</v>
      </c>
      <c r="AG1274" s="16"/>
      <c r="AH1274" s="12">
        <f>AD1274/VLOOKUP(A1274,[1]选股结果!$A$2:$AX$3002,35,FALSE)</f>
        <v>0.993622801093062</v>
      </c>
      <c r="AI1274" s="10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S1274/(1+0.13)+Z1274)</f>
        <v>-49977606.8665487</v>
      </c>
      <c r="AJ1274" s="10">
        <f t="shared" si="85"/>
        <v>-59715260.7934514</v>
      </c>
      <c r="AK1274" s="18">
        <f>AD1274-VLOOKUP(A1274,[2]选股结果!$A$2:$G$4900,7,FALSE)</f>
        <v>-109656528.03</v>
      </c>
    </row>
    <row r="1275" spans="1:37">
      <c r="A1275" s="5" t="s">
        <v>2583</v>
      </c>
      <c r="B1275" s="5" t="s">
        <v>2584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/>
      <c r="L1275" s="6">
        <v>0</v>
      </c>
      <c r="M1275" s="6">
        <v>0</v>
      </c>
      <c r="N1275" s="6"/>
      <c r="O1275" s="6">
        <v>0</v>
      </c>
      <c r="P1275" s="6">
        <v>131213052.64</v>
      </c>
      <c r="Q1275" s="6">
        <v>19152919.84</v>
      </c>
      <c r="R1275" s="6"/>
      <c r="S1275" s="6">
        <v>2969039209.7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629733104.88</v>
      </c>
      <c r="AA1275" s="6">
        <v>175647595.97</v>
      </c>
      <c r="AB1275" s="10">
        <f t="shared" si="87"/>
        <v>3877779154.21</v>
      </c>
      <c r="AC1275" s="10">
        <f t="shared" si="86"/>
        <v>3905632963.19</v>
      </c>
      <c r="AD1275" s="10">
        <f t="shared" si="84"/>
        <v>-27853808.9799995</v>
      </c>
      <c r="AE1275" s="12">
        <f>C1275/(1+0.13)/VLOOKUP(A1275,[1]选股结果!$A$2:$AX$3002,3,FALSE)</f>
        <v>0.997702433869183</v>
      </c>
      <c r="AF1275" s="12">
        <f>(S1275/(1+0.1)+Z1275)/(VLOOKUP(A1275,[1]选股结果!$A$2:$AY$3002,51,FALSE))</f>
        <v>1.04911130781327</v>
      </c>
      <c r="AG1275" s="16"/>
      <c r="AH1275" s="12">
        <f>AD1275/VLOOKUP(A1275,[1]选股结果!$A$2:$AX$3002,35,FALSE)</f>
        <v>-0.167551214164729</v>
      </c>
      <c r="AI1275" s="10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S1275/(1+0.13)+Z1275)</f>
        <v>-84173332.5881419</v>
      </c>
      <c r="AJ1275" s="10">
        <f t="shared" si="85"/>
        <v>56319523.6081424</v>
      </c>
      <c r="AK1275" s="18">
        <f>AD1275-VLOOKUP(A1275,[2]选股结果!$A$2:$G$4900,7,FALSE)</f>
        <v>-27658078.2799995</v>
      </c>
    </row>
    <row r="1276" spans="1:37">
      <c r="A1276" s="5" t="s">
        <v>2585</v>
      </c>
      <c r="B1276" s="5" t="s">
        <v>2586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/>
      <c r="L1276" s="6">
        <v>0</v>
      </c>
      <c r="M1276" s="6">
        <v>0</v>
      </c>
      <c r="N1276" s="6"/>
      <c r="O1276" s="6">
        <v>0</v>
      </c>
      <c r="P1276" s="6">
        <v>9795868.3</v>
      </c>
      <c r="Q1276" s="6">
        <v>2352799.48</v>
      </c>
      <c r="R1276" s="6"/>
      <c r="S1276" s="6">
        <v>228119919.73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48049081.46</v>
      </c>
      <c r="AA1276" s="6">
        <v>34771154.53</v>
      </c>
      <c r="AB1276" s="10">
        <f t="shared" si="87"/>
        <v>275223697.12</v>
      </c>
      <c r="AC1276" s="10">
        <f t="shared" si="86"/>
        <v>320736024.02</v>
      </c>
      <c r="AD1276" s="10">
        <f t="shared" si="84"/>
        <v>-45512326.9</v>
      </c>
      <c r="AE1276" s="12">
        <f>C1276/(1+0.13)/VLOOKUP(A1276,[1]选股结果!$A$2:$AX$3002,3,FALSE)</f>
        <v>0.829969625105253</v>
      </c>
      <c r="AF1276" s="12">
        <f>(S1276/(1+0.1)+Z1276)/(VLOOKUP(A1276,[1]选股结果!$A$2:$AY$3002,51,FALSE))</f>
        <v>1.00841108187882</v>
      </c>
      <c r="AG1276" s="16"/>
      <c r="AH1276" s="12">
        <f>AD1276/VLOOKUP(A1276,[1]选股结果!$A$2:$AX$3002,35,FALSE)</f>
        <v>-1.11279888444249</v>
      </c>
      <c r="AI1276" s="10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S1276/(1+0.13)+Z1276)</f>
        <v>3375180.51070794</v>
      </c>
      <c r="AJ1276" s="10">
        <f t="shared" si="85"/>
        <v>-48887507.410708</v>
      </c>
      <c r="AK1276" s="18">
        <f>AD1276-VLOOKUP(A1276,[2]选股结果!$A$2:$G$4900,7,FALSE)</f>
        <v>-45417953.06</v>
      </c>
    </row>
    <row r="1277" spans="1:37">
      <c r="A1277" s="5" t="s">
        <v>2587</v>
      </c>
      <c r="B1277" s="5" t="s">
        <v>2588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/>
      <c r="L1277" s="6">
        <v>0</v>
      </c>
      <c r="M1277" s="6">
        <v>0</v>
      </c>
      <c r="N1277" s="6"/>
      <c r="O1277" s="6">
        <v>0</v>
      </c>
      <c r="P1277" s="6">
        <v>81256413.53</v>
      </c>
      <c r="Q1277" s="6">
        <v>14516031.32</v>
      </c>
      <c r="R1277" s="6"/>
      <c r="S1277" s="6">
        <v>79434989.62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119032267.36</v>
      </c>
      <c r="AA1277" s="6">
        <v>367756554.25</v>
      </c>
      <c r="AB1277" s="10">
        <f t="shared" si="87"/>
        <v>745163577.91</v>
      </c>
      <c r="AC1277" s="10">
        <f t="shared" si="86"/>
        <v>647480224.76</v>
      </c>
      <c r="AD1277" s="10">
        <f t="shared" si="84"/>
        <v>97683353.1500001</v>
      </c>
      <c r="AE1277" s="12">
        <f>C1277/(1+0.13)/VLOOKUP(A1277,[1]选股结果!$A$2:$AX$3002,3,FALSE)</f>
        <v>0.867598869190678</v>
      </c>
      <c r="AF1277" s="12">
        <f>(S1277/(1+0.1)+Z1277)/(VLOOKUP(A1277,[1]选股结果!$A$2:$AY$3002,51,FALSE))</f>
        <v>0.302035259556361</v>
      </c>
      <c r="AG1277" s="16"/>
      <c r="AH1277" s="12">
        <f>AD1277/VLOOKUP(A1277,[1]选股结果!$A$2:$AX$3002,35,FALSE)</f>
        <v>1.16066204267193</v>
      </c>
      <c r="AI1277" s="10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S1277/(1+0.13)+Z1277)</f>
        <v>443861905.04885</v>
      </c>
      <c r="AJ1277" s="10">
        <f t="shared" si="85"/>
        <v>-346178551.898849</v>
      </c>
      <c r="AK1277" s="18">
        <f>AD1277-VLOOKUP(A1277,[2]选股结果!$A$2:$G$4900,7,FALSE)</f>
        <v>97588254.3800001</v>
      </c>
    </row>
    <row r="1278" spans="1:37">
      <c r="A1278" s="5" t="s">
        <v>2589</v>
      </c>
      <c r="B1278" s="5" t="s">
        <v>2590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/>
      <c r="L1278" s="6">
        <v>0</v>
      </c>
      <c r="M1278" s="6">
        <v>0</v>
      </c>
      <c r="N1278" s="6"/>
      <c r="O1278" s="6">
        <v>0</v>
      </c>
      <c r="P1278" s="6">
        <v>53175609.79</v>
      </c>
      <c r="Q1278" s="6">
        <v>39524826.3</v>
      </c>
      <c r="R1278" s="6"/>
      <c r="S1278" s="6">
        <v>357480212.9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200663826.11</v>
      </c>
      <c r="AA1278" s="6">
        <v>249543744.15</v>
      </c>
      <c r="AB1278" s="10">
        <f t="shared" si="87"/>
        <v>898651243.77</v>
      </c>
      <c r="AC1278" s="10">
        <f t="shared" si="86"/>
        <v>860863392.95</v>
      </c>
      <c r="AD1278" s="10">
        <f t="shared" si="84"/>
        <v>37787850.8200001</v>
      </c>
      <c r="AE1278" s="12">
        <f>C1278/(1+0.13)/VLOOKUP(A1278,[1]选股结果!$A$2:$AX$3002,3,FALSE)</f>
        <v>0.933975579738697</v>
      </c>
      <c r="AF1278" s="12">
        <f>(S1278/(1+0.1)+Z1278)/(VLOOKUP(A1278,[1]选股结果!$A$2:$AY$3002,51,FALSE))</f>
        <v>0.624362586570217</v>
      </c>
      <c r="AG1278" s="16"/>
      <c r="AH1278" s="12">
        <f>AD1278/VLOOKUP(A1278,[1]选股结果!$A$2:$AX$3002,35,FALSE)</f>
        <v>-15.9611871882267</v>
      </c>
      <c r="AI1278" s="10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S1278/(1+0.13)+Z1278)</f>
        <v>324873956.902035</v>
      </c>
      <c r="AJ1278" s="10">
        <f t="shared" si="85"/>
        <v>-287086106.082035</v>
      </c>
      <c r="AK1278" s="18">
        <f>AD1278-VLOOKUP(A1278,[2]选股结果!$A$2:$G$4900,7,FALSE)</f>
        <v>38058775.3800001</v>
      </c>
    </row>
    <row r="1279" spans="1:37">
      <c r="A1279" s="5" t="s">
        <v>2591</v>
      </c>
      <c r="B1279" s="5" t="s">
        <v>2592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/>
      <c r="L1279" s="6">
        <v>0</v>
      </c>
      <c r="M1279" s="6">
        <v>0</v>
      </c>
      <c r="N1279" s="6"/>
      <c r="O1279" s="6">
        <v>0</v>
      </c>
      <c r="P1279" s="6">
        <v>134989116.74</v>
      </c>
      <c r="Q1279" s="6">
        <v>32792087.24</v>
      </c>
      <c r="R1279" s="6"/>
      <c r="S1279" s="6">
        <v>1127761282.66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201674546.58</v>
      </c>
      <c r="AA1279" s="6">
        <v>187513162.15</v>
      </c>
      <c r="AB1279" s="10">
        <f t="shared" si="87"/>
        <v>1689133707.1</v>
      </c>
      <c r="AC1279" s="10">
        <f t="shared" si="86"/>
        <v>1651938108.13</v>
      </c>
      <c r="AD1279" s="10">
        <f t="shared" si="84"/>
        <v>37195598.9699998</v>
      </c>
      <c r="AE1279" s="12">
        <f>C1279/(1+0.13)/VLOOKUP(A1279,[1]选股结果!$A$2:$AX$3002,3,FALSE)</f>
        <v>0.830855431427482</v>
      </c>
      <c r="AF1279" s="12">
        <f>(S1279/(1+0.1)+Z1279)/(VLOOKUP(A1279,[1]选股结果!$A$2:$AY$3002,51,FALSE))</f>
        <v>0.839432429067213</v>
      </c>
      <c r="AG1279" s="16"/>
      <c r="AH1279" s="12">
        <f>AD1279/VLOOKUP(A1279,[1]选股结果!$A$2:$AX$3002,35,FALSE)</f>
        <v>0.142253739191799</v>
      </c>
      <c r="AI1279" s="10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S1279/(1+0.13)+Z1279)</f>
        <v>261903805.33761</v>
      </c>
      <c r="AJ1279" s="10">
        <f t="shared" si="85"/>
        <v>-224708206.367611</v>
      </c>
      <c r="AK1279" s="18">
        <f>AD1279-VLOOKUP(A1279,[2]选股结果!$A$2:$G$4900,7,FALSE)</f>
        <v>37195599.0699998</v>
      </c>
    </row>
    <row r="1280" spans="1:37">
      <c r="A1280" s="5" t="s">
        <v>2593</v>
      </c>
      <c r="B1280" s="5" t="s">
        <v>2594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/>
      <c r="L1280" s="6">
        <v>0</v>
      </c>
      <c r="M1280" s="6">
        <v>0</v>
      </c>
      <c r="N1280" s="6"/>
      <c r="O1280" s="6">
        <v>0</v>
      </c>
      <c r="P1280" s="6">
        <v>33538272.72</v>
      </c>
      <c r="Q1280" s="6">
        <v>894313.22</v>
      </c>
      <c r="R1280" s="6"/>
      <c r="S1280" s="6">
        <v>271187664.51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98272048.15</v>
      </c>
      <c r="AA1280" s="6">
        <v>37111558.25</v>
      </c>
      <c r="AB1280" s="10">
        <f t="shared" si="87"/>
        <v>398204820.26</v>
      </c>
      <c r="AC1280" s="10">
        <f t="shared" si="86"/>
        <v>440109543.63</v>
      </c>
      <c r="AD1280" s="10">
        <f t="shared" si="84"/>
        <v>-41904723.3699999</v>
      </c>
      <c r="AE1280" s="12">
        <f>C1280/(1+0.13)/VLOOKUP(A1280,[1]选股结果!$A$2:$AX$3002,3,FALSE)</f>
        <v>0.657552614081993</v>
      </c>
      <c r="AF1280" s="12">
        <f>(S1280/(1+0.1)+Z1280)/(VLOOKUP(A1280,[1]选股结果!$A$2:$AY$3002,51,FALSE))</f>
        <v>0.733162606545721</v>
      </c>
      <c r="AG1280" s="16"/>
      <c r="AH1280" s="12">
        <f>AD1280/VLOOKUP(A1280,[1]选股结果!$A$2:$AX$3002,35,FALSE)</f>
        <v>-1.08458612841399</v>
      </c>
      <c r="AI1280" s="10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S1280/(1+0.13)+Z1280)</f>
        <v>132038751.942832</v>
      </c>
      <c r="AJ1280" s="10">
        <f t="shared" si="85"/>
        <v>-173943475.312832</v>
      </c>
      <c r="AK1280" s="18">
        <f>AD1280-VLOOKUP(A1280,[2]选股结果!$A$2:$G$4900,7,FALSE)</f>
        <v>-41967671.5199999</v>
      </c>
    </row>
    <row r="1281" spans="1:37">
      <c r="A1281" s="5" t="s">
        <v>2595</v>
      </c>
      <c r="B1281" s="5" t="s">
        <v>2596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/>
      <c r="L1281" s="6">
        <v>0</v>
      </c>
      <c r="M1281" s="6">
        <v>0</v>
      </c>
      <c r="N1281" s="6"/>
      <c r="O1281" s="6">
        <v>0</v>
      </c>
      <c r="P1281" s="6">
        <v>34528363.63</v>
      </c>
      <c r="Q1281" s="6">
        <v>15485474.39</v>
      </c>
      <c r="R1281" s="6"/>
      <c r="S1281" s="6">
        <v>1620302502.85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113001436.47</v>
      </c>
      <c r="AA1281" s="6">
        <v>97298210.52</v>
      </c>
      <c r="AB1281" s="10">
        <f t="shared" si="87"/>
        <v>1801614298.51</v>
      </c>
      <c r="AC1281" s="10">
        <f t="shared" si="86"/>
        <v>1865130513.47</v>
      </c>
      <c r="AD1281" s="10">
        <f t="shared" si="84"/>
        <v>-63516214.96</v>
      </c>
      <c r="AE1281" s="12">
        <f>C1281/(1+0.13)/VLOOKUP(A1281,[1]选股结果!$A$2:$AX$3002,3,FALSE)</f>
        <v>1.06047739697159</v>
      </c>
      <c r="AF1281" s="12">
        <f>(S1281/(1+0.1)+Z1281)/(VLOOKUP(A1281,[1]选股结果!$A$2:$AY$3002,51,FALSE))</f>
        <v>1.14504284224055</v>
      </c>
      <c r="AG1281" s="16"/>
      <c r="AH1281" s="12">
        <f>AD1281/VLOOKUP(A1281,[1]选股结果!$A$2:$AX$3002,35,FALSE)</f>
        <v>-0.745173254891435</v>
      </c>
      <c r="AI1281" s="10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S1281/(1+0.13)+Z1281)</f>
        <v>-161793202.701239</v>
      </c>
      <c r="AJ1281" s="10">
        <f t="shared" si="85"/>
        <v>98276987.7412391</v>
      </c>
      <c r="AK1281" s="18">
        <f>AD1281-VLOOKUP(A1281,[2]选股结果!$A$2:$G$4900,7,FALSE)</f>
        <v>-63406725.4</v>
      </c>
    </row>
    <row r="1282" spans="1:37">
      <c r="A1282" s="5" t="s">
        <v>2597</v>
      </c>
      <c r="B1282" s="5" t="s">
        <v>2598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/>
      <c r="L1282" s="6">
        <v>0</v>
      </c>
      <c r="M1282" s="6">
        <v>0</v>
      </c>
      <c r="N1282" s="6"/>
      <c r="O1282" s="6">
        <v>0</v>
      </c>
      <c r="P1282" s="6">
        <v>68580061.95</v>
      </c>
      <c r="Q1282" s="6">
        <v>27810648.47</v>
      </c>
      <c r="R1282" s="6"/>
      <c r="S1282" s="6">
        <v>268025683.11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129478686.12</v>
      </c>
      <c r="AA1282" s="6">
        <v>188368755.56</v>
      </c>
      <c r="AB1282" s="10">
        <f t="shared" si="87"/>
        <v>596969877.93</v>
      </c>
      <c r="AC1282" s="10">
        <f t="shared" si="86"/>
        <v>654453186.74</v>
      </c>
      <c r="AD1282" s="10">
        <f t="shared" si="84"/>
        <v>-57483308.8099999</v>
      </c>
      <c r="AE1282" s="12">
        <f>C1282/(1+0.13)/VLOOKUP(A1282,[1]选股结果!$A$2:$AX$3002,3,FALSE)</f>
        <v>0.686945545209087</v>
      </c>
      <c r="AF1282" s="12">
        <f>(S1282/(1+0.1)+Z1282)/(VLOOKUP(A1282,[1]选股结果!$A$2:$AY$3002,51,FALSE))</f>
        <v>0.604865257527221</v>
      </c>
      <c r="AG1282" s="16"/>
      <c r="AH1282" s="12">
        <f>AD1282/VLOOKUP(A1282,[1]选股结果!$A$2:$AX$3002,35,FALSE)</f>
        <v>-0.550603878933153</v>
      </c>
      <c r="AI1282" s="10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S1282/(1+0.13)+Z1282)</f>
        <v>250225518.26115</v>
      </c>
      <c r="AJ1282" s="10">
        <f t="shared" si="85"/>
        <v>-307708827.07115</v>
      </c>
      <c r="AK1282" s="18">
        <f>AD1282-VLOOKUP(A1282,[2]选股结果!$A$2:$G$4900,7,FALSE)</f>
        <v>-57483308.8099999</v>
      </c>
    </row>
    <row r="1283" spans="1:37">
      <c r="A1283" s="5" t="s">
        <v>2599</v>
      </c>
      <c r="B1283" s="5" t="s">
        <v>2600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/>
      <c r="L1283" s="6">
        <v>0</v>
      </c>
      <c r="M1283" s="6">
        <v>0</v>
      </c>
      <c r="N1283" s="6"/>
      <c r="O1283" s="6">
        <v>0</v>
      </c>
      <c r="P1283" s="6">
        <v>53673303.97</v>
      </c>
      <c r="Q1283" s="6">
        <v>31330680.44</v>
      </c>
      <c r="R1283" s="6"/>
      <c r="S1283" s="6">
        <v>321254523.45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114332639.19</v>
      </c>
      <c r="AA1283" s="6">
        <v>43316634.31</v>
      </c>
      <c r="AB1283" s="10">
        <f t="shared" si="87"/>
        <v>652908945.47</v>
      </c>
      <c r="AC1283" s="10">
        <f t="shared" si="86"/>
        <v>532577100.92</v>
      </c>
      <c r="AD1283" s="10">
        <f t="shared" ref="AD1283:AD1346" si="88">AB1283-AC1283</f>
        <v>120331844.55</v>
      </c>
      <c r="AE1283" s="12">
        <f>C1283/(1+0.13)/VLOOKUP(A1283,[1]选股结果!$A$2:$AX$3002,3,FALSE)</f>
        <v>0.891873907338266</v>
      </c>
      <c r="AF1283" s="12">
        <f>(S1283/(1+0.1)+Z1283)/(VLOOKUP(A1283,[1]选股结果!$A$2:$AY$3002,51,FALSE))</f>
        <v>0.864905867807941</v>
      </c>
      <c r="AG1283" s="16"/>
      <c r="AH1283" s="12">
        <f>AD1283/VLOOKUP(A1283,[1]选股结果!$A$2:$AX$3002,35,FALSE)</f>
        <v>0.927953867052135</v>
      </c>
      <c r="AI1283" s="10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S1283/(1+0.13)+Z1283)</f>
        <v>71228472.2386726</v>
      </c>
      <c r="AJ1283" s="10">
        <f t="shared" ref="AJ1283:AJ1346" si="89">AD1283-AI1283</f>
        <v>49103372.3113275</v>
      </c>
      <c r="AK1283" s="18">
        <f>AD1283-VLOOKUP(A1283,[2]选股结果!$A$2:$G$4900,7,FALSE)</f>
        <v>120331844.55</v>
      </c>
    </row>
    <row r="1284" spans="1:37">
      <c r="A1284" s="5" t="s">
        <v>2601</v>
      </c>
      <c r="B1284" s="5" t="s">
        <v>2602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/>
      <c r="L1284" s="6">
        <v>0</v>
      </c>
      <c r="M1284" s="6">
        <v>0</v>
      </c>
      <c r="N1284" s="6"/>
      <c r="O1284" s="6">
        <v>0</v>
      </c>
      <c r="P1284" s="6">
        <v>10459210.57</v>
      </c>
      <c r="Q1284" s="6">
        <v>43127887.49</v>
      </c>
      <c r="R1284" s="6"/>
      <c r="S1284" s="6">
        <v>1625815083.72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137997515.64</v>
      </c>
      <c r="AA1284" s="6">
        <v>53505697.41</v>
      </c>
      <c r="AB1284" s="10">
        <f t="shared" si="87"/>
        <v>1486232491.64</v>
      </c>
      <c r="AC1284" s="10">
        <f t="shared" si="86"/>
        <v>1827777507.34</v>
      </c>
      <c r="AD1284" s="10">
        <f t="shared" si="88"/>
        <v>-341545015.7</v>
      </c>
      <c r="AE1284" s="12">
        <f>C1284/(1+0.13)/VLOOKUP(A1284,[1]选股结果!$A$2:$AX$3002,3,FALSE)</f>
        <v>0.966983273476479</v>
      </c>
      <c r="AF1284" s="12">
        <f>(S1284/(1+0.1)+Z1284)/(VLOOKUP(A1284,[1]选股结果!$A$2:$AY$3002,51,FALSE))</f>
        <v>1.30158005017124</v>
      </c>
      <c r="AG1284" s="16"/>
      <c r="AH1284" s="12">
        <f>AD1284/VLOOKUP(A1284,[1]选股结果!$A$2:$AX$3002,35,FALSE)</f>
        <v>-5.50551739120772</v>
      </c>
      <c r="AI1284" s="10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S1284/(1+0.13)+Z1284)</f>
        <v>-335195406.841681</v>
      </c>
      <c r="AJ1284" s="10">
        <f t="shared" si="89"/>
        <v>-6349608.85831857</v>
      </c>
      <c r="AK1284" s="18">
        <f>AD1284-VLOOKUP(A1284,[2]选股结果!$A$2:$G$4900,7,FALSE)</f>
        <v>-341491918.35</v>
      </c>
    </row>
    <row r="1285" spans="1:37">
      <c r="A1285" s="5" t="s">
        <v>2603</v>
      </c>
      <c r="B1285" s="5" t="s">
        <v>2604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/>
      <c r="L1285" s="6">
        <v>0</v>
      </c>
      <c r="M1285" s="6">
        <v>0</v>
      </c>
      <c r="N1285" s="6"/>
      <c r="O1285" s="6">
        <v>0</v>
      </c>
      <c r="P1285" s="6">
        <v>81307750.55</v>
      </c>
      <c r="Q1285" s="6">
        <v>147006992.36</v>
      </c>
      <c r="R1285" s="6"/>
      <c r="S1285" s="6">
        <v>3104860201.45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116851057.15</v>
      </c>
      <c r="AA1285" s="6">
        <v>348610572.74</v>
      </c>
      <c r="AB1285" s="10">
        <f t="shared" si="87"/>
        <v>2838441339.12</v>
      </c>
      <c r="AC1285" s="10">
        <f t="shared" si="86"/>
        <v>3651629581.89</v>
      </c>
      <c r="AD1285" s="10">
        <f t="shared" si="88"/>
        <v>-813188242.77</v>
      </c>
      <c r="AE1285" s="12">
        <f>C1285/(1+0.13)/VLOOKUP(A1285,[1]选股结果!$A$2:$AX$3002,3,FALSE)</f>
        <v>0.731102291348762</v>
      </c>
      <c r="AF1285" s="12">
        <f>(S1285/(1+0.1)+Z1285)/(VLOOKUP(A1285,[1]选股结果!$A$2:$AY$3002,51,FALSE))</f>
        <v>0.981755075548065</v>
      </c>
      <c r="AG1285" s="16"/>
      <c r="AH1285" s="12">
        <f>AD1285/VLOOKUP(A1285,[1]选股结果!$A$2:$AX$3002,35,FALSE)</f>
        <v>-4.76403590097406</v>
      </c>
      <c r="AI1285" s="10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S1285/(1+0.13)+Z1285)</f>
        <v>129563014.351504</v>
      </c>
      <c r="AJ1285" s="10">
        <f t="shared" si="89"/>
        <v>-942751257.121504</v>
      </c>
      <c r="AK1285" s="18">
        <f>AD1285-VLOOKUP(A1285,[2]选股结果!$A$2:$G$4900,7,FALSE)</f>
        <v>-813188242.77</v>
      </c>
    </row>
    <row r="1286" spans="1:37">
      <c r="A1286" s="5" t="s">
        <v>2605</v>
      </c>
      <c r="B1286" s="5" t="s">
        <v>2606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/>
      <c r="L1286" s="6">
        <v>0</v>
      </c>
      <c r="M1286" s="6">
        <v>0</v>
      </c>
      <c r="N1286" s="6"/>
      <c r="O1286" s="6">
        <v>0</v>
      </c>
      <c r="P1286" s="6">
        <v>27770266.97</v>
      </c>
      <c r="Q1286" s="6">
        <v>12357133</v>
      </c>
      <c r="R1286" s="6"/>
      <c r="S1286" s="6">
        <v>181111348.91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119571144.14</v>
      </c>
      <c r="AA1286" s="6">
        <v>27513463.66</v>
      </c>
      <c r="AB1286" s="10">
        <f t="shared" si="87"/>
        <v>330508970.65</v>
      </c>
      <c r="AC1286" s="10">
        <f t="shared" si="86"/>
        <v>355966223.68</v>
      </c>
      <c r="AD1286" s="10">
        <f t="shared" si="88"/>
        <v>-25457253.0300001</v>
      </c>
      <c r="AE1286" s="12">
        <f>C1286/(1+0.13)/VLOOKUP(A1286,[1]选股结果!$A$2:$AX$3002,3,FALSE)</f>
        <v>0.777418867820236</v>
      </c>
      <c r="AF1286" s="12">
        <f>(S1286/(1+0.1)+Z1286)/(VLOOKUP(A1286,[1]选股结果!$A$2:$AY$3002,51,FALSE))</f>
        <v>0.950194638707284</v>
      </c>
      <c r="AG1286" s="16"/>
      <c r="AH1286" s="12">
        <f>AD1286/VLOOKUP(A1286,[1]选股结果!$A$2:$AX$3002,35,FALSE)</f>
        <v>-0.603555920541818</v>
      </c>
      <c r="AI1286" s="10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S1286/(1+0.13)+Z1286)</f>
        <v>19268700.1011505</v>
      </c>
      <c r="AJ1286" s="10">
        <f t="shared" si="89"/>
        <v>-44725953.1311505</v>
      </c>
      <c r="AK1286" s="18">
        <f>AD1286-VLOOKUP(A1286,[2]选股结果!$A$2:$G$4900,7,FALSE)</f>
        <v>-25457253.0300001</v>
      </c>
    </row>
    <row r="1287" spans="1:37">
      <c r="A1287" s="5" t="s">
        <v>2607</v>
      </c>
      <c r="B1287" s="5" t="s">
        <v>2608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/>
      <c r="L1287" s="6">
        <v>0</v>
      </c>
      <c r="M1287" s="6">
        <v>0</v>
      </c>
      <c r="N1287" s="6"/>
      <c r="O1287" s="6">
        <v>0</v>
      </c>
      <c r="P1287" s="6">
        <v>49094419.26</v>
      </c>
      <c r="Q1287" s="6">
        <v>14404049.84</v>
      </c>
      <c r="R1287" s="6"/>
      <c r="S1287" s="6">
        <v>1185273522.61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86559006.42</v>
      </c>
      <c r="AA1287" s="6">
        <v>64768864.15</v>
      </c>
      <c r="AB1287" s="10">
        <f t="shared" si="87"/>
        <v>1476493468.03</v>
      </c>
      <c r="AC1287" s="10">
        <f t="shared" si="86"/>
        <v>1385695812.44</v>
      </c>
      <c r="AD1287" s="10">
        <f t="shared" si="88"/>
        <v>90797655.5899999</v>
      </c>
      <c r="AE1287" s="12">
        <f>C1287/(1+0.13)/VLOOKUP(A1287,[1]选股结果!$A$2:$AX$3002,3,FALSE)</f>
        <v>0.875717613403849</v>
      </c>
      <c r="AF1287" s="12">
        <f>(S1287/(1+0.1)+Z1287)/(VLOOKUP(A1287,[1]选股结果!$A$2:$AY$3002,51,FALSE))</f>
        <v>1.05415680862529</v>
      </c>
      <c r="AG1287" s="16"/>
      <c r="AH1287" s="12">
        <f>AD1287/VLOOKUP(A1287,[1]选股结果!$A$2:$AX$3002,35,FALSE)</f>
        <v>0.262989127420909</v>
      </c>
      <c r="AI1287" s="10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S1287/(1+0.13)+Z1287)</f>
        <v>-31197318.3687611</v>
      </c>
      <c r="AJ1287" s="10">
        <f t="shared" si="89"/>
        <v>121994973.958761</v>
      </c>
      <c r="AK1287" s="18">
        <f>AD1287-VLOOKUP(A1287,[2]选股结果!$A$2:$G$4900,7,FALSE)</f>
        <v>90797655.5899999</v>
      </c>
    </row>
    <row r="1288" spans="1:37">
      <c r="A1288" s="5" t="s">
        <v>2609</v>
      </c>
      <c r="B1288" s="5" t="s">
        <v>2610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/>
      <c r="L1288" s="6">
        <v>0</v>
      </c>
      <c r="M1288" s="6">
        <v>0</v>
      </c>
      <c r="N1288" s="6"/>
      <c r="O1288" s="6">
        <v>0</v>
      </c>
      <c r="P1288" s="6">
        <v>13498480.71</v>
      </c>
      <c r="Q1288" s="6">
        <v>24563700.38</v>
      </c>
      <c r="R1288" s="6"/>
      <c r="S1288" s="6">
        <v>1067643806.5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205135579.39</v>
      </c>
      <c r="AA1288" s="6">
        <v>32969520.63</v>
      </c>
      <c r="AB1288" s="10">
        <f t="shared" si="87"/>
        <v>1137164708.63</v>
      </c>
      <c r="AC1288" s="10">
        <f t="shared" si="86"/>
        <v>1319247387.23</v>
      </c>
      <c r="AD1288" s="10">
        <f t="shared" si="88"/>
        <v>-182082678.6</v>
      </c>
      <c r="AE1288" s="12">
        <f>C1288/(1+0.13)/VLOOKUP(A1288,[1]选股结果!$A$2:$AX$3002,3,FALSE)</f>
        <v>0.735921157999643</v>
      </c>
      <c r="AF1288" s="12">
        <f>(S1288/(1+0.1)+Z1288)/(VLOOKUP(A1288,[1]选股结果!$A$2:$AY$3002,51,FALSE))</f>
        <v>0.893932602563717</v>
      </c>
      <c r="AG1288" s="16"/>
      <c r="AH1288" s="12">
        <f>AD1288/VLOOKUP(A1288,[1]选股结果!$A$2:$AX$3002,35,FALSE)</f>
        <v>-23.3226108455905</v>
      </c>
      <c r="AI1288" s="10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S1288/(1+0.13)+Z1288)</f>
        <v>165270047.873894</v>
      </c>
      <c r="AJ1288" s="10">
        <f t="shared" si="89"/>
        <v>-347352726.473894</v>
      </c>
      <c r="AK1288" s="18">
        <f>AD1288-VLOOKUP(A1288,[2]选股结果!$A$2:$G$4900,7,FALSE)</f>
        <v>-182099620.16</v>
      </c>
    </row>
    <row r="1289" spans="1:37">
      <c r="A1289" s="5" t="s">
        <v>2611</v>
      </c>
      <c r="B1289" s="5" t="s">
        <v>2612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/>
      <c r="L1289" s="6">
        <v>0</v>
      </c>
      <c r="M1289" s="6">
        <v>0</v>
      </c>
      <c r="N1289" s="6"/>
      <c r="O1289" s="6">
        <v>0</v>
      </c>
      <c r="P1289" s="6">
        <v>25308608.28</v>
      </c>
      <c r="Q1289" s="6">
        <v>27224725.01</v>
      </c>
      <c r="R1289" s="6"/>
      <c r="S1289" s="6">
        <v>1065602882.79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91607970.88</v>
      </c>
      <c r="AA1289" s="6">
        <v>48984143.05</v>
      </c>
      <c r="AB1289" s="10">
        <f t="shared" si="87"/>
        <v>1220493930</v>
      </c>
      <c r="AC1289" s="10">
        <f t="shared" si="86"/>
        <v>1231503605</v>
      </c>
      <c r="AD1289" s="10">
        <f t="shared" si="88"/>
        <v>-11009675</v>
      </c>
      <c r="AE1289" s="12">
        <f>C1289/(1+0.13)/VLOOKUP(A1289,[1]选股结果!$A$2:$AX$3002,3,FALSE)</f>
        <v>0.944582837819461</v>
      </c>
      <c r="AF1289" s="12">
        <f>(S1289/(1+0.1)+Z1289)/(VLOOKUP(A1289,[1]选股结果!$A$2:$AY$3002,51,FALSE))</f>
        <v>0.997313543862645</v>
      </c>
      <c r="AG1289" s="16"/>
      <c r="AH1289" s="12">
        <f>AD1289/VLOOKUP(A1289,[1]选股结果!$A$2:$AX$3002,35,FALSE)</f>
        <v>-0.269034970145397</v>
      </c>
      <c r="AI1289" s="10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S1289/(1+0.13)+Z1289)</f>
        <v>28574717.0308847</v>
      </c>
      <c r="AJ1289" s="10">
        <f t="shared" si="89"/>
        <v>-39584392.0308847</v>
      </c>
      <c r="AK1289" s="18">
        <f>AD1289-VLOOKUP(A1289,[2]选股结果!$A$2:$G$4900,7,FALSE)</f>
        <v>-11037302.22</v>
      </c>
    </row>
    <row r="1290" spans="1:37">
      <c r="A1290" s="5" t="s">
        <v>2613</v>
      </c>
      <c r="B1290" s="5" t="s">
        <v>2614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/>
      <c r="L1290" s="6">
        <v>0</v>
      </c>
      <c r="M1290" s="6">
        <v>0</v>
      </c>
      <c r="N1290" s="6"/>
      <c r="O1290" s="6">
        <v>0</v>
      </c>
      <c r="P1290" s="6">
        <v>48614921.81</v>
      </c>
      <c r="Q1290" s="6">
        <v>98569683.96</v>
      </c>
      <c r="R1290" s="6"/>
      <c r="S1290" s="6">
        <v>385325844.78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69726342.41</v>
      </c>
      <c r="AA1290" s="6">
        <v>46342658.45</v>
      </c>
      <c r="AB1290" s="10">
        <f t="shared" si="87"/>
        <v>627286865.01</v>
      </c>
      <c r="AC1290" s="10">
        <f t="shared" si="86"/>
        <v>550009767.45</v>
      </c>
      <c r="AD1290" s="10">
        <f t="shared" si="88"/>
        <v>77277097.5600001</v>
      </c>
      <c r="AE1290" s="12">
        <f>C1290/(1+0.13)/VLOOKUP(A1290,[1]选股结果!$A$2:$AX$3002,3,FALSE)</f>
        <v>1.02941590594623</v>
      </c>
      <c r="AF1290" s="12">
        <f>(S1290/(1+0.1)+Z1290)/(VLOOKUP(A1290,[1]选股结果!$A$2:$AY$3002,51,FALSE))</f>
        <v>1.25691206167637</v>
      </c>
      <c r="AG1290" s="16"/>
      <c r="AH1290" s="12">
        <f>AD1290/VLOOKUP(A1290,[1]选股结果!$A$2:$AX$3002,35,FALSE)</f>
        <v>0.683745083460703</v>
      </c>
      <c r="AI1290" s="10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S1290/(1+0.13)+Z1290)</f>
        <v>-76552457.3441592</v>
      </c>
      <c r="AJ1290" s="10">
        <f t="shared" si="89"/>
        <v>153829554.904159</v>
      </c>
      <c r="AK1290" s="18">
        <f>AD1290-VLOOKUP(A1290,[2]选股结果!$A$2:$G$4900,7,FALSE)</f>
        <v>77277847.5600001</v>
      </c>
    </row>
    <row r="1291" spans="1:37">
      <c r="A1291" s="5" t="s">
        <v>2615</v>
      </c>
      <c r="B1291" s="5" t="s">
        <v>2616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/>
      <c r="L1291" s="6">
        <v>0</v>
      </c>
      <c r="M1291" s="6">
        <v>0</v>
      </c>
      <c r="N1291" s="6"/>
      <c r="O1291" s="6">
        <v>0</v>
      </c>
      <c r="P1291" s="6">
        <v>18135420.09</v>
      </c>
      <c r="Q1291" s="6">
        <v>3770771.2</v>
      </c>
      <c r="R1291" s="6"/>
      <c r="S1291" s="6">
        <v>180706820.33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58114996.34</v>
      </c>
      <c r="AA1291" s="6">
        <v>11478731.47</v>
      </c>
      <c r="AB1291" s="10">
        <f t="shared" si="87"/>
        <v>241802135.58</v>
      </c>
      <c r="AC1291" s="10">
        <f t="shared" si="86"/>
        <v>268435968.23</v>
      </c>
      <c r="AD1291" s="10">
        <f t="shared" si="88"/>
        <v>-26633832.65</v>
      </c>
      <c r="AE1291" s="12">
        <f>C1291/(1+0.13)/VLOOKUP(A1291,[1]选股结果!$A$2:$AX$3002,3,FALSE)</f>
        <v>0.993550236464601</v>
      </c>
      <c r="AF1291" s="12">
        <f>(S1291/(1+0.1)+Z1291)/(VLOOKUP(A1291,[1]选股结果!$A$2:$AY$3002,51,FALSE))</f>
        <v>1.1593204783787</v>
      </c>
      <c r="AG1291" s="16"/>
      <c r="AH1291" s="12">
        <f>AD1291/VLOOKUP(A1291,[1]选股结果!$A$2:$AX$3002,35,FALSE)</f>
        <v>-1.3258898071964</v>
      </c>
      <c r="AI1291" s="10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S1291/(1+0.13)+Z1291)</f>
        <v>-26201262.8250443</v>
      </c>
      <c r="AJ1291" s="10">
        <f t="shared" si="89"/>
        <v>-432569.824955761</v>
      </c>
      <c r="AK1291" s="18">
        <f>AD1291-VLOOKUP(A1291,[2]选股结果!$A$2:$G$4900,7,FALSE)</f>
        <v>-26634855.81</v>
      </c>
    </row>
    <row r="1292" spans="1:37">
      <c r="A1292" s="5" t="s">
        <v>2617</v>
      </c>
      <c r="B1292" s="5" t="s">
        <v>2618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/>
      <c r="L1292" s="6">
        <v>0</v>
      </c>
      <c r="M1292" s="6">
        <v>0</v>
      </c>
      <c r="N1292" s="6"/>
      <c r="O1292" s="6">
        <v>0</v>
      </c>
      <c r="P1292" s="6">
        <v>43290383.76</v>
      </c>
      <c r="Q1292" s="6">
        <v>16032555361.49</v>
      </c>
      <c r="R1292" s="6"/>
      <c r="S1292" s="6">
        <v>2269387496.15</v>
      </c>
      <c r="T1292" s="6">
        <v>-1838570.27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74315168.9</v>
      </c>
      <c r="AA1292" s="6">
        <v>16391782001.47</v>
      </c>
      <c r="AB1292" s="10">
        <f t="shared" si="87"/>
        <v>18468503719.5</v>
      </c>
      <c r="AC1292" s="10">
        <f t="shared" si="86"/>
        <v>18776936480.01</v>
      </c>
      <c r="AD1292" s="10">
        <f t="shared" si="88"/>
        <v>-308432760.509998</v>
      </c>
      <c r="AE1292" s="12">
        <f>C1292/(1+0.13)/VLOOKUP(A1292,[1]选股结果!$A$2:$AX$3002,3,FALSE)</f>
        <v>0.93967507782263</v>
      </c>
      <c r="AF1292" s="12">
        <f>(S1292/(1+0.1)+Z1292)/(VLOOKUP(A1292,[1]选股结果!$A$2:$AY$3002,51,FALSE))</f>
        <v>1.0070054547856</v>
      </c>
      <c r="AG1292" s="16"/>
      <c r="AH1292" s="12">
        <f>AD1292/VLOOKUP(A1292,[1]选股结果!$A$2:$AX$3002,35,FALSE)</f>
        <v>-1.84079466377564</v>
      </c>
      <c r="AI1292" s="10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S1292/(1+0.13)+Z1292)</f>
        <v>39902767.1331854</v>
      </c>
      <c r="AJ1292" s="10">
        <f t="shared" si="89"/>
        <v>-348335527.643184</v>
      </c>
      <c r="AK1292" s="18">
        <f>AD1292-VLOOKUP(A1292,[2]选股结果!$A$2:$G$4900,7,FALSE)</f>
        <v>-308431710.509998</v>
      </c>
    </row>
    <row r="1293" spans="1:37">
      <c r="A1293" s="5" t="s">
        <v>2619</v>
      </c>
      <c r="B1293" s="5" t="s">
        <v>2620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/>
      <c r="L1293" s="6">
        <v>0</v>
      </c>
      <c r="M1293" s="6">
        <v>0</v>
      </c>
      <c r="N1293" s="6"/>
      <c r="O1293" s="6">
        <v>0</v>
      </c>
      <c r="P1293" s="6">
        <v>12089504.26</v>
      </c>
      <c r="Q1293" s="6">
        <v>1562089.48</v>
      </c>
      <c r="R1293" s="6"/>
      <c r="S1293" s="6">
        <v>168559916.3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47467521.72</v>
      </c>
      <c r="AA1293" s="6">
        <v>4949224.37</v>
      </c>
      <c r="AB1293" s="10">
        <f t="shared" si="87"/>
        <v>203510721.3</v>
      </c>
      <c r="AC1293" s="10">
        <f t="shared" si="86"/>
        <v>233066166.65</v>
      </c>
      <c r="AD1293" s="10">
        <f t="shared" si="88"/>
        <v>-29555445.35</v>
      </c>
      <c r="AE1293" s="12">
        <f>C1293/(1+0.13)/VLOOKUP(A1293,[1]选股结果!$A$2:$AX$3002,3,FALSE)</f>
        <v>0.588779284718518</v>
      </c>
      <c r="AF1293" s="12">
        <f>(S1293/(1+0.1)+Z1293)/(VLOOKUP(A1293,[1]选股结果!$A$2:$AY$3002,51,FALSE))</f>
        <v>0.701124631735048</v>
      </c>
      <c r="AG1293" s="16"/>
      <c r="AH1293" s="12">
        <f>AD1293/VLOOKUP(A1293,[1]选股结果!$A$2:$AX$3002,35,FALSE)</f>
        <v>-1.90212515458587</v>
      </c>
      <c r="AI1293" s="10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S1293/(1+0.13)+Z1293)</f>
        <v>89624228.4578761</v>
      </c>
      <c r="AJ1293" s="10">
        <f t="shared" si="89"/>
        <v>-119179673.807876</v>
      </c>
      <c r="AK1293" s="18">
        <f>AD1293-VLOOKUP(A1293,[2]选股结果!$A$2:$G$4900,7,FALSE)</f>
        <v>-29555445.35</v>
      </c>
    </row>
    <row r="1294" spans="1:37">
      <c r="A1294" s="5" t="s">
        <v>2621</v>
      </c>
      <c r="B1294" s="5" t="s">
        <v>2622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/>
      <c r="L1294" s="6">
        <v>0</v>
      </c>
      <c r="M1294" s="6">
        <v>0</v>
      </c>
      <c r="N1294" s="6"/>
      <c r="O1294" s="6">
        <v>0</v>
      </c>
      <c r="P1294" s="6">
        <v>70232024.48</v>
      </c>
      <c r="Q1294" s="6">
        <v>40099918.24</v>
      </c>
      <c r="R1294" s="6"/>
      <c r="S1294" s="6">
        <v>1374508748.4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291853837.95</v>
      </c>
      <c r="AA1294" s="6">
        <v>160714758.26</v>
      </c>
      <c r="AB1294" s="10">
        <f t="shared" si="87"/>
        <v>1922044055.94</v>
      </c>
      <c r="AC1294" s="10">
        <f t="shared" si="86"/>
        <v>1897309369.09</v>
      </c>
      <c r="AD1294" s="10">
        <f t="shared" si="88"/>
        <v>24734686.8499999</v>
      </c>
      <c r="AE1294" s="12">
        <f>C1294/(1+0.13)/VLOOKUP(A1294,[1]选股结果!$A$2:$AX$3002,3,FALSE)</f>
        <v>0.827695622620995</v>
      </c>
      <c r="AF1294" s="12">
        <f>(S1294/(1+0.1)+Z1294)/(VLOOKUP(A1294,[1]选股结果!$A$2:$AY$3002,51,FALSE))</f>
        <v>0.827887854837202</v>
      </c>
      <c r="AG1294" s="16"/>
      <c r="AH1294" s="12">
        <f>AD1294/VLOOKUP(A1294,[1]选股结果!$A$2:$AX$3002,35,FALSE)</f>
        <v>0.250509978943165</v>
      </c>
      <c r="AI1294" s="10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S1294/(1+0.13)+Z1294)</f>
        <v>353621863.847168</v>
      </c>
      <c r="AJ1294" s="10">
        <f t="shared" si="89"/>
        <v>-328887176.997168</v>
      </c>
      <c r="AK1294" s="18">
        <f>AD1294-VLOOKUP(A1294,[2]选股结果!$A$2:$G$4900,7,FALSE)</f>
        <v>24734686.8499999</v>
      </c>
    </row>
    <row r="1295" spans="1:37">
      <c r="A1295" s="5" t="s">
        <v>2623</v>
      </c>
      <c r="B1295" s="5" t="s">
        <v>2624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/>
      <c r="L1295" s="6">
        <v>0</v>
      </c>
      <c r="M1295" s="6">
        <v>0</v>
      </c>
      <c r="N1295" s="6"/>
      <c r="O1295" s="6">
        <v>0</v>
      </c>
      <c r="P1295" s="6">
        <v>23618445.25</v>
      </c>
      <c r="Q1295" s="6">
        <v>9864952.83</v>
      </c>
      <c r="R1295" s="6"/>
      <c r="S1295" s="6">
        <v>658854528.41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186620162.28</v>
      </c>
      <c r="AA1295" s="6">
        <v>56430611.06</v>
      </c>
      <c r="AB1295" s="10">
        <f t="shared" si="87"/>
        <v>846701777</v>
      </c>
      <c r="AC1295" s="10">
        <f t="shared" si="86"/>
        <v>925523747</v>
      </c>
      <c r="AD1295" s="10">
        <f t="shared" si="88"/>
        <v>-78821970</v>
      </c>
      <c r="AE1295" s="12">
        <f>C1295/(1+0.13)/VLOOKUP(A1295,[1]选股结果!$A$2:$AX$3002,3,FALSE)</f>
        <v>0.701117215756229</v>
      </c>
      <c r="AF1295" s="12">
        <f>(S1295/(1+0.1)+Z1295)/(VLOOKUP(A1295,[1]选股结果!$A$2:$AY$3002,51,FALSE))</f>
        <v>0.819851118263852</v>
      </c>
      <c r="AG1295" s="16"/>
      <c r="AH1295" s="12">
        <f>AD1295/VLOOKUP(A1295,[1]选股结果!$A$2:$AX$3002,35,FALSE)</f>
        <v>-1.00290244533967</v>
      </c>
      <c r="AI1295" s="10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S1295/(1+0.13)+Z1295)</f>
        <v>188519662.80239</v>
      </c>
      <c r="AJ1295" s="10">
        <f t="shared" si="89"/>
        <v>-267341632.80239</v>
      </c>
      <c r="AK1295" s="18">
        <f>AD1295-VLOOKUP(A1295,[2]选股结果!$A$2:$G$4900,7,FALSE)</f>
        <v>-78821970</v>
      </c>
    </row>
    <row r="1296" spans="1:37">
      <c r="A1296" s="5" t="s">
        <v>2625</v>
      </c>
      <c r="B1296" s="5" t="s">
        <v>2626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/>
      <c r="L1296" s="6">
        <v>0</v>
      </c>
      <c r="M1296" s="6">
        <v>0</v>
      </c>
      <c r="N1296" s="6"/>
      <c r="O1296" s="6">
        <v>0</v>
      </c>
      <c r="P1296" s="6">
        <v>4239590.69</v>
      </c>
      <c r="Q1296" s="6">
        <v>15367067.23</v>
      </c>
      <c r="R1296" s="6"/>
      <c r="S1296" s="6">
        <v>362361152.64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98890243.68</v>
      </c>
      <c r="AA1296" s="6">
        <v>31418571.07</v>
      </c>
      <c r="AB1296" s="10">
        <f t="shared" si="87"/>
        <v>481320063.43</v>
      </c>
      <c r="AC1296" s="10">
        <f t="shared" si="86"/>
        <v>496909558.08</v>
      </c>
      <c r="AD1296" s="10">
        <f t="shared" si="88"/>
        <v>-15589494.65</v>
      </c>
      <c r="AE1296" s="12">
        <f>C1296/(1+0.13)/VLOOKUP(A1296,[1]选股结果!$A$2:$AX$3002,3,FALSE)</f>
        <v>0.677802986867727</v>
      </c>
      <c r="AF1296" s="12">
        <f>(S1296/(1+0.1)+Z1296)/(VLOOKUP(A1296,[1]选股结果!$A$2:$AY$3002,51,FALSE))</f>
        <v>0.721985115557133</v>
      </c>
      <c r="AG1296" s="16"/>
      <c r="AH1296" s="12">
        <f>AD1296/VLOOKUP(A1296,[1]选股结果!$A$2:$AX$3002,35,FALSE)</f>
        <v>-3.96981162910768</v>
      </c>
      <c r="AI1296" s="10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S1296/(1+0.13)+Z1296)</f>
        <v>173674817.25292</v>
      </c>
      <c r="AJ1296" s="10">
        <f t="shared" si="89"/>
        <v>-189264311.90292</v>
      </c>
      <c r="AK1296" s="18">
        <f>AD1296-VLOOKUP(A1296,[2]选股结果!$A$2:$G$4900,7,FALSE)</f>
        <v>-15589494.65</v>
      </c>
    </row>
    <row r="1297" spans="1:37">
      <c r="A1297" s="5" t="s">
        <v>2627</v>
      </c>
      <c r="B1297" s="5" t="s">
        <v>2628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/>
      <c r="L1297" s="6">
        <v>0</v>
      </c>
      <c r="M1297" s="6">
        <v>0</v>
      </c>
      <c r="N1297" s="6"/>
      <c r="O1297" s="6">
        <v>0</v>
      </c>
      <c r="P1297" s="6">
        <v>72159762.47</v>
      </c>
      <c r="Q1297" s="6">
        <v>93495776.03</v>
      </c>
      <c r="R1297" s="6"/>
      <c r="S1297" s="6">
        <v>1084454432.38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136449402.78</v>
      </c>
      <c r="AA1297" s="6">
        <v>86349089.06</v>
      </c>
      <c r="AB1297" s="10">
        <f t="shared" si="87"/>
        <v>1350286748.67</v>
      </c>
      <c r="AC1297" s="10">
        <f t="shared" si="86"/>
        <v>1379412686.69</v>
      </c>
      <c r="AD1297" s="10">
        <f t="shared" si="88"/>
        <v>-29125938.02</v>
      </c>
      <c r="AE1297" s="12">
        <f>C1297/(1+0.13)/VLOOKUP(A1297,[1]选股结果!$A$2:$AX$3002,3,FALSE)</f>
        <v>0.665501475244374</v>
      </c>
      <c r="AF1297" s="12">
        <f>(S1297/(1+0.1)+Z1297)/(VLOOKUP(A1297,[1]选股结果!$A$2:$AY$3002,51,FALSE))</f>
        <v>0.802399647413446</v>
      </c>
      <c r="AG1297" s="16"/>
      <c r="AH1297" s="12">
        <f>AD1297/VLOOKUP(A1297,[1]选股结果!$A$2:$AX$3002,35,FALSE)</f>
        <v>-0.135429092185513</v>
      </c>
      <c r="AI1297" s="10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S1297/(1+0.13)+Z1297)</f>
        <v>302557258.903097</v>
      </c>
      <c r="AJ1297" s="10">
        <f t="shared" si="89"/>
        <v>-331683196.923097</v>
      </c>
      <c r="AK1297" s="18">
        <f>AD1297-VLOOKUP(A1297,[2]选股结果!$A$2:$G$4900,7,FALSE)</f>
        <v>-29003269.72</v>
      </c>
    </row>
    <row r="1298" spans="1:37">
      <c r="A1298" s="5" t="s">
        <v>2629</v>
      </c>
      <c r="B1298" s="5" t="s">
        <v>2630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/>
      <c r="L1298" s="6">
        <v>0</v>
      </c>
      <c r="M1298" s="6">
        <v>0</v>
      </c>
      <c r="N1298" s="6"/>
      <c r="O1298" s="6">
        <v>0</v>
      </c>
      <c r="P1298" s="6">
        <v>37277015.15</v>
      </c>
      <c r="Q1298" s="6">
        <v>32542130.69</v>
      </c>
      <c r="R1298" s="6"/>
      <c r="S1298" s="6">
        <v>526083088.01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156088795.25</v>
      </c>
      <c r="AA1298" s="6">
        <v>42514954.46</v>
      </c>
      <c r="AB1298" s="10">
        <f t="shared" si="87"/>
        <v>827971033.52</v>
      </c>
      <c r="AC1298" s="10">
        <f t="shared" ref="AC1298:AC1361" si="90">S1298+T1298+U1298+V1298+W1298+X1298+Y1298+Z1298+AA1298+P1298</f>
        <v>761963852.87</v>
      </c>
      <c r="AD1298" s="10">
        <f t="shared" si="88"/>
        <v>66007180.6500001</v>
      </c>
      <c r="AE1298" s="12">
        <f>C1298/(1+0.13)/VLOOKUP(A1298,[1]选股结果!$A$2:$AX$3002,3,FALSE)</f>
        <v>0.94855336627252</v>
      </c>
      <c r="AF1298" s="12">
        <f>(S1298/(1+0.1)+Z1298)/(VLOOKUP(A1298,[1]选股结果!$A$2:$AY$3002,51,FALSE))</f>
        <v>0.969513596611981</v>
      </c>
      <c r="AG1298" s="16"/>
      <c r="AH1298" s="12">
        <f>AD1298/VLOOKUP(A1298,[1]选股结果!$A$2:$AX$3002,35,FALSE)</f>
        <v>1.07724934481001</v>
      </c>
      <c r="AI1298" s="10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S1298/(1+0.13)+Z1298)</f>
        <v>32644144.1138936</v>
      </c>
      <c r="AJ1298" s="10">
        <f t="shared" si="89"/>
        <v>33363036.5361065</v>
      </c>
      <c r="AK1298" s="18">
        <f>AD1298-VLOOKUP(A1298,[2]选股结果!$A$2:$G$4900,7,FALSE)</f>
        <v>65443135.0100001</v>
      </c>
    </row>
    <row r="1299" spans="1:37">
      <c r="A1299" s="5" t="s">
        <v>2631</v>
      </c>
      <c r="B1299" s="5" t="s">
        <v>2632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/>
      <c r="L1299" s="6">
        <v>0</v>
      </c>
      <c r="M1299" s="6">
        <v>0</v>
      </c>
      <c r="N1299" s="6"/>
      <c r="O1299" s="6">
        <v>0</v>
      </c>
      <c r="P1299" s="6">
        <v>129997094.5</v>
      </c>
      <c r="Q1299" s="6">
        <v>116843183.79</v>
      </c>
      <c r="R1299" s="6"/>
      <c r="S1299" s="6">
        <v>2180504502.95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580536638.82</v>
      </c>
      <c r="AA1299" s="6">
        <v>199188865.67</v>
      </c>
      <c r="AB1299" s="10">
        <f t="shared" si="87"/>
        <v>2479516550.63</v>
      </c>
      <c r="AC1299" s="10">
        <f t="shared" si="90"/>
        <v>3090227101.94</v>
      </c>
      <c r="AD1299" s="10">
        <f t="shared" si="88"/>
        <v>-610710551.31</v>
      </c>
      <c r="AE1299" s="12">
        <f>C1299/(1+0.13)/VLOOKUP(A1299,[1]选股结果!$A$2:$AX$3002,3,FALSE)</f>
        <v>0.681266772433041</v>
      </c>
      <c r="AF1299" s="12">
        <f>(S1299/(1+0.1)+Z1299)/(VLOOKUP(A1299,[1]选股结果!$A$2:$AY$3002,51,FALSE))</f>
        <v>0.898993505476877</v>
      </c>
      <c r="AG1299" s="16"/>
      <c r="AH1299" s="12">
        <f>AD1299/VLOOKUP(A1299,[1]选股结果!$A$2:$AX$3002,35,FALSE)</f>
        <v>-6.50149994762552</v>
      </c>
      <c r="AI1299" s="10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S1299/(1+0.13)+Z1299)</f>
        <v>340571950.339381</v>
      </c>
      <c r="AJ1299" s="10">
        <f t="shared" si="89"/>
        <v>-951282501.649381</v>
      </c>
      <c r="AK1299" s="18">
        <f>AD1299-VLOOKUP(A1299,[2]选股结果!$A$2:$G$4900,7,FALSE)</f>
        <v>-610722043.19</v>
      </c>
    </row>
    <row r="1300" spans="1:37">
      <c r="A1300" s="5" t="s">
        <v>2633</v>
      </c>
      <c r="B1300" s="5" t="s">
        <v>2634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/>
      <c r="L1300" s="6">
        <v>0</v>
      </c>
      <c r="M1300" s="6">
        <v>0</v>
      </c>
      <c r="N1300" s="6"/>
      <c r="O1300" s="6">
        <v>0</v>
      </c>
      <c r="P1300" s="6">
        <v>13945585.57</v>
      </c>
      <c r="Q1300" s="6">
        <v>2844343.4</v>
      </c>
      <c r="R1300" s="6"/>
      <c r="S1300" s="6">
        <v>32171979.24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30710939.77</v>
      </c>
      <c r="AA1300" s="6">
        <v>92342191.41</v>
      </c>
      <c r="AB1300" s="10">
        <f t="shared" si="87"/>
        <v>172841663.31</v>
      </c>
      <c r="AC1300" s="10">
        <f t="shared" si="90"/>
        <v>169170695.99</v>
      </c>
      <c r="AD1300" s="10">
        <f t="shared" si="88"/>
        <v>3670967.32000002</v>
      </c>
      <c r="AE1300" s="12">
        <f>C1300/(1+0.13)/VLOOKUP(A1300,[1]选股结果!$A$2:$AX$3002,3,FALSE)</f>
        <v>0.811324335348852</v>
      </c>
      <c r="AF1300" s="12">
        <f>(S1300/(1+0.1)+Z1300)/(VLOOKUP(A1300,[1]选股结果!$A$2:$AY$3002,51,FALSE))</f>
        <v>0.340268459830002</v>
      </c>
      <c r="AG1300" s="16"/>
      <c r="AH1300" s="12">
        <f>AD1300/VLOOKUP(A1300,[1]选股结果!$A$2:$AX$3002,35,FALSE)</f>
        <v>0.347966570380526</v>
      </c>
      <c r="AI1300" s="10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S1300/(1+0.13)+Z1300)</f>
        <v>117026778.381504</v>
      </c>
      <c r="AJ1300" s="10">
        <f t="shared" si="89"/>
        <v>-113355811.061504</v>
      </c>
      <c r="AK1300" s="18">
        <f>AD1300-VLOOKUP(A1300,[2]选股结果!$A$2:$G$4900,7,FALSE)</f>
        <v>3679090.07000002</v>
      </c>
    </row>
    <row r="1301" spans="1:37">
      <c r="A1301" s="5" t="s">
        <v>2635</v>
      </c>
      <c r="B1301" s="5" t="s">
        <v>2636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/>
      <c r="L1301" s="6">
        <v>0</v>
      </c>
      <c r="M1301" s="6">
        <v>0</v>
      </c>
      <c r="N1301" s="6"/>
      <c r="O1301" s="6">
        <v>0</v>
      </c>
      <c r="P1301" s="6">
        <v>10687717.51</v>
      </c>
      <c r="Q1301" s="6">
        <v>10345633.42</v>
      </c>
      <c r="R1301" s="6"/>
      <c r="S1301" s="6">
        <v>504679606.78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129959565.7</v>
      </c>
      <c r="AA1301" s="6">
        <v>89882524.65</v>
      </c>
      <c r="AB1301" s="10">
        <f t="shared" si="87"/>
        <v>654701339.52</v>
      </c>
      <c r="AC1301" s="10">
        <f t="shared" si="90"/>
        <v>735209414.64</v>
      </c>
      <c r="AD1301" s="10">
        <f t="shared" si="88"/>
        <v>-80508075.12</v>
      </c>
      <c r="AE1301" s="12">
        <f>C1301/(1+0.13)/VLOOKUP(A1301,[1]选股结果!$A$2:$AX$3002,3,FALSE)</f>
        <v>0.908361054260087</v>
      </c>
      <c r="AF1301" s="12">
        <f>(S1301/(1+0.1)+Z1301)/(VLOOKUP(A1301,[1]选股结果!$A$2:$AY$3002,51,FALSE))</f>
        <v>0.992854851107884</v>
      </c>
      <c r="AG1301" s="16"/>
      <c r="AH1301" s="12">
        <f>AD1301/VLOOKUP(A1301,[1]选股结果!$A$2:$AX$3002,35,FALSE)</f>
        <v>-3.13142526115228</v>
      </c>
      <c r="AI1301" s="10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S1301/(1+0.13)+Z1301)</f>
        <v>16417568.0157523</v>
      </c>
      <c r="AJ1301" s="10">
        <f t="shared" si="89"/>
        <v>-96925643.1357523</v>
      </c>
      <c r="AK1301" s="18">
        <f>AD1301-VLOOKUP(A1301,[2]选股结果!$A$2:$G$4900,7,FALSE)</f>
        <v>-80534552.28</v>
      </c>
    </row>
    <row r="1302" spans="1:37">
      <c r="A1302" s="5" t="s">
        <v>2637</v>
      </c>
      <c r="B1302" s="5" t="s">
        <v>2638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/>
      <c r="L1302" s="6">
        <v>0</v>
      </c>
      <c r="M1302" s="6">
        <v>0</v>
      </c>
      <c r="N1302" s="6"/>
      <c r="O1302" s="6">
        <v>0</v>
      </c>
      <c r="P1302" s="6">
        <v>77953113.32</v>
      </c>
      <c r="Q1302" s="6">
        <v>19228742.21</v>
      </c>
      <c r="R1302" s="6"/>
      <c r="S1302" s="6">
        <v>216248304.32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121257724.7</v>
      </c>
      <c r="AA1302" s="6">
        <v>415499475.35</v>
      </c>
      <c r="AB1302" s="10">
        <f t="shared" si="87"/>
        <v>790623476.35</v>
      </c>
      <c r="AC1302" s="10">
        <f t="shared" si="90"/>
        <v>830958617.69</v>
      </c>
      <c r="AD1302" s="10">
        <f t="shared" si="88"/>
        <v>-40335141.34</v>
      </c>
      <c r="AE1302" s="12">
        <f>C1302/(1+0.13)/VLOOKUP(A1302,[1]选股结果!$A$2:$AX$3002,3,FALSE)</f>
        <v>0.9646538898847</v>
      </c>
      <c r="AF1302" s="12">
        <f>(S1302/(1+0.1)+Z1302)/(VLOOKUP(A1302,[1]选股结果!$A$2:$AY$3002,51,FALSE))</f>
        <v>0.41903016520072</v>
      </c>
      <c r="AG1302" s="16"/>
      <c r="AH1302" s="12">
        <f>AD1302/VLOOKUP(A1302,[1]选股结果!$A$2:$AX$3002,35,FALSE)</f>
        <v>-0.0757952459388252</v>
      </c>
      <c r="AI1302" s="10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S1302/(1+0.13)+Z1302)</f>
        <v>445902431.105841</v>
      </c>
      <c r="AJ1302" s="10">
        <f t="shared" si="89"/>
        <v>-486237572.445841</v>
      </c>
      <c r="AK1302" s="18">
        <f>AD1302-VLOOKUP(A1302,[2]选股结果!$A$2:$G$4900,7,FALSE)</f>
        <v>-39857783.03</v>
      </c>
    </row>
    <row r="1303" spans="1:37">
      <c r="A1303" s="5" t="s">
        <v>2639</v>
      </c>
      <c r="B1303" s="5" t="s">
        <v>2640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/>
      <c r="L1303" s="6">
        <v>0</v>
      </c>
      <c r="M1303" s="6">
        <v>0</v>
      </c>
      <c r="N1303" s="6"/>
      <c r="O1303" s="6">
        <v>0</v>
      </c>
      <c r="P1303" s="6">
        <v>251131190.26</v>
      </c>
      <c r="Q1303" s="6">
        <v>49534776.74</v>
      </c>
      <c r="R1303" s="6"/>
      <c r="S1303" s="6">
        <v>176721104.1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285720729.9</v>
      </c>
      <c r="AA1303" s="6">
        <v>373745602.67</v>
      </c>
      <c r="AB1303" s="10">
        <f t="shared" si="87"/>
        <v>1417330214.68</v>
      </c>
      <c r="AC1303" s="10">
        <f t="shared" si="90"/>
        <v>1087318626.93</v>
      </c>
      <c r="AD1303" s="10">
        <f t="shared" si="88"/>
        <v>330011587.75</v>
      </c>
      <c r="AE1303" s="12">
        <f>C1303/(1+0.13)/VLOOKUP(A1303,[1]选股结果!$A$2:$AX$3002,3,FALSE)</f>
        <v>0.927618242650105</v>
      </c>
      <c r="AF1303" s="12">
        <f>(S1303/(1+0.1)+Z1303)/(VLOOKUP(A1303,[1]选股结果!$A$2:$AY$3002,51,FALSE))</f>
        <v>0.547398058156504</v>
      </c>
      <c r="AG1303" s="16"/>
      <c r="AH1303" s="12">
        <f>AD1303/VLOOKUP(A1303,[1]选股结果!$A$2:$AX$3002,35,FALSE)</f>
        <v>0.764547846100545</v>
      </c>
      <c r="AI1303" s="10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S1303/(1+0.13)+Z1303)</f>
        <v>373339885.379381</v>
      </c>
      <c r="AJ1303" s="10">
        <f t="shared" si="89"/>
        <v>-43328297.6293805</v>
      </c>
      <c r="AK1303" s="18">
        <f>AD1303-VLOOKUP(A1303,[2]选股结果!$A$2:$G$4900,7,FALSE)</f>
        <v>330010741.6</v>
      </c>
    </row>
    <row r="1304" spans="1:37">
      <c r="A1304" s="5" t="s">
        <v>2641</v>
      </c>
      <c r="B1304" s="5" t="s">
        <v>2642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/>
      <c r="L1304" s="6">
        <v>0</v>
      </c>
      <c r="M1304" s="6">
        <v>0</v>
      </c>
      <c r="N1304" s="6"/>
      <c r="O1304" s="6">
        <v>0</v>
      </c>
      <c r="P1304" s="6">
        <v>32714824.2</v>
      </c>
      <c r="Q1304" s="6">
        <v>14374963.72</v>
      </c>
      <c r="R1304" s="6"/>
      <c r="S1304" s="6">
        <v>1032692414.59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314787812.61</v>
      </c>
      <c r="AA1304" s="6">
        <v>95612976.08</v>
      </c>
      <c r="AB1304" s="10">
        <f t="shared" si="87"/>
        <v>1413849926.05</v>
      </c>
      <c r="AC1304" s="10">
        <f t="shared" si="90"/>
        <v>1475808027.48</v>
      </c>
      <c r="AD1304" s="10">
        <f t="shared" si="88"/>
        <v>-61958101.4300001</v>
      </c>
      <c r="AE1304" s="12">
        <f>C1304/(1+0.13)/VLOOKUP(A1304,[1]选股结果!$A$2:$AX$3002,3,FALSE)</f>
        <v>0.739809474713516</v>
      </c>
      <c r="AF1304" s="12">
        <f>(S1304/(1+0.1)+Z1304)/(VLOOKUP(A1304,[1]选股结果!$A$2:$AY$3002,51,FALSE))</f>
        <v>0.759478001062514</v>
      </c>
      <c r="AG1304" s="16"/>
      <c r="AH1304" s="12">
        <f>AD1304/VLOOKUP(A1304,[1]选股结果!$A$2:$AX$3002,35,FALSE)</f>
        <v>-383.15082462249</v>
      </c>
      <c r="AI1304" s="10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S1304/(1+0.13)+Z1304)</f>
        <v>421931296.522478</v>
      </c>
      <c r="AJ1304" s="10">
        <f t="shared" si="89"/>
        <v>-483889397.952478</v>
      </c>
      <c r="AK1304" s="18">
        <f>AD1304-VLOOKUP(A1304,[2]选股结果!$A$2:$G$4900,7,FALSE)</f>
        <v>-61900901.8700001</v>
      </c>
    </row>
    <row r="1305" spans="1:37">
      <c r="A1305" s="5" t="s">
        <v>2643</v>
      </c>
      <c r="B1305" s="5" t="s">
        <v>2644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/>
      <c r="L1305" s="6">
        <v>0</v>
      </c>
      <c r="M1305" s="6">
        <v>0</v>
      </c>
      <c r="N1305" s="6"/>
      <c r="O1305" s="6">
        <v>0</v>
      </c>
      <c r="P1305" s="6">
        <v>31704603.03</v>
      </c>
      <c r="Q1305" s="6">
        <v>68036549.88</v>
      </c>
      <c r="R1305" s="6"/>
      <c r="S1305" s="6">
        <v>214012229.07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54227822.66</v>
      </c>
      <c r="AA1305" s="6">
        <v>115838818.18</v>
      </c>
      <c r="AB1305" s="10">
        <f t="shared" si="87"/>
        <v>368843569.1</v>
      </c>
      <c r="AC1305" s="10">
        <f t="shared" si="90"/>
        <v>415783472.94</v>
      </c>
      <c r="AD1305" s="10">
        <f t="shared" si="88"/>
        <v>-46939903.8399999</v>
      </c>
      <c r="AE1305" s="12">
        <f>C1305/(1+0.13)/VLOOKUP(A1305,[1]选股结果!$A$2:$AX$3002,3,FALSE)</f>
        <v>0.856020588622947</v>
      </c>
      <c r="AF1305" s="12">
        <f>(S1305/(1+0.1)+Z1305)/(VLOOKUP(A1305,[1]选股结果!$A$2:$AY$3002,51,FALSE))</f>
        <v>0.959462675360139</v>
      </c>
      <c r="AG1305" s="16"/>
      <c r="AH1305" s="12">
        <f>AD1305/VLOOKUP(A1305,[1]选股结果!$A$2:$AX$3002,35,FALSE)</f>
        <v>-1.28106554007745</v>
      </c>
      <c r="AI1305" s="10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S1305/(1+0.13)+Z1305)</f>
        <v>15676366.2907079</v>
      </c>
      <c r="AJ1305" s="10">
        <f t="shared" si="89"/>
        <v>-62616270.1307079</v>
      </c>
      <c r="AK1305" s="18">
        <f>AD1305-VLOOKUP(A1305,[2]选股结果!$A$2:$G$4900,7,FALSE)</f>
        <v>-46949685.6799999</v>
      </c>
    </row>
    <row r="1306" spans="1:37">
      <c r="A1306" s="5" t="s">
        <v>2645</v>
      </c>
      <c r="B1306" s="5" t="s">
        <v>2646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/>
      <c r="L1306" s="6">
        <v>0</v>
      </c>
      <c r="M1306" s="6">
        <v>0</v>
      </c>
      <c r="N1306" s="6"/>
      <c r="O1306" s="6">
        <v>0</v>
      </c>
      <c r="P1306" s="6">
        <v>17187296.16</v>
      </c>
      <c r="Q1306" s="6">
        <v>19002261.01</v>
      </c>
      <c r="R1306" s="6"/>
      <c r="S1306" s="6">
        <v>768225938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154593986.31</v>
      </c>
      <c r="AA1306" s="6">
        <v>235509927.06</v>
      </c>
      <c r="AB1306" s="10">
        <f t="shared" si="87"/>
        <v>1310387707.66</v>
      </c>
      <c r="AC1306" s="10">
        <f t="shared" si="90"/>
        <v>1175517147.53</v>
      </c>
      <c r="AD1306" s="10">
        <f t="shared" si="88"/>
        <v>134870560.13</v>
      </c>
      <c r="AE1306" s="12">
        <f>C1306/(1+0.13)/VLOOKUP(A1306,[1]选股结果!$A$2:$AX$3002,3,FALSE)</f>
        <v>1.15719955088876</v>
      </c>
      <c r="AF1306" s="12">
        <f>(S1306/(1+0.1)+Z1306)/(VLOOKUP(A1306,[1]选股结果!$A$2:$AY$3002,51,FALSE))</f>
        <v>0.776554011925364</v>
      </c>
      <c r="AG1306" s="16"/>
      <c r="AH1306" s="12">
        <f>AD1306/VLOOKUP(A1306,[1]选股结果!$A$2:$AX$3002,35,FALSE)</f>
        <v>-0.570202391197311</v>
      </c>
      <c r="AI1306" s="10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S1306/(1+0.13)+Z1306)</f>
        <v>263978434.608141</v>
      </c>
      <c r="AJ1306" s="10">
        <f t="shared" si="89"/>
        <v>-129107874.478141</v>
      </c>
      <c r="AK1306" s="18">
        <f>AD1306-VLOOKUP(A1306,[2]选股结果!$A$2:$G$4900,7,FALSE)</f>
        <v>135035541.73</v>
      </c>
    </row>
    <row r="1307" spans="1:37">
      <c r="A1307" s="5" t="s">
        <v>2647</v>
      </c>
      <c r="B1307" s="5" t="s">
        <v>2648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/>
      <c r="L1307" s="6">
        <v>0</v>
      </c>
      <c r="M1307" s="6">
        <v>0</v>
      </c>
      <c r="N1307" s="6"/>
      <c r="O1307" s="6">
        <v>0</v>
      </c>
      <c r="P1307" s="6">
        <v>117703143.09</v>
      </c>
      <c r="Q1307" s="6">
        <v>33906502.51</v>
      </c>
      <c r="R1307" s="6"/>
      <c r="S1307" s="6">
        <v>2277907722.95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536710680.66</v>
      </c>
      <c r="AA1307" s="6">
        <v>176252838.19</v>
      </c>
      <c r="AB1307" s="10">
        <f t="shared" si="87"/>
        <v>3216537892.87</v>
      </c>
      <c r="AC1307" s="10">
        <f t="shared" si="90"/>
        <v>3108574384.89</v>
      </c>
      <c r="AD1307" s="10">
        <f t="shared" si="88"/>
        <v>107963507.98</v>
      </c>
      <c r="AE1307" s="12">
        <f>C1307/(1+0.13)/VLOOKUP(A1307,[1]选股结果!$A$2:$AX$3002,3,FALSE)</f>
        <v>0.899614674148958</v>
      </c>
      <c r="AF1307" s="12">
        <f>(S1307/(1+0.1)+Z1307)/(VLOOKUP(A1307,[1]选股结果!$A$2:$AY$3002,51,FALSE))</f>
        <v>0.882544247336477</v>
      </c>
      <c r="AG1307" s="16"/>
      <c r="AH1307" s="12">
        <f>AD1307/VLOOKUP(A1307,[1]选股结果!$A$2:$AX$3002,35,FALSE)</f>
        <v>0.55821704484236</v>
      </c>
      <c r="AI1307" s="10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S1307/(1+0.13)+Z1307)</f>
        <v>402008520.966372</v>
      </c>
      <c r="AJ1307" s="10">
        <f t="shared" si="89"/>
        <v>-294045012.986372</v>
      </c>
      <c r="AK1307" s="18">
        <f>AD1307-VLOOKUP(A1307,[2]选股结果!$A$2:$G$4900,7,FALSE)</f>
        <v>104216664.29</v>
      </c>
    </row>
    <row r="1308" spans="1:37">
      <c r="A1308" s="5" t="s">
        <v>2649</v>
      </c>
      <c r="B1308" s="5" t="s">
        <v>2650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/>
      <c r="L1308" s="6">
        <v>0</v>
      </c>
      <c r="M1308" s="6">
        <v>0</v>
      </c>
      <c r="N1308" s="6"/>
      <c r="O1308" s="6">
        <v>0</v>
      </c>
      <c r="P1308" s="6">
        <v>64475122.52</v>
      </c>
      <c r="Q1308" s="6">
        <v>15671167.55</v>
      </c>
      <c r="R1308" s="6"/>
      <c r="S1308" s="6">
        <v>159198374.92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100650403.77</v>
      </c>
      <c r="AA1308" s="6">
        <v>152780514</v>
      </c>
      <c r="AB1308" s="10">
        <f t="shared" si="87"/>
        <v>537271102.83</v>
      </c>
      <c r="AC1308" s="10">
        <f t="shared" si="90"/>
        <v>477104415.21</v>
      </c>
      <c r="AD1308" s="10">
        <f t="shared" si="88"/>
        <v>60166687.6199999</v>
      </c>
      <c r="AE1308" s="12">
        <f>C1308/(1+0.13)/VLOOKUP(A1308,[1]选股结果!$A$2:$AX$3002,3,FALSE)</f>
        <v>0.715269970725144</v>
      </c>
      <c r="AF1308" s="12">
        <f>(S1308/(1+0.1)+Z1308)/(VLOOKUP(A1308,[1]选股结果!$A$2:$AY$3002,51,FALSE))</f>
        <v>0.454727395344779</v>
      </c>
      <c r="AG1308" s="16"/>
      <c r="AH1308" s="12">
        <f>AD1308/VLOOKUP(A1308,[1]选股结果!$A$2:$AX$3002,35,FALSE)</f>
        <v>0.709972127523901</v>
      </c>
      <c r="AI1308" s="10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S1308/(1+0.13)+Z1308)</f>
        <v>298077726.511681</v>
      </c>
      <c r="AJ1308" s="10">
        <f t="shared" si="89"/>
        <v>-237911038.891681</v>
      </c>
      <c r="AK1308" s="18">
        <f>AD1308-VLOOKUP(A1308,[2]选股结果!$A$2:$G$4900,7,FALSE)</f>
        <v>60166687.6199999</v>
      </c>
    </row>
    <row r="1309" spans="1:37">
      <c r="A1309" s="5" t="s">
        <v>2651</v>
      </c>
      <c r="B1309" s="5" t="s">
        <v>2652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/>
      <c r="L1309" s="6">
        <v>0</v>
      </c>
      <c r="M1309" s="6">
        <v>0</v>
      </c>
      <c r="N1309" s="6"/>
      <c r="O1309" s="6">
        <v>0</v>
      </c>
      <c r="P1309" s="6">
        <v>36462576.08</v>
      </c>
      <c r="Q1309" s="6">
        <v>11536237.07</v>
      </c>
      <c r="R1309" s="6"/>
      <c r="S1309" s="6">
        <v>260057504.82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122187430.41</v>
      </c>
      <c r="AA1309" s="6">
        <v>54129440.76</v>
      </c>
      <c r="AB1309" s="10">
        <f t="shared" si="87"/>
        <v>300461777.46</v>
      </c>
      <c r="AC1309" s="10">
        <f t="shared" si="90"/>
        <v>472836952.07</v>
      </c>
      <c r="AD1309" s="10">
        <f t="shared" si="88"/>
        <v>-172375174.61</v>
      </c>
      <c r="AE1309" s="12">
        <f>C1309/(1+0.13)/VLOOKUP(A1309,[1]选股结果!$A$2:$AX$3002,3,FALSE)</f>
        <v>0.625994363966088</v>
      </c>
      <c r="AF1309" s="12">
        <f>(S1309/(1+0.1)+Z1309)/(VLOOKUP(A1309,[1]选股结果!$A$2:$AY$3002,51,FALSE))</f>
        <v>0.950632015778563</v>
      </c>
      <c r="AG1309" s="16"/>
      <c r="AH1309" s="12">
        <f>AD1309/VLOOKUP(A1309,[1]选股结果!$A$2:$AX$3002,35,FALSE)</f>
        <v>-5.16065837027004</v>
      </c>
      <c r="AI1309" s="10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S1309/(1+0.13)+Z1309)</f>
        <v>24899427.8935398</v>
      </c>
      <c r="AJ1309" s="10">
        <f t="shared" si="89"/>
        <v>-197274602.50354</v>
      </c>
      <c r="AK1309" s="18">
        <f>AD1309-VLOOKUP(A1309,[2]选股结果!$A$2:$G$4900,7,FALSE)</f>
        <v>-172375174.61</v>
      </c>
    </row>
    <row r="1310" spans="1:37">
      <c r="A1310" s="5" t="s">
        <v>2653</v>
      </c>
      <c r="B1310" s="5" t="s">
        <v>2654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/>
      <c r="L1310" s="6">
        <v>0</v>
      </c>
      <c r="M1310" s="6">
        <v>0</v>
      </c>
      <c r="N1310" s="6"/>
      <c r="O1310" s="6">
        <v>0</v>
      </c>
      <c r="P1310" s="6">
        <v>56902053.96</v>
      </c>
      <c r="Q1310" s="6">
        <v>18058296.87</v>
      </c>
      <c r="R1310" s="6"/>
      <c r="S1310" s="6">
        <v>748196352.41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113553983.88</v>
      </c>
      <c r="AA1310" s="6">
        <v>110612515.81</v>
      </c>
      <c r="AB1310" s="10">
        <f t="shared" si="87"/>
        <v>836203038.56</v>
      </c>
      <c r="AC1310" s="10">
        <f t="shared" si="90"/>
        <v>1029264906.06</v>
      </c>
      <c r="AD1310" s="10">
        <f t="shared" si="88"/>
        <v>-193061867.5</v>
      </c>
      <c r="AE1310" s="12">
        <f>C1310/(1+0.13)/VLOOKUP(A1310,[1]选股结果!$A$2:$AX$3002,3,FALSE)</f>
        <v>0.58614281939051</v>
      </c>
      <c r="AF1310" s="12">
        <f>(S1310/(1+0.1)+Z1310)/(VLOOKUP(A1310,[1]选股结果!$A$2:$AY$3002,51,FALSE))</f>
        <v>0.665067759887656</v>
      </c>
      <c r="AG1310" s="16"/>
      <c r="AH1310" s="12">
        <f>AD1310/VLOOKUP(A1310,[1]选股结果!$A$2:$AX$3002,35,FALSE)</f>
        <v>-9.70439737972178</v>
      </c>
      <c r="AI1310" s="10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S1310/(1+0.13)+Z1310)</f>
        <v>417786428.890442</v>
      </c>
      <c r="AJ1310" s="10">
        <f t="shared" si="89"/>
        <v>-610848296.390442</v>
      </c>
      <c r="AK1310" s="18">
        <f>AD1310-VLOOKUP(A1310,[2]选股结果!$A$2:$G$4900,7,FALSE)</f>
        <v>-193711421.9</v>
      </c>
    </row>
    <row r="1311" spans="1:37">
      <c r="A1311" s="5" t="s">
        <v>2655</v>
      </c>
      <c r="B1311" s="5" t="s">
        <v>2656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/>
      <c r="L1311" s="6">
        <v>0</v>
      </c>
      <c r="M1311" s="6">
        <v>0</v>
      </c>
      <c r="N1311" s="6"/>
      <c r="O1311" s="6">
        <v>0</v>
      </c>
      <c r="P1311" s="6">
        <v>41925790.45</v>
      </c>
      <c r="Q1311" s="6">
        <v>25539554.32</v>
      </c>
      <c r="R1311" s="6"/>
      <c r="S1311" s="6">
        <v>436694736.18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69835211.99</v>
      </c>
      <c r="AA1311" s="6">
        <v>82046905.19</v>
      </c>
      <c r="AB1311" s="10">
        <f t="shared" ref="AB1311:AB1374" si="91">C1311+D1311+E1311+F1311+G1311+H1311+I1311+J1311+L1311+M1311+O1311+Q1311</f>
        <v>841109669.12</v>
      </c>
      <c r="AC1311" s="10">
        <f t="shared" si="90"/>
        <v>630502643.81</v>
      </c>
      <c r="AD1311" s="10">
        <f t="shared" si="88"/>
        <v>210607025.31</v>
      </c>
      <c r="AE1311" s="12">
        <f>C1311/(1+0.13)/VLOOKUP(A1311,[1]选股结果!$A$2:$AX$3002,3,FALSE)</f>
        <v>0.981392785031975</v>
      </c>
      <c r="AF1311" s="12">
        <f>(S1311/(1+0.1)+Z1311)/(VLOOKUP(A1311,[1]选股结果!$A$2:$AY$3002,51,FALSE))</f>
        <v>0.691893163130885</v>
      </c>
      <c r="AG1311" s="16"/>
      <c r="AH1311" s="12">
        <f>AD1311/VLOOKUP(A1311,[1]选股结果!$A$2:$AX$3002,35,FALSE)</f>
        <v>7.21724601423741</v>
      </c>
      <c r="AI1311" s="10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S1311/(1+0.13)+Z1311)</f>
        <v>218423880.676637</v>
      </c>
      <c r="AJ1311" s="10">
        <f t="shared" si="89"/>
        <v>-7816855.36663711</v>
      </c>
      <c r="AK1311" s="18">
        <f>AD1311-VLOOKUP(A1311,[2]选股结果!$A$2:$G$4900,7,FALSE)</f>
        <v>210063915.79</v>
      </c>
    </row>
    <row r="1312" spans="1:37">
      <c r="A1312" s="5" t="s">
        <v>2657</v>
      </c>
      <c r="B1312" s="5" t="s">
        <v>2658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/>
      <c r="L1312" s="6">
        <v>0</v>
      </c>
      <c r="M1312" s="6">
        <v>0</v>
      </c>
      <c r="N1312" s="6"/>
      <c r="O1312" s="6">
        <v>0</v>
      </c>
      <c r="P1312" s="6">
        <v>270203227.91</v>
      </c>
      <c r="Q1312" s="6">
        <v>300658719.34</v>
      </c>
      <c r="R1312" s="6"/>
      <c r="S1312" s="6">
        <v>9442894130.07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370107892.09</v>
      </c>
      <c r="AA1312" s="6">
        <v>453946549.47</v>
      </c>
      <c r="AB1312" s="10">
        <f t="shared" si="91"/>
        <v>10538105312.99</v>
      </c>
      <c r="AC1312" s="10">
        <f t="shared" si="90"/>
        <v>10537151799.54</v>
      </c>
      <c r="AD1312" s="10">
        <f t="shared" si="88"/>
        <v>953513.450000763</v>
      </c>
      <c r="AE1312" s="12">
        <f>C1312/(1+0.13)/VLOOKUP(A1312,[1]选股结果!$A$2:$AX$3002,3,FALSE)</f>
        <v>0.940658987956579</v>
      </c>
      <c r="AF1312" s="12">
        <f>(S1312/(1+0.1)+Z1312)/(VLOOKUP(A1312,[1]选股结果!$A$2:$AY$3002,51,FALSE))</f>
        <v>1.0033975635322</v>
      </c>
      <c r="AG1312" s="16"/>
      <c r="AH1312" s="12">
        <f>AD1312/VLOOKUP(A1312,[1]选股结果!$A$2:$AX$3002,35,FALSE)</f>
        <v>0.00203574613204364</v>
      </c>
      <c r="AI1312" s="10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S1312/(1+0.13)+Z1312)</f>
        <v>197585070.931948</v>
      </c>
      <c r="AJ1312" s="10">
        <f t="shared" si="89"/>
        <v>-196631557.481947</v>
      </c>
      <c r="AK1312" s="18">
        <f>AD1312-VLOOKUP(A1312,[2]选股结果!$A$2:$G$4900,7,FALSE)</f>
        <v>1616311.87000076</v>
      </c>
    </row>
    <row r="1313" spans="1:37">
      <c r="A1313" s="5" t="s">
        <v>2659</v>
      </c>
      <c r="B1313" s="5" t="s">
        <v>2660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/>
      <c r="L1313" s="6">
        <v>0</v>
      </c>
      <c r="M1313" s="6">
        <v>0</v>
      </c>
      <c r="N1313" s="6"/>
      <c r="O1313" s="6">
        <v>0</v>
      </c>
      <c r="P1313" s="6">
        <v>63900597.02</v>
      </c>
      <c r="Q1313" s="6">
        <v>34032622.71</v>
      </c>
      <c r="R1313" s="6"/>
      <c r="S1313" s="6">
        <v>180682609.7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267150005.53</v>
      </c>
      <c r="AA1313" s="6">
        <v>123675155.34</v>
      </c>
      <c r="AB1313" s="10">
        <f t="shared" si="91"/>
        <v>441625742.72</v>
      </c>
      <c r="AC1313" s="10">
        <f t="shared" si="90"/>
        <v>635408367.59</v>
      </c>
      <c r="AD1313" s="10">
        <f t="shared" si="88"/>
        <v>-193782624.87</v>
      </c>
      <c r="AE1313" s="12">
        <f>C1313/(1+0.13)/VLOOKUP(A1313,[1]选股结果!$A$2:$AX$3002,3,FALSE)</f>
        <v>0.692982359568186</v>
      </c>
      <c r="AF1313" s="12">
        <f>(S1313/(1+0.1)+Z1313)/(VLOOKUP(A1313,[1]选股结果!$A$2:$AY$3002,51,FALSE))</f>
        <v>0.690495406186509</v>
      </c>
      <c r="AG1313" s="16"/>
      <c r="AH1313" s="12">
        <f>AD1313/VLOOKUP(A1313,[1]选股结果!$A$2:$AX$3002,35,FALSE)</f>
        <v>1.98241402741552</v>
      </c>
      <c r="AI1313" s="10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S1313/(1+0.13)+Z1313)</f>
        <v>197732726.261239</v>
      </c>
      <c r="AJ1313" s="10">
        <f t="shared" si="89"/>
        <v>-391515351.131239</v>
      </c>
      <c r="AK1313" s="18">
        <f>AD1313-VLOOKUP(A1313,[2]选股结果!$A$2:$G$4900,7,FALSE)</f>
        <v>-193752727.15</v>
      </c>
    </row>
    <row r="1314" spans="1:37">
      <c r="A1314" s="5" t="s">
        <v>2661</v>
      </c>
      <c r="B1314" s="5" t="s">
        <v>2662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/>
      <c r="L1314" s="6">
        <v>0</v>
      </c>
      <c r="M1314" s="6">
        <v>0</v>
      </c>
      <c r="N1314" s="6"/>
      <c r="O1314" s="6">
        <v>0</v>
      </c>
      <c r="P1314" s="6">
        <v>66139810.86</v>
      </c>
      <c r="Q1314" s="6">
        <v>91360674.89</v>
      </c>
      <c r="R1314" s="6"/>
      <c r="S1314" s="6">
        <v>1749779582.51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505878396.18</v>
      </c>
      <c r="AA1314" s="6">
        <v>167911091.28</v>
      </c>
      <c r="AB1314" s="10">
        <f t="shared" si="91"/>
        <v>2735836484.34</v>
      </c>
      <c r="AC1314" s="10">
        <f t="shared" si="90"/>
        <v>2489708880.83</v>
      </c>
      <c r="AD1314" s="10">
        <f t="shared" si="88"/>
        <v>246127603.509999</v>
      </c>
      <c r="AE1314" s="12">
        <f>C1314/(1+0.13)/VLOOKUP(A1314,[1]选股结果!$A$2:$AX$3002,3,FALSE)</f>
        <v>0.729720138547088</v>
      </c>
      <c r="AF1314" s="12">
        <f>(S1314/(1+0.1)+Z1314)/(VLOOKUP(A1314,[1]选股结果!$A$2:$AY$3002,51,FALSE))</f>
        <v>0.747747040787583</v>
      </c>
      <c r="AG1314" s="16"/>
      <c r="AH1314" s="12">
        <f>AD1314/VLOOKUP(A1314,[1]选股结果!$A$2:$AX$3002,35,FALSE)</f>
        <v>0.716767817328636</v>
      </c>
      <c r="AI1314" s="10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S1314/(1+0.13)+Z1314)</f>
        <v>749516253.383982</v>
      </c>
      <c r="AJ1314" s="10">
        <f t="shared" si="89"/>
        <v>-503388649.873983</v>
      </c>
      <c r="AK1314" s="18">
        <f>AD1314-VLOOKUP(A1314,[2]选股结果!$A$2:$G$4900,7,FALSE)</f>
        <v>239813656.319999</v>
      </c>
    </row>
    <row r="1315" spans="1:37">
      <c r="A1315" s="5" t="s">
        <v>2663</v>
      </c>
      <c r="B1315" s="5" t="s">
        <v>2664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/>
      <c r="L1315" s="6">
        <v>0</v>
      </c>
      <c r="M1315" s="6">
        <v>0</v>
      </c>
      <c r="N1315" s="6"/>
      <c r="O1315" s="6">
        <v>0</v>
      </c>
      <c r="P1315" s="6">
        <v>66345694</v>
      </c>
      <c r="Q1315" s="6">
        <v>12308004.79</v>
      </c>
      <c r="R1315" s="6"/>
      <c r="S1315" s="6">
        <v>390413409.16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68997218.75</v>
      </c>
      <c r="AA1315" s="6">
        <v>39163408.4</v>
      </c>
      <c r="AB1315" s="10">
        <f t="shared" si="91"/>
        <v>622917863.12</v>
      </c>
      <c r="AC1315" s="10">
        <f t="shared" si="90"/>
        <v>564919730.31</v>
      </c>
      <c r="AD1315" s="10">
        <f t="shared" si="88"/>
        <v>57998132.8100001</v>
      </c>
      <c r="AE1315" s="12">
        <f>C1315/(1+0.13)/VLOOKUP(A1315,[1]选股结果!$A$2:$AX$3002,3,FALSE)</f>
        <v>0.470683994530405</v>
      </c>
      <c r="AF1315" s="12">
        <f>(S1315/(1+0.1)+Z1315)/(VLOOKUP(A1315,[1]选股结果!$A$2:$AY$3002,51,FALSE))</f>
        <v>0.440662571846209</v>
      </c>
      <c r="AG1315" s="16"/>
      <c r="AH1315" s="12">
        <f>AD1315/VLOOKUP(A1315,[1]选股结果!$A$2:$AX$3002,35,FALSE)</f>
        <v>0.435337477301976</v>
      </c>
      <c r="AI1315" s="10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S1315/(1+0.13)+Z1315)</f>
        <v>547506698.223009</v>
      </c>
      <c r="AJ1315" s="10">
        <f t="shared" si="89"/>
        <v>-489508565.413009</v>
      </c>
      <c r="AK1315" s="18">
        <f>AD1315-VLOOKUP(A1315,[2]选股结果!$A$2:$G$4900,7,FALSE)</f>
        <v>54120102.9500001</v>
      </c>
    </row>
    <row r="1316" spans="1:37">
      <c r="A1316" s="5" t="s">
        <v>2665</v>
      </c>
      <c r="B1316" s="5" t="s">
        <v>2666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/>
      <c r="L1316" s="6">
        <v>0</v>
      </c>
      <c r="M1316" s="6">
        <v>0</v>
      </c>
      <c r="N1316" s="6"/>
      <c r="O1316" s="6">
        <v>0</v>
      </c>
      <c r="P1316" s="6">
        <v>220693344.95</v>
      </c>
      <c r="Q1316" s="6">
        <v>150185202.81</v>
      </c>
      <c r="R1316" s="6"/>
      <c r="S1316" s="6">
        <v>5485178459.15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1737612447.06</v>
      </c>
      <c r="AA1316" s="6">
        <v>289038796.76</v>
      </c>
      <c r="AB1316" s="10">
        <f t="shared" si="91"/>
        <v>8610540668.11</v>
      </c>
      <c r="AC1316" s="10">
        <f t="shared" si="90"/>
        <v>7732523047.92</v>
      </c>
      <c r="AD1316" s="10">
        <f t="shared" si="88"/>
        <v>878017620.190001</v>
      </c>
      <c r="AE1316" s="12">
        <f>C1316/(1+0.13)/VLOOKUP(A1316,[1]选股结果!$A$2:$AX$3002,3,FALSE)</f>
        <v>0.767480250761982</v>
      </c>
      <c r="AF1316" s="12">
        <f>(S1316/(1+0.1)+Z1316)/(VLOOKUP(A1316,[1]选股结果!$A$2:$AY$3002,51,FALSE))</f>
        <v>0.787585890030196</v>
      </c>
      <c r="AG1316" s="16"/>
      <c r="AH1316" s="12">
        <f>AD1316/VLOOKUP(A1316,[1]选股结果!$A$2:$AX$3002,35,FALSE)</f>
        <v>0.958616552653284</v>
      </c>
      <c r="AI1316" s="10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S1316/(1+0.13)+Z1316)</f>
        <v>1945904491.07372</v>
      </c>
      <c r="AJ1316" s="10">
        <f t="shared" si="89"/>
        <v>-1067886870.88371</v>
      </c>
      <c r="AK1316" s="18">
        <f>AD1316-VLOOKUP(A1316,[2]选股结果!$A$2:$G$4900,7,FALSE)</f>
        <v>877225522.290002</v>
      </c>
    </row>
    <row r="1317" spans="1:37">
      <c r="A1317" s="5" t="s">
        <v>2667</v>
      </c>
      <c r="B1317" s="5" t="s">
        <v>2668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/>
      <c r="L1317" s="6">
        <v>0</v>
      </c>
      <c r="M1317" s="6">
        <v>0</v>
      </c>
      <c r="N1317" s="6"/>
      <c r="O1317" s="6">
        <v>0</v>
      </c>
      <c r="P1317" s="6">
        <v>30274668.34</v>
      </c>
      <c r="Q1317" s="6">
        <v>22340545.88</v>
      </c>
      <c r="R1317" s="6"/>
      <c r="S1317" s="6">
        <v>184566220.78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108588500.2</v>
      </c>
      <c r="AA1317" s="6">
        <v>51809240.29</v>
      </c>
      <c r="AB1317" s="10">
        <f t="shared" si="91"/>
        <v>358630179.04</v>
      </c>
      <c r="AC1317" s="10">
        <f t="shared" si="90"/>
        <v>375238629.61</v>
      </c>
      <c r="AD1317" s="10">
        <f t="shared" si="88"/>
        <v>-16608450.57</v>
      </c>
      <c r="AE1317" s="12">
        <f>C1317/(1+0.13)/VLOOKUP(A1317,[1]选股结果!$A$2:$AX$3002,3,FALSE)</f>
        <v>0.571269117226248</v>
      </c>
      <c r="AF1317" s="12">
        <f>(S1317/(1+0.1)+Z1317)/(VLOOKUP(A1317,[1]选股结果!$A$2:$AY$3002,51,FALSE))</f>
        <v>0.579470744779162</v>
      </c>
      <c r="AG1317" s="16"/>
      <c r="AH1317" s="12">
        <f>AD1317/VLOOKUP(A1317,[1]选股结果!$A$2:$AX$3002,35,FALSE)</f>
        <v>-0.457106336203986</v>
      </c>
      <c r="AI1317" s="10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S1317/(1+0.13)+Z1317)</f>
        <v>205024077.506637</v>
      </c>
      <c r="AJ1317" s="10">
        <f t="shared" si="89"/>
        <v>-221632528.076637</v>
      </c>
      <c r="AK1317" s="18">
        <f>AD1317-VLOOKUP(A1317,[2]选股结果!$A$2:$G$4900,7,FALSE)</f>
        <v>-16658802.12</v>
      </c>
    </row>
    <row r="1318" spans="1:37">
      <c r="A1318" s="5" t="s">
        <v>2669</v>
      </c>
      <c r="B1318" s="5" t="s">
        <v>2670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/>
      <c r="L1318" s="6">
        <v>0</v>
      </c>
      <c r="M1318" s="6">
        <v>0</v>
      </c>
      <c r="N1318" s="6"/>
      <c r="O1318" s="6">
        <v>0</v>
      </c>
      <c r="P1318" s="6">
        <v>192975639.71</v>
      </c>
      <c r="Q1318" s="6">
        <v>590601822.78</v>
      </c>
      <c r="R1318" s="6"/>
      <c r="S1318" s="6">
        <v>3405596171.57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594815575.9</v>
      </c>
      <c r="AA1318" s="6">
        <v>1048272422.32</v>
      </c>
      <c r="AB1318" s="10">
        <f t="shared" si="91"/>
        <v>5107419476.19</v>
      </c>
      <c r="AC1318" s="10">
        <f t="shared" si="90"/>
        <v>5241659809.5</v>
      </c>
      <c r="AD1318" s="10">
        <f t="shared" si="88"/>
        <v>-134240333.31</v>
      </c>
      <c r="AE1318" s="12">
        <f>C1318/(1+0.13)/VLOOKUP(A1318,[1]选股结果!$A$2:$AX$3002,3,FALSE)</f>
        <v>0.811269228378331</v>
      </c>
      <c r="AF1318" s="12">
        <f>(S1318/(1+0.1)+Z1318)/(VLOOKUP(A1318,[1]选股结果!$A$2:$AY$3002,51,FALSE))</f>
        <v>0.84968348862162</v>
      </c>
      <c r="AG1318" s="16"/>
      <c r="AH1318" s="12">
        <f>AD1318/VLOOKUP(A1318,[1]选股结果!$A$2:$AX$3002,35,FALSE)</f>
        <v>-0.326458240959468</v>
      </c>
      <c r="AI1318" s="10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S1318/(1+0.13)+Z1318)</f>
        <v>735131845.416636</v>
      </c>
      <c r="AJ1318" s="10">
        <f t="shared" si="89"/>
        <v>-869372178.726636</v>
      </c>
      <c r="AK1318" s="18">
        <f>AD1318-VLOOKUP(A1318,[2]选股结果!$A$2:$G$4900,7,FALSE)</f>
        <v>-128326449.13</v>
      </c>
    </row>
    <row r="1319" spans="1:37">
      <c r="A1319" s="5" t="s">
        <v>2671</v>
      </c>
      <c r="B1319" s="5" t="s">
        <v>2672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/>
      <c r="L1319" s="6">
        <v>0</v>
      </c>
      <c r="M1319" s="6">
        <v>0</v>
      </c>
      <c r="N1319" s="6"/>
      <c r="O1319" s="6">
        <v>0</v>
      </c>
      <c r="P1319" s="6">
        <v>36537864.31</v>
      </c>
      <c r="Q1319" s="6">
        <v>26450918.18</v>
      </c>
      <c r="R1319" s="6"/>
      <c r="S1319" s="6">
        <v>351782821.28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136116545.9</v>
      </c>
      <c r="AA1319" s="6">
        <v>82841325.59</v>
      </c>
      <c r="AB1319" s="10">
        <f t="shared" si="91"/>
        <v>603737563.56</v>
      </c>
      <c r="AC1319" s="10">
        <f t="shared" si="90"/>
        <v>607278557.08</v>
      </c>
      <c r="AD1319" s="10">
        <f t="shared" si="88"/>
        <v>-3540993.51999998</v>
      </c>
      <c r="AE1319" s="12">
        <f>C1319/(1+0.13)/VLOOKUP(A1319,[1]选股结果!$A$2:$AX$3002,3,FALSE)</f>
        <v>0.89175629979993</v>
      </c>
      <c r="AF1319" s="12">
        <f>(S1319/(1+0.1)+Z1319)/(VLOOKUP(A1319,[1]选股结果!$A$2:$AY$3002,51,FALSE))</f>
        <v>1.00979277845849</v>
      </c>
      <c r="AG1319" s="16"/>
      <c r="AH1319" s="12">
        <f>AD1319/VLOOKUP(A1319,[1]选股结果!$A$2:$AX$3002,35,FALSE)</f>
        <v>-0.0294863263456459</v>
      </c>
      <c r="AI1319" s="10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S1319/(1+0.13)+Z1319)</f>
        <v>4068916.688761</v>
      </c>
      <c r="AJ1319" s="10">
        <f t="shared" si="89"/>
        <v>-7609910.20876098</v>
      </c>
      <c r="AK1319" s="18">
        <f>AD1319-VLOOKUP(A1319,[2]选股结果!$A$2:$G$4900,7,FALSE)</f>
        <v>-3602518.82999998</v>
      </c>
    </row>
    <row r="1320" spans="1:37">
      <c r="A1320" s="5" t="s">
        <v>2673</v>
      </c>
      <c r="B1320" s="5" t="s">
        <v>2674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/>
      <c r="L1320" s="6">
        <v>0</v>
      </c>
      <c r="M1320" s="6">
        <v>0</v>
      </c>
      <c r="N1320" s="6"/>
      <c r="O1320" s="6">
        <v>0</v>
      </c>
      <c r="P1320" s="6">
        <v>215264586.86</v>
      </c>
      <c r="Q1320" s="6">
        <v>66089277.59</v>
      </c>
      <c r="R1320" s="6"/>
      <c r="S1320" s="6">
        <v>4420717108.39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797240817.47</v>
      </c>
      <c r="AA1320" s="6">
        <v>287952631.01</v>
      </c>
      <c r="AB1320" s="10">
        <f t="shared" si="91"/>
        <v>5773567594.53</v>
      </c>
      <c r="AC1320" s="10">
        <f t="shared" si="90"/>
        <v>5721175143.73</v>
      </c>
      <c r="AD1320" s="10">
        <f t="shared" si="88"/>
        <v>52392450.7999992</v>
      </c>
      <c r="AE1320" s="12">
        <f>C1320/(1+0.13)/VLOOKUP(A1320,[1]选股结果!$A$2:$AX$3002,3,FALSE)</f>
        <v>0.80135941044563</v>
      </c>
      <c r="AF1320" s="12">
        <f>(S1320/(1+0.1)+Z1320)/(VLOOKUP(A1320,[1]选股结果!$A$2:$AY$3002,51,FALSE))</f>
        <v>0.836104177568385</v>
      </c>
      <c r="AG1320" s="16"/>
      <c r="AH1320" s="12">
        <f>AD1320/VLOOKUP(A1320,[1]选股结果!$A$2:$AX$3002,35,FALSE)</f>
        <v>0.131477780506292</v>
      </c>
      <c r="AI1320" s="10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S1320/(1+0.13)+Z1320)</f>
        <v>1050757080.74655</v>
      </c>
      <c r="AJ1320" s="10">
        <f t="shared" si="89"/>
        <v>-998364629.946549</v>
      </c>
      <c r="AK1320" s="18">
        <f>AD1320-VLOOKUP(A1320,[2]选股结果!$A$2:$G$4900,7,FALSE)</f>
        <v>52392450.7999992</v>
      </c>
    </row>
    <row r="1321" spans="1:37">
      <c r="A1321" s="5" t="s">
        <v>2675</v>
      </c>
      <c r="B1321" s="5" t="s">
        <v>2676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/>
      <c r="L1321" s="6">
        <v>0</v>
      </c>
      <c r="M1321" s="6">
        <v>0</v>
      </c>
      <c r="N1321" s="6"/>
      <c r="O1321" s="6">
        <v>0</v>
      </c>
      <c r="P1321" s="6">
        <v>30709009.62</v>
      </c>
      <c r="Q1321" s="6">
        <v>12661364.23</v>
      </c>
      <c r="R1321" s="6"/>
      <c r="S1321" s="6">
        <v>639817212.4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154985720.21</v>
      </c>
      <c r="AA1321" s="6">
        <v>52084613.2</v>
      </c>
      <c r="AB1321" s="10">
        <f t="shared" si="91"/>
        <v>867133011.03</v>
      </c>
      <c r="AC1321" s="10">
        <f t="shared" si="90"/>
        <v>877596555.43</v>
      </c>
      <c r="AD1321" s="10">
        <f t="shared" si="88"/>
        <v>-10463544.4000001</v>
      </c>
      <c r="AE1321" s="12">
        <f>C1321/(1+0.13)/VLOOKUP(A1321,[1]选股结果!$A$2:$AX$3002,3,FALSE)</f>
        <v>0.853286459274586</v>
      </c>
      <c r="AF1321" s="12">
        <f>(S1321/(1+0.1)+Z1321)/(VLOOKUP(A1321,[1]选股结果!$A$2:$AY$3002,51,FALSE))</f>
        <v>0.93308952964104</v>
      </c>
      <c r="AG1321" s="16"/>
      <c r="AH1321" s="12">
        <f>AD1321/VLOOKUP(A1321,[1]选股结果!$A$2:$AX$3002,35,FALSE)</f>
        <v>-0.183726519723772</v>
      </c>
      <c r="AI1321" s="10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S1321/(1+0.13)+Z1321)</f>
        <v>68265291.2121238</v>
      </c>
      <c r="AJ1321" s="10">
        <f t="shared" si="89"/>
        <v>-78728835.6121238</v>
      </c>
      <c r="AK1321" s="18">
        <f>AD1321-VLOOKUP(A1321,[2]选股结果!$A$2:$G$4900,7,FALSE)</f>
        <v>-11779313.6300001</v>
      </c>
    </row>
    <row r="1322" spans="1:37">
      <c r="A1322" s="5" t="s">
        <v>2677</v>
      </c>
      <c r="B1322" s="5" t="s">
        <v>2678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/>
      <c r="L1322" s="6">
        <v>0</v>
      </c>
      <c r="M1322" s="6">
        <v>0</v>
      </c>
      <c r="N1322" s="6"/>
      <c r="O1322" s="6">
        <v>0</v>
      </c>
      <c r="P1322" s="6">
        <v>32888365.1</v>
      </c>
      <c r="Q1322" s="6">
        <v>24645696.44</v>
      </c>
      <c r="R1322" s="6"/>
      <c r="S1322" s="6">
        <v>1087803533.41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231786566.08</v>
      </c>
      <c r="AA1322" s="6">
        <v>100181531.44</v>
      </c>
      <c r="AB1322" s="10">
        <f t="shared" si="91"/>
        <v>1328539482.98</v>
      </c>
      <c r="AC1322" s="10">
        <f t="shared" si="90"/>
        <v>1452659996.03</v>
      </c>
      <c r="AD1322" s="10">
        <f t="shared" si="88"/>
        <v>-124120513.05</v>
      </c>
      <c r="AE1322" s="12">
        <f>C1322/(1+0.13)/VLOOKUP(A1322,[1]选股结果!$A$2:$AX$3002,3,FALSE)</f>
        <v>0.75111384282351</v>
      </c>
      <c r="AF1322" s="12">
        <f>(S1322/(1+0.1)+Z1322)/(VLOOKUP(A1322,[1]选股结果!$A$2:$AY$3002,51,FALSE))</f>
        <v>0.838999917717854</v>
      </c>
      <c r="AG1322" s="16"/>
      <c r="AH1322" s="12">
        <f>AD1322/VLOOKUP(A1322,[1]选股结果!$A$2:$AX$3002,35,FALSE)</f>
        <v>-0.742597477898407</v>
      </c>
      <c r="AI1322" s="10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S1322/(1+0.13)+Z1322)</f>
        <v>260500599.341858</v>
      </c>
      <c r="AJ1322" s="10">
        <f t="shared" si="89"/>
        <v>-384621112.391858</v>
      </c>
      <c r="AK1322" s="18">
        <f>AD1322-VLOOKUP(A1322,[2]选股结果!$A$2:$G$4900,7,FALSE)</f>
        <v>-1398675.55999996</v>
      </c>
    </row>
    <row r="1323" spans="1:37">
      <c r="A1323" s="5" t="s">
        <v>2679</v>
      </c>
      <c r="B1323" s="5" t="s">
        <v>2680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/>
      <c r="L1323" s="6">
        <v>0</v>
      </c>
      <c r="M1323" s="6">
        <v>0</v>
      </c>
      <c r="N1323" s="6"/>
      <c r="O1323" s="6">
        <v>0</v>
      </c>
      <c r="P1323" s="6">
        <v>54510708.64</v>
      </c>
      <c r="Q1323" s="6">
        <v>37739301.95</v>
      </c>
      <c r="R1323" s="6"/>
      <c r="S1323" s="6">
        <v>208941023.32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143017670.06</v>
      </c>
      <c r="AA1323" s="6">
        <v>282972946</v>
      </c>
      <c r="AB1323" s="10">
        <f t="shared" si="91"/>
        <v>834056478.84</v>
      </c>
      <c r="AC1323" s="10">
        <f t="shared" si="90"/>
        <v>689442348.02</v>
      </c>
      <c r="AD1323" s="10">
        <f t="shared" si="88"/>
        <v>144614130.82</v>
      </c>
      <c r="AE1323" s="12">
        <f>C1323/(1+0.13)/VLOOKUP(A1323,[1]选股结果!$A$2:$AX$3002,3,FALSE)</f>
        <v>0.817054201206715</v>
      </c>
      <c r="AF1323" s="12">
        <f>(S1323/(1+0.1)+Z1323)/(VLOOKUP(A1323,[1]选股结果!$A$2:$AY$3002,51,FALSE))</f>
        <v>0.431270657915121</v>
      </c>
      <c r="AG1323" s="16"/>
      <c r="AH1323" s="12">
        <f>AD1323/VLOOKUP(A1323,[1]选股结果!$A$2:$AX$3002,35,FALSE)</f>
        <v>1.83787546588205</v>
      </c>
      <c r="AI1323" s="10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S1323/(1+0.13)+Z1323)</f>
        <v>444132348.329823</v>
      </c>
      <c r="AJ1323" s="10">
        <f t="shared" si="89"/>
        <v>-299518217.509823</v>
      </c>
      <c r="AK1323" s="18">
        <f>AD1323-VLOOKUP(A1323,[2]选股结果!$A$2:$G$4900,7,FALSE)</f>
        <v>144614130.82</v>
      </c>
    </row>
    <row r="1324" spans="1:37">
      <c r="A1324" s="5" t="s">
        <v>2681</v>
      </c>
      <c r="B1324" s="5" t="s">
        <v>2682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/>
      <c r="L1324" s="6">
        <v>0</v>
      </c>
      <c r="M1324" s="6">
        <v>0</v>
      </c>
      <c r="N1324" s="6"/>
      <c r="O1324" s="6">
        <v>0</v>
      </c>
      <c r="P1324" s="6">
        <v>177026293.85</v>
      </c>
      <c r="Q1324" s="6">
        <v>57860643.97</v>
      </c>
      <c r="R1324" s="6"/>
      <c r="S1324" s="6">
        <v>4523590612.04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761597086.56</v>
      </c>
      <c r="AA1324" s="6">
        <v>105002656.82</v>
      </c>
      <c r="AB1324" s="10">
        <f t="shared" si="91"/>
        <v>5778626882.74</v>
      </c>
      <c r="AC1324" s="10">
        <f t="shared" si="90"/>
        <v>5567216649.27</v>
      </c>
      <c r="AD1324" s="10">
        <f t="shared" si="88"/>
        <v>211410233.47</v>
      </c>
      <c r="AE1324" s="12">
        <f>C1324/(1+0.13)/VLOOKUP(A1324,[1]选股结果!$A$2:$AX$3002,3,FALSE)</f>
        <v>0.902425341695758</v>
      </c>
      <c r="AF1324" s="12">
        <f>(S1324/(1+0.1)+Z1324)/(VLOOKUP(A1324,[1]选股结果!$A$2:$AY$3002,51,FALSE))</f>
        <v>1.05322955179432</v>
      </c>
      <c r="AG1324" s="16"/>
      <c r="AH1324" s="12">
        <f>AD1324/VLOOKUP(A1324,[1]选股结果!$A$2:$AX$3002,35,FALSE)</f>
        <v>0.240209565902521</v>
      </c>
      <c r="AI1324" s="10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S1324/(1+0.13)+Z1324)</f>
        <v>-137148875.158761</v>
      </c>
      <c r="AJ1324" s="10">
        <f t="shared" si="89"/>
        <v>348559108.628761</v>
      </c>
      <c r="AK1324" s="18">
        <f>AD1324-VLOOKUP(A1324,[2]选股结果!$A$2:$G$4900,7,FALSE)</f>
        <v>212197956.9</v>
      </c>
    </row>
    <row r="1325" spans="1:37">
      <c r="A1325" s="5" t="s">
        <v>2683</v>
      </c>
      <c r="B1325" s="5" t="s">
        <v>2684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/>
      <c r="L1325" s="6">
        <v>0</v>
      </c>
      <c r="M1325" s="6">
        <v>0</v>
      </c>
      <c r="N1325" s="6"/>
      <c r="O1325" s="6">
        <v>0</v>
      </c>
      <c r="P1325" s="6">
        <v>44552193.87</v>
      </c>
      <c r="Q1325" s="6">
        <v>19671547.84</v>
      </c>
      <c r="R1325" s="6"/>
      <c r="S1325" s="6">
        <v>328686317.33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128873654.54</v>
      </c>
      <c r="AA1325" s="6">
        <v>102158875.58</v>
      </c>
      <c r="AB1325" s="10">
        <f t="shared" si="91"/>
        <v>597778695.93</v>
      </c>
      <c r="AC1325" s="10">
        <f t="shared" si="90"/>
        <v>604271041.32</v>
      </c>
      <c r="AD1325" s="10">
        <f t="shared" si="88"/>
        <v>-6492345.38999999</v>
      </c>
      <c r="AE1325" s="12">
        <f>C1325/(1+0.13)/VLOOKUP(A1325,[1]选股结果!$A$2:$AX$3002,3,FALSE)</f>
        <v>0.745264890313412</v>
      </c>
      <c r="AF1325" s="12">
        <f>(S1325/(1+0.1)+Z1325)/(VLOOKUP(A1325,[1]选股结果!$A$2:$AY$3002,51,FALSE))</f>
        <v>0.714212335380374</v>
      </c>
      <c r="AG1325" s="16"/>
      <c r="AH1325" s="12">
        <f>AD1325/VLOOKUP(A1325,[1]选股结果!$A$2:$AX$3002,35,FALSE)</f>
        <v>-0.0856271049789296</v>
      </c>
      <c r="AI1325" s="10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S1325/(1+0.13)+Z1325)</f>
        <v>179066171.16531</v>
      </c>
      <c r="AJ1325" s="10">
        <f t="shared" si="89"/>
        <v>-185558516.55531</v>
      </c>
      <c r="AK1325" s="18">
        <f>AD1325-VLOOKUP(A1325,[2]选股结果!$A$2:$G$4900,7,FALSE)</f>
        <v>-6448622.24999999</v>
      </c>
    </row>
    <row r="1326" spans="1:37">
      <c r="A1326" s="5" t="s">
        <v>2685</v>
      </c>
      <c r="B1326" s="5" t="s">
        <v>2686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/>
      <c r="L1326" s="6">
        <v>0</v>
      </c>
      <c r="M1326" s="6">
        <v>0</v>
      </c>
      <c r="N1326" s="6"/>
      <c r="O1326" s="6">
        <v>0</v>
      </c>
      <c r="P1326" s="6">
        <v>141592029.95</v>
      </c>
      <c r="Q1326" s="6">
        <v>558029221.76</v>
      </c>
      <c r="R1326" s="6"/>
      <c r="S1326" s="6">
        <v>1944634330.65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849023133.45</v>
      </c>
      <c r="AA1326" s="6">
        <v>255507792.3</v>
      </c>
      <c r="AB1326" s="10">
        <f t="shared" si="91"/>
        <v>3920599800.43</v>
      </c>
      <c r="AC1326" s="10">
        <f t="shared" si="90"/>
        <v>3190757286.35</v>
      </c>
      <c r="AD1326" s="10">
        <f t="shared" si="88"/>
        <v>729842514.08</v>
      </c>
      <c r="AE1326" s="12">
        <f>C1326/(1+0.13)/VLOOKUP(A1326,[1]选股结果!$A$2:$AX$3002,3,FALSE)</f>
        <v>0.90725860501086</v>
      </c>
      <c r="AF1326" s="12">
        <f>(S1326/(1+0.1)+Z1326)/(VLOOKUP(A1326,[1]选股结果!$A$2:$AY$3002,51,FALSE))</f>
        <v>0.77436441611511</v>
      </c>
      <c r="AG1326" s="16"/>
      <c r="AH1326" s="12">
        <f>AD1326/VLOOKUP(A1326,[1]选股结果!$A$2:$AX$3002,35,FALSE)</f>
        <v>-1.93134697354512</v>
      </c>
      <c r="AI1326" s="10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S1326/(1+0.13)+Z1326)</f>
        <v>809442697.641593</v>
      </c>
      <c r="AJ1326" s="10">
        <f t="shared" si="89"/>
        <v>-79600183.5615931</v>
      </c>
      <c r="AK1326" s="18">
        <f>AD1326-VLOOKUP(A1326,[2]选股结果!$A$2:$G$4900,7,FALSE)</f>
        <v>730711613.02</v>
      </c>
    </row>
    <row r="1327" spans="1:37">
      <c r="A1327" s="5" t="s">
        <v>2687</v>
      </c>
      <c r="B1327" s="5" t="s">
        <v>2688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/>
      <c r="L1327" s="6">
        <v>0</v>
      </c>
      <c r="M1327" s="6">
        <v>0</v>
      </c>
      <c r="N1327" s="6"/>
      <c r="O1327" s="6">
        <v>0</v>
      </c>
      <c r="P1327" s="6">
        <v>130509672.26</v>
      </c>
      <c r="Q1327" s="6">
        <v>181654284.16</v>
      </c>
      <c r="R1327" s="6"/>
      <c r="S1327" s="6">
        <v>3217401264.98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423335868.21</v>
      </c>
      <c r="AA1327" s="6">
        <v>643931324.38</v>
      </c>
      <c r="AB1327" s="10">
        <f t="shared" si="91"/>
        <v>3797422614.09</v>
      </c>
      <c r="AC1327" s="10">
        <f t="shared" si="90"/>
        <v>4415178129.83</v>
      </c>
      <c r="AD1327" s="10">
        <f t="shared" si="88"/>
        <v>-617755515.74</v>
      </c>
      <c r="AE1327" s="12">
        <f>C1327/(1+0.13)/VLOOKUP(A1327,[1]选股结果!$A$2:$AX$3002,3,FALSE)</f>
        <v>0.698525138917232</v>
      </c>
      <c r="AF1327" s="12">
        <f>(S1327/(1+0.1)+Z1327)/(VLOOKUP(A1327,[1]选股结果!$A$2:$AY$3002,51,FALSE))</f>
        <v>0.792953398376645</v>
      </c>
      <c r="AG1327" s="16"/>
      <c r="AH1327" s="12">
        <f>AD1327/VLOOKUP(A1327,[1]选股结果!$A$2:$AX$3002,35,FALSE)</f>
        <v>-2.47702531016337</v>
      </c>
      <c r="AI1327" s="10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S1327/(1+0.13)+Z1327)</f>
        <v>951906860.01053</v>
      </c>
      <c r="AJ1327" s="10">
        <f t="shared" si="89"/>
        <v>-1569662375.75053</v>
      </c>
      <c r="AK1327" s="18">
        <f>AD1327-VLOOKUP(A1327,[2]选股结果!$A$2:$G$4900,7,FALSE)</f>
        <v>-617522054.32</v>
      </c>
    </row>
    <row r="1328" spans="1:37">
      <c r="A1328" s="5" t="s">
        <v>2689</v>
      </c>
      <c r="B1328" s="5" t="s">
        <v>2690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/>
      <c r="L1328" s="6">
        <v>0</v>
      </c>
      <c r="M1328" s="6">
        <v>0</v>
      </c>
      <c r="N1328" s="6"/>
      <c r="O1328" s="6">
        <v>0</v>
      </c>
      <c r="P1328" s="6">
        <v>104568430.21</v>
      </c>
      <c r="Q1328" s="6">
        <v>31716572.83</v>
      </c>
      <c r="R1328" s="6"/>
      <c r="S1328" s="6">
        <v>43546799.09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118683737.5</v>
      </c>
      <c r="AA1328" s="6">
        <v>62585004.07</v>
      </c>
      <c r="AB1328" s="10">
        <f t="shared" si="91"/>
        <v>875886226.47</v>
      </c>
      <c r="AC1328" s="10">
        <f t="shared" si="90"/>
        <v>329383970.87</v>
      </c>
      <c r="AD1328" s="10">
        <f t="shared" si="88"/>
        <v>546502255.6</v>
      </c>
      <c r="AE1328" s="12">
        <f>C1328/(1+0.13)/VLOOKUP(A1328,[1]选股结果!$A$2:$AX$3002,3,FALSE)</f>
        <v>0.930961250489349</v>
      </c>
      <c r="AF1328" s="12">
        <f>(S1328/(1+0.1)+Z1328)/(VLOOKUP(A1328,[1]选股结果!$A$2:$AY$3002,51,FALSE))</f>
        <v>0.401989565162761</v>
      </c>
      <c r="AG1328" s="16"/>
      <c r="AH1328" s="12">
        <f>AD1328/VLOOKUP(A1328,[1]选股结果!$A$2:$AX$3002,35,FALSE)</f>
        <v>2.41081243890971</v>
      </c>
      <c r="AI1328" s="10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S1328/(1+0.13)+Z1328)</f>
        <v>236500279.834867</v>
      </c>
      <c r="AJ1328" s="10">
        <f t="shared" si="89"/>
        <v>310001975.765133</v>
      </c>
      <c r="AK1328" s="18">
        <f>AD1328-VLOOKUP(A1328,[2]选股结果!$A$2:$G$4900,7,FALSE)</f>
        <v>546487033.99</v>
      </c>
    </row>
    <row r="1329" spans="1:37">
      <c r="A1329" s="5" t="s">
        <v>2691</v>
      </c>
      <c r="B1329" s="5" t="s">
        <v>2692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/>
      <c r="L1329" s="6">
        <v>0</v>
      </c>
      <c r="M1329" s="6">
        <v>0</v>
      </c>
      <c r="N1329" s="6"/>
      <c r="O1329" s="6">
        <v>0</v>
      </c>
      <c r="P1329" s="6">
        <v>16005510.87</v>
      </c>
      <c r="Q1329" s="6">
        <v>54961855.07</v>
      </c>
      <c r="R1329" s="6"/>
      <c r="S1329" s="6">
        <v>477629610.36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91279642.78</v>
      </c>
      <c r="AA1329" s="6">
        <v>52353310.16</v>
      </c>
      <c r="AB1329" s="10">
        <f t="shared" si="91"/>
        <v>601442843.58</v>
      </c>
      <c r="AC1329" s="10">
        <f t="shared" si="90"/>
        <v>637268074.17</v>
      </c>
      <c r="AD1329" s="10">
        <f t="shared" si="88"/>
        <v>-35825230.5899999</v>
      </c>
      <c r="AE1329" s="12">
        <f>C1329/(1+0.13)/VLOOKUP(A1329,[1]选股结果!$A$2:$AX$3002,3,FALSE)</f>
        <v>0.8908387112313</v>
      </c>
      <c r="AF1329" s="12">
        <f>(S1329/(1+0.1)+Z1329)/(VLOOKUP(A1329,[1]选股结果!$A$2:$AY$3002,51,FALSE))</f>
        <v>1.15653121189681</v>
      </c>
      <c r="AG1329" s="16"/>
      <c r="AH1329" s="12">
        <f>AD1329/VLOOKUP(A1329,[1]选股结果!$A$2:$AX$3002,35,FALSE)</f>
        <v>-0.471399742663082</v>
      </c>
      <c r="AI1329" s="10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S1329/(1+0.13)+Z1329)</f>
        <v>-59594784.0650443</v>
      </c>
      <c r="AJ1329" s="10">
        <f t="shared" si="89"/>
        <v>23769553.4750444</v>
      </c>
      <c r="AK1329" s="18">
        <f>AD1329-VLOOKUP(A1329,[2]选股结果!$A$2:$G$4900,7,FALSE)</f>
        <v>-35700011.3799999</v>
      </c>
    </row>
    <row r="1330" spans="1:37">
      <c r="A1330" s="5" t="s">
        <v>2693</v>
      </c>
      <c r="B1330" s="5" t="s">
        <v>2694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/>
      <c r="L1330" s="6">
        <v>0</v>
      </c>
      <c r="M1330" s="6">
        <v>0</v>
      </c>
      <c r="N1330" s="6"/>
      <c r="O1330" s="6">
        <v>0</v>
      </c>
      <c r="P1330" s="6">
        <v>195412713.15</v>
      </c>
      <c r="Q1330" s="6">
        <v>94249744.22</v>
      </c>
      <c r="R1330" s="6"/>
      <c r="S1330" s="6">
        <v>462735665.36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133368913.66</v>
      </c>
      <c r="AA1330" s="6">
        <v>92923039.9</v>
      </c>
      <c r="AB1330" s="10">
        <f t="shared" si="91"/>
        <v>1672939989.24</v>
      </c>
      <c r="AC1330" s="10">
        <f t="shared" si="90"/>
        <v>884440332.07</v>
      </c>
      <c r="AD1330" s="10">
        <f t="shared" si="88"/>
        <v>788499657.17</v>
      </c>
      <c r="AE1330" s="12">
        <f>C1330/(1+0.13)/VLOOKUP(A1330,[1]选股结果!$A$2:$AX$3002,3,FALSE)</f>
        <v>0.720766449453884</v>
      </c>
      <c r="AF1330" s="12">
        <f>(S1330/(1+0.1)+Z1330)/(VLOOKUP(A1330,[1]选股结果!$A$2:$AY$3002,51,FALSE))</f>
        <v>0.780502588818623</v>
      </c>
      <c r="AG1330" s="16"/>
      <c r="AH1330" s="12">
        <f>AD1330/VLOOKUP(A1330,[1]选股结果!$A$2:$AX$3002,35,FALSE)</f>
        <v>0.762601510653804</v>
      </c>
      <c r="AI1330" s="10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S1330/(1+0.13)+Z1330)</f>
        <v>166977855.225841</v>
      </c>
      <c r="AJ1330" s="10">
        <f t="shared" si="89"/>
        <v>621521801.944159</v>
      </c>
      <c r="AK1330" s="18">
        <f>AD1330-VLOOKUP(A1330,[2]选股结果!$A$2:$G$4900,7,FALSE)</f>
        <v>788499657.17</v>
      </c>
    </row>
    <row r="1331" spans="1:37">
      <c r="A1331" s="5" t="s">
        <v>2695</v>
      </c>
      <c r="B1331" s="5" t="s">
        <v>2696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/>
      <c r="L1331" s="6">
        <v>0</v>
      </c>
      <c r="M1331" s="6">
        <v>0</v>
      </c>
      <c r="N1331" s="6"/>
      <c r="O1331" s="6">
        <v>0</v>
      </c>
      <c r="P1331" s="6">
        <v>11137576.99</v>
      </c>
      <c r="Q1331" s="6">
        <v>8631793.92</v>
      </c>
      <c r="R1331" s="6"/>
      <c r="S1331" s="6">
        <v>103018564.21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77709813.33</v>
      </c>
      <c r="AA1331" s="6">
        <v>21908019.08</v>
      </c>
      <c r="AB1331" s="10">
        <f t="shared" si="91"/>
        <v>263971747.27</v>
      </c>
      <c r="AC1331" s="10">
        <f t="shared" si="90"/>
        <v>213773973.61</v>
      </c>
      <c r="AD1331" s="10">
        <f t="shared" si="88"/>
        <v>50197773.66</v>
      </c>
      <c r="AE1331" s="12">
        <f>C1331/(1+0.13)/VLOOKUP(A1331,[1]选股结果!$A$2:$AX$3002,3,FALSE)</f>
        <v>1.69603351147592</v>
      </c>
      <c r="AF1331" s="12">
        <f>(S1331/(1+0.1)+Z1331)/(VLOOKUP(A1331,[1]选股结果!$A$2:$AY$3002,51,FALSE))</f>
        <v>1.51773006603353</v>
      </c>
      <c r="AG1331" s="16"/>
      <c r="AH1331" s="12">
        <f>AD1331/VLOOKUP(A1331,[1]选股结果!$A$2:$AX$3002,35,FALSE)</f>
        <v>15.0989319763006</v>
      </c>
      <c r="AI1331" s="10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S1331/(1+0.13)+Z1331)</f>
        <v>-55969219.8323009</v>
      </c>
      <c r="AJ1331" s="10">
        <f t="shared" si="89"/>
        <v>106166993.492301</v>
      </c>
      <c r="AK1331" s="18">
        <f>AD1331-VLOOKUP(A1331,[2]选股结果!$A$2:$G$4900,7,FALSE)</f>
        <v>50197773.66</v>
      </c>
    </row>
    <row r="1332" spans="1:37">
      <c r="A1332" s="5" t="s">
        <v>2697</v>
      </c>
      <c r="B1332" s="5" t="s">
        <v>2698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/>
      <c r="L1332" s="6">
        <v>0</v>
      </c>
      <c r="M1332" s="6">
        <v>0</v>
      </c>
      <c r="N1332" s="6"/>
      <c r="O1332" s="6">
        <v>0</v>
      </c>
      <c r="P1332" s="6">
        <v>16057389.34</v>
      </c>
      <c r="Q1332" s="6">
        <v>7400307.1</v>
      </c>
      <c r="R1332" s="6"/>
      <c r="S1332" s="6">
        <v>374649721.78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103332932.85</v>
      </c>
      <c r="AA1332" s="6">
        <v>42332013.37</v>
      </c>
      <c r="AB1332" s="10">
        <f t="shared" si="91"/>
        <v>429903005.71</v>
      </c>
      <c r="AC1332" s="10">
        <f t="shared" si="90"/>
        <v>536372057.34</v>
      </c>
      <c r="AD1332" s="10">
        <f t="shared" si="88"/>
        <v>-106469051.63</v>
      </c>
      <c r="AE1332" s="12">
        <f>C1332/(1+0.13)/VLOOKUP(A1332,[1]选股结果!$A$2:$AX$3002,3,FALSE)</f>
        <v>0.681120815183739</v>
      </c>
      <c r="AF1332" s="12">
        <f>(S1332/(1+0.1)+Z1332)/(VLOOKUP(A1332,[1]选股结果!$A$2:$AY$3002,51,FALSE))</f>
        <v>0.879095439186275</v>
      </c>
      <c r="AG1332" s="16"/>
      <c r="AH1332" s="12">
        <f>AD1332/VLOOKUP(A1332,[1]选股结果!$A$2:$AX$3002,35,FALSE)</f>
        <v>-2.34143529273884</v>
      </c>
      <c r="AI1332" s="10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S1332/(1+0.13)+Z1332)</f>
        <v>70096336.3060176</v>
      </c>
      <c r="AJ1332" s="10">
        <f t="shared" si="89"/>
        <v>-176565387.936018</v>
      </c>
      <c r="AK1332" s="18">
        <f>AD1332-VLOOKUP(A1332,[2]选股结果!$A$2:$G$4900,7,FALSE)</f>
        <v>-106465437.62</v>
      </c>
    </row>
    <row r="1333" spans="1:37">
      <c r="A1333" s="5" t="s">
        <v>2699</v>
      </c>
      <c r="B1333" s="5" t="s">
        <v>2700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/>
      <c r="L1333" s="6">
        <v>0</v>
      </c>
      <c r="M1333" s="6">
        <v>0</v>
      </c>
      <c r="N1333" s="6"/>
      <c r="O1333" s="6">
        <v>0</v>
      </c>
      <c r="P1333" s="6">
        <v>27528333.95</v>
      </c>
      <c r="Q1333" s="6">
        <v>755658117.75</v>
      </c>
      <c r="R1333" s="6"/>
      <c r="S1333" s="6">
        <v>535082602.76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243790995.09</v>
      </c>
      <c r="AA1333" s="6">
        <v>677308796.03</v>
      </c>
      <c r="AB1333" s="10">
        <f t="shared" si="91"/>
        <v>1569301090.85</v>
      </c>
      <c r="AC1333" s="10">
        <f t="shared" si="90"/>
        <v>1483710727.83</v>
      </c>
      <c r="AD1333" s="10">
        <f t="shared" si="88"/>
        <v>85590363.0199997</v>
      </c>
      <c r="AE1333" s="12">
        <f>C1333/(1+0.13)/VLOOKUP(A1333,[1]选股结果!$A$2:$AX$3002,3,FALSE)</f>
        <v>0.799074455741857</v>
      </c>
      <c r="AF1333" s="12">
        <f>(S1333/(1+0.1)+Z1333)/(VLOOKUP(A1333,[1]选股结果!$A$2:$AY$3002,51,FALSE))</f>
        <v>0.900586059785197</v>
      </c>
      <c r="AG1333" s="16"/>
      <c r="AH1333" s="12">
        <f>AD1333/VLOOKUP(A1333,[1]选股结果!$A$2:$AX$3002,35,FALSE)</f>
        <v>0.981983309004597</v>
      </c>
      <c r="AI1333" s="10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S1333/(1+0.13)+Z1333)</f>
        <v>93522938.9287611</v>
      </c>
      <c r="AJ1333" s="10">
        <f t="shared" si="89"/>
        <v>-7932575.90876138</v>
      </c>
      <c r="AK1333" s="18">
        <f>AD1333-VLOOKUP(A1333,[2]选股结果!$A$2:$G$4900,7,FALSE)</f>
        <v>85584077.7199997</v>
      </c>
    </row>
    <row r="1334" spans="1:37">
      <c r="A1334" s="5" t="s">
        <v>2701</v>
      </c>
      <c r="B1334" s="5" t="s">
        <v>2702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/>
      <c r="L1334" s="6">
        <v>0</v>
      </c>
      <c r="M1334" s="6">
        <v>0</v>
      </c>
      <c r="N1334" s="6"/>
      <c r="O1334" s="6">
        <v>0</v>
      </c>
      <c r="P1334" s="6">
        <v>348721344.12</v>
      </c>
      <c r="Q1334" s="6">
        <v>228014084.73</v>
      </c>
      <c r="R1334" s="6"/>
      <c r="S1334" s="6">
        <v>18252189029.9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2919479336.02</v>
      </c>
      <c r="AA1334" s="6">
        <v>620180519.12</v>
      </c>
      <c r="AB1334" s="10">
        <f t="shared" si="91"/>
        <v>22498433505.65</v>
      </c>
      <c r="AC1334" s="10">
        <f t="shared" si="90"/>
        <v>22140570229.16</v>
      </c>
      <c r="AD1334" s="10">
        <f t="shared" si="88"/>
        <v>357863276.489998</v>
      </c>
      <c r="AE1334" s="12">
        <f>C1334/(1+0.13)/VLOOKUP(A1334,[1]选股结果!$A$2:$AX$3002,3,FALSE)</f>
        <v>0.937889028803083</v>
      </c>
      <c r="AF1334" s="12">
        <f>(S1334/(1+0.1)+Z1334)/(VLOOKUP(A1334,[1]选股结果!$A$2:$AY$3002,51,FALSE))</f>
        <v>1.01731762579982</v>
      </c>
      <c r="AG1334" s="16"/>
      <c r="AH1334" s="12">
        <f>AD1334/VLOOKUP(A1334,[1]选股结果!$A$2:$AX$3002,35,FALSE)</f>
        <v>0.237947401845207</v>
      </c>
      <c r="AI1334" s="10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S1334/(1+0.13)+Z1334)</f>
        <v>108363528.952118</v>
      </c>
      <c r="AJ1334" s="10">
        <f t="shared" si="89"/>
        <v>249499747.53788</v>
      </c>
      <c r="AK1334" s="18">
        <f>AD1334-VLOOKUP(A1334,[2]选股结果!$A$2:$G$4900,7,FALSE)</f>
        <v>355360001.189998</v>
      </c>
    </row>
    <row r="1335" spans="1:37">
      <c r="A1335" s="5" t="s">
        <v>2703</v>
      </c>
      <c r="B1335" s="5" t="s">
        <v>2704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/>
      <c r="L1335" s="6">
        <v>0</v>
      </c>
      <c r="M1335" s="6">
        <v>0</v>
      </c>
      <c r="N1335" s="6"/>
      <c r="O1335" s="6">
        <v>0</v>
      </c>
      <c r="P1335" s="6">
        <v>118545112.59</v>
      </c>
      <c r="Q1335" s="6">
        <v>26022981.22</v>
      </c>
      <c r="R1335" s="6"/>
      <c r="S1335" s="6">
        <v>347352713.52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75459212.83</v>
      </c>
      <c r="AA1335" s="6">
        <v>473604365.32</v>
      </c>
      <c r="AB1335" s="10">
        <f t="shared" si="91"/>
        <v>1168086925.06</v>
      </c>
      <c r="AC1335" s="10">
        <f t="shared" si="90"/>
        <v>1014961404.26</v>
      </c>
      <c r="AD1335" s="10">
        <f t="shared" si="88"/>
        <v>153125520.8</v>
      </c>
      <c r="AE1335" s="12">
        <f>C1335/(1+0.13)/VLOOKUP(A1335,[1]选股结果!$A$2:$AX$3002,3,FALSE)</f>
        <v>1.02410674314094</v>
      </c>
      <c r="AF1335" s="12">
        <f>(S1335/(1+0.1)+Z1335)/(VLOOKUP(A1335,[1]选股结果!$A$2:$AY$3002,51,FALSE))</f>
        <v>0.442906240754506</v>
      </c>
      <c r="AG1335" s="16"/>
      <c r="AH1335" s="12">
        <f>AD1335/VLOOKUP(A1335,[1]选股结果!$A$2:$AX$3002,35,FALSE)</f>
        <v>1.77488552568018</v>
      </c>
      <c r="AI1335" s="10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S1335/(1+0.13)+Z1335)</f>
        <v>500483605.123894</v>
      </c>
      <c r="AJ1335" s="10">
        <f t="shared" si="89"/>
        <v>-347358084.323894</v>
      </c>
      <c r="AK1335" s="18">
        <f>AD1335-VLOOKUP(A1335,[2]选股结果!$A$2:$G$4900,7,FALSE)</f>
        <v>153129035.36</v>
      </c>
    </row>
    <row r="1336" spans="1:37">
      <c r="A1336" s="5" t="s">
        <v>2705</v>
      </c>
      <c r="B1336" s="5" t="s">
        <v>2706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/>
      <c r="L1336" s="6">
        <v>0</v>
      </c>
      <c r="M1336" s="6">
        <v>0</v>
      </c>
      <c r="N1336" s="6"/>
      <c r="O1336" s="6">
        <v>0</v>
      </c>
      <c r="P1336" s="6">
        <v>186304903.61</v>
      </c>
      <c r="Q1336" s="6">
        <v>318905197.9</v>
      </c>
      <c r="R1336" s="6"/>
      <c r="S1336" s="6">
        <v>6657255785.19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358613555.99</v>
      </c>
      <c r="AA1336" s="6">
        <v>457695645.78</v>
      </c>
      <c r="AB1336" s="10">
        <f t="shared" si="91"/>
        <v>8250629283.02</v>
      </c>
      <c r="AC1336" s="10">
        <f t="shared" si="90"/>
        <v>7659869890.57</v>
      </c>
      <c r="AD1336" s="10">
        <f t="shared" si="88"/>
        <v>590759392.450001</v>
      </c>
      <c r="AE1336" s="12">
        <f>C1336/(1+0.13)/VLOOKUP(A1336,[1]选股结果!$A$2:$AX$3002,3,FALSE)</f>
        <v>1.02167282228417</v>
      </c>
      <c r="AF1336" s="12">
        <f>(S1336/(1+0.1)+Z1336)/(VLOOKUP(A1336,[1]选股结果!$A$2:$AY$3002,51,FALSE))</f>
        <v>0.971996033679285</v>
      </c>
      <c r="AG1336" s="16"/>
      <c r="AH1336" s="12">
        <f>AD1336/VLOOKUP(A1336,[1]选股结果!$A$2:$AX$3002,35,FALSE)</f>
        <v>3.38061080082681</v>
      </c>
      <c r="AI1336" s="10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S1336/(1+0.13)+Z1336)</f>
        <v>345370166.736902</v>
      </c>
      <c r="AJ1336" s="10">
        <f t="shared" si="89"/>
        <v>245389225.713099</v>
      </c>
      <c r="AK1336" s="18">
        <f>AD1336-VLOOKUP(A1336,[2]选股结果!$A$2:$G$4900,7,FALSE)</f>
        <v>593462722.710001</v>
      </c>
    </row>
    <row r="1337" spans="1:37">
      <c r="A1337" s="5" t="s">
        <v>2707</v>
      </c>
      <c r="B1337" s="5" t="s">
        <v>2708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/>
      <c r="L1337" s="6">
        <v>0</v>
      </c>
      <c r="M1337" s="6">
        <v>0</v>
      </c>
      <c r="N1337" s="6"/>
      <c r="O1337" s="6">
        <v>0</v>
      </c>
      <c r="P1337" s="6">
        <v>31157297.63</v>
      </c>
      <c r="Q1337" s="6">
        <v>5160890.77</v>
      </c>
      <c r="R1337" s="6"/>
      <c r="S1337" s="6">
        <v>426493595.41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110454267.19</v>
      </c>
      <c r="AA1337" s="6">
        <v>95307403.8</v>
      </c>
      <c r="AB1337" s="10">
        <f t="shared" si="91"/>
        <v>806346764.83</v>
      </c>
      <c r="AC1337" s="10">
        <f t="shared" si="90"/>
        <v>663412564.03</v>
      </c>
      <c r="AD1337" s="10">
        <f t="shared" si="88"/>
        <v>142934200.8</v>
      </c>
      <c r="AE1337" s="12">
        <f>C1337/(1+0.13)/VLOOKUP(A1337,[1]选股结果!$A$2:$AX$3002,3,FALSE)</f>
        <v>0.815719402119958</v>
      </c>
      <c r="AF1337" s="12">
        <f>(S1337/(1+0.1)+Z1337)/(VLOOKUP(A1337,[1]选股结果!$A$2:$AY$3002,51,FALSE))</f>
        <v>0.666637592441167</v>
      </c>
      <c r="AG1337" s="16"/>
      <c r="AH1337" s="12">
        <f>AD1337/VLOOKUP(A1337,[1]选股结果!$A$2:$AX$3002,35,FALSE)</f>
        <v>1.23098536416472</v>
      </c>
      <c r="AI1337" s="10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S1337/(1+0.13)+Z1337)</f>
        <v>259413939.200177</v>
      </c>
      <c r="AJ1337" s="10">
        <f t="shared" si="89"/>
        <v>-116479738.400177</v>
      </c>
      <c r="AK1337" s="18">
        <f>AD1337-VLOOKUP(A1337,[2]选股结果!$A$2:$G$4900,7,FALSE)</f>
        <v>142712219.91</v>
      </c>
    </row>
    <row r="1338" spans="1:37">
      <c r="A1338" s="5" t="s">
        <v>2709</v>
      </c>
      <c r="B1338" s="5" t="s">
        <v>2710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/>
      <c r="L1338" s="6">
        <v>0</v>
      </c>
      <c r="M1338" s="6">
        <v>0</v>
      </c>
      <c r="N1338" s="6"/>
      <c r="O1338" s="6">
        <v>0</v>
      </c>
      <c r="P1338" s="6">
        <v>16972272.45</v>
      </c>
      <c r="Q1338" s="6">
        <v>19434578.61</v>
      </c>
      <c r="R1338" s="6"/>
      <c r="S1338" s="6">
        <v>266515177.63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49635892.09</v>
      </c>
      <c r="AA1338" s="6">
        <v>24898443.19</v>
      </c>
      <c r="AB1338" s="10">
        <f t="shared" si="91"/>
        <v>296004240.14</v>
      </c>
      <c r="AC1338" s="10">
        <f t="shared" si="90"/>
        <v>358021785.36</v>
      </c>
      <c r="AD1338" s="10">
        <f t="shared" si="88"/>
        <v>-62017545.22</v>
      </c>
      <c r="AE1338" s="12">
        <f>C1338/(1+0.13)/VLOOKUP(A1338,[1]选股结果!$A$2:$AX$3002,3,FALSE)</f>
        <v>0.876582912562669</v>
      </c>
      <c r="AF1338" s="12">
        <f>(S1338/(1+0.1)+Z1338)/(VLOOKUP(A1338,[1]选股结果!$A$2:$AY$3002,51,FALSE))</f>
        <v>1.03183850630423</v>
      </c>
      <c r="AG1338" s="16"/>
      <c r="AH1338" s="12">
        <f>AD1338/VLOOKUP(A1338,[1]选股结果!$A$2:$AX$3002,35,FALSE)</f>
        <v>15.1975944416928</v>
      </c>
      <c r="AI1338" s="10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S1338/(1+0.13)+Z1338)</f>
        <v>-2575200.02557522</v>
      </c>
      <c r="AJ1338" s="10">
        <f t="shared" si="89"/>
        <v>-59442345.1944248</v>
      </c>
      <c r="AK1338" s="18">
        <f>AD1338-VLOOKUP(A1338,[2]选股结果!$A$2:$G$4900,7,FALSE)</f>
        <v>-61980426.08</v>
      </c>
    </row>
    <row r="1339" spans="1:37">
      <c r="A1339" s="5" t="s">
        <v>2711</v>
      </c>
      <c r="B1339" s="5" t="s">
        <v>2712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/>
      <c r="L1339" s="6">
        <v>0</v>
      </c>
      <c r="M1339" s="6">
        <v>0</v>
      </c>
      <c r="N1339" s="6"/>
      <c r="O1339" s="6">
        <v>0</v>
      </c>
      <c r="P1339" s="6">
        <v>192796587.27</v>
      </c>
      <c r="Q1339" s="6">
        <v>49318904.42</v>
      </c>
      <c r="R1339" s="6"/>
      <c r="S1339" s="6">
        <v>5660126003.22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713937541.57</v>
      </c>
      <c r="AA1339" s="6">
        <v>59419229.87</v>
      </c>
      <c r="AB1339" s="10">
        <f t="shared" si="91"/>
        <v>7418495037.97</v>
      </c>
      <c r="AC1339" s="10">
        <f t="shared" si="90"/>
        <v>6626279361.93</v>
      </c>
      <c r="AD1339" s="10">
        <f t="shared" si="88"/>
        <v>792215676.04</v>
      </c>
      <c r="AE1339" s="12">
        <f>C1339/(1+0.13)/VLOOKUP(A1339,[1]选股结果!$A$2:$AX$3002,3,FALSE)</f>
        <v>0.980690886553562</v>
      </c>
      <c r="AF1339" s="12">
        <f>(S1339/(1+0.1)+Z1339)/(VLOOKUP(A1339,[1]选股结果!$A$2:$AY$3002,51,FALSE))</f>
        <v>0.928347979676149</v>
      </c>
      <c r="AG1339" s="16"/>
      <c r="AH1339" s="12">
        <f>AD1339/VLOOKUP(A1339,[1]选股结果!$A$2:$AX$3002,35,FALSE)</f>
        <v>3.19746007415757</v>
      </c>
      <c r="AI1339" s="10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S1339/(1+0.13)+Z1339)</f>
        <v>588858152.61354</v>
      </c>
      <c r="AJ1339" s="10">
        <f t="shared" si="89"/>
        <v>203357523.42646</v>
      </c>
      <c r="AK1339" s="18">
        <f>AD1339-VLOOKUP(A1339,[2]选股结果!$A$2:$G$4900,7,FALSE)</f>
        <v>785703581.05</v>
      </c>
    </row>
    <row r="1340" spans="1:37">
      <c r="A1340" s="5" t="s">
        <v>2713</v>
      </c>
      <c r="B1340" s="5" t="s">
        <v>2714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/>
      <c r="L1340" s="6">
        <v>0</v>
      </c>
      <c r="M1340" s="6">
        <v>0</v>
      </c>
      <c r="N1340" s="6"/>
      <c r="O1340" s="6">
        <v>0</v>
      </c>
      <c r="P1340" s="6">
        <v>22788751.78</v>
      </c>
      <c r="Q1340" s="6">
        <v>5189555.42</v>
      </c>
      <c r="R1340" s="6"/>
      <c r="S1340" s="6">
        <v>423716036.16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142987754.31</v>
      </c>
      <c r="AA1340" s="6">
        <v>33916022.17</v>
      </c>
      <c r="AB1340" s="10">
        <f t="shared" si="91"/>
        <v>634578539.13</v>
      </c>
      <c r="AC1340" s="10">
        <f t="shared" si="90"/>
        <v>623408564.42</v>
      </c>
      <c r="AD1340" s="10">
        <f t="shared" si="88"/>
        <v>11169974.71</v>
      </c>
      <c r="AE1340" s="12">
        <f>C1340/(1+0.13)/VLOOKUP(A1340,[1]选股结果!$A$2:$AX$3002,3,FALSE)</f>
        <v>0.833069210534893</v>
      </c>
      <c r="AF1340" s="12">
        <f>(S1340/(1+0.1)+Z1340)/(VLOOKUP(A1340,[1]选股结果!$A$2:$AY$3002,51,FALSE))</f>
        <v>0.772418448980132</v>
      </c>
      <c r="AG1340" s="16"/>
      <c r="AH1340" s="12">
        <f>AD1340/VLOOKUP(A1340,[1]选股结果!$A$2:$AX$3002,35,FALSE)</f>
        <v>-0.501255354470511</v>
      </c>
      <c r="AI1340" s="10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S1340/(1+0.13)+Z1340)</f>
        <v>165848018.525575</v>
      </c>
      <c r="AJ1340" s="10">
        <f t="shared" si="89"/>
        <v>-154678043.815575</v>
      </c>
      <c r="AK1340" s="18">
        <f>AD1340-VLOOKUP(A1340,[2]选股结果!$A$2:$G$4900,7,FALSE)</f>
        <v>11683616.57</v>
      </c>
    </row>
    <row r="1341" spans="1:37">
      <c r="A1341" s="5" t="s">
        <v>2715</v>
      </c>
      <c r="B1341" s="5" t="s">
        <v>2716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/>
      <c r="L1341" s="6">
        <v>0</v>
      </c>
      <c r="M1341" s="6">
        <v>0</v>
      </c>
      <c r="N1341" s="6"/>
      <c r="O1341" s="6">
        <v>0</v>
      </c>
      <c r="P1341" s="6">
        <v>84725052.21</v>
      </c>
      <c r="Q1341" s="6">
        <v>280202441.41</v>
      </c>
      <c r="R1341" s="6"/>
      <c r="S1341" s="6">
        <v>842394646.45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868714563.66</v>
      </c>
      <c r="AA1341" s="6">
        <v>247372849.37</v>
      </c>
      <c r="AB1341" s="10">
        <f t="shared" si="91"/>
        <v>1935369652.27</v>
      </c>
      <c r="AC1341" s="10">
        <f t="shared" si="90"/>
        <v>2043207111.69</v>
      </c>
      <c r="AD1341" s="10">
        <f t="shared" si="88"/>
        <v>-107837459.42</v>
      </c>
      <c r="AE1341" s="12">
        <f>C1341/(1+0.13)/VLOOKUP(A1341,[1]选股结果!$A$2:$AX$3002,3,FALSE)</f>
        <v>0.798032426153738</v>
      </c>
      <c r="AF1341" s="12">
        <f>(S1341/(1+0.1)+Z1341)/(VLOOKUP(A1341,[1]选股结果!$A$2:$AY$3002,51,FALSE))</f>
        <v>0.98427916079731</v>
      </c>
      <c r="AG1341" s="16"/>
      <c r="AH1341" s="12">
        <f>AD1341/VLOOKUP(A1341,[1]选股结果!$A$2:$AX$3002,35,FALSE)</f>
        <v>-0.816535201669576</v>
      </c>
      <c r="AI1341" s="10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S1341/(1+0.13)+Z1341)</f>
        <v>46437894.0411506</v>
      </c>
      <c r="AJ1341" s="10">
        <f t="shared" si="89"/>
        <v>-154275353.461151</v>
      </c>
      <c r="AK1341" s="18">
        <f>AD1341-VLOOKUP(A1341,[2]选股结果!$A$2:$G$4900,7,FALSE)</f>
        <v>-107660280.23</v>
      </c>
    </row>
    <row r="1342" spans="1:37">
      <c r="A1342" s="5" t="s">
        <v>2717</v>
      </c>
      <c r="B1342" s="5" t="s">
        <v>2718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/>
      <c r="L1342" s="6">
        <v>0</v>
      </c>
      <c r="M1342" s="6">
        <v>0</v>
      </c>
      <c r="N1342" s="6"/>
      <c r="O1342" s="6">
        <v>0</v>
      </c>
      <c r="P1342" s="6">
        <v>134161841.49</v>
      </c>
      <c r="Q1342" s="6">
        <v>107661316.6</v>
      </c>
      <c r="R1342" s="6"/>
      <c r="S1342" s="6">
        <v>1538021583.3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400537725.86</v>
      </c>
      <c r="AA1342" s="6">
        <v>68530369.84</v>
      </c>
      <c r="AB1342" s="10">
        <f t="shared" si="91"/>
        <v>2258961576.78</v>
      </c>
      <c r="AC1342" s="10">
        <f t="shared" si="90"/>
        <v>2141251520.49</v>
      </c>
      <c r="AD1342" s="10">
        <f t="shared" si="88"/>
        <v>117710056.29</v>
      </c>
      <c r="AE1342" s="12">
        <f>C1342/(1+0.13)/VLOOKUP(A1342,[1]选股结果!$A$2:$AX$3002,3,FALSE)</f>
        <v>0.818048532080889</v>
      </c>
      <c r="AF1342" s="12">
        <f>(S1342/(1+0.1)+Z1342)/(VLOOKUP(A1342,[1]选股结果!$A$2:$AY$3002,51,FALSE))</f>
        <v>0.895932851072013</v>
      </c>
      <c r="AG1342" s="16"/>
      <c r="AH1342" s="12">
        <f>AD1342/VLOOKUP(A1342,[1]选股结果!$A$2:$AX$3002,35,FALSE)</f>
        <v>0.448584364378354</v>
      </c>
      <c r="AI1342" s="10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S1342/(1+0.13)+Z1342)</f>
        <v>246053077.681859</v>
      </c>
      <c r="AJ1342" s="10">
        <f t="shared" si="89"/>
        <v>-128343021.391859</v>
      </c>
      <c r="AK1342" s="18">
        <f>AD1342-VLOOKUP(A1342,[2]选股结果!$A$2:$G$4900,7,FALSE)</f>
        <v>117625236.31</v>
      </c>
    </row>
    <row r="1343" spans="1:37">
      <c r="A1343" s="5" t="s">
        <v>2719</v>
      </c>
      <c r="B1343" s="5" t="s">
        <v>2720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/>
      <c r="L1343" s="6">
        <v>0</v>
      </c>
      <c r="M1343" s="6">
        <v>0</v>
      </c>
      <c r="N1343" s="6"/>
      <c r="O1343" s="6">
        <v>0</v>
      </c>
      <c r="P1343" s="6">
        <v>46551369.68</v>
      </c>
      <c r="Q1343" s="6">
        <v>9163279.64</v>
      </c>
      <c r="R1343" s="6"/>
      <c r="S1343" s="6">
        <v>218783969.6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36116520.1</v>
      </c>
      <c r="AA1343" s="6">
        <v>10857455.6</v>
      </c>
      <c r="AB1343" s="10">
        <f t="shared" si="91"/>
        <v>436999766.57</v>
      </c>
      <c r="AC1343" s="10">
        <f t="shared" si="90"/>
        <v>312309314.98</v>
      </c>
      <c r="AD1343" s="10">
        <f t="shared" si="88"/>
        <v>124690451.59</v>
      </c>
      <c r="AE1343" s="12">
        <f>C1343/(1+0.13)/VLOOKUP(A1343,[1]选股结果!$A$2:$AX$3002,3,FALSE)</f>
        <v>1.2414476104647</v>
      </c>
      <c r="AF1343" s="12">
        <f>(S1343/(1+0.1)+Z1343)/(VLOOKUP(A1343,[1]选股结果!$A$2:$AY$3002,51,FALSE))</f>
        <v>1.00849451274415</v>
      </c>
      <c r="AG1343" s="16"/>
      <c r="AH1343" s="12">
        <f>AD1343/VLOOKUP(A1343,[1]选股结果!$A$2:$AX$3002,35,FALSE)</f>
        <v>2.34301470870627</v>
      </c>
      <c r="AI1343" s="10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S1343/(1+0.13)+Z1343)</f>
        <v>3300895.97061947</v>
      </c>
      <c r="AJ1343" s="10">
        <f t="shared" si="89"/>
        <v>121389555.619381</v>
      </c>
      <c r="AK1343" s="18">
        <f>AD1343-VLOOKUP(A1343,[2]选股结果!$A$2:$G$4900,7,FALSE)</f>
        <v>126252739.53</v>
      </c>
    </row>
    <row r="1344" spans="1:37">
      <c r="A1344" s="5" t="s">
        <v>2721</v>
      </c>
      <c r="B1344" s="5" t="s">
        <v>2722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/>
      <c r="L1344" s="6">
        <v>0</v>
      </c>
      <c r="M1344" s="6">
        <v>0</v>
      </c>
      <c r="N1344" s="6"/>
      <c r="O1344" s="6">
        <v>0</v>
      </c>
      <c r="P1344" s="6">
        <v>11181597.95</v>
      </c>
      <c r="Q1344" s="6">
        <v>1508403.97</v>
      </c>
      <c r="R1344" s="6"/>
      <c r="S1344" s="6">
        <v>396465678.09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82806628.59</v>
      </c>
      <c r="AA1344" s="6">
        <v>10365865.76</v>
      </c>
      <c r="AB1344" s="10">
        <f t="shared" si="91"/>
        <v>406611337.18</v>
      </c>
      <c r="AC1344" s="10">
        <f t="shared" si="90"/>
        <v>500819770.39</v>
      </c>
      <c r="AD1344" s="10">
        <f t="shared" si="88"/>
        <v>-94208433.2099999</v>
      </c>
      <c r="AE1344" s="12">
        <f>C1344/(1+0.13)/VLOOKUP(A1344,[1]选股结果!$A$2:$AX$3002,3,FALSE)</f>
        <v>0.846793975620736</v>
      </c>
      <c r="AF1344" s="12">
        <f>(S1344/(1+0.1)+Z1344)/(VLOOKUP(A1344,[1]选股结果!$A$2:$AY$3002,51,FALSE))</f>
        <v>1.1231085924783</v>
      </c>
      <c r="AG1344" s="16"/>
      <c r="AH1344" s="12">
        <f>AD1344/VLOOKUP(A1344,[1]选股结果!$A$2:$AX$3002,35,FALSE)</f>
        <v>-2.65480160694824</v>
      </c>
      <c r="AI1344" s="10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S1344/(1+0.13)+Z1344)</f>
        <v>-39015514.840531</v>
      </c>
      <c r="AJ1344" s="10">
        <f t="shared" si="89"/>
        <v>-55192918.3694689</v>
      </c>
      <c r="AK1344" s="18">
        <f>AD1344-VLOOKUP(A1344,[2]选股结果!$A$2:$G$4900,7,FALSE)</f>
        <v>-94208433.2099999</v>
      </c>
    </row>
    <row r="1345" spans="1:37">
      <c r="A1345" s="5" t="s">
        <v>2723</v>
      </c>
      <c r="B1345" s="5" t="s">
        <v>2724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/>
      <c r="L1345" s="6">
        <v>0</v>
      </c>
      <c r="M1345" s="6">
        <v>0</v>
      </c>
      <c r="N1345" s="6"/>
      <c r="O1345" s="6">
        <v>0</v>
      </c>
      <c r="P1345" s="6">
        <v>47674386.8</v>
      </c>
      <c r="Q1345" s="6">
        <v>136162013.85</v>
      </c>
      <c r="R1345" s="6"/>
      <c r="S1345" s="6">
        <v>2115833374.9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217079018.52</v>
      </c>
      <c r="AA1345" s="6">
        <v>142610456.07</v>
      </c>
      <c r="AB1345" s="10">
        <f t="shared" si="91"/>
        <v>2247976709.4</v>
      </c>
      <c r="AC1345" s="10">
        <f t="shared" si="90"/>
        <v>2523197236.29</v>
      </c>
      <c r="AD1345" s="10">
        <f t="shared" si="88"/>
        <v>-275220526.89</v>
      </c>
      <c r="AE1345" s="12">
        <f>C1345/(1+0.13)/VLOOKUP(A1345,[1]选股结果!$A$2:$AX$3002,3,FALSE)</f>
        <v>0.762063787034784</v>
      </c>
      <c r="AF1345" s="12">
        <f>(S1345/(1+0.1)+Z1345)/(VLOOKUP(A1345,[1]选股结果!$A$2:$AY$3002,51,FALSE))</f>
        <v>0.926777379789608</v>
      </c>
      <c r="AG1345" s="16"/>
      <c r="AH1345" s="12">
        <f>AD1345/VLOOKUP(A1345,[1]选股结果!$A$2:$AX$3002,35,FALSE)</f>
        <v>-2.36218639907137</v>
      </c>
      <c r="AI1345" s="10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S1345/(1+0.13)+Z1345)</f>
        <v>220187165.289292</v>
      </c>
      <c r="AJ1345" s="10">
        <f t="shared" si="89"/>
        <v>-495407692.179292</v>
      </c>
      <c r="AK1345" s="18">
        <f>AD1345-VLOOKUP(A1345,[2]选股结果!$A$2:$G$4900,7,FALSE)</f>
        <v>-272211116.74</v>
      </c>
    </row>
    <row r="1346" spans="1:37">
      <c r="A1346" s="5" t="s">
        <v>2725</v>
      </c>
      <c r="B1346" s="5" t="s">
        <v>2726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/>
      <c r="L1346" s="6">
        <v>0</v>
      </c>
      <c r="M1346" s="6">
        <v>0</v>
      </c>
      <c r="N1346" s="6"/>
      <c r="O1346" s="6">
        <v>0</v>
      </c>
      <c r="P1346" s="6">
        <v>129143507.07</v>
      </c>
      <c r="Q1346" s="6">
        <v>53343278.06</v>
      </c>
      <c r="R1346" s="6"/>
      <c r="S1346" s="6">
        <v>3586619839.71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414133370.81</v>
      </c>
      <c r="AA1346" s="6">
        <v>328782438.58</v>
      </c>
      <c r="AB1346" s="10">
        <f t="shared" si="91"/>
        <v>4200406390.18</v>
      </c>
      <c r="AC1346" s="10">
        <f t="shared" si="90"/>
        <v>4458679156.17</v>
      </c>
      <c r="AD1346" s="10">
        <f t="shared" si="88"/>
        <v>-258272765.99</v>
      </c>
      <c r="AE1346" s="12">
        <f>C1346/(1+0.13)/VLOOKUP(A1346,[1]选股结果!$A$2:$AX$3002,3,FALSE)</f>
        <v>0.868135217458561</v>
      </c>
      <c r="AF1346" s="12">
        <f>(S1346/(1+0.1)+Z1346)/(VLOOKUP(A1346,[1]选股结果!$A$2:$AY$3002,51,FALSE))</f>
        <v>0.920271374204214</v>
      </c>
      <c r="AG1346" s="16"/>
      <c r="AH1346" s="12">
        <f>AD1346/VLOOKUP(A1346,[1]选股结果!$A$2:$AX$3002,35,FALSE)</f>
        <v>-1.91648250997071</v>
      </c>
      <c r="AI1346" s="10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S1346/(1+0.13)+Z1346)</f>
        <v>404924649.899557</v>
      </c>
      <c r="AJ1346" s="10">
        <f t="shared" si="89"/>
        <v>-663197415.889557</v>
      </c>
      <c r="AK1346" s="18">
        <f>AD1346-VLOOKUP(A1346,[2]选股结果!$A$2:$G$4900,7,FALSE)</f>
        <v>-258745711.22</v>
      </c>
    </row>
    <row r="1347" spans="1:37">
      <c r="A1347" s="5" t="s">
        <v>2727</v>
      </c>
      <c r="B1347" s="5" t="s">
        <v>2728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/>
      <c r="L1347" s="6">
        <v>0</v>
      </c>
      <c r="M1347" s="6">
        <v>0</v>
      </c>
      <c r="N1347" s="6"/>
      <c r="O1347" s="6">
        <v>0</v>
      </c>
      <c r="P1347" s="6">
        <v>68820505.06</v>
      </c>
      <c r="Q1347" s="6">
        <v>57078480.31</v>
      </c>
      <c r="R1347" s="6"/>
      <c r="S1347" s="6">
        <v>475064374.3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174321455.57</v>
      </c>
      <c r="AA1347" s="6">
        <v>111388018.83</v>
      </c>
      <c r="AB1347" s="10">
        <f t="shared" si="91"/>
        <v>869183219.64</v>
      </c>
      <c r="AC1347" s="10">
        <f t="shared" si="90"/>
        <v>829594353.76</v>
      </c>
      <c r="AD1347" s="10">
        <f t="shared" ref="AD1347:AD1410" si="92">AB1347-AC1347</f>
        <v>39588865.8800001</v>
      </c>
      <c r="AE1347" s="12">
        <f>C1347/(1+0.13)/VLOOKUP(A1347,[1]选股结果!$A$2:$AX$3002,3,FALSE)</f>
        <v>0.874273415110444</v>
      </c>
      <c r="AF1347" s="12">
        <f>(S1347/(1+0.1)+Z1347)/(VLOOKUP(A1347,[1]选股结果!$A$2:$AY$3002,51,FALSE))</f>
        <v>0.837739581411552</v>
      </c>
      <c r="AG1347" s="16"/>
      <c r="AH1347" s="12">
        <f>AD1347/VLOOKUP(A1347,[1]选股结果!$A$2:$AX$3002,35,FALSE)</f>
        <v>0.396997325958489</v>
      </c>
      <c r="AI1347" s="10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S1347/(1+0.13)+Z1347)</f>
        <v>128879289.922035</v>
      </c>
      <c r="AJ1347" s="10">
        <f t="shared" ref="AJ1347:AJ1410" si="93">AD1347-AI1347</f>
        <v>-89290424.0420353</v>
      </c>
      <c r="AK1347" s="18">
        <f>AD1347-VLOOKUP(A1347,[2]选股结果!$A$2:$G$4900,7,FALSE)</f>
        <v>39588865.8800001</v>
      </c>
    </row>
    <row r="1348" spans="1:37">
      <c r="A1348" s="5" t="s">
        <v>2729</v>
      </c>
      <c r="B1348" s="5" t="s">
        <v>2730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/>
      <c r="L1348" s="6">
        <v>0</v>
      </c>
      <c r="M1348" s="6">
        <v>0</v>
      </c>
      <c r="N1348" s="6"/>
      <c r="O1348" s="6">
        <v>0</v>
      </c>
      <c r="P1348" s="6">
        <v>50951520.94</v>
      </c>
      <c r="Q1348" s="6">
        <v>20759531.11</v>
      </c>
      <c r="R1348" s="6"/>
      <c r="S1348" s="6">
        <v>915022255.56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360560227.22</v>
      </c>
      <c r="AA1348" s="6">
        <v>70156622.42</v>
      </c>
      <c r="AB1348" s="10">
        <f t="shared" si="91"/>
        <v>1448627751.03</v>
      </c>
      <c r="AC1348" s="10">
        <f t="shared" si="90"/>
        <v>1396690626.14</v>
      </c>
      <c r="AD1348" s="10">
        <f t="shared" si="92"/>
        <v>51937124.8899999</v>
      </c>
      <c r="AE1348" s="12">
        <f>C1348/(1+0.13)/VLOOKUP(A1348,[1]选股结果!$A$2:$AX$3002,3,FALSE)</f>
        <v>0.736185439641429</v>
      </c>
      <c r="AF1348" s="12">
        <f>(S1348/(1+0.1)+Z1348)/(VLOOKUP(A1348,[1]选股结果!$A$2:$AY$3002,51,FALSE))</f>
        <v>0.78784442228465</v>
      </c>
      <c r="AG1348" s="16"/>
      <c r="AH1348" s="12">
        <f>AD1348/VLOOKUP(A1348,[1]选股结果!$A$2:$AX$3002,35,FALSE)</f>
        <v>0.252465641730377</v>
      </c>
      <c r="AI1348" s="10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S1348/(1+0.13)+Z1348)</f>
        <v>343180624.559823</v>
      </c>
      <c r="AJ1348" s="10">
        <f t="shared" si="93"/>
        <v>-291243499.669823</v>
      </c>
      <c r="AK1348" s="18">
        <f>AD1348-VLOOKUP(A1348,[2]选股结果!$A$2:$G$4900,7,FALSE)</f>
        <v>51799169.8499999</v>
      </c>
    </row>
    <row r="1349" spans="1:37">
      <c r="A1349" s="5" t="s">
        <v>2731</v>
      </c>
      <c r="B1349" s="5" t="s">
        <v>2732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/>
      <c r="L1349" s="6">
        <v>0</v>
      </c>
      <c r="M1349" s="6">
        <v>0</v>
      </c>
      <c r="N1349" s="6"/>
      <c r="O1349" s="6">
        <v>0</v>
      </c>
      <c r="P1349" s="6">
        <v>160648806.59</v>
      </c>
      <c r="Q1349" s="6">
        <v>30652430.33</v>
      </c>
      <c r="R1349" s="6"/>
      <c r="S1349" s="6">
        <v>1955591226.73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316775133.99</v>
      </c>
      <c r="AA1349" s="6">
        <v>423333360.25</v>
      </c>
      <c r="AB1349" s="10">
        <f t="shared" si="91"/>
        <v>2588156258.01</v>
      </c>
      <c r="AC1349" s="10">
        <f t="shared" si="90"/>
        <v>2856348527.56</v>
      </c>
      <c r="AD1349" s="10">
        <f t="shared" si="92"/>
        <v>-268192269.550001</v>
      </c>
      <c r="AE1349" s="12">
        <f>C1349/(1+0.13)/VLOOKUP(A1349,[1]选股结果!$A$2:$AX$3002,3,FALSE)</f>
        <v>0.957129417442581</v>
      </c>
      <c r="AF1349" s="12">
        <f>(S1349/(1+0.1)+Z1349)/(VLOOKUP(A1349,[1]选股结果!$A$2:$AY$3002,51,FALSE))</f>
        <v>0.986758425646391</v>
      </c>
      <c r="AG1349" s="16"/>
      <c r="AH1349" s="12">
        <f>AD1349/VLOOKUP(A1349,[1]选股结果!$A$2:$AX$3002,35,FALSE)</f>
        <v>-1.44312901597829</v>
      </c>
      <c r="AI1349" s="10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S1349/(1+0.13)+Z1349)</f>
        <v>75306300.0792034</v>
      </c>
      <c r="AJ1349" s="10">
        <f t="shared" si="93"/>
        <v>-343498569.629204</v>
      </c>
      <c r="AK1349" s="18">
        <f>AD1349-VLOOKUP(A1349,[2]选股结果!$A$2:$G$4900,7,FALSE)</f>
        <v>-270303542.940001</v>
      </c>
    </row>
    <row r="1350" spans="1:37">
      <c r="A1350" s="5" t="s">
        <v>2733</v>
      </c>
      <c r="B1350" s="5" t="s">
        <v>2734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/>
      <c r="L1350" s="6">
        <v>0</v>
      </c>
      <c r="M1350" s="6">
        <v>0</v>
      </c>
      <c r="N1350" s="6"/>
      <c r="O1350" s="6">
        <v>0</v>
      </c>
      <c r="P1350" s="6">
        <v>150977746.11</v>
      </c>
      <c r="Q1350" s="6">
        <v>72210084.06</v>
      </c>
      <c r="R1350" s="6"/>
      <c r="S1350" s="6">
        <v>1552034032.48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415819638.95</v>
      </c>
      <c r="AA1350" s="6">
        <v>267517517.03</v>
      </c>
      <c r="AB1350" s="10">
        <f t="shared" si="91"/>
        <v>2019930483.36</v>
      </c>
      <c r="AC1350" s="10">
        <f t="shared" si="90"/>
        <v>2386348934.57</v>
      </c>
      <c r="AD1350" s="10">
        <f t="shared" si="92"/>
        <v>-366418451.21</v>
      </c>
      <c r="AE1350" s="12">
        <f>C1350/(1+0.13)/VLOOKUP(A1350,[1]选股结果!$A$2:$AX$3002,3,FALSE)</f>
        <v>0.669210155654262</v>
      </c>
      <c r="AF1350" s="12">
        <f>(S1350/(1+0.1)+Z1350)/(VLOOKUP(A1350,[1]选股结果!$A$2:$AY$3002,51,FALSE))</f>
        <v>0.866341528025439</v>
      </c>
      <c r="AG1350" s="16"/>
      <c r="AH1350" s="12">
        <f>AD1350/VLOOKUP(A1350,[1]选股结果!$A$2:$AX$3002,35,FALSE)</f>
        <v>-1.07292682650402</v>
      </c>
      <c r="AI1350" s="10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S1350/(1+0.13)+Z1350)</f>
        <v>319289592.667434</v>
      </c>
      <c r="AJ1350" s="10">
        <f t="shared" si="93"/>
        <v>-685708043.877434</v>
      </c>
      <c r="AK1350" s="18">
        <f>AD1350-VLOOKUP(A1350,[2]选股结果!$A$2:$G$4900,7,FALSE)</f>
        <v>-366436994.66</v>
      </c>
    </row>
    <row r="1351" spans="1:37">
      <c r="A1351" s="5" t="s">
        <v>2735</v>
      </c>
      <c r="B1351" s="5" t="s">
        <v>2736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/>
      <c r="L1351" s="6">
        <v>0</v>
      </c>
      <c r="M1351" s="6">
        <v>0</v>
      </c>
      <c r="N1351" s="6"/>
      <c r="O1351" s="6">
        <v>0</v>
      </c>
      <c r="P1351" s="6">
        <v>32266337.77</v>
      </c>
      <c r="Q1351" s="6">
        <v>49865806.21</v>
      </c>
      <c r="R1351" s="6"/>
      <c r="S1351" s="6">
        <v>344382046.39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94746788.82</v>
      </c>
      <c r="AA1351" s="6">
        <v>37070666.87</v>
      </c>
      <c r="AB1351" s="10">
        <f t="shared" si="91"/>
        <v>574966048.14</v>
      </c>
      <c r="AC1351" s="10">
        <f t="shared" si="90"/>
        <v>508465839.85</v>
      </c>
      <c r="AD1351" s="10">
        <f t="shared" si="92"/>
        <v>66500208.29</v>
      </c>
      <c r="AE1351" s="12">
        <f>C1351/(1+0.13)/VLOOKUP(A1351,[1]选股结果!$A$2:$AX$3002,3,FALSE)</f>
        <v>0.934469984039882</v>
      </c>
      <c r="AF1351" s="12">
        <f>(S1351/(1+0.1)+Z1351)/(VLOOKUP(A1351,[1]选股结果!$A$2:$AY$3002,51,FALSE))</f>
        <v>0.882736899422257</v>
      </c>
      <c r="AG1351" s="16"/>
      <c r="AH1351" s="12">
        <f>AD1351/VLOOKUP(A1351,[1]选股结果!$A$2:$AX$3002,35,FALSE)</f>
        <v>1.34577036218223</v>
      </c>
      <c r="AI1351" s="10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S1351/(1+0.13)+Z1351)</f>
        <v>62486859.2184955</v>
      </c>
      <c r="AJ1351" s="10">
        <f t="shared" si="93"/>
        <v>4013349.07150447</v>
      </c>
      <c r="AK1351" s="18">
        <f>AD1351-VLOOKUP(A1351,[2]选股结果!$A$2:$G$4900,7,FALSE)</f>
        <v>67167060.79</v>
      </c>
    </row>
    <row r="1352" spans="1:37">
      <c r="A1352" s="5" t="s">
        <v>2737</v>
      </c>
      <c r="B1352" s="5" t="s">
        <v>2738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/>
      <c r="L1352" s="6">
        <v>0</v>
      </c>
      <c r="M1352" s="6">
        <v>0</v>
      </c>
      <c r="N1352" s="6"/>
      <c r="O1352" s="6">
        <v>0</v>
      </c>
      <c r="P1352" s="6">
        <v>27025348.48</v>
      </c>
      <c r="Q1352" s="6">
        <v>84074141.94</v>
      </c>
      <c r="R1352" s="6"/>
      <c r="S1352" s="6">
        <v>373722762.37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79351398.93</v>
      </c>
      <c r="AA1352" s="6">
        <v>85509284.95</v>
      </c>
      <c r="AB1352" s="10">
        <f t="shared" si="91"/>
        <v>617320634.52</v>
      </c>
      <c r="AC1352" s="10">
        <f t="shared" si="90"/>
        <v>565608794.73</v>
      </c>
      <c r="AD1352" s="10">
        <f t="shared" si="92"/>
        <v>51711839.79</v>
      </c>
      <c r="AE1352" s="12">
        <f>C1352/(1+0.13)/VLOOKUP(A1352,[1]选股结果!$A$2:$AX$3002,3,FALSE)</f>
        <v>0.690564085437031</v>
      </c>
      <c r="AF1352" s="12">
        <f>(S1352/(1+0.1)+Z1352)/(VLOOKUP(A1352,[1]选股结果!$A$2:$AY$3002,51,FALSE))</f>
        <v>0.695336939095134</v>
      </c>
      <c r="AG1352" s="16"/>
      <c r="AH1352" s="12">
        <f>AD1352/VLOOKUP(A1352,[1]选股结果!$A$2:$AX$3002,35,FALSE)</f>
        <v>0.960372411251847</v>
      </c>
      <c r="AI1352" s="10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S1352/(1+0.13)+Z1352)</f>
        <v>192648955.997965</v>
      </c>
      <c r="AJ1352" s="10">
        <f t="shared" si="93"/>
        <v>-140937116.207965</v>
      </c>
      <c r="AK1352" s="18">
        <f>AD1352-VLOOKUP(A1352,[2]选股结果!$A$2:$G$4900,7,FALSE)</f>
        <v>51711742.56</v>
      </c>
    </row>
    <row r="1353" spans="1:37">
      <c r="A1353" s="5" t="s">
        <v>2739</v>
      </c>
      <c r="B1353" s="5" t="s">
        <v>2740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/>
      <c r="L1353" s="6">
        <v>0</v>
      </c>
      <c r="M1353" s="6">
        <v>0</v>
      </c>
      <c r="N1353" s="6"/>
      <c r="O1353" s="6">
        <v>0</v>
      </c>
      <c r="P1353" s="6">
        <v>43060921.98</v>
      </c>
      <c r="Q1353" s="6">
        <v>8391699.67</v>
      </c>
      <c r="R1353" s="6"/>
      <c r="S1353" s="6">
        <v>1084275623.74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321410564.01</v>
      </c>
      <c r="AA1353" s="6">
        <v>115515781.39</v>
      </c>
      <c r="AB1353" s="10">
        <f t="shared" si="91"/>
        <v>1488230088.58</v>
      </c>
      <c r="AC1353" s="10">
        <f t="shared" si="90"/>
        <v>1564262891.12</v>
      </c>
      <c r="AD1353" s="10">
        <f t="shared" si="92"/>
        <v>-76032802.54</v>
      </c>
      <c r="AE1353" s="12">
        <f>C1353/(1+0.13)/VLOOKUP(A1353,[1]选股结果!$A$2:$AX$3002,3,FALSE)</f>
        <v>0.835048788307175</v>
      </c>
      <c r="AF1353" s="12">
        <f>(S1353/(1+0.1)+Z1353)/(VLOOKUP(A1353,[1]选股结果!$A$2:$AY$3002,51,FALSE))</f>
        <v>0.871571422427238</v>
      </c>
      <c r="AG1353" s="16"/>
      <c r="AH1353" s="12">
        <f>AD1353/VLOOKUP(A1353,[1]选股结果!$A$2:$AX$3002,35,FALSE)</f>
        <v>-1.46838851322058</v>
      </c>
      <c r="AI1353" s="10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S1353/(1+0.13)+Z1353)</f>
        <v>218776449.227611</v>
      </c>
      <c r="AJ1353" s="10">
        <f t="shared" si="93"/>
        <v>-294809251.767611</v>
      </c>
      <c r="AK1353" s="18">
        <f>AD1353-VLOOKUP(A1353,[2]选股结果!$A$2:$G$4900,7,FALSE)</f>
        <v>-75893446.96</v>
      </c>
    </row>
    <row r="1354" spans="1:37">
      <c r="A1354" s="5" t="s">
        <v>2741</v>
      </c>
      <c r="B1354" s="5" t="s">
        <v>2742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/>
      <c r="L1354" s="6">
        <v>0</v>
      </c>
      <c r="M1354" s="6">
        <v>0</v>
      </c>
      <c r="N1354" s="6"/>
      <c r="O1354" s="6">
        <v>0</v>
      </c>
      <c r="P1354" s="6">
        <v>31666756.18</v>
      </c>
      <c r="Q1354" s="6">
        <v>109587490.54</v>
      </c>
      <c r="R1354" s="6"/>
      <c r="S1354" s="6">
        <v>324927701.91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675647669.19</v>
      </c>
      <c r="AA1354" s="6">
        <v>318705961.64</v>
      </c>
      <c r="AB1354" s="10">
        <f t="shared" si="91"/>
        <v>1460585424.74</v>
      </c>
      <c r="AC1354" s="10">
        <f t="shared" si="90"/>
        <v>1350948088.92</v>
      </c>
      <c r="AD1354" s="10">
        <f t="shared" si="92"/>
        <v>109637335.82</v>
      </c>
      <c r="AE1354" s="12">
        <f>C1354/(1+0.13)/VLOOKUP(A1354,[1]选股结果!$A$2:$AX$3002,3,FALSE)</f>
        <v>0.857741915245066</v>
      </c>
      <c r="AF1354" s="12">
        <f>(S1354/(1+0.1)+Z1354)/(VLOOKUP(A1354,[1]选股结果!$A$2:$AY$3002,51,FALSE))</f>
        <v>0.723364813104592</v>
      </c>
      <c r="AG1354" s="16"/>
      <c r="AH1354" s="12">
        <f>AD1354/VLOOKUP(A1354,[1]选股结果!$A$2:$AX$3002,35,FALSE)</f>
        <v>2.93815685407035</v>
      </c>
      <c r="AI1354" s="10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S1354/(1+0.13)+Z1354)</f>
        <v>379194029.781593</v>
      </c>
      <c r="AJ1354" s="10">
        <f t="shared" si="93"/>
        <v>-269556693.961593</v>
      </c>
      <c r="AK1354" s="18">
        <f>AD1354-VLOOKUP(A1354,[2]选股结果!$A$2:$G$4900,7,FALSE)</f>
        <v>109561581.79</v>
      </c>
    </row>
    <row r="1355" spans="1:37">
      <c r="A1355" s="5" t="s">
        <v>2743</v>
      </c>
      <c r="B1355" s="5" t="s">
        <v>2744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/>
      <c r="L1355" s="6">
        <v>0</v>
      </c>
      <c r="M1355" s="6">
        <v>0</v>
      </c>
      <c r="N1355" s="6"/>
      <c r="O1355" s="6">
        <v>0</v>
      </c>
      <c r="P1355" s="6">
        <v>106243159.56</v>
      </c>
      <c r="Q1355" s="6">
        <v>52538794.26</v>
      </c>
      <c r="R1355" s="6"/>
      <c r="S1355" s="6">
        <v>373053369.02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960639751.28</v>
      </c>
      <c r="AA1355" s="6">
        <v>41643957.2</v>
      </c>
      <c r="AB1355" s="10">
        <f t="shared" si="91"/>
        <v>1347831289.88</v>
      </c>
      <c r="AC1355" s="10">
        <f t="shared" si="90"/>
        <v>1481580237.06</v>
      </c>
      <c r="AD1355" s="10">
        <f t="shared" si="92"/>
        <v>-133748947.18</v>
      </c>
      <c r="AE1355" s="12">
        <f>C1355/(1+0.13)/VLOOKUP(A1355,[1]选股结果!$A$2:$AX$3002,3,FALSE)</f>
        <v>0.794296348402375</v>
      </c>
      <c r="AF1355" s="12">
        <f>(S1355/(1+0.1)+Z1355)/(VLOOKUP(A1355,[1]选股结果!$A$2:$AY$3002,51,FALSE))</f>
        <v>0.984165820378654</v>
      </c>
      <c r="AG1355" s="16"/>
      <c r="AH1355" s="12">
        <f>AD1355/VLOOKUP(A1355,[1]选股结果!$A$2:$AX$3002,35,FALSE)</f>
        <v>-1.2575922316736</v>
      </c>
      <c r="AI1355" s="10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S1355/(1+0.13)+Z1355)</f>
        <v>29915763.9035399</v>
      </c>
      <c r="AJ1355" s="10">
        <f t="shared" si="93"/>
        <v>-163664711.08354</v>
      </c>
      <c r="AK1355" s="18">
        <f>AD1355-VLOOKUP(A1355,[2]选股结果!$A$2:$G$4900,7,FALSE)</f>
        <v>-133748947.18</v>
      </c>
    </row>
    <row r="1356" spans="1:37">
      <c r="A1356" s="5" t="s">
        <v>2745</v>
      </c>
      <c r="B1356" s="5" t="s">
        <v>2746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/>
      <c r="L1356" s="6">
        <v>0</v>
      </c>
      <c r="M1356" s="6">
        <v>0</v>
      </c>
      <c r="N1356" s="6"/>
      <c r="O1356" s="6">
        <v>0</v>
      </c>
      <c r="P1356" s="6">
        <v>116140523.86</v>
      </c>
      <c r="Q1356" s="6">
        <v>23311031.15</v>
      </c>
      <c r="R1356" s="6"/>
      <c r="S1356" s="6">
        <v>1940623344.92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210546047.59</v>
      </c>
      <c r="AA1356" s="6">
        <v>74459172.42</v>
      </c>
      <c r="AB1356" s="10">
        <f t="shared" si="91"/>
        <v>2545954598.76</v>
      </c>
      <c r="AC1356" s="10">
        <f t="shared" si="90"/>
        <v>2341769088.79</v>
      </c>
      <c r="AD1356" s="10">
        <f t="shared" si="92"/>
        <v>204185509.97</v>
      </c>
      <c r="AE1356" s="12">
        <f>C1356/(1+0.13)/VLOOKUP(A1356,[1]选股结果!$A$2:$AX$3002,3,FALSE)</f>
        <v>0.979082513324136</v>
      </c>
      <c r="AF1356" s="12">
        <f>(S1356/(1+0.1)+Z1356)/(VLOOKUP(A1356,[1]选股结果!$A$2:$AY$3002,51,FALSE))</f>
        <v>0.925614956507645</v>
      </c>
      <c r="AG1356" s="16"/>
      <c r="AH1356" s="12">
        <f>AD1356/VLOOKUP(A1356,[1]选股结果!$A$2:$AX$3002,35,FALSE)</f>
        <v>2.29028666767393</v>
      </c>
      <c r="AI1356" s="10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S1356/(1+0.13)+Z1356)</f>
        <v>205533687.165398</v>
      </c>
      <c r="AJ1356" s="10">
        <f t="shared" si="93"/>
        <v>-1348177.19539833</v>
      </c>
      <c r="AK1356" s="18">
        <f>AD1356-VLOOKUP(A1356,[2]选股结果!$A$2:$G$4900,7,FALSE)</f>
        <v>204185509.97</v>
      </c>
    </row>
    <row r="1357" spans="1:37">
      <c r="A1357" s="5" t="s">
        <v>2747</v>
      </c>
      <c r="B1357" s="5" t="s">
        <v>2748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/>
      <c r="L1357" s="6">
        <v>0</v>
      </c>
      <c r="M1357" s="6">
        <v>0</v>
      </c>
      <c r="N1357" s="6"/>
      <c r="O1357" s="6">
        <v>0</v>
      </c>
      <c r="P1357" s="6">
        <v>44491283.91</v>
      </c>
      <c r="Q1357" s="6">
        <v>45385003.77</v>
      </c>
      <c r="R1357" s="6"/>
      <c r="S1357" s="6">
        <v>1223000189.64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405628652.06</v>
      </c>
      <c r="AA1357" s="6">
        <v>192074511.43</v>
      </c>
      <c r="AB1357" s="10">
        <f t="shared" si="91"/>
        <v>1369082897.6</v>
      </c>
      <c r="AC1357" s="10">
        <f t="shared" si="90"/>
        <v>1865194637.04</v>
      </c>
      <c r="AD1357" s="10">
        <f t="shared" si="92"/>
        <v>-496111739.44</v>
      </c>
      <c r="AE1357" s="12">
        <f>C1357/(1+0.13)/VLOOKUP(A1357,[1]选股结果!$A$2:$AX$3002,3,FALSE)</f>
        <v>0.903752630509375</v>
      </c>
      <c r="AF1357" s="12">
        <f>(S1357/(1+0.1)+Z1357)/(VLOOKUP(A1357,[1]选股结果!$A$2:$AY$3002,51,FALSE))</f>
        <v>1.18461958999854</v>
      </c>
      <c r="AG1357" s="16"/>
      <c r="AH1357" s="12">
        <f>AD1357/VLOOKUP(A1357,[1]选股结果!$A$2:$AX$3002,35,FALSE)</f>
        <v>-54.1794657873392</v>
      </c>
      <c r="AI1357" s="10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S1357/(1+0.13)+Z1357)</f>
        <v>-206972493.688761</v>
      </c>
      <c r="AJ1357" s="10">
        <f t="shared" si="93"/>
        <v>-289139245.751239</v>
      </c>
      <c r="AK1357" s="18">
        <f>AD1357-VLOOKUP(A1357,[2]选股结果!$A$2:$G$4900,7,FALSE)</f>
        <v>-495163599.85</v>
      </c>
    </row>
    <row r="1358" spans="1:37">
      <c r="A1358" s="5" t="s">
        <v>2749</v>
      </c>
      <c r="B1358" s="5" t="s">
        <v>2750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/>
      <c r="L1358" s="6">
        <v>0</v>
      </c>
      <c r="M1358" s="6">
        <v>0</v>
      </c>
      <c r="N1358" s="6"/>
      <c r="O1358" s="6">
        <v>0</v>
      </c>
      <c r="P1358" s="6">
        <v>41236232.25</v>
      </c>
      <c r="Q1358" s="6">
        <v>19231529.48</v>
      </c>
      <c r="R1358" s="6"/>
      <c r="S1358" s="6">
        <v>353167956.44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73742315.01</v>
      </c>
      <c r="AA1358" s="6">
        <v>94735686.77</v>
      </c>
      <c r="AB1358" s="10">
        <f t="shared" si="91"/>
        <v>571181294.77</v>
      </c>
      <c r="AC1358" s="10">
        <f t="shared" si="90"/>
        <v>562882190.47</v>
      </c>
      <c r="AD1358" s="10">
        <f t="shared" si="92"/>
        <v>8299104.29999995</v>
      </c>
      <c r="AE1358" s="12">
        <f>C1358/(1+0.13)/VLOOKUP(A1358,[1]选股结果!$A$2:$AX$3002,3,FALSE)</f>
        <v>0.671757751387943</v>
      </c>
      <c r="AF1358" s="12">
        <f>(S1358/(1+0.1)+Z1358)/(VLOOKUP(A1358,[1]选股结果!$A$2:$AY$3002,51,FALSE))</f>
        <v>0.612398240322544</v>
      </c>
      <c r="AG1358" s="16"/>
      <c r="AH1358" s="12">
        <f>AD1358/VLOOKUP(A1358,[1]选股结果!$A$2:$AX$3002,35,FALSE)</f>
        <v>0.1673577262772</v>
      </c>
      <c r="AI1358" s="10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S1358/(1+0.13)+Z1358)</f>
        <v>258404889.301327</v>
      </c>
      <c r="AJ1358" s="10">
        <f t="shared" si="93"/>
        <v>-250105785.001327</v>
      </c>
      <c r="AK1358" s="18">
        <f>AD1358-VLOOKUP(A1358,[2]选股结果!$A$2:$G$4900,7,FALSE)</f>
        <v>8850585.92999995</v>
      </c>
    </row>
    <row r="1359" spans="1:37">
      <c r="A1359" s="5" t="s">
        <v>2751</v>
      </c>
      <c r="B1359" s="5" t="s">
        <v>2752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/>
      <c r="L1359" s="6">
        <v>0</v>
      </c>
      <c r="M1359" s="6">
        <v>0</v>
      </c>
      <c r="N1359" s="6"/>
      <c r="O1359" s="6">
        <v>0</v>
      </c>
      <c r="P1359" s="6">
        <v>43744678.96</v>
      </c>
      <c r="Q1359" s="6">
        <v>53515201.35</v>
      </c>
      <c r="R1359" s="6"/>
      <c r="S1359" s="6">
        <v>91781822.79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39457815.26</v>
      </c>
      <c r="AA1359" s="6">
        <v>65410517.45</v>
      </c>
      <c r="AB1359" s="10">
        <f t="shared" si="91"/>
        <v>219432095.34</v>
      </c>
      <c r="AC1359" s="10">
        <f t="shared" si="90"/>
        <v>240394834.46</v>
      </c>
      <c r="AD1359" s="10">
        <f t="shared" si="92"/>
        <v>-20962739.12</v>
      </c>
      <c r="AE1359" s="12">
        <f>C1359/(1+0.13)/VLOOKUP(A1359,[1]选股结果!$A$2:$AX$3002,3,FALSE)</f>
        <v>0.533356790442778</v>
      </c>
      <c r="AF1359" s="12">
        <f>(S1359/(1+0.1)+Z1359)/(VLOOKUP(A1359,[1]选股结果!$A$2:$AY$3002,51,FALSE))</f>
        <v>0.769817330122789</v>
      </c>
      <c r="AG1359" s="16"/>
      <c r="AH1359" s="12">
        <f>AD1359/VLOOKUP(A1359,[1]选股结果!$A$2:$AX$3002,35,FALSE)</f>
        <v>-0.225360589097731</v>
      </c>
      <c r="AI1359" s="10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S1359/(1+0.13)+Z1359)</f>
        <v>38962187.1534513</v>
      </c>
      <c r="AJ1359" s="10">
        <f t="shared" si="93"/>
        <v>-59924926.2734513</v>
      </c>
      <c r="AK1359" s="18">
        <f>AD1359-VLOOKUP(A1359,[2]选股结果!$A$2:$G$4900,7,FALSE)</f>
        <v>-20962739.12</v>
      </c>
    </row>
    <row r="1360" spans="1:37">
      <c r="A1360" s="5" t="s">
        <v>2753</v>
      </c>
      <c r="B1360" s="5" t="s">
        <v>2754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/>
      <c r="L1360" s="6">
        <v>0</v>
      </c>
      <c r="M1360" s="6">
        <v>0</v>
      </c>
      <c r="N1360" s="6"/>
      <c r="O1360" s="6">
        <v>0</v>
      </c>
      <c r="P1360" s="6">
        <v>70099481</v>
      </c>
      <c r="Q1360" s="6">
        <v>74389357.48</v>
      </c>
      <c r="R1360" s="6"/>
      <c r="S1360" s="6">
        <v>397648123.72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1305085022.82</v>
      </c>
      <c r="AA1360" s="6">
        <v>159142261.09</v>
      </c>
      <c r="AB1360" s="10">
        <f t="shared" si="91"/>
        <v>2156460130.35</v>
      </c>
      <c r="AC1360" s="10">
        <f t="shared" si="90"/>
        <v>1931974888.63</v>
      </c>
      <c r="AD1360" s="10">
        <f t="shared" si="92"/>
        <v>224485241.72</v>
      </c>
      <c r="AE1360" s="12">
        <f>C1360/(1+0.13)/VLOOKUP(A1360,[1]选股结果!$A$2:$AX$3002,3,FALSE)</f>
        <v>0.757468921442878</v>
      </c>
      <c r="AF1360" s="12">
        <f>(S1360/(1+0.1)+Z1360)/(VLOOKUP(A1360,[1]选股结果!$A$2:$AY$3002,51,FALSE))</f>
        <v>0.788686736466651</v>
      </c>
      <c r="AG1360" s="16"/>
      <c r="AH1360" s="12">
        <f>AD1360/VLOOKUP(A1360,[1]选股结果!$A$2:$AX$3002,35,FALSE)</f>
        <v>1.04508262863757</v>
      </c>
      <c r="AI1360" s="10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S1360/(1+0.13)+Z1360)</f>
        <v>456125868.677522</v>
      </c>
      <c r="AJ1360" s="10">
        <f t="shared" si="93"/>
        <v>-231640626.957522</v>
      </c>
      <c r="AK1360" s="18">
        <f>AD1360-VLOOKUP(A1360,[2]选股结果!$A$2:$G$4900,7,FALSE)</f>
        <v>225379008.41</v>
      </c>
    </row>
    <row r="1361" spans="1:37">
      <c r="A1361" s="5" t="s">
        <v>2755</v>
      </c>
      <c r="B1361" s="5" t="s">
        <v>2756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/>
      <c r="L1361" s="6">
        <v>0</v>
      </c>
      <c r="M1361" s="6">
        <v>0</v>
      </c>
      <c r="N1361" s="6"/>
      <c r="O1361" s="6">
        <v>0</v>
      </c>
      <c r="P1361" s="6">
        <v>50527494.65</v>
      </c>
      <c r="Q1361" s="6">
        <v>16646593.99</v>
      </c>
      <c r="R1361" s="6"/>
      <c r="S1361" s="6">
        <v>376731281.71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292472042.55</v>
      </c>
      <c r="AA1361" s="6">
        <v>88159516.79</v>
      </c>
      <c r="AB1361" s="10">
        <f t="shared" si="91"/>
        <v>885044303.89</v>
      </c>
      <c r="AC1361" s="10">
        <f t="shared" si="90"/>
        <v>807890335.7</v>
      </c>
      <c r="AD1361" s="10">
        <f t="shared" si="92"/>
        <v>77153968.1900001</v>
      </c>
      <c r="AE1361" s="12">
        <f>C1361/(1+0.13)/VLOOKUP(A1361,[1]选股结果!$A$2:$AX$3002,3,FALSE)</f>
        <v>0.84329367901444</v>
      </c>
      <c r="AF1361" s="12">
        <f>(S1361/(1+0.1)+Z1361)/(VLOOKUP(A1361,[1]选股结果!$A$2:$AY$3002,51,FALSE))</f>
        <v>0.937714225097767</v>
      </c>
      <c r="AG1361" s="16"/>
      <c r="AH1361" s="12">
        <f>AD1361/VLOOKUP(A1361,[1]选股结果!$A$2:$AX$3002,35,FALSE)</f>
        <v>0.35441535487922</v>
      </c>
      <c r="AI1361" s="10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S1361/(1+0.13)+Z1361)</f>
        <v>51268074.7123893</v>
      </c>
      <c r="AJ1361" s="10">
        <f t="shared" si="93"/>
        <v>25885893.4776107</v>
      </c>
      <c r="AK1361" s="18">
        <f>AD1361-VLOOKUP(A1361,[2]选股结果!$A$2:$G$4900,7,FALSE)</f>
        <v>77157380.2800001</v>
      </c>
    </row>
    <row r="1362" spans="1:37">
      <c r="A1362" s="5" t="s">
        <v>2757</v>
      </c>
      <c r="B1362" s="5" t="s">
        <v>2758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/>
      <c r="L1362" s="6">
        <v>0</v>
      </c>
      <c r="M1362" s="6">
        <v>0</v>
      </c>
      <c r="N1362" s="6"/>
      <c r="O1362" s="6">
        <v>0</v>
      </c>
      <c r="P1362" s="6">
        <v>6482411.89</v>
      </c>
      <c r="Q1362" s="6">
        <v>14402079.99</v>
      </c>
      <c r="R1362" s="6"/>
      <c r="S1362" s="6">
        <v>434754165.35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116187329.61</v>
      </c>
      <c r="AA1362" s="6">
        <v>23929530.27</v>
      </c>
      <c r="AB1362" s="10">
        <f t="shared" si="91"/>
        <v>618196038.56</v>
      </c>
      <c r="AC1362" s="10">
        <f t="shared" ref="AC1362:AC1425" si="94">S1362+T1362+U1362+V1362+W1362+X1362+Y1362+Z1362+AA1362+P1362</f>
        <v>581353437.12</v>
      </c>
      <c r="AD1362" s="10">
        <f t="shared" si="92"/>
        <v>36842601.4400001</v>
      </c>
      <c r="AE1362" s="12">
        <f>C1362/(1+0.13)/VLOOKUP(A1362,[1]选股结果!$A$2:$AX$3002,3,FALSE)</f>
        <v>0.9843692798327</v>
      </c>
      <c r="AF1362" s="12">
        <f>(S1362/(1+0.1)+Z1362)/(VLOOKUP(A1362,[1]选股结果!$A$2:$AY$3002,51,FALSE))</f>
        <v>1.00432817935338</v>
      </c>
      <c r="AG1362" s="16"/>
      <c r="AH1362" s="12">
        <f>AD1362/VLOOKUP(A1362,[1]选股结果!$A$2:$AX$3002,35,FALSE)</f>
        <v>1.15821820668198</v>
      </c>
      <c r="AI1362" s="10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S1362/(1+0.13)+Z1362)</f>
        <v>8288888.65522116</v>
      </c>
      <c r="AJ1362" s="10">
        <f t="shared" si="93"/>
        <v>28553712.7847789</v>
      </c>
      <c r="AK1362" s="18">
        <f>AD1362-VLOOKUP(A1362,[2]选股结果!$A$2:$G$4900,7,FALSE)</f>
        <v>36914905.6500001</v>
      </c>
    </row>
    <row r="1363" spans="1:37">
      <c r="A1363" s="5" t="s">
        <v>2759</v>
      </c>
      <c r="B1363" s="5" t="s">
        <v>2760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/>
      <c r="L1363" s="6">
        <v>0</v>
      </c>
      <c r="M1363" s="6">
        <v>0</v>
      </c>
      <c r="N1363" s="6"/>
      <c r="O1363" s="6">
        <v>0</v>
      </c>
      <c r="P1363" s="6">
        <v>38525375.42</v>
      </c>
      <c r="Q1363" s="6">
        <v>10116572.45</v>
      </c>
      <c r="R1363" s="6"/>
      <c r="S1363" s="6">
        <v>97168991.74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18110487.6</v>
      </c>
      <c r="AA1363" s="6">
        <v>6431379.66</v>
      </c>
      <c r="AB1363" s="10">
        <f t="shared" si="91"/>
        <v>132267732.45</v>
      </c>
      <c r="AC1363" s="10">
        <f t="shared" si="94"/>
        <v>160236234.42</v>
      </c>
      <c r="AD1363" s="10">
        <f t="shared" si="92"/>
        <v>-27968501.97</v>
      </c>
      <c r="AE1363" s="12">
        <f>C1363/(1+0.13)/VLOOKUP(A1363,[1]选股结果!$A$2:$AX$3002,3,FALSE)</f>
        <v>0.402055957046375</v>
      </c>
      <c r="AF1363" s="12">
        <f>(S1363/(1+0.1)+Z1363)/(VLOOKUP(A1363,[1]选股结果!$A$2:$AY$3002,51,FALSE))</f>
        <v>0.675827893599273</v>
      </c>
      <c r="AG1363" s="16"/>
      <c r="AH1363" s="12">
        <f>AD1363/VLOOKUP(A1363,[1]选股结果!$A$2:$AX$3002,35,FALSE)</f>
        <v>-0.333595121684579</v>
      </c>
      <c r="AI1363" s="10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S1363/(1+0.13)+Z1363)</f>
        <v>53403754.4730088</v>
      </c>
      <c r="AJ1363" s="10">
        <f t="shared" si="93"/>
        <v>-81372256.4430088</v>
      </c>
      <c r="AK1363" s="18">
        <f>AD1363-VLOOKUP(A1363,[2]选股结果!$A$2:$G$4900,7,FALSE)</f>
        <v>-27968501.97</v>
      </c>
    </row>
    <row r="1364" spans="1:37">
      <c r="A1364" s="5" t="s">
        <v>2761</v>
      </c>
      <c r="B1364" s="5" t="s">
        <v>2762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/>
      <c r="L1364" s="6">
        <v>0</v>
      </c>
      <c r="M1364" s="6">
        <v>0</v>
      </c>
      <c r="N1364" s="6"/>
      <c r="O1364" s="6">
        <v>0</v>
      </c>
      <c r="P1364" s="6">
        <v>386757283.06</v>
      </c>
      <c r="Q1364" s="6">
        <v>33316566.14</v>
      </c>
      <c r="R1364" s="6"/>
      <c r="S1364" s="6">
        <v>392498184.13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91974376.38</v>
      </c>
      <c r="AA1364" s="6">
        <v>51010215.49</v>
      </c>
      <c r="AB1364" s="10">
        <f t="shared" si="91"/>
        <v>1807038036.81</v>
      </c>
      <c r="AC1364" s="10">
        <f t="shared" si="94"/>
        <v>922240059.06</v>
      </c>
      <c r="AD1364" s="10">
        <f t="shared" si="92"/>
        <v>884797977.75</v>
      </c>
      <c r="AE1364" s="12">
        <f>C1364/(1+0.13)/VLOOKUP(A1364,[1]选股结果!$A$2:$AX$3002,3,FALSE)</f>
        <v>0.850349512966644</v>
      </c>
      <c r="AF1364" s="12">
        <f>(S1364/(1+0.1)+Z1364)/(VLOOKUP(A1364,[1]选股结果!$A$2:$AY$3002,51,FALSE))</f>
        <v>0.740395021355884</v>
      </c>
      <c r="AG1364" s="16"/>
      <c r="AH1364" s="12">
        <f>AD1364/VLOOKUP(A1364,[1]选股结果!$A$2:$AX$3002,35,FALSE)</f>
        <v>0.75120826348852</v>
      </c>
      <c r="AI1364" s="10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S1364/(1+0.13)+Z1364)</f>
        <v>166832726.171239</v>
      </c>
      <c r="AJ1364" s="10">
        <f t="shared" si="93"/>
        <v>717965251.578761</v>
      </c>
      <c r="AK1364" s="18">
        <f>AD1364-VLOOKUP(A1364,[2]选股结果!$A$2:$G$4900,7,FALSE)</f>
        <v>886143223.81</v>
      </c>
    </row>
    <row r="1365" spans="1:37">
      <c r="A1365" s="5" t="s">
        <v>2763</v>
      </c>
      <c r="B1365" s="5" t="s">
        <v>2764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/>
      <c r="L1365" s="6">
        <v>0</v>
      </c>
      <c r="M1365" s="6">
        <v>0</v>
      </c>
      <c r="N1365" s="6"/>
      <c r="O1365" s="6">
        <v>0</v>
      </c>
      <c r="P1365" s="6">
        <v>77401733.69</v>
      </c>
      <c r="Q1365" s="6">
        <v>38605592.02</v>
      </c>
      <c r="R1365" s="6"/>
      <c r="S1365" s="6">
        <v>467986118.26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182355399.4</v>
      </c>
      <c r="AA1365" s="6">
        <v>59898138.32</v>
      </c>
      <c r="AB1365" s="10">
        <f t="shared" si="91"/>
        <v>832588295.1</v>
      </c>
      <c r="AC1365" s="10">
        <f t="shared" si="94"/>
        <v>787641389.67</v>
      </c>
      <c r="AD1365" s="10">
        <f t="shared" si="92"/>
        <v>44946905.4299999</v>
      </c>
      <c r="AE1365" s="12">
        <f>C1365/(1+0.13)/VLOOKUP(A1365,[1]选股结果!$A$2:$AX$3002,3,FALSE)</f>
        <v>0.755882192749609</v>
      </c>
      <c r="AF1365" s="12">
        <f>(S1365/(1+0.1)+Z1365)/(VLOOKUP(A1365,[1]选股结果!$A$2:$AY$3002,51,FALSE))</f>
        <v>0.802298525148789</v>
      </c>
      <c r="AG1365" s="16"/>
      <c r="AH1365" s="12">
        <f>AD1365/VLOOKUP(A1365,[1]选股结果!$A$2:$AX$3002,35,FALSE)</f>
        <v>0.277597271111116</v>
      </c>
      <c r="AI1365" s="10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S1365/(1+0.13)+Z1365)</f>
        <v>161067632.420266</v>
      </c>
      <c r="AJ1365" s="10">
        <f t="shared" si="93"/>
        <v>-116120726.990266</v>
      </c>
      <c r="AK1365" s="18">
        <f>AD1365-VLOOKUP(A1365,[2]选股结果!$A$2:$G$4900,7,FALSE)</f>
        <v>44938600.0299999</v>
      </c>
    </row>
    <row r="1366" spans="1:37">
      <c r="A1366" s="5" t="s">
        <v>2765</v>
      </c>
      <c r="B1366" s="5" t="s">
        <v>2766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/>
      <c r="L1366" s="6">
        <v>0</v>
      </c>
      <c r="M1366" s="6">
        <v>0</v>
      </c>
      <c r="N1366" s="6"/>
      <c r="O1366" s="6">
        <v>0</v>
      </c>
      <c r="P1366" s="6">
        <v>29240059.6</v>
      </c>
      <c r="Q1366" s="6">
        <v>15279214.33</v>
      </c>
      <c r="R1366" s="6"/>
      <c r="S1366" s="6">
        <v>450007523.52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119526314.64</v>
      </c>
      <c r="AA1366" s="6">
        <v>23606318.56</v>
      </c>
      <c r="AB1366" s="10">
        <f t="shared" si="91"/>
        <v>597194027.89</v>
      </c>
      <c r="AC1366" s="10">
        <f t="shared" si="94"/>
        <v>622380216.32</v>
      </c>
      <c r="AD1366" s="10">
        <f t="shared" si="92"/>
        <v>-25186188.4299999</v>
      </c>
      <c r="AE1366" s="12">
        <f>C1366/(1+0.13)/VLOOKUP(A1366,[1]选股结果!$A$2:$AX$3002,3,FALSE)</f>
        <v>0.933369820670079</v>
      </c>
      <c r="AF1366" s="12">
        <f>(S1366/(1+0.1)+Z1366)/(VLOOKUP(A1366,[1]选股结果!$A$2:$AY$3002,51,FALSE))</f>
        <v>1.25814888840813</v>
      </c>
      <c r="AG1366" s="16"/>
      <c r="AH1366" s="12">
        <f>AD1366/VLOOKUP(A1366,[1]选股结果!$A$2:$AX$3002,35,FALSE)</f>
        <v>-0.21035831718492</v>
      </c>
      <c r="AI1366" s="10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S1366/(1+0.13)+Z1366)</f>
        <v>-97602881.2178761</v>
      </c>
      <c r="AJ1366" s="10">
        <f t="shared" si="93"/>
        <v>72416692.7878762</v>
      </c>
      <c r="AK1366" s="18">
        <f>AD1366-VLOOKUP(A1366,[2]选股结果!$A$2:$G$4900,7,FALSE)</f>
        <v>-25161191.0799999</v>
      </c>
    </row>
    <row r="1367" spans="1:37">
      <c r="A1367" s="5" t="s">
        <v>2767</v>
      </c>
      <c r="B1367" s="5" t="s">
        <v>2768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/>
      <c r="L1367" s="6">
        <v>0</v>
      </c>
      <c r="M1367" s="6">
        <v>0</v>
      </c>
      <c r="N1367" s="6"/>
      <c r="O1367" s="6">
        <v>0</v>
      </c>
      <c r="P1367" s="6">
        <v>8583386.43</v>
      </c>
      <c r="Q1367" s="6">
        <v>7606818.19</v>
      </c>
      <c r="R1367" s="6"/>
      <c r="S1367" s="6">
        <v>723496867.34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160942915.56</v>
      </c>
      <c r="AA1367" s="6">
        <v>30647682.47</v>
      </c>
      <c r="AB1367" s="10">
        <f t="shared" si="91"/>
        <v>894618447.19</v>
      </c>
      <c r="AC1367" s="10">
        <f t="shared" si="94"/>
        <v>923670851.8</v>
      </c>
      <c r="AD1367" s="10">
        <f t="shared" si="92"/>
        <v>-29052404.61</v>
      </c>
      <c r="AE1367" s="12">
        <f>C1367/(1+0.13)/VLOOKUP(A1367,[1]选股结果!$A$2:$AX$3002,3,FALSE)</f>
        <v>0.875129110409173</v>
      </c>
      <c r="AF1367" s="12">
        <f>(S1367/(1+0.1)+Z1367)/(VLOOKUP(A1367,[1]选股结果!$A$2:$AY$3002,51,FALSE))</f>
        <v>0.920674016077252</v>
      </c>
      <c r="AG1367" s="16"/>
      <c r="AH1367" s="12">
        <f>AD1367/VLOOKUP(A1367,[1]选股结果!$A$2:$AX$3002,35,FALSE)</f>
        <v>-14.4811983607942</v>
      </c>
      <c r="AI1367" s="10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S1367/(1+0.13)+Z1367)</f>
        <v>87998720.3998228</v>
      </c>
      <c r="AJ1367" s="10">
        <f t="shared" si="93"/>
        <v>-117051125.009823</v>
      </c>
      <c r="AK1367" s="18">
        <f>AD1367-VLOOKUP(A1367,[2]选股结果!$A$2:$G$4900,7,FALSE)</f>
        <v>-28894027</v>
      </c>
    </row>
    <row r="1368" spans="1:37">
      <c r="A1368" s="5" t="s">
        <v>2769</v>
      </c>
      <c r="B1368" s="5" t="s">
        <v>2770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/>
      <c r="L1368" s="6">
        <v>0</v>
      </c>
      <c r="M1368" s="6">
        <v>0</v>
      </c>
      <c r="N1368" s="6"/>
      <c r="O1368" s="6">
        <v>0</v>
      </c>
      <c r="P1368" s="6">
        <v>15397978.64</v>
      </c>
      <c r="Q1368" s="6">
        <v>127371581.07</v>
      </c>
      <c r="R1368" s="6"/>
      <c r="S1368" s="6">
        <v>1949525330.38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328115928.44</v>
      </c>
      <c r="AA1368" s="6">
        <v>165842470.68</v>
      </c>
      <c r="AB1368" s="10">
        <f t="shared" si="91"/>
        <v>2364592635.1</v>
      </c>
      <c r="AC1368" s="10">
        <f t="shared" si="94"/>
        <v>2458881708.14</v>
      </c>
      <c r="AD1368" s="10">
        <f t="shared" si="92"/>
        <v>-94289073.0399995</v>
      </c>
      <c r="AE1368" s="12">
        <f>C1368/(1+0.13)/VLOOKUP(A1368,[1]选股结果!$A$2:$AX$3002,3,FALSE)</f>
        <v>0.905843308176472</v>
      </c>
      <c r="AF1368" s="12">
        <f>(S1368/(1+0.1)+Z1368)/(VLOOKUP(A1368,[1]选股结果!$A$2:$AY$3002,51,FALSE))</f>
        <v>0.957718851410714</v>
      </c>
      <c r="AG1368" s="16"/>
      <c r="AH1368" s="12">
        <f>AD1368/VLOOKUP(A1368,[1]选股结果!$A$2:$AX$3002,35,FALSE)</f>
        <v>4.49286604670611</v>
      </c>
      <c r="AI1368" s="10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S1368/(1+0.13)+Z1368)</f>
        <v>139780585.03646</v>
      </c>
      <c r="AJ1368" s="10">
        <f t="shared" si="93"/>
        <v>-234069658.076459</v>
      </c>
      <c r="AK1368" s="18">
        <f>AD1368-VLOOKUP(A1368,[2]选股结果!$A$2:$G$4900,7,FALSE)</f>
        <v>-94289073.0399995</v>
      </c>
    </row>
    <row r="1369" spans="1:37">
      <c r="A1369" s="5" t="s">
        <v>2771</v>
      </c>
      <c r="B1369" s="5" t="s">
        <v>2772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/>
      <c r="L1369" s="6">
        <v>0</v>
      </c>
      <c r="M1369" s="6">
        <v>0</v>
      </c>
      <c r="N1369" s="6"/>
      <c r="O1369" s="6">
        <v>0</v>
      </c>
      <c r="P1369" s="6">
        <v>22061926.51</v>
      </c>
      <c r="Q1369" s="6">
        <v>11435721.92</v>
      </c>
      <c r="R1369" s="6"/>
      <c r="S1369" s="6">
        <v>522259390.09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50174023.54</v>
      </c>
      <c r="AA1369" s="6">
        <v>27131400.71</v>
      </c>
      <c r="AB1369" s="10">
        <f t="shared" si="91"/>
        <v>468772974.91</v>
      </c>
      <c r="AC1369" s="10">
        <f t="shared" si="94"/>
        <v>621626740.85</v>
      </c>
      <c r="AD1369" s="10">
        <f t="shared" si="92"/>
        <v>-152853765.94</v>
      </c>
      <c r="AE1369" s="12">
        <f>C1369/(1+0.13)/VLOOKUP(A1369,[1]选股结果!$A$2:$AX$3002,3,FALSE)</f>
        <v>0.685638524590063</v>
      </c>
      <c r="AF1369" s="12">
        <f>(S1369/(1+0.1)+Z1369)/(VLOOKUP(A1369,[1]选股结果!$A$2:$AY$3002,51,FALSE))</f>
        <v>0.986304806127317</v>
      </c>
      <c r="AG1369" s="16"/>
      <c r="AH1369" s="12">
        <f>AD1369/VLOOKUP(A1369,[1]选股结果!$A$2:$AX$3002,35,FALSE)</f>
        <v>-2.56477124495411</v>
      </c>
      <c r="AI1369" s="10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S1369/(1+0.13)+Z1369)</f>
        <v>19894003.6329203</v>
      </c>
      <c r="AJ1369" s="10">
        <f t="shared" si="93"/>
        <v>-172747769.57292</v>
      </c>
      <c r="AK1369" s="18">
        <f>AD1369-VLOOKUP(A1369,[2]选股结果!$A$2:$G$4900,7,FALSE)</f>
        <v>-152774843.3</v>
      </c>
    </row>
    <row r="1370" spans="1:37">
      <c r="A1370" s="5" t="s">
        <v>2773</v>
      </c>
      <c r="B1370" s="5" t="s">
        <v>2774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/>
      <c r="L1370" s="6">
        <v>0</v>
      </c>
      <c r="M1370" s="6">
        <v>0</v>
      </c>
      <c r="N1370" s="6"/>
      <c r="O1370" s="6">
        <v>0</v>
      </c>
      <c r="P1370" s="6">
        <v>43040315.85</v>
      </c>
      <c r="Q1370" s="6">
        <v>36820958.35</v>
      </c>
      <c r="R1370" s="6"/>
      <c r="S1370" s="6">
        <v>3029554076.45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266030478.19</v>
      </c>
      <c r="AA1370" s="6">
        <v>128328407.97</v>
      </c>
      <c r="AB1370" s="10">
        <f t="shared" si="91"/>
        <v>3782895156.45</v>
      </c>
      <c r="AC1370" s="10">
        <f t="shared" si="94"/>
        <v>3466953278.46</v>
      </c>
      <c r="AD1370" s="10">
        <f t="shared" si="92"/>
        <v>315941877.99</v>
      </c>
      <c r="AE1370" s="12">
        <f>C1370/(1+0.13)/VLOOKUP(A1370,[1]选股结果!$A$2:$AX$3002,3,FALSE)</f>
        <v>0.857776392275592</v>
      </c>
      <c r="AF1370" s="12">
        <f>(S1370/(1+0.1)+Z1370)/(VLOOKUP(A1370,[1]选股结果!$A$2:$AY$3002,51,FALSE))</f>
        <v>0.945160561697564</v>
      </c>
      <c r="AG1370" s="16"/>
      <c r="AH1370" s="12">
        <f>AD1370/VLOOKUP(A1370,[1]选股结果!$A$2:$AX$3002,35,FALSE)</f>
        <v>0.562139204568385</v>
      </c>
      <c r="AI1370" s="10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S1370/(1+0.13)+Z1370)</f>
        <v>248352964.50708</v>
      </c>
      <c r="AJ1370" s="10">
        <f t="shared" si="93"/>
        <v>67588913.4829202</v>
      </c>
      <c r="AK1370" s="18">
        <f>AD1370-VLOOKUP(A1370,[2]选股结果!$A$2:$G$4900,7,FALSE)</f>
        <v>316088591.88</v>
      </c>
    </row>
    <row r="1371" spans="1:37">
      <c r="A1371" s="5" t="s">
        <v>2775</v>
      </c>
      <c r="B1371" s="5" t="s">
        <v>2776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/>
      <c r="L1371" s="6">
        <v>0</v>
      </c>
      <c r="M1371" s="6">
        <v>0</v>
      </c>
      <c r="N1371" s="6"/>
      <c r="O1371" s="6">
        <v>0</v>
      </c>
      <c r="P1371" s="6">
        <v>168454452.38</v>
      </c>
      <c r="Q1371" s="6">
        <v>18334440.67</v>
      </c>
      <c r="R1371" s="6"/>
      <c r="S1371" s="6">
        <v>149704891.02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125606828.68</v>
      </c>
      <c r="AA1371" s="6">
        <v>54205092.65</v>
      </c>
      <c r="AB1371" s="10">
        <f t="shared" si="91"/>
        <v>550240901.59</v>
      </c>
      <c r="AC1371" s="10">
        <f t="shared" si="94"/>
        <v>497971264.73</v>
      </c>
      <c r="AD1371" s="10">
        <f t="shared" si="92"/>
        <v>52269636.86</v>
      </c>
      <c r="AE1371" s="12">
        <f>C1371/(1+0.13)/VLOOKUP(A1371,[1]选股结果!$A$2:$AX$3002,3,FALSE)</f>
        <v>0.577694250405651</v>
      </c>
      <c r="AF1371" s="12">
        <f>(S1371/(1+0.1)+Z1371)/(VLOOKUP(A1371,[1]选股结果!$A$2:$AY$3002,51,FALSE))</f>
        <v>0.885704498320366</v>
      </c>
      <c r="AG1371" s="16"/>
      <c r="AH1371" s="12">
        <f>AD1371/VLOOKUP(A1371,[1]选股结果!$A$2:$AX$3002,35,FALSE)</f>
        <v>0.122444617972977</v>
      </c>
      <c r="AI1371" s="10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S1371/(1+0.13)+Z1371)</f>
        <v>37384439.8575221</v>
      </c>
      <c r="AJ1371" s="10">
        <f t="shared" si="93"/>
        <v>14885197.0024779</v>
      </c>
      <c r="AK1371" s="18">
        <f>AD1371-VLOOKUP(A1371,[2]选股结果!$A$2:$G$4900,7,FALSE)</f>
        <v>52140858.71</v>
      </c>
    </row>
    <row r="1372" spans="1:37">
      <c r="A1372" s="5" t="s">
        <v>2777</v>
      </c>
      <c r="B1372" s="5" t="s">
        <v>2778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/>
      <c r="L1372" s="6">
        <v>0</v>
      </c>
      <c r="M1372" s="6">
        <v>0</v>
      </c>
      <c r="N1372" s="6"/>
      <c r="O1372" s="6">
        <v>0</v>
      </c>
      <c r="P1372" s="6">
        <v>80627346.43</v>
      </c>
      <c r="Q1372" s="6">
        <v>15176009.29</v>
      </c>
      <c r="R1372" s="6"/>
      <c r="S1372" s="6">
        <v>1894742158.25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71820507.66</v>
      </c>
      <c r="AA1372" s="6">
        <v>26167892.45</v>
      </c>
      <c r="AB1372" s="10">
        <f t="shared" si="91"/>
        <v>2167106472</v>
      </c>
      <c r="AC1372" s="10">
        <f t="shared" si="94"/>
        <v>2073357904.79</v>
      </c>
      <c r="AD1372" s="10">
        <f t="shared" si="92"/>
        <v>93748567.2099998</v>
      </c>
      <c r="AE1372" s="12">
        <f>C1372/(1+0.13)/VLOOKUP(A1372,[1]选股结果!$A$2:$AX$3002,3,FALSE)</f>
        <v>0.88014097528798</v>
      </c>
      <c r="AF1372" s="12">
        <f>(S1372/(1+0.1)+Z1372)/(VLOOKUP(A1372,[1]选股结果!$A$2:$AY$3002,51,FALSE))</f>
        <v>0.886246988683884</v>
      </c>
      <c r="AG1372" s="16"/>
      <c r="AH1372" s="12">
        <f>AD1372/VLOOKUP(A1372,[1]选股结果!$A$2:$AX$3002,35,FALSE)</f>
        <v>0.757775246487223</v>
      </c>
      <c r="AI1372" s="10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S1372/(1+0.13)+Z1372)</f>
        <v>276036521.077345</v>
      </c>
      <c r="AJ1372" s="10">
        <f t="shared" si="93"/>
        <v>-182287953.867345</v>
      </c>
      <c r="AK1372" s="18">
        <f>AD1372-VLOOKUP(A1372,[2]选股结果!$A$2:$G$4900,7,FALSE)</f>
        <v>93748567.2099998</v>
      </c>
    </row>
    <row r="1373" spans="1:37">
      <c r="A1373" s="5" t="s">
        <v>2779</v>
      </c>
      <c r="B1373" s="5" t="s">
        <v>2780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/>
      <c r="L1373" s="6">
        <v>0</v>
      </c>
      <c r="M1373" s="6">
        <v>0</v>
      </c>
      <c r="N1373" s="6"/>
      <c r="O1373" s="6">
        <v>0</v>
      </c>
      <c r="P1373" s="6">
        <v>121221685.67</v>
      </c>
      <c r="Q1373" s="6">
        <v>43762385.16</v>
      </c>
      <c r="R1373" s="6"/>
      <c r="S1373" s="6">
        <v>68920740.27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1970238809.22</v>
      </c>
      <c r="AA1373" s="6">
        <v>96324999.06</v>
      </c>
      <c r="AB1373" s="10">
        <f t="shared" si="91"/>
        <v>1701940518.17</v>
      </c>
      <c r="AC1373" s="10">
        <f t="shared" si="94"/>
        <v>2256706234.22</v>
      </c>
      <c r="AD1373" s="10">
        <f t="shared" si="92"/>
        <v>-554765716.05</v>
      </c>
      <c r="AE1373" s="12">
        <f>C1373/(1+0.13)/VLOOKUP(A1373,[1]选股结果!$A$2:$AX$3002,3,FALSE)</f>
        <v>0.660115634228819</v>
      </c>
      <c r="AF1373" s="12">
        <f>(S1373/(1+0.1)+Z1373)/(VLOOKUP(A1373,[1]选股结果!$A$2:$AY$3002,51,FALSE))</f>
        <v>1.00270392233905</v>
      </c>
      <c r="AG1373" s="16"/>
      <c r="AH1373" s="12">
        <f>AD1373/VLOOKUP(A1373,[1]选股结果!$A$2:$AX$3002,35,FALSE)</f>
        <v>-3.18669939329184</v>
      </c>
      <c r="AI1373" s="10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S1373/(1+0.13)+Z1373)</f>
        <v>-3818551.88867235</v>
      </c>
      <c r="AJ1373" s="10">
        <f t="shared" si="93"/>
        <v>-550947164.161327</v>
      </c>
      <c r="AK1373" s="18">
        <f>AD1373-VLOOKUP(A1373,[2]选股结果!$A$2:$G$4900,7,FALSE)</f>
        <v>-554934881.69</v>
      </c>
    </row>
    <row r="1374" spans="1:37">
      <c r="A1374" s="5" t="s">
        <v>2781</v>
      </c>
      <c r="B1374" s="5" t="s">
        <v>2782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/>
      <c r="L1374" s="6">
        <v>0</v>
      </c>
      <c r="M1374" s="6">
        <v>0</v>
      </c>
      <c r="N1374" s="6"/>
      <c r="O1374" s="6">
        <v>0</v>
      </c>
      <c r="P1374" s="6">
        <v>58146344.1</v>
      </c>
      <c r="Q1374" s="6">
        <v>27675549.31</v>
      </c>
      <c r="R1374" s="6"/>
      <c r="S1374" s="6">
        <v>3363512986.85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311948062.53</v>
      </c>
      <c r="AA1374" s="6">
        <v>144653988.64</v>
      </c>
      <c r="AB1374" s="10">
        <f t="shared" si="91"/>
        <v>3376196396.84</v>
      </c>
      <c r="AC1374" s="10">
        <f t="shared" si="94"/>
        <v>3878261382.12</v>
      </c>
      <c r="AD1374" s="10">
        <f t="shared" si="92"/>
        <v>-502064985.28</v>
      </c>
      <c r="AE1374" s="12">
        <f>C1374/(1+0.13)/VLOOKUP(A1374,[1]选股结果!$A$2:$AX$3002,3,FALSE)</f>
        <v>0.736159897452398</v>
      </c>
      <c r="AF1374" s="12">
        <f>(S1374/(1+0.1)+Z1374)/(VLOOKUP(A1374,[1]选股结果!$A$2:$AY$3002,51,FALSE))</f>
        <v>0.869863594059925</v>
      </c>
      <c r="AG1374" s="16"/>
      <c r="AH1374" s="12">
        <f>AD1374/VLOOKUP(A1374,[1]选股结果!$A$2:$AX$3002,35,FALSE)</f>
        <v>-5.31097389783632</v>
      </c>
      <c r="AI1374" s="10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S1374/(1+0.13)+Z1374)</f>
        <v>585302751.786017</v>
      </c>
      <c r="AJ1374" s="10">
        <f t="shared" si="93"/>
        <v>-1087367737.06602</v>
      </c>
      <c r="AK1374" s="18">
        <f>AD1374-VLOOKUP(A1374,[2]选股结果!$A$2:$G$4900,7,FALSE)</f>
        <v>-501873928.82</v>
      </c>
    </row>
    <row r="1375" spans="1:37">
      <c r="A1375" s="5" t="s">
        <v>2783</v>
      </c>
      <c r="B1375" s="5" t="s">
        <v>2784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/>
      <c r="L1375" s="6">
        <v>0</v>
      </c>
      <c r="M1375" s="6">
        <v>0</v>
      </c>
      <c r="N1375" s="6"/>
      <c r="O1375" s="6">
        <v>0</v>
      </c>
      <c r="P1375" s="6">
        <v>126901420.61</v>
      </c>
      <c r="Q1375" s="6">
        <v>85027947.15</v>
      </c>
      <c r="R1375" s="6"/>
      <c r="S1375" s="6">
        <v>1125422100.94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227397648.68</v>
      </c>
      <c r="AA1375" s="6">
        <v>187723665.95</v>
      </c>
      <c r="AB1375" s="10">
        <f t="shared" ref="AB1375:AB1438" si="95">C1375+D1375+E1375+F1375+G1375+H1375+I1375+J1375+L1375+M1375+O1375+Q1375</f>
        <v>1648344096.07</v>
      </c>
      <c r="AC1375" s="10">
        <f t="shared" si="94"/>
        <v>1667444836.18</v>
      </c>
      <c r="AD1375" s="10">
        <f t="shared" si="92"/>
        <v>-19100740.1099999</v>
      </c>
      <c r="AE1375" s="12">
        <f>C1375/(1+0.13)/VLOOKUP(A1375,[1]选股结果!$A$2:$AX$3002,3,FALSE)</f>
        <v>0.788422612053141</v>
      </c>
      <c r="AF1375" s="12">
        <f>(S1375/(1+0.1)+Z1375)/(VLOOKUP(A1375,[1]选股结果!$A$2:$AY$3002,51,FALSE))</f>
        <v>0.77706278947035</v>
      </c>
      <c r="AG1375" s="16"/>
      <c r="AH1375" s="12">
        <f>AD1375/VLOOKUP(A1375,[1]选股结果!$A$2:$AX$3002,35,FALSE)</f>
        <v>-0.174420795244107</v>
      </c>
      <c r="AI1375" s="10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S1375/(1+0.13)+Z1375)</f>
        <v>385929784.966195</v>
      </c>
      <c r="AJ1375" s="10">
        <f t="shared" si="93"/>
        <v>-405030525.076195</v>
      </c>
      <c r="AK1375" s="18">
        <f>AD1375-VLOOKUP(A1375,[2]选股结果!$A$2:$G$4900,7,FALSE)</f>
        <v>-20356750.9999999</v>
      </c>
    </row>
    <row r="1376" spans="1:37">
      <c r="A1376" s="5" t="s">
        <v>2785</v>
      </c>
      <c r="B1376" s="5" t="s">
        <v>2786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/>
      <c r="L1376" s="6">
        <v>0</v>
      </c>
      <c r="M1376" s="6">
        <v>0</v>
      </c>
      <c r="N1376" s="6"/>
      <c r="O1376" s="6">
        <v>0</v>
      </c>
      <c r="P1376" s="6">
        <v>52958981.48</v>
      </c>
      <c r="Q1376" s="6">
        <v>32567802.84</v>
      </c>
      <c r="R1376" s="6"/>
      <c r="S1376" s="6">
        <v>505596994.52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121925587.82</v>
      </c>
      <c r="AA1376" s="6">
        <v>74771387.71</v>
      </c>
      <c r="AB1376" s="10">
        <f t="shared" si="95"/>
        <v>803710724.43</v>
      </c>
      <c r="AC1376" s="10">
        <f t="shared" si="94"/>
        <v>755252951.53</v>
      </c>
      <c r="AD1376" s="10">
        <f t="shared" si="92"/>
        <v>48457772.9000001</v>
      </c>
      <c r="AE1376" s="12">
        <f>C1376/(1+0.13)/VLOOKUP(A1376,[1]选股结果!$A$2:$AX$3002,3,FALSE)</f>
        <v>0.859113283969439</v>
      </c>
      <c r="AF1376" s="12">
        <f>(S1376/(1+0.1)+Z1376)/(VLOOKUP(A1376,[1]选股结果!$A$2:$AY$3002,51,FALSE))</f>
        <v>0.894493910542254</v>
      </c>
      <c r="AG1376" s="16"/>
      <c r="AH1376" s="12">
        <f>AD1376/VLOOKUP(A1376,[1]选股结果!$A$2:$AX$3002,35,FALSE)</f>
        <v>0.345933353565259</v>
      </c>
      <c r="AI1376" s="10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S1376/(1+0.13)+Z1376)</f>
        <v>80797919.0282302</v>
      </c>
      <c r="AJ1376" s="10">
        <f t="shared" si="93"/>
        <v>-32340146.1282301</v>
      </c>
      <c r="AK1376" s="18">
        <f>AD1376-VLOOKUP(A1376,[2]选股结果!$A$2:$G$4900,7,FALSE)</f>
        <v>48457772.9000001</v>
      </c>
    </row>
    <row r="1377" spans="1:37">
      <c r="A1377" s="5" t="s">
        <v>2787</v>
      </c>
      <c r="B1377" s="5" t="s">
        <v>2788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/>
      <c r="L1377" s="6">
        <v>0</v>
      </c>
      <c r="M1377" s="6">
        <v>0</v>
      </c>
      <c r="N1377" s="6"/>
      <c r="O1377" s="6">
        <v>0</v>
      </c>
      <c r="P1377" s="6">
        <v>101737728.03</v>
      </c>
      <c r="Q1377" s="6">
        <v>16498595.81</v>
      </c>
      <c r="R1377" s="6"/>
      <c r="S1377" s="6">
        <v>598554333.08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142995010.49</v>
      </c>
      <c r="AA1377" s="6">
        <v>80636211.7</v>
      </c>
      <c r="AB1377" s="10">
        <f t="shared" si="95"/>
        <v>983005420.96</v>
      </c>
      <c r="AC1377" s="10">
        <f t="shared" si="94"/>
        <v>923923283.3</v>
      </c>
      <c r="AD1377" s="10">
        <f t="shared" si="92"/>
        <v>59082137.6599998</v>
      </c>
      <c r="AE1377" s="12">
        <f>C1377/(1+0.13)/VLOOKUP(A1377,[1]选股结果!$A$2:$AX$3002,3,FALSE)</f>
        <v>0.999749901633217</v>
      </c>
      <c r="AF1377" s="12">
        <f>(S1377/(1+0.1)+Z1377)/(VLOOKUP(A1377,[1]选股结果!$A$2:$AY$3002,51,FALSE))</f>
        <v>0.884098617024079</v>
      </c>
      <c r="AG1377" s="16"/>
      <c r="AH1377" s="12">
        <f>AD1377/VLOOKUP(A1377,[1]选股结果!$A$2:$AX$3002,35,FALSE)</f>
        <v>0.804569655261348</v>
      </c>
      <c r="AI1377" s="10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S1377/(1+0.13)+Z1377)</f>
        <v>104526575.629204</v>
      </c>
      <c r="AJ1377" s="10">
        <f t="shared" si="93"/>
        <v>-45444437.9692037</v>
      </c>
      <c r="AK1377" s="18">
        <f>AD1377-VLOOKUP(A1377,[2]选股结果!$A$2:$G$4900,7,FALSE)</f>
        <v>59082137.6599998</v>
      </c>
    </row>
    <row r="1378" spans="1:37">
      <c r="A1378" s="5" t="s">
        <v>2789</v>
      </c>
      <c r="B1378" s="5" t="s">
        <v>2790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/>
      <c r="L1378" s="6">
        <v>0</v>
      </c>
      <c r="M1378" s="6">
        <v>0</v>
      </c>
      <c r="N1378" s="6"/>
      <c r="O1378" s="6">
        <v>0</v>
      </c>
      <c r="P1378" s="6">
        <v>24784107.04</v>
      </c>
      <c r="Q1378" s="6">
        <v>19269749.96</v>
      </c>
      <c r="R1378" s="6"/>
      <c r="S1378" s="6">
        <v>628608435.21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156297806.27</v>
      </c>
      <c r="AA1378" s="6">
        <v>26334260.17</v>
      </c>
      <c r="AB1378" s="10">
        <f t="shared" si="95"/>
        <v>864486076.23</v>
      </c>
      <c r="AC1378" s="10">
        <f t="shared" si="94"/>
        <v>836024608.69</v>
      </c>
      <c r="AD1378" s="10">
        <f t="shared" si="92"/>
        <v>28461467.5400001</v>
      </c>
      <c r="AE1378" s="12">
        <f>C1378/(1+0.13)/VLOOKUP(A1378,[1]选股结果!$A$2:$AX$3002,3,FALSE)</f>
        <v>0.911920342034765</v>
      </c>
      <c r="AF1378" s="12">
        <f>(S1378/(1+0.1)+Z1378)/(VLOOKUP(A1378,[1]选股结果!$A$2:$AY$3002,51,FALSE))</f>
        <v>0.742181643345887</v>
      </c>
      <c r="AG1378" s="16"/>
      <c r="AH1378" s="12">
        <f>AD1378/VLOOKUP(A1378,[1]选股结果!$A$2:$AX$3002,35,FALSE)</f>
        <v>-0.184266751091431</v>
      </c>
      <c r="AI1378" s="10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S1378/(1+0.13)+Z1378)</f>
        <v>267980150.021681</v>
      </c>
      <c r="AJ1378" s="10">
        <f t="shared" si="93"/>
        <v>-239518682.481681</v>
      </c>
      <c r="AK1378" s="18">
        <f>AD1378-VLOOKUP(A1378,[2]选股结果!$A$2:$G$4900,7,FALSE)</f>
        <v>28461467.5400001</v>
      </c>
    </row>
    <row r="1379" spans="1:37">
      <c r="A1379" s="5" t="s">
        <v>2791</v>
      </c>
      <c r="B1379" s="5" t="s">
        <v>2792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/>
      <c r="L1379" s="6">
        <v>0</v>
      </c>
      <c r="M1379" s="6">
        <v>0</v>
      </c>
      <c r="N1379" s="6"/>
      <c r="O1379" s="6">
        <v>0</v>
      </c>
      <c r="P1379" s="6">
        <v>87730761.49</v>
      </c>
      <c r="Q1379" s="6">
        <v>73513506.78</v>
      </c>
      <c r="R1379" s="6"/>
      <c r="S1379" s="6">
        <v>2362776760.89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381265937.71</v>
      </c>
      <c r="AA1379" s="6">
        <v>61802532.35</v>
      </c>
      <c r="AB1379" s="10">
        <f t="shared" si="95"/>
        <v>3056349448</v>
      </c>
      <c r="AC1379" s="10">
        <f t="shared" si="94"/>
        <v>2893575992.44</v>
      </c>
      <c r="AD1379" s="10">
        <f t="shared" si="92"/>
        <v>162773455.56</v>
      </c>
      <c r="AE1379" s="12">
        <f>C1379/(1+0.13)/VLOOKUP(A1379,[1]选股结果!$A$2:$AX$3002,3,FALSE)</f>
        <v>0.889898805460702</v>
      </c>
      <c r="AF1379" s="12">
        <f>(S1379/(1+0.1)+Z1379)/(VLOOKUP(A1379,[1]选股结果!$A$2:$AY$3002,51,FALSE))</f>
        <v>0.939458745051842</v>
      </c>
      <c r="AG1379" s="16"/>
      <c r="AH1379" s="12">
        <f>AD1379/VLOOKUP(A1379,[1]选股结果!$A$2:$AX$3002,35,FALSE)</f>
        <v>0.671199853579722</v>
      </c>
      <c r="AI1379" s="10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S1379/(1+0.13)+Z1379)</f>
        <v>220017343.986637</v>
      </c>
      <c r="AJ1379" s="10">
        <f t="shared" si="93"/>
        <v>-57243888.4266367</v>
      </c>
      <c r="AK1379" s="18">
        <f>AD1379-VLOOKUP(A1379,[2]选股结果!$A$2:$G$4900,7,FALSE)</f>
        <v>162836264.36</v>
      </c>
    </row>
    <row r="1380" spans="1:37">
      <c r="A1380" s="5" t="s">
        <v>2793</v>
      </c>
      <c r="B1380" s="5" t="s">
        <v>2794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/>
      <c r="L1380" s="6">
        <v>0</v>
      </c>
      <c r="M1380" s="6">
        <v>0</v>
      </c>
      <c r="N1380" s="6"/>
      <c r="O1380" s="6">
        <v>0</v>
      </c>
      <c r="P1380" s="6">
        <v>15147706.39</v>
      </c>
      <c r="Q1380" s="6">
        <v>9042832.5</v>
      </c>
      <c r="R1380" s="6"/>
      <c r="S1380" s="6">
        <v>3160730944.62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114849880.36</v>
      </c>
      <c r="AA1380" s="6">
        <v>28320491.23</v>
      </c>
      <c r="AB1380" s="10">
        <f t="shared" si="95"/>
        <v>3227756339.3</v>
      </c>
      <c r="AC1380" s="10">
        <f t="shared" si="94"/>
        <v>3319049022.6</v>
      </c>
      <c r="AD1380" s="10">
        <f t="shared" si="92"/>
        <v>-91292683.2999997</v>
      </c>
      <c r="AE1380" s="12">
        <f>C1380/(1+0.13)/VLOOKUP(A1380,[1]选股结果!$A$2:$AX$3002,3,FALSE)</f>
        <v>0.892796130156322</v>
      </c>
      <c r="AF1380" s="12">
        <f>(S1380/(1+0.1)+Z1380)/(VLOOKUP(A1380,[1]选股结果!$A$2:$AY$3002,51,FALSE))</f>
        <v>0.952399367839643</v>
      </c>
      <c r="AG1380" s="16"/>
      <c r="AH1380" s="12">
        <f>AD1380/VLOOKUP(A1380,[1]选股结果!$A$2:$AX$3002,35,FALSE)</f>
        <v>-1.86340031170015</v>
      </c>
      <c r="AI1380" s="10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S1380/(1+0.13)+Z1380)</f>
        <v>225636150.382832</v>
      </c>
      <c r="AJ1380" s="10">
        <f t="shared" si="93"/>
        <v>-316928833.682831</v>
      </c>
      <c r="AK1380" s="18">
        <f>AD1380-VLOOKUP(A1380,[2]选股结果!$A$2:$G$4900,7,FALSE)</f>
        <v>-91297583.5399997</v>
      </c>
    </row>
    <row r="1381" spans="1:37">
      <c r="A1381" s="5" t="s">
        <v>2795</v>
      </c>
      <c r="B1381" s="5" t="s">
        <v>2796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/>
      <c r="L1381" s="6">
        <v>0</v>
      </c>
      <c r="M1381" s="6">
        <v>0</v>
      </c>
      <c r="N1381" s="6"/>
      <c r="O1381" s="6">
        <v>0</v>
      </c>
      <c r="P1381" s="6">
        <v>334423250.53</v>
      </c>
      <c r="Q1381" s="6">
        <v>43249484.95</v>
      </c>
      <c r="R1381" s="6"/>
      <c r="S1381" s="6">
        <v>7871743209.17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82015927.76</v>
      </c>
      <c r="AA1381" s="6">
        <v>75035137.69</v>
      </c>
      <c r="AB1381" s="10">
        <f t="shared" si="95"/>
        <v>7995777646.6</v>
      </c>
      <c r="AC1381" s="10">
        <f t="shared" si="94"/>
        <v>8363217525.15</v>
      </c>
      <c r="AD1381" s="10">
        <f t="shared" si="92"/>
        <v>-367439878.55</v>
      </c>
      <c r="AE1381" s="12">
        <f>C1381/(1+0.13)/VLOOKUP(A1381,[1]选股结果!$A$2:$AX$3002,3,FALSE)</f>
        <v>1.05586059286713</v>
      </c>
      <c r="AF1381" s="12">
        <f>(S1381/(1+0.1)+Z1381)/(VLOOKUP(A1381,[1]选股结果!$A$2:$AY$3002,51,FALSE))</f>
        <v>1.13850270411899</v>
      </c>
      <c r="AG1381" s="16"/>
      <c r="AH1381" s="12">
        <f>AD1381/VLOOKUP(A1381,[1]选股结果!$A$2:$AX$3002,35,FALSE)</f>
        <v>-2.15228886147521</v>
      </c>
      <c r="AI1381" s="10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S1381/(1+0.13)+Z1381)</f>
        <v>-690559195.783807</v>
      </c>
      <c r="AJ1381" s="10">
        <f t="shared" si="93"/>
        <v>323119317.233807</v>
      </c>
      <c r="AK1381" s="18">
        <f>AD1381-VLOOKUP(A1381,[2]选股结果!$A$2:$G$4900,7,FALSE)</f>
        <v>-367230680.04</v>
      </c>
    </row>
    <row r="1382" spans="1:37">
      <c r="A1382" s="5" t="s">
        <v>2797</v>
      </c>
      <c r="B1382" s="5" t="s">
        <v>2798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/>
      <c r="L1382" s="6">
        <v>0</v>
      </c>
      <c r="M1382" s="6">
        <v>0</v>
      </c>
      <c r="N1382" s="6"/>
      <c r="O1382" s="6">
        <v>0</v>
      </c>
      <c r="P1382" s="6">
        <v>55336032.8</v>
      </c>
      <c r="Q1382" s="6">
        <v>20317307.41</v>
      </c>
      <c r="R1382" s="6"/>
      <c r="S1382" s="6">
        <v>559166355.3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176869218.69</v>
      </c>
      <c r="AA1382" s="6">
        <v>48630438.62</v>
      </c>
      <c r="AB1382" s="10">
        <f t="shared" si="95"/>
        <v>805759561.55</v>
      </c>
      <c r="AC1382" s="10">
        <f t="shared" si="94"/>
        <v>840002045.41</v>
      </c>
      <c r="AD1382" s="10">
        <f t="shared" si="92"/>
        <v>-34242483.86</v>
      </c>
      <c r="AE1382" s="12">
        <f>C1382/(1+0.13)/VLOOKUP(A1382,[1]选股结果!$A$2:$AX$3002,3,FALSE)</f>
        <v>1.05338797748369</v>
      </c>
      <c r="AF1382" s="12">
        <f>(S1382/(1+0.1)+Z1382)/(VLOOKUP(A1382,[1]选股结果!$A$2:$AY$3002,51,FALSE))</f>
        <v>1.15467348403844</v>
      </c>
      <c r="AG1382" s="16"/>
      <c r="AH1382" s="12">
        <f>AD1382/VLOOKUP(A1382,[1]选股结果!$A$2:$AX$3002,35,FALSE)</f>
        <v>-0.416885858498098</v>
      </c>
      <c r="AI1382" s="10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S1382/(1+0.13)+Z1382)</f>
        <v>-78290226.0063717</v>
      </c>
      <c r="AJ1382" s="10">
        <f t="shared" si="93"/>
        <v>44047742.1463717</v>
      </c>
      <c r="AK1382" s="18">
        <f>AD1382-VLOOKUP(A1382,[2]选股结果!$A$2:$G$4900,7,FALSE)</f>
        <v>-34290300.03</v>
      </c>
    </row>
    <row r="1383" spans="1:37">
      <c r="A1383" s="5" t="s">
        <v>2799</v>
      </c>
      <c r="B1383" s="5" t="s">
        <v>2800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/>
      <c r="L1383" s="6">
        <v>0</v>
      </c>
      <c r="M1383" s="6">
        <v>0</v>
      </c>
      <c r="N1383" s="6"/>
      <c r="O1383" s="6">
        <v>0</v>
      </c>
      <c r="P1383" s="6">
        <v>67209439.12</v>
      </c>
      <c r="Q1383" s="6">
        <v>22643708.65</v>
      </c>
      <c r="R1383" s="6"/>
      <c r="S1383" s="6">
        <v>1038697528.83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78005674.14</v>
      </c>
      <c r="AA1383" s="6">
        <v>22421823.8</v>
      </c>
      <c r="AB1383" s="10">
        <f t="shared" si="95"/>
        <v>978142859.42</v>
      </c>
      <c r="AC1383" s="10">
        <f t="shared" si="94"/>
        <v>1206334465.89</v>
      </c>
      <c r="AD1383" s="10">
        <f t="shared" si="92"/>
        <v>-228191606.47</v>
      </c>
      <c r="AE1383" s="12">
        <f>C1383/(1+0.13)/VLOOKUP(A1383,[1]选股结果!$A$2:$AX$3002,3,FALSE)</f>
        <v>0.783603747232677</v>
      </c>
      <c r="AF1383" s="12">
        <f>(S1383/(1+0.1)+Z1383)/(VLOOKUP(A1383,[1]选股结果!$A$2:$AY$3002,51,FALSE))</f>
        <v>1.02585492275137</v>
      </c>
      <c r="AG1383" s="16"/>
      <c r="AH1383" s="12">
        <f>AD1383/VLOOKUP(A1383,[1]选股结果!$A$2:$AX$3002,35,FALSE)</f>
        <v>-3.64700860134714</v>
      </c>
      <c r="AI1383" s="10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S1383/(1+0.13)+Z1383)</f>
        <v>-695598.206902742</v>
      </c>
      <c r="AJ1383" s="10">
        <f t="shared" si="93"/>
        <v>-227496008.263097</v>
      </c>
      <c r="AK1383" s="18">
        <f>AD1383-VLOOKUP(A1383,[2]选股结果!$A$2:$G$4900,7,FALSE)</f>
        <v>-228074762.47</v>
      </c>
    </row>
    <row r="1384" spans="1:37">
      <c r="A1384" s="5" t="s">
        <v>2801</v>
      </c>
      <c r="B1384" s="5" t="s">
        <v>2802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/>
      <c r="L1384" s="6">
        <v>0</v>
      </c>
      <c r="M1384" s="6">
        <v>0</v>
      </c>
      <c r="N1384" s="6"/>
      <c r="O1384" s="6">
        <v>0</v>
      </c>
      <c r="P1384" s="6">
        <v>72076692.54</v>
      </c>
      <c r="Q1384" s="6">
        <v>52739013.66</v>
      </c>
      <c r="R1384" s="6"/>
      <c r="S1384" s="6">
        <v>9731926614.32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289921027.05</v>
      </c>
      <c r="AA1384" s="6">
        <v>247354088.24</v>
      </c>
      <c r="AB1384" s="10">
        <f t="shared" si="95"/>
        <v>9367234102.75</v>
      </c>
      <c r="AC1384" s="10">
        <f t="shared" si="94"/>
        <v>10341278422.15</v>
      </c>
      <c r="AD1384" s="10">
        <f t="shared" si="92"/>
        <v>-974044319.4</v>
      </c>
      <c r="AE1384" s="12">
        <f>C1384/(1+0.13)/VLOOKUP(A1384,[1]选股结果!$A$2:$AX$3002,3,FALSE)</f>
        <v>0.864155755876393</v>
      </c>
      <c r="AF1384" s="12">
        <f>(S1384/(1+0.1)+Z1384)/(VLOOKUP(A1384,[1]选股结果!$A$2:$AY$3002,51,FALSE))</f>
        <v>0.982398025839642</v>
      </c>
      <c r="AG1384" s="16"/>
      <c r="AH1384" s="12">
        <f>AD1384/VLOOKUP(A1384,[1]选股结果!$A$2:$AX$3002,35,FALSE)</f>
        <v>-8.98877924018987</v>
      </c>
      <c r="AI1384" s="10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S1384/(1+0.13)+Z1384)</f>
        <v>398594724.238672</v>
      </c>
      <c r="AJ1384" s="10">
        <f t="shared" si="93"/>
        <v>-1372639043.63867</v>
      </c>
      <c r="AK1384" s="18">
        <f>AD1384-VLOOKUP(A1384,[2]选股结果!$A$2:$G$4900,7,FALSE)</f>
        <v>-973771585.6</v>
      </c>
    </row>
    <row r="1385" spans="1:37">
      <c r="A1385" s="5" t="s">
        <v>2803</v>
      </c>
      <c r="B1385" s="5" t="s">
        <v>2804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/>
      <c r="L1385" s="6">
        <v>0</v>
      </c>
      <c r="M1385" s="6">
        <v>0</v>
      </c>
      <c r="N1385" s="6"/>
      <c r="O1385" s="6">
        <v>0</v>
      </c>
      <c r="P1385" s="6">
        <v>46908224.43</v>
      </c>
      <c r="Q1385" s="6">
        <v>21247692.91</v>
      </c>
      <c r="R1385" s="6"/>
      <c r="S1385" s="6">
        <v>540834372.68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121499132.86</v>
      </c>
      <c r="AA1385" s="6">
        <v>83776935.19</v>
      </c>
      <c r="AB1385" s="10">
        <f t="shared" si="95"/>
        <v>879745750.72</v>
      </c>
      <c r="AC1385" s="10">
        <f t="shared" si="94"/>
        <v>793018665.16</v>
      </c>
      <c r="AD1385" s="10">
        <f t="shared" si="92"/>
        <v>86727085.5599999</v>
      </c>
      <c r="AE1385" s="12">
        <f>C1385/(1+0.13)/VLOOKUP(A1385,[1]选股结果!$A$2:$AX$3002,3,FALSE)</f>
        <v>1.012154608156</v>
      </c>
      <c r="AF1385" s="12">
        <f>(S1385/(1+0.1)+Z1385)/(VLOOKUP(A1385,[1]选股结果!$A$2:$AY$3002,51,FALSE))</f>
        <v>0.876192342012571</v>
      </c>
      <c r="AG1385" s="16"/>
      <c r="AH1385" s="12">
        <f>AD1385/VLOOKUP(A1385,[1]选股结果!$A$2:$AX$3002,35,FALSE)</f>
        <v>1.68755427648951</v>
      </c>
      <c r="AI1385" s="10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S1385/(1+0.13)+Z1385)</f>
        <v>99694759.1326549</v>
      </c>
      <c r="AJ1385" s="10">
        <f t="shared" si="93"/>
        <v>-12967673.572655</v>
      </c>
      <c r="AK1385" s="18">
        <f>AD1385-VLOOKUP(A1385,[2]选股结果!$A$2:$G$4900,7,FALSE)</f>
        <v>86680904.3799999</v>
      </c>
    </row>
    <row r="1386" spans="1:37">
      <c r="A1386" s="5" t="s">
        <v>2805</v>
      </c>
      <c r="B1386" s="5" t="s">
        <v>2806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/>
      <c r="L1386" s="6">
        <v>0</v>
      </c>
      <c r="M1386" s="6">
        <v>0</v>
      </c>
      <c r="N1386" s="6"/>
      <c r="O1386" s="6">
        <v>0</v>
      </c>
      <c r="P1386" s="6">
        <v>36882129.11</v>
      </c>
      <c r="Q1386" s="6">
        <v>32246148.55</v>
      </c>
      <c r="R1386" s="6"/>
      <c r="S1386" s="6">
        <v>863183308.02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49682191.31</v>
      </c>
      <c r="AA1386" s="6">
        <v>74581187.91</v>
      </c>
      <c r="AB1386" s="10">
        <f t="shared" si="95"/>
        <v>670010069.51</v>
      </c>
      <c r="AC1386" s="10">
        <f t="shared" si="94"/>
        <v>1024328816.35</v>
      </c>
      <c r="AD1386" s="10">
        <f t="shared" si="92"/>
        <v>-354318746.84</v>
      </c>
      <c r="AE1386" s="12">
        <f>C1386/(1+0.13)/VLOOKUP(A1386,[1]选股结果!$A$2:$AX$3002,3,FALSE)</f>
        <v>0.5512683937781</v>
      </c>
      <c r="AF1386" s="12">
        <f>(S1386/(1+0.1)+Z1386)/(VLOOKUP(A1386,[1]选股结果!$A$2:$AY$3002,51,FALSE))</f>
        <v>0.922442429875865</v>
      </c>
      <c r="AG1386" s="16"/>
      <c r="AH1386" s="12">
        <f>AD1386/VLOOKUP(A1386,[1]选股结果!$A$2:$AX$3002,35,FALSE)</f>
        <v>-4.80740230131988</v>
      </c>
      <c r="AI1386" s="10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S1386/(1+0.13)+Z1386)</f>
        <v>90987679.6539822</v>
      </c>
      <c r="AJ1386" s="10">
        <f t="shared" si="93"/>
        <v>-445306426.493982</v>
      </c>
      <c r="AK1386" s="18">
        <f>AD1386-VLOOKUP(A1386,[2]选股结果!$A$2:$G$4900,7,FALSE)</f>
        <v>-354314474.96</v>
      </c>
    </row>
    <row r="1387" spans="1:37">
      <c r="A1387" s="5" t="s">
        <v>2807</v>
      </c>
      <c r="B1387" s="5" t="s">
        <v>2808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/>
      <c r="L1387" s="6">
        <v>0</v>
      </c>
      <c r="M1387" s="6">
        <v>0</v>
      </c>
      <c r="N1387" s="6"/>
      <c r="O1387" s="6">
        <v>0</v>
      </c>
      <c r="P1387" s="6">
        <v>50199918.31</v>
      </c>
      <c r="Q1387" s="6">
        <v>19669421.82</v>
      </c>
      <c r="R1387" s="6"/>
      <c r="S1387" s="6">
        <v>176895641.26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98199282.15</v>
      </c>
      <c r="AA1387" s="6">
        <v>53039393.44</v>
      </c>
      <c r="AB1387" s="10">
        <f t="shared" si="95"/>
        <v>404487627.46</v>
      </c>
      <c r="AC1387" s="10">
        <f t="shared" si="94"/>
        <v>378334235.16</v>
      </c>
      <c r="AD1387" s="10">
        <f t="shared" si="92"/>
        <v>26153392.3</v>
      </c>
      <c r="AE1387" s="12">
        <f>C1387/(1+0.13)/VLOOKUP(A1387,[1]选股结果!$A$2:$AX$3002,3,FALSE)</f>
        <v>0.681261293896915</v>
      </c>
      <c r="AF1387" s="12">
        <f>(S1387/(1+0.1)+Z1387)/(VLOOKUP(A1387,[1]选股结果!$A$2:$AY$3002,51,FALSE))</f>
        <v>0.587410396011195</v>
      </c>
      <c r="AG1387" s="16"/>
      <c r="AH1387" s="12">
        <f>AD1387/VLOOKUP(A1387,[1]选股结果!$A$2:$AX$3002,35,FALSE)</f>
        <v>0.40824581073582</v>
      </c>
      <c r="AI1387" s="10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S1387/(1+0.13)+Z1387)</f>
        <v>186197198.875664</v>
      </c>
      <c r="AJ1387" s="10">
        <f t="shared" si="93"/>
        <v>-160043806.575664</v>
      </c>
      <c r="AK1387" s="18">
        <f>AD1387-VLOOKUP(A1387,[2]选股结果!$A$2:$G$4900,7,FALSE)</f>
        <v>25859523.92</v>
      </c>
    </row>
    <row r="1388" spans="1:37">
      <c r="A1388" s="5" t="s">
        <v>2809</v>
      </c>
      <c r="B1388" s="5" t="s">
        <v>2810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/>
      <c r="L1388" s="6">
        <v>0</v>
      </c>
      <c r="M1388" s="6">
        <v>0</v>
      </c>
      <c r="N1388" s="6"/>
      <c r="O1388" s="6">
        <v>0</v>
      </c>
      <c r="P1388" s="6">
        <v>18858050.6</v>
      </c>
      <c r="Q1388" s="6">
        <v>65403838.17</v>
      </c>
      <c r="R1388" s="6"/>
      <c r="S1388" s="6">
        <v>732568268.84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103905821.91</v>
      </c>
      <c r="AA1388" s="6">
        <v>191021151.13</v>
      </c>
      <c r="AB1388" s="10">
        <f t="shared" si="95"/>
        <v>957498542.23</v>
      </c>
      <c r="AC1388" s="10">
        <f t="shared" si="94"/>
        <v>1046353292.48</v>
      </c>
      <c r="AD1388" s="10">
        <f t="shared" si="92"/>
        <v>-88854750.2500001</v>
      </c>
      <c r="AE1388" s="12">
        <f>C1388/(1+0.13)/VLOOKUP(A1388,[1]选股结果!$A$2:$AX$3002,3,FALSE)</f>
        <v>0.879984478998877</v>
      </c>
      <c r="AF1388" s="12">
        <f>(S1388/(1+0.1)+Z1388)/(VLOOKUP(A1388,[1]选股结果!$A$2:$AY$3002,51,FALSE))</f>
        <v>0.868605316469498</v>
      </c>
      <c r="AG1388" s="16"/>
      <c r="AH1388" s="12">
        <f>AD1388/VLOOKUP(A1388,[1]选股结果!$A$2:$AX$3002,35,FALSE)</f>
        <v>-6.28467250499331</v>
      </c>
      <c r="AI1388" s="10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S1388/(1+0.13)+Z1388)</f>
        <v>134140611.39177</v>
      </c>
      <c r="AJ1388" s="10">
        <f t="shared" si="93"/>
        <v>-222995361.64177</v>
      </c>
      <c r="AK1388" s="18">
        <f>AD1388-VLOOKUP(A1388,[2]选股结果!$A$2:$G$4900,7,FALSE)</f>
        <v>-88856538.0200001</v>
      </c>
    </row>
    <row r="1389" spans="1:37">
      <c r="A1389" s="5" t="s">
        <v>2811</v>
      </c>
      <c r="B1389" s="5" t="s">
        <v>2812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/>
      <c r="L1389" s="6">
        <v>0</v>
      </c>
      <c r="M1389" s="6">
        <v>0</v>
      </c>
      <c r="N1389" s="6"/>
      <c r="O1389" s="6">
        <v>0</v>
      </c>
      <c r="P1389" s="6">
        <v>13525127.84</v>
      </c>
      <c r="Q1389" s="6">
        <v>19520547.42</v>
      </c>
      <c r="R1389" s="6"/>
      <c r="S1389" s="6">
        <v>101443676.06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64012362.02</v>
      </c>
      <c r="AA1389" s="6">
        <v>75516445.09</v>
      </c>
      <c r="AB1389" s="10">
        <f t="shared" si="95"/>
        <v>227483991.4</v>
      </c>
      <c r="AC1389" s="10">
        <f t="shared" si="94"/>
        <v>254497611.01</v>
      </c>
      <c r="AD1389" s="10">
        <f t="shared" si="92"/>
        <v>-27013619.61</v>
      </c>
      <c r="AE1389" s="12">
        <f>C1389/(1+0.13)/VLOOKUP(A1389,[1]选股结果!$A$2:$AX$3002,3,FALSE)</f>
        <v>1.54307989008565</v>
      </c>
      <c r="AF1389" s="12">
        <f>(S1389/(1+0.1)+Z1389)/(VLOOKUP(A1389,[1]选股结果!$A$2:$AY$3002,51,FALSE))</f>
        <v>1.42159931099086</v>
      </c>
      <c r="AG1389" s="16"/>
      <c r="AH1389" s="12">
        <f>AD1389/VLOOKUP(A1389,[1]选股结果!$A$2:$AX$3002,35,FALSE)</f>
        <v>-1.56935467311379</v>
      </c>
      <c r="AI1389" s="10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S1389/(1+0.13)+Z1389)</f>
        <v>-43885441.2548673</v>
      </c>
      <c r="AJ1389" s="10">
        <f t="shared" si="93"/>
        <v>16871821.6448672</v>
      </c>
      <c r="AK1389" s="18">
        <f>AD1389-VLOOKUP(A1389,[2]选股结果!$A$2:$G$4900,7,FALSE)</f>
        <v>-27013619.61</v>
      </c>
    </row>
    <row r="1390" spans="1:37">
      <c r="A1390" s="5" t="s">
        <v>2813</v>
      </c>
      <c r="B1390" s="5" t="s">
        <v>2814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/>
      <c r="L1390" s="6">
        <v>0</v>
      </c>
      <c r="M1390" s="6">
        <v>0</v>
      </c>
      <c r="N1390" s="6"/>
      <c r="O1390" s="6">
        <v>0</v>
      </c>
      <c r="P1390" s="6">
        <v>57522484.68</v>
      </c>
      <c r="Q1390" s="6">
        <v>73985117.4</v>
      </c>
      <c r="R1390" s="6"/>
      <c r="S1390" s="6">
        <v>306262234.12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114813663.86</v>
      </c>
      <c r="AA1390" s="6">
        <v>59299532.18</v>
      </c>
      <c r="AB1390" s="10">
        <f t="shared" si="95"/>
        <v>449770424.66</v>
      </c>
      <c r="AC1390" s="10">
        <f t="shared" si="94"/>
        <v>537897914.84</v>
      </c>
      <c r="AD1390" s="10">
        <f t="shared" si="92"/>
        <v>-88127490.1800001</v>
      </c>
      <c r="AE1390" s="12">
        <f>C1390/(1+0.13)/VLOOKUP(A1390,[1]选股结果!$A$2:$AX$3002,3,FALSE)</f>
        <v>0.719418797061514</v>
      </c>
      <c r="AF1390" s="12">
        <f>(S1390/(1+0.1)+Z1390)/(VLOOKUP(A1390,[1]选股结果!$A$2:$AY$3002,51,FALSE))</f>
        <v>1.07792952690073</v>
      </c>
      <c r="AG1390" s="16"/>
      <c r="AH1390" s="12">
        <f>AD1390/VLOOKUP(A1390,[1]选股结果!$A$2:$AX$3002,35,FALSE)</f>
        <v>-0.973348453620909</v>
      </c>
      <c r="AI1390" s="10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S1390/(1+0.13)+Z1390)</f>
        <v>-21037379.2199115</v>
      </c>
      <c r="AJ1390" s="10">
        <f t="shared" si="93"/>
        <v>-67090110.9600886</v>
      </c>
      <c r="AK1390" s="18">
        <f>AD1390-VLOOKUP(A1390,[2]选股结果!$A$2:$G$4900,7,FALSE)</f>
        <v>-87918469.2000001</v>
      </c>
    </row>
    <row r="1391" spans="1:37">
      <c r="A1391" s="5" t="s">
        <v>2815</v>
      </c>
      <c r="B1391" s="5" t="s">
        <v>2816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/>
      <c r="L1391" s="6">
        <v>0</v>
      </c>
      <c r="M1391" s="6">
        <v>0</v>
      </c>
      <c r="N1391" s="6"/>
      <c r="O1391" s="6">
        <v>0</v>
      </c>
      <c r="P1391" s="6">
        <v>97545959</v>
      </c>
      <c r="Q1391" s="6">
        <v>6568444</v>
      </c>
      <c r="R1391" s="6"/>
      <c r="S1391" s="6">
        <v>602365274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176609726</v>
      </c>
      <c r="AA1391" s="6">
        <v>184625321</v>
      </c>
      <c r="AB1391" s="10">
        <f t="shared" si="95"/>
        <v>1187711669</v>
      </c>
      <c r="AC1391" s="10">
        <f t="shared" si="94"/>
        <v>1061146280</v>
      </c>
      <c r="AD1391" s="10">
        <f t="shared" si="92"/>
        <v>126565389</v>
      </c>
      <c r="AE1391" s="12">
        <f>C1391/(1+0.13)/VLOOKUP(A1391,[1]选股结果!$A$2:$AX$3002,3,FALSE)</f>
        <v>0.964586020082842</v>
      </c>
      <c r="AF1391" s="12">
        <f>(S1391/(1+0.1)+Z1391)/(VLOOKUP(A1391,[1]选股结果!$A$2:$AY$3002,51,FALSE))</f>
        <v>0.808145631905669</v>
      </c>
      <c r="AG1391" s="16"/>
      <c r="AH1391" s="12">
        <f>AD1391/VLOOKUP(A1391,[1]选股结果!$A$2:$AX$3002,35,FALSE)</f>
        <v>0.762325668644561</v>
      </c>
      <c r="AI1391" s="10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S1391/(1+0.13)+Z1391)</f>
        <v>186467240.840708</v>
      </c>
      <c r="AJ1391" s="10">
        <f t="shared" si="93"/>
        <v>-59901851.8407079</v>
      </c>
      <c r="AK1391" s="18">
        <f>AD1391-VLOOKUP(A1391,[2]选股结果!$A$2:$G$4900,7,FALSE)</f>
        <v>126622070</v>
      </c>
    </row>
    <row r="1392" spans="1:37">
      <c r="A1392" s="5" t="s">
        <v>2817</v>
      </c>
      <c r="B1392" s="5" t="s">
        <v>2818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/>
      <c r="L1392" s="6">
        <v>0</v>
      </c>
      <c r="M1392" s="6">
        <v>0</v>
      </c>
      <c r="N1392" s="6"/>
      <c r="O1392" s="6">
        <v>0</v>
      </c>
      <c r="P1392" s="6">
        <v>17924624.93</v>
      </c>
      <c r="Q1392" s="6">
        <v>18995032.27</v>
      </c>
      <c r="R1392" s="6"/>
      <c r="S1392" s="6">
        <v>154712164.62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155210639.33</v>
      </c>
      <c r="AA1392" s="6">
        <v>40569738.74</v>
      </c>
      <c r="AB1392" s="10">
        <f t="shared" si="95"/>
        <v>293588478.24</v>
      </c>
      <c r="AC1392" s="10">
        <f t="shared" si="94"/>
        <v>368417167.62</v>
      </c>
      <c r="AD1392" s="10">
        <f t="shared" si="92"/>
        <v>-74828689.3800001</v>
      </c>
      <c r="AE1392" s="12">
        <f>C1392/(1+0.13)/VLOOKUP(A1392,[1]选股结果!$A$2:$AX$3002,3,FALSE)</f>
        <v>1.66669004299958</v>
      </c>
      <c r="AF1392" s="12">
        <f>(S1392/(1+0.1)+Z1392)/(VLOOKUP(A1392,[1]选股结果!$A$2:$AY$3002,51,FALSE))</f>
        <v>1.13609734802022</v>
      </c>
      <c r="AG1392" s="16"/>
      <c r="AH1392" s="12">
        <f>AD1392/VLOOKUP(A1392,[1]选股结果!$A$2:$AX$3002,35,FALSE)</f>
        <v>0.744302556175418</v>
      </c>
      <c r="AI1392" s="10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S1392/(1+0.13)+Z1392)</f>
        <v>-31707940.7576992</v>
      </c>
      <c r="AJ1392" s="10">
        <f t="shared" si="93"/>
        <v>-43120748.6223009</v>
      </c>
      <c r="AK1392" s="18">
        <f>AD1392-VLOOKUP(A1392,[2]选股结果!$A$2:$G$4900,7,FALSE)</f>
        <v>-74828689.3800001</v>
      </c>
    </row>
    <row r="1393" spans="1:37">
      <c r="A1393" s="5" t="s">
        <v>2819</v>
      </c>
      <c r="B1393" s="5" t="s">
        <v>2820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/>
      <c r="L1393" s="6">
        <v>0</v>
      </c>
      <c r="M1393" s="6">
        <v>0</v>
      </c>
      <c r="N1393" s="6"/>
      <c r="O1393" s="6">
        <v>0</v>
      </c>
      <c r="P1393" s="6">
        <v>9857145.36</v>
      </c>
      <c r="Q1393" s="6">
        <v>7418569.36</v>
      </c>
      <c r="R1393" s="6"/>
      <c r="S1393" s="6">
        <v>9499437.83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22083011.89</v>
      </c>
      <c r="AA1393" s="6">
        <v>15227926.25</v>
      </c>
      <c r="AB1393" s="10">
        <f t="shared" si="95"/>
        <v>109431533.51</v>
      </c>
      <c r="AC1393" s="10">
        <f t="shared" si="94"/>
        <v>56667521.33</v>
      </c>
      <c r="AD1393" s="10">
        <f t="shared" si="92"/>
        <v>52764012.18</v>
      </c>
      <c r="AE1393" s="12">
        <f>C1393/(1+0.13)/VLOOKUP(A1393,[1]选股结果!$A$2:$AX$3002,3,FALSE)</f>
        <v>0.912066761280765</v>
      </c>
      <c r="AF1393" s="12">
        <f>(S1393/(1+0.1)+Z1393)/(VLOOKUP(A1393,[1]选股结果!$A$2:$AY$3002,51,FALSE))</f>
        <v>0.556572384466129</v>
      </c>
      <c r="AG1393" s="16"/>
      <c r="AH1393" s="12">
        <f>AD1393/VLOOKUP(A1393,[1]选股结果!$A$2:$AX$3002,35,FALSE)</f>
        <v>1.10546644819595</v>
      </c>
      <c r="AI1393" s="10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S1393/(1+0.13)+Z1393)</f>
        <v>24703342.7995575</v>
      </c>
      <c r="AJ1393" s="10">
        <f t="shared" si="93"/>
        <v>28060669.3804425</v>
      </c>
      <c r="AK1393" s="18">
        <f>AD1393-VLOOKUP(A1393,[2]选股结果!$A$2:$G$4900,7,FALSE)</f>
        <v>52764012.18</v>
      </c>
    </row>
    <row r="1394" spans="1:37">
      <c r="A1394" s="5" t="s">
        <v>2821</v>
      </c>
      <c r="B1394" s="5" t="s">
        <v>2822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/>
      <c r="L1394" s="6">
        <v>0</v>
      </c>
      <c r="M1394" s="6">
        <v>0</v>
      </c>
      <c r="N1394" s="6"/>
      <c r="O1394" s="6">
        <v>0</v>
      </c>
      <c r="P1394" s="6">
        <v>50045093.24</v>
      </c>
      <c r="Q1394" s="6">
        <v>21247012.95</v>
      </c>
      <c r="R1394" s="6"/>
      <c r="S1394" s="6">
        <v>272337302.02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102759600.3</v>
      </c>
      <c r="AA1394" s="6">
        <v>30235570.14</v>
      </c>
      <c r="AB1394" s="10">
        <f t="shared" si="95"/>
        <v>441983758.27</v>
      </c>
      <c r="AC1394" s="10">
        <f t="shared" si="94"/>
        <v>455377565.7</v>
      </c>
      <c r="AD1394" s="10">
        <f t="shared" si="92"/>
        <v>-13393807.43</v>
      </c>
      <c r="AE1394" s="12">
        <f>C1394/(1+0.13)/VLOOKUP(A1394,[1]选股结果!$A$2:$AX$3002,3,FALSE)</f>
        <v>0.520053495898091</v>
      </c>
      <c r="AF1394" s="12">
        <f>(S1394/(1+0.1)+Z1394)/(VLOOKUP(A1394,[1]选股结果!$A$2:$AY$3002,51,FALSE))</f>
        <v>0.595840577672843</v>
      </c>
      <c r="AG1394" s="16"/>
      <c r="AH1394" s="12">
        <f>AD1394/VLOOKUP(A1394,[1]选股结果!$A$2:$AX$3002,35,FALSE)</f>
        <v>-0.117969489978826</v>
      </c>
      <c r="AI1394" s="10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S1394/(1+0.13)+Z1394)</f>
        <v>244208269.965398</v>
      </c>
      <c r="AJ1394" s="10">
        <f t="shared" si="93"/>
        <v>-257602077.395398</v>
      </c>
      <c r="AK1394" s="18">
        <f>AD1394-VLOOKUP(A1394,[2]选股结果!$A$2:$G$4900,7,FALSE)</f>
        <v>-13629363.67</v>
      </c>
    </row>
    <row r="1395" spans="1:37">
      <c r="A1395" s="5" t="s">
        <v>2823</v>
      </c>
      <c r="B1395" s="5" t="s">
        <v>2824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/>
      <c r="L1395" s="6">
        <v>0</v>
      </c>
      <c r="M1395" s="6">
        <v>0</v>
      </c>
      <c r="N1395" s="6"/>
      <c r="O1395" s="6">
        <v>0</v>
      </c>
      <c r="P1395" s="6">
        <v>26905198.41</v>
      </c>
      <c r="Q1395" s="6">
        <v>14058184.76</v>
      </c>
      <c r="R1395" s="6"/>
      <c r="S1395" s="6">
        <v>813485132.1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127528943.7</v>
      </c>
      <c r="AA1395" s="6">
        <v>180716596.88</v>
      </c>
      <c r="AB1395" s="10">
        <f t="shared" si="95"/>
        <v>1004872748.11</v>
      </c>
      <c r="AC1395" s="10">
        <f t="shared" si="94"/>
        <v>1148635871.09</v>
      </c>
      <c r="AD1395" s="10">
        <f t="shared" si="92"/>
        <v>-143763122.98</v>
      </c>
      <c r="AE1395" s="12">
        <f>C1395/(1+0.13)/VLOOKUP(A1395,[1]选股结果!$A$2:$AX$3002,3,FALSE)</f>
        <v>0.991672441508736</v>
      </c>
      <c r="AF1395" s="12">
        <f>(S1395/(1+0.1)+Z1395)/(VLOOKUP(A1395,[1]选股结果!$A$2:$AY$3002,51,FALSE))</f>
        <v>1.03008164843108</v>
      </c>
      <c r="AG1395" s="16"/>
      <c r="AH1395" s="12">
        <f>AD1395/VLOOKUP(A1395,[1]选股结果!$A$2:$AX$3002,35,FALSE)</f>
        <v>-3.57383840993406</v>
      </c>
      <c r="AI1395" s="10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S1395/(1+0.13)+Z1395)</f>
        <v>-5687334.16115057</v>
      </c>
      <c r="AJ1395" s="10">
        <f t="shared" si="93"/>
        <v>-138075788.81885</v>
      </c>
      <c r="AK1395" s="18">
        <f>AD1395-VLOOKUP(A1395,[2]选股结果!$A$2:$G$4900,7,FALSE)</f>
        <v>-143763122.98</v>
      </c>
    </row>
    <row r="1396" spans="1:37">
      <c r="A1396" s="5" t="s">
        <v>2825</v>
      </c>
      <c r="B1396" s="5" t="s">
        <v>2826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/>
      <c r="L1396" s="6">
        <v>0</v>
      </c>
      <c r="M1396" s="6">
        <v>0</v>
      </c>
      <c r="N1396" s="6"/>
      <c r="O1396" s="6">
        <v>0</v>
      </c>
      <c r="P1396" s="6">
        <v>28162578.35</v>
      </c>
      <c r="Q1396" s="6">
        <v>14558205.09</v>
      </c>
      <c r="R1396" s="6"/>
      <c r="S1396" s="6">
        <v>1234441810.65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136084736.69</v>
      </c>
      <c r="AA1396" s="6">
        <v>131057746.42</v>
      </c>
      <c r="AB1396" s="10">
        <f t="shared" si="95"/>
        <v>1158691102.48</v>
      </c>
      <c r="AC1396" s="10">
        <f t="shared" si="94"/>
        <v>1529746872.11</v>
      </c>
      <c r="AD1396" s="10">
        <f t="shared" si="92"/>
        <v>-371055769.63</v>
      </c>
      <c r="AE1396" s="12">
        <f>C1396/(1+0.13)/VLOOKUP(A1396,[1]选股结果!$A$2:$AX$3002,3,FALSE)</f>
        <v>0.778009886323155</v>
      </c>
      <c r="AF1396" s="12">
        <f>(S1396/(1+0.1)+Z1396)/(VLOOKUP(A1396,[1]选股结果!$A$2:$AY$3002,51,FALSE))</f>
        <v>1.0265350578326</v>
      </c>
      <c r="AG1396" s="16"/>
      <c r="AH1396" s="12">
        <f>AD1396/VLOOKUP(A1396,[1]选股结果!$A$2:$AX$3002,35,FALSE)</f>
        <v>-6.93676478565113</v>
      </c>
      <c r="AI1396" s="10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S1396/(1+0.13)+Z1396)</f>
        <v>-2732655.62619495</v>
      </c>
      <c r="AJ1396" s="10">
        <f t="shared" si="93"/>
        <v>-368323114.003805</v>
      </c>
      <c r="AK1396" s="18">
        <f>AD1396-VLOOKUP(A1396,[2]选股结果!$A$2:$G$4900,7,FALSE)</f>
        <v>-371102201.11</v>
      </c>
    </row>
    <row r="1397" spans="1:37">
      <c r="A1397" s="5" t="s">
        <v>2827</v>
      </c>
      <c r="B1397" s="5" t="s">
        <v>2828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/>
      <c r="L1397" s="6">
        <v>0</v>
      </c>
      <c r="M1397" s="6">
        <v>0</v>
      </c>
      <c r="N1397" s="6"/>
      <c r="O1397" s="6">
        <v>0</v>
      </c>
      <c r="P1397" s="6">
        <v>569292746.81</v>
      </c>
      <c r="Q1397" s="6">
        <v>1354083004.15</v>
      </c>
      <c r="R1397" s="6"/>
      <c r="S1397" s="6">
        <v>4685054015.49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855460307.92</v>
      </c>
      <c r="AA1397" s="6">
        <v>1777426861.42</v>
      </c>
      <c r="AB1397" s="10">
        <f t="shared" si="95"/>
        <v>8172035775.4</v>
      </c>
      <c r="AC1397" s="10">
        <f t="shared" si="94"/>
        <v>7887233931.64</v>
      </c>
      <c r="AD1397" s="10">
        <f t="shared" si="92"/>
        <v>284801843.76</v>
      </c>
      <c r="AE1397" s="12">
        <f>C1397/(1+0.13)/VLOOKUP(A1397,[1]选股结果!$A$2:$AX$3002,3,FALSE)</f>
        <v>1.0514714041899</v>
      </c>
      <c r="AF1397" s="12">
        <f>(S1397/(1+0.1)+Z1397)/(VLOOKUP(A1397,[1]选股结果!$A$2:$AY$3002,51,FALSE))</f>
        <v>0.98306170526742</v>
      </c>
      <c r="AG1397" s="16"/>
      <c r="AH1397" s="12">
        <f>AD1397/VLOOKUP(A1397,[1]选股结果!$A$2:$AX$3002,35,FALSE)</f>
        <v>0.93780237387509</v>
      </c>
      <c r="AI1397" s="10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S1397/(1+0.13)+Z1397)</f>
        <v>201199813.646372</v>
      </c>
      <c r="AJ1397" s="10">
        <f t="shared" si="93"/>
        <v>83602030.1136284</v>
      </c>
      <c r="AK1397" s="18">
        <f>AD1397-VLOOKUP(A1397,[2]选股结果!$A$2:$G$4900,7,FALSE)</f>
        <v>284816557.58</v>
      </c>
    </row>
    <row r="1398" spans="1:37">
      <c r="A1398" s="5" t="s">
        <v>2829</v>
      </c>
      <c r="B1398" s="5" t="s">
        <v>2830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/>
      <c r="L1398" s="6">
        <v>0</v>
      </c>
      <c r="M1398" s="6">
        <v>0</v>
      </c>
      <c r="N1398" s="6"/>
      <c r="O1398" s="6">
        <v>0</v>
      </c>
      <c r="P1398" s="6">
        <v>128952346.53</v>
      </c>
      <c r="Q1398" s="6">
        <v>105316958.09</v>
      </c>
      <c r="R1398" s="6"/>
      <c r="S1398" s="6">
        <v>376027122.49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807685607.96</v>
      </c>
      <c r="AA1398" s="6">
        <v>208967315.21</v>
      </c>
      <c r="AB1398" s="10">
        <f t="shared" si="95"/>
        <v>1272492104.25</v>
      </c>
      <c r="AC1398" s="10">
        <f t="shared" si="94"/>
        <v>1521632392.19</v>
      </c>
      <c r="AD1398" s="10">
        <f t="shared" si="92"/>
        <v>-249140287.94</v>
      </c>
      <c r="AE1398" s="12">
        <f>C1398/(1+0.13)/VLOOKUP(A1398,[1]选股结果!$A$2:$AX$3002,3,FALSE)</f>
        <v>0.56332947461847</v>
      </c>
      <c r="AF1398" s="12">
        <f>(S1398/(1+0.1)+Z1398)/(VLOOKUP(A1398,[1]选股结果!$A$2:$AY$3002,51,FALSE))</f>
        <v>0.832148014515451</v>
      </c>
      <c r="AG1398" s="16"/>
      <c r="AH1398" s="12">
        <f>AD1398/VLOOKUP(A1398,[1]选股结果!$A$2:$AX$3002,35,FALSE)</f>
        <v>-0.768340805878346</v>
      </c>
      <c r="AI1398" s="10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S1398/(1+0.13)+Z1398)</f>
        <v>240946040.804602</v>
      </c>
      <c r="AJ1398" s="10">
        <f t="shared" si="93"/>
        <v>-490086328.744602</v>
      </c>
      <c r="AK1398" s="18">
        <f>AD1398-VLOOKUP(A1398,[2]选股结果!$A$2:$G$4900,7,FALSE)</f>
        <v>-249140287.94</v>
      </c>
    </row>
    <row r="1399" spans="1:37">
      <c r="A1399" s="5" t="s">
        <v>2831</v>
      </c>
      <c r="B1399" s="5" t="s">
        <v>2832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/>
      <c r="L1399" s="6">
        <v>0</v>
      </c>
      <c r="M1399" s="6">
        <v>0</v>
      </c>
      <c r="N1399" s="6"/>
      <c r="O1399" s="6">
        <v>0</v>
      </c>
      <c r="P1399" s="6">
        <v>23073134.71</v>
      </c>
      <c r="Q1399" s="6">
        <v>2216694.55</v>
      </c>
      <c r="R1399" s="6"/>
      <c r="S1399" s="6">
        <v>128566097.89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54857379.13</v>
      </c>
      <c r="AA1399" s="6">
        <v>17679761</v>
      </c>
      <c r="AB1399" s="10">
        <f t="shared" si="95"/>
        <v>309835372.6</v>
      </c>
      <c r="AC1399" s="10">
        <f t="shared" si="94"/>
        <v>224176372.73</v>
      </c>
      <c r="AD1399" s="10">
        <f t="shared" si="92"/>
        <v>85658999.87</v>
      </c>
      <c r="AE1399" s="12">
        <f>C1399/(1+0.13)/VLOOKUP(A1399,[1]选股结果!$A$2:$AX$3002,3,FALSE)</f>
        <v>0.752746469256066</v>
      </c>
      <c r="AF1399" s="12">
        <f>(S1399/(1+0.1)+Z1399)/(VLOOKUP(A1399,[1]选股结果!$A$2:$AY$3002,51,FALSE))</f>
        <v>0.618203618646581</v>
      </c>
      <c r="AG1399" s="16"/>
      <c r="AH1399" s="12">
        <f>AD1399/VLOOKUP(A1399,[1]选股结果!$A$2:$AX$3002,35,FALSE)</f>
        <v>1.30559511824732</v>
      </c>
      <c r="AI1399" s="10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S1399/(1+0.13)+Z1399)</f>
        <v>109165185.352743</v>
      </c>
      <c r="AJ1399" s="10">
        <f t="shared" si="93"/>
        <v>-23506185.4827433</v>
      </c>
      <c r="AK1399" s="18">
        <f>AD1399-VLOOKUP(A1399,[2]选股结果!$A$2:$G$4900,7,FALSE)</f>
        <v>85658999.87</v>
      </c>
    </row>
    <row r="1400" spans="1:37">
      <c r="A1400" s="5" t="s">
        <v>2833</v>
      </c>
      <c r="B1400" s="5" t="s">
        <v>2834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/>
      <c r="L1400" s="6">
        <v>0</v>
      </c>
      <c r="M1400" s="6">
        <v>0</v>
      </c>
      <c r="N1400" s="6"/>
      <c r="O1400" s="6">
        <v>0</v>
      </c>
      <c r="P1400" s="6">
        <v>213937343.27</v>
      </c>
      <c r="Q1400" s="6">
        <v>26940358.95</v>
      </c>
      <c r="R1400" s="6"/>
      <c r="S1400" s="6">
        <v>402278660.75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405042351.28</v>
      </c>
      <c r="AA1400" s="6">
        <v>298835522.98</v>
      </c>
      <c r="AB1400" s="10">
        <f t="shared" si="95"/>
        <v>1604909267.87</v>
      </c>
      <c r="AC1400" s="10">
        <f t="shared" si="94"/>
        <v>1320093878.28</v>
      </c>
      <c r="AD1400" s="10">
        <f t="shared" si="92"/>
        <v>284815389.59</v>
      </c>
      <c r="AE1400" s="12">
        <f>C1400/(1+0.13)/VLOOKUP(A1400,[1]选股结果!$A$2:$AX$3002,3,FALSE)</f>
        <v>0.926787574295443</v>
      </c>
      <c r="AF1400" s="12">
        <f>(S1400/(1+0.1)+Z1400)/(VLOOKUP(A1400,[1]选股结果!$A$2:$AY$3002,51,FALSE))</f>
        <v>0.673784783311581</v>
      </c>
      <c r="AG1400" s="16"/>
      <c r="AH1400" s="12">
        <f>AD1400/VLOOKUP(A1400,[1]选股结果!$A$2:$AX$3002,35,FALSE)</f>
        <v>1.2278463513257</v>
      </c>
      <c r="AI1400" s="10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S1400/(1+0.13)+Z1400)</f>
        <v>382870426.706991</v>
      </c>
      <c r="AJ1400" s="10">
        <f t="shared" si="93"/>
        <v>-98055037.1169909</v>
      </c>
      <c r="AK1400" s="18">
        <f>AD1400-VLOOKUP(A1400,[2]选股结果!$A$2:$G$4900,7,FALSE)</f>
        <v>284825017.38</v>
      </c>
    </row>
    <row r="1401" spans="1:37">
      <c r="A1401" s="5" t="s">
        <v>2835</v>
      </c>
      <c r="B1401" s="5" t="s">
        <v>2836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/>
      <c r="L1401" s="6">
        <v>0</v>
      </c>
      <c r="M1401" s="6">
        <v>0</v>
      </c>
      <c r="N1401" s="6"/>
      <c r="O1401" s="6">
        <v>0</v>
      </c>
      <c r="P1401" s="6">
        <v>25853959.66</v>
      </c>
      <c r="Q1401" s="6">
        <v>11708462.95</v>
      </c>
      <c r="R1401" s="6"/>
      <c r="S1401" s="6">
        <v>371211811.64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76750077.5</v>
      </c>
      <c r="AA1401" s="6">
        <v>48912404.91</v>
      </c>
      <c r="AB1401" s="10">
        <f t="shared" si="95"/>
        <v>556408215.62</v>
      </c>
      <c r="AC1401" s="10">
        <f t="shared" si="94"/>
        <v>522728253.71</v>
      </c>
      <c r="AD1401" s="10">
        <f t="shared" si="92"/>
        <v>33679961.91</v>
      </c>
      <c r="AE1401" s="12">
        <f>C1401/(1+0.13)/VLOOKUP(A1401,[1]选股结果!$A$2:$AX$3002,3,FALSE)</f>
        <v>0.849049945017585</v>
      </c>
      <c r="AF1401" s="12">
        <f>(S1401/(1+0.1)+Z1401)/(VLOOKUP(A1401,[1]选股结果!$A$2:$AY$3002,51,FALSE))</f>
        <v>0.815406069335264</v>
      </c>
      <c r="AG1401" s="16"/>
      <c r="AH1401" s="12">
        <f>AD1401/VLOOKUP(A1401,[1]选股结果!$A$2:$AX$3002,35,FALSE)</f>
        <v>0.603931384626806</v>
      </c>
      <c r="AI1401" s="10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S1401/(1+0.13)+Z1401)</f>
        <v>102730499.44</v>
      </c>
      <c r="AJ1401" s="10">
        <f t="shared" si="93"/>
        <v>-69050537.53</v>
      </c>
      <c r="AK1401" s="18">
        <f>AD1401-VLOOKUP(A1401,[2]选股结果!$A$2:$G$4900,7,FALSE)</f>
        <v>33989401.13</v>
      </c>
    </row>
    <row r="1402" spans="1:37">
      <c r="A1402" s="5" t="s">
        <v>2837</v>
      </c>
      <c r="B1402" s="5" t="s">
        <v>2838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/>
      <c r="L1402" s="6">
        <v>0</v>
      </c>
      <c r="M1402" s="6">
        <v>0</v>
      </c>
      <c r="N1402" s="6"/>
      <c r="O1402" s="6">
        <v>0</v>
      </c>
      <c r="P1402" s="6">
        <v>51293590.31</v>
      </c>
      <c r="Q1402" s="6">
        <v>4202569.45</v>
      </c>
      <c r="R1402" s="6"/>
      <c r="S1402" s="6">
        <v>274409407.7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50686500.09</v>
      </c>
      <c r="AA1402" s="6">
        <v>12838525.38</v>
      </c>
      <c r="AB1402" s="10">
        <f t="shared" si="95"/>
        <v>500780113.09</v>
      </c>
      <c r="AC1402" s="10">
        <f t="shared" si="94"/>
        <v>389228023.48</v>
      </c>
      <c r="AD1402" s="10">
        <f t="shared" si="92"/>
        <v>111552089.61</v>
      </c>
      <c r="AE1402" s="12">
        <f>C1402/(1+0.13)/VLOOKUP(A1402,[1]选股结果!$A$2:$AX$3002,3,FALSE)</f>
        <v>0.798934766277777</v>
      </c>
      <c r="AF1402" s="12">
        <f>(S1402/(1+0.1)+Z1402)/(VLOOKUP(A1402,[1]选股结果!$A$2:$AY$3002,51,FALSE))</f>
        <v>0.685830184574239</v>
      </c>
      <c r="AG1402" s="16"/>
      <c r="AH1402" s="12">
        <f>AD1402/VLOOKUP(A1402,[1]选股结果!$A$2:$AX$3002,35,FALSE)</f>
        <v>1.14443363185063</v>
      </c>
      <c r="AI1402" s="10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S1402/(1+0.13)+Z1402)</f>
        <v>144117509.59469</v>
      </c>
      <c r="AJ1402" s="10">
        <f t="shared" si="93"/>
        <v>-32565419.9846902</v>
      </c>
      <c r="AK1402" s="18">
        <f>AD1402-VLOOKUP(A1402,[2]选股结果!$A$2:$G$4900,7,FALSE)</f>
        <v>111559216.55</v>
      </c>
    </row>
    <row r="1403" spans="1:37">
      <c r="A1403" s="5" t="s">
        <v>2839</v>
      </c>
      <c r="B1403" s="5" t="s">
        <v>2840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/>
      <c r="L1403" s="6">
        <v>0</v>
      </c>
      <c r="M1403" s="6">
        <v>0</v>
      </c>
      <c r="N1403" s="6"/>
      <c r="O1403" s="6">
        <v>0</v>
      </c>
      <c r="P1403" s="6">
        <v>27041069.19</v>
      </c>
      <c r="Q1403" s="6">
        <v>9977485.13</v>
      </c>
      <c r="R1403" s="6"/>
      <c r="S1403" s="6">
        <v>1109221413.32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111805645.24</v>
      </c>
      <c r="AA1403" s="6">
        <v>29170735.01</v>
      </c>
      <c r="AB1403" s="10">
        <f t="shared" si="95"/>
        <v>950076189.63</v>
      </c>
      <c r="AC1403" s="10">
        <f t="shared" si="94"/>
        <v>1277238862.76</v>
      </c>
      <c r="AD1403" s="10">
        <f t="shared" si="92"/>
        <v>-327162673.13</v>
      </c>
      <c r="AE1403" s="12">
        <f>C1403/(1+0.13)/VLOOKUP(A1403,[1]选股结果!$A$2:$AX$3002,3,FALSE)</f>
        <v>0.745937182848486</v>
      </c>
      <c r="AF1403" s="12">
        <f>(S1403/(1+0.1)+Z1403)/(VLOOKUP(A1403,[1]选股结果!$A$2:$AY$3002,51,FALSE))</f>
        <v>1.1473122563</v>
      </c>
      <c r="AG1403" s="16"/>
      <c r="AH1403" s="12">
        <f>AD1403/VLOOKUP(A1403,[1]选股结果!$A$2:$AX$3002,35,FALSE)</f>
        <v>-3.06631694170575</v>
      </c>
      <c r="AI1403" s="10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S1403/(1+0.13)+Z1403)</f>
        <v>-117058427.39469</v>
      </c>
      <c r="AJ1403" s="10">
        <f t="shared" si="93"/>
        <v>-210104245.73531</v>
      </c>
      <c r="AK1403" s="18">
        <f>AD1403-VLOOKUP(A1403,[2]选股结果!$A$2:$G$4900,7,FALSE)</f>
        <v>-327161378.87</v>
      </c>
    </row>
    <row r="1404" spans="1:37">
      <c r="A1404" s="5" t="s">
        <v>2841</v>
      </c>
      <c r="B1404" s="5" t="s">
        <v>2842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/>
      <c r="L1404" s="6">
        <v>0</v>
      </c>
      <c r="M1404" s="6">
        <v>0</v>
      </c>
      <c r="N1404" s="6"/>
      <c r="O1404" s="6">
        <v>0</v>
      </c>
      <c r="P1404" s="6">
        <v>90181313.86</v>
      </c>
      <c r="Q1404" s="6">
        <v>18822263.77</v>
      </c>
      <c r="R1404" s="6"/>
      <c r="S1404" s="6">
        <v>642050650.52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90659833.49</v>
      </c>
      <c r="AA1404" s="6">
        <v>453554745.55</v>
      </c>
      <c r="AB1404" s="10">
        <f t="shared" si="95"/>
        <v>1392697777.56</v>
      </c>
      <c r="AC1404" s="10">
        <f t="shared" si="94"/>
        <v>1276446543.42</v>
      </c>
      <c r="AD1404" s="10">
        <f t="shared" si="92"/>
        <v>116251234.14</v>
      </c>
      <c r="AE1404" s="12">
        <f>C1404/(1+0.13)/VLOOKUP(A1404,[1]选股结果!$A$2:$AX$3002,3,FALSE)</f>
        <v>0.730266497101314</v>
      </c>
      <c r="AF1404" s="12">
        <f>(S1404/(1+0.1)+Z1404)/(VLOOKUP(A1404,[1]选股结果!$A$2:$AY$3002,51,FALSE))</f>
        <v>0.440189045387985</v>
      </c>
      <c r="AG1404" s="16"/>
      <c r="AH1404" s="12">
        <f>AD1404/VLOOKUP(A1404,[1]选股结果!$A$2:$AX$3002,35,FALSE)</f>
        <v>0.948899492181663</v>
      </c>
      <c r="AI1404" s="10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S1404/(1+0.13)+Z1404)</f>
        <v>873091562.11062</v>
      </c>
      <c r="AJ1404" s="10">
        <f t="shared" si="93"/>
        <v>-756840327.97062</v>
      </c>
      <c r="AK1404" s="18">
        <f>AD1404-VLOOKUP(A1404,[2]选股结果!$A$2:$G$4900,7,FALSE)</f>
        <v>116227023.37</v>
      </c>
    </row>
    <row r="1405" spans="1:37">
      <c r="A1405" s="5" t="s">
        <v>2843</v>
      </c>
      <c r="B1405" s="5" t="s">
        <v>2844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/>
      <c r="L1405" s="6">
        <v>0</v>
      </c>
      <c r="M1405" s="6">
        <v>0</v>
      </c>
      <c r="N1405" s="6"/>
      <c r="O1405" s="6">
        <v>0</v>
      </c>
      <c r="P1405" s="6">
        <v>33570927.68</v>
      </c>
      <c r="Q1405" s="6">
        <v>30603707.1</v>
      </c>
      <c r="R1405" s="6"/>
      <c r="S1405" s="6">
        <v>548878937.81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180916760.92</v>
      </c>
      <c r="AA1405" s="6">
        <v>49758555.64</v>
      </c>
      <c r="AB1405" s="10">
        <f t="shared" si="95"/>
        <v>979638379.01</v>
      </c>
      <c r="AC1405" s="10">
        <f t="shared" si="94"/>
        <v>813125182.05</v>
      </c>
      <c r="AD1405" s="10">
        <f t="shared" si="92"/>
        <v>166513196.96</v>
      </c>
      <c r="AE1405" s="12">
        <f>C1405/(1+0.13)/VLOOKUP(A1405,[1]选股结果!$A$2:$AX$3002,3,FALSE)</f>
        <v>1.01922891115989</v>
      </c>
      <c r="AF1405" s="12">
        <f>(S1405/(1+0.1)+Z1405)/(VLOOKUP(A1405,[1]选股结果!$A$2:$AY$3002,51,FALSE))</f>
        <v>0.920457059111182</v>
      </c>
      <c r="AG1405" s="16"/>
      <c r="AH1405" s="12">
        <f>AD1405/VLOOKUP(A1405,[1]选股结果!$A$2:$AX$3002,35,FALSE)</f>
        <v>1.38358552503764</v>
      </c>
      <c r="AI1405" s="10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S1405/(1+0.13)+Z1405)</f>
        <v>72001845.9768143</v>
      </c>
      <c r="AJ1405" s="10">
        <f t="shared" si="93"/>
        <v>94511350.9831859</v>
      </c>
      <c r="AK1405" s="18">
        <f>AD1405-VLOOKUP(A1405,[2]选股结果!$A$2:$G$4900,7,FALSE)</f>
        <v>166558959.48</v>
      </c>
    </row>
    <row r="1406" spans="1:37">
      <c r="A1406" s="5" t="s">
        <v>2845</v>
      </c>
      <c r="B1406" s="5" t="s">
        <v>2846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/>
      <c r="L1406" s="6">
        <v>0</v>
      </c>
      <c r="M1406" s="6">
        <v>0</v>
      </c>
      <c r="N1406" s="6"/>
      <c r="O1406" s="6">
        <v>0</v>
      </c>
      <c r="P1406" s="6">
        <v>347853698.59</v>
      </c>
      <c r="Q1406" s="6">
        <v>163665622.41</v>
      </c>
      <c r="R1406" s="6"/>
      <c r="S1406" s="6">
        <v>6257788998.51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236978016.92</v>
      </c>
      <c r="AA1406" s="6">
        <v>100420802.74</v>
      </c>
      <c r="AB1406" s="10">
        <f t="shared" si="95"/>
        <v>7906342408.31</v>
      </c>
      <c r="AC1406" s="10">
        <f t="shared" si="94"/>
        <v>6943041516.76</v>
      </c>
      <c r="AD1406" s="10">
        <f t="shared" si="92"/>
        <v>963300891.549999</v>
      </c>
      <c r="AE1406" s="12">
        <f>C1406/(1+0.13)/VLOOKUP(A1406,[1]选股结果!$A$2:$AX$3002,3,FALSE)</f>
        <v>1.20931723946283</v>
      </c>
      <c r="AF1406" s="12">
        <f>(S1406/(1+0.1)+Z1406)/(VLOOKUP(A1406,[1]选股结果!$A$2:$AY$3002,51,FALSE))</f>
        <v>1.25113055522301</v>
      </c>
      <c r="AG1406" s="16"/>
      <c r="AH1406" s="12">
        <f>AD1406/VLOOKUP(A1406,[1]选股结果!$A$2:$AX$3002,35,FALSE)</f>
        <v>1.28870941751478</v>
      </c>
      <c r="AI1406" s="10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S1406/(1+0.13)+Z1406)</f>
        <v>-1038426527.66283</v>
      </c>
      <c r="AJ1406" s="10">
        <f t="shared" si="93"/>
        <v>2001727419.21283</v>
      </c>
      <c r="AK1406" s="18">
        <f>AD1406-VLOOKUP(A1406,[2]选股结果!$A$2:$G$4900,7,FALSE)</f>
        <v>985424082.269999</v>
      </c>
    </row>
    <row r="1407" spans="1:37">
      <c r="A1407" s="5" t="s">
        <v>2847</v>
      </c>
      <c r="B1407" s="5" t="s">
        <v>2848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/>
      <c r="L1407" s="6">
        <v>0</v>
      </c>
      <c r="M1407" s="6">
        <v>0</v>
      </c>
      <c r="N1407" s="6"/>
      <c r="O1407" s="6">
        <v>0</v>
      </c>
      <c r="P1407" s="6">
        <v>86113788</v>
      </c>
      <c r="Q1407" s="6">
        <v>18897668.16</v>
      </c>
      <c r="R1407" s="6"/>
      <c r="S1407" s="6">
        <v>467628729.92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229852271.17</v>
      </c>
      <c r="AA1407" s="6">
        <v>125807899.54</v>
      </c>
      <c r="AB1407" s="10">
        <f t="shared" si="95"/>
        <v>975514103.2</v>
      </c>
      <c r="AC1407" s="10">
        <f t="shared" si="94"/>
        <v>909402688.63</v>
      </c>
      <c r="AD1407" s="10">
        <f t="shared" si="92"/>
        <v>66111414.5699999</v>
      </c>
      <c r="AE1407" s="12">
        <f>C1407/(1+0.13)/VLOOKUP(A1407,[1]选股结果!$A$2:$AX$3002,3,FALSE)</f>
        <v>1.11499876428272</v>
      </c>
      <c r="AF1407" s="12">
        <f>(S1407/(1+0.1)+Z1407)/(VLOOKUP(A1407,[1]选股结果!$A$2:$AY$3002,51,FALSE))</f>
        <v>0.970467953132894</v>
      </c>
      <c r="AG1407" s="16"/>
      <c r="AH1407" s="12">
        <f>AD1407/VLOOKUP(A1407,[1]选股结果!$A$2:$AX$3002,35,FALSE)</f>
        <v>0.790888673762175</v>
      </c>
      <c r="AI1407" s="10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S1407/(1+0.13)+Z1407)</f>
        <v>31217485.6975222</v>
      </c>
      <c r="AJ1407" s="10">
        <f t="shared" si="93"/>
        <v>34893928.8724778</v>
      </c>
      <c r="AK1407" s="18">
        <f>AD1407-VLOOKUP(A1407,[2]选股结果!$A$2:$G$4900,7,FALSE)</f>
        <v>65937785.5799999</v>
      </c>
    </row>
    <row r="1408" spans="1:37">
      <c r="A1408" s="5" t="s">
        <v>2849</v>
      </c>
      <c r="B1408" s="5" t="s">
        <v>2850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/>
      <c r="L1408" s="6">
        <v>0</v>
      </c>
      <c r="M1408" s="6">
        <v>0</v>
      </c>
      <c r="N1408" s="6"/>
      <c r="O1408" s="6">
        <v>0</v>
      </c>
      <c r="P1408" s="6">
        <v>31813290.11</v>
      </c>
      <c r="Q1408" s="6">
        <v>7708119.57</v>
      </c>
      <c r="R1408" s="6"/>
      <c r="S1408" s="6">
        <v>74152083.31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47354415.49</v>
      </c>
      <c r="AA1408" s="6">
        <v>16933343.31</v>
      </c>
      <c r="AB1408" s="10">
        <f t="shared" si="95"/>
        <v>265275415.91</v>
      </c>
      <c r="AC1408" s="10">
        <f t="shared" si="94"/>
        <v>170253132.22</v>
      </c>
      <c r="AD1408" s="10">
        <f t="shared" si="92"/>
        <v>95022283.69</v>
      </c>
      <c r="AE1408" s="12">
        <f>C1408/(1+0.13)/VLOOKUP(A1408,[1]选股结果!$A$2:$AX$3002,3,FALSE)</f>
        <v>0.670965587185216</v>
      </c>
      <c r="AF1408" s="12">
        <f>(S1408/(1+0.1)+Z1408)/(VLOOKUP(A1408,[1]选股结果!$A$2:$AY$3002,51,FALSE))</f>
        <v>0.46988664171142</v>
      </c>
      <c r="AG1408" s="16"/>
      <c r="AH1408" s="12">
        <f>AD1408/VLOOKUP(A1408,[1]选股结果!$A$2:$AX$3002,35,FALSE)</f>
        <v>1.10517080431826</v>
      </c>
      <c r="AI1408" s="10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S1408/(1+0.13)+Z1408)</f>
        <v>131264882.516283</v>
      </c>
      <c r="AJ1408" s="10">
        <f t="shared" si="93"/>
        <v>-36242598.8262832</v>
      </c>
      <c r="AK1408" s="18">
        <f>AD1408-VLOOKUP(A1408,[2]选股结果!$A$2:$G$4900,7,FALSE)</f>
        <v>95024951.21</v>
      </c>
    </row>
    <row r="1409" spans="1:37">
      <c r="A1409" s="5" t="s">
        <v>2851</v>
      </c>
      <c r="B1409" s="5" t="s">
        <v>2852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/>
      <c r="L1409" s="6">
        <v>0</v>
      </c>
      <c r="M1409" s="6">
        <v>0</v>
      </c>
      <c r="N1409" s="6"/>
      <c r="O1409" s="6">
        <v>0</v>
      </c>
      <c r="P1409" s="6">
        <v>35084174.73</v>
      </c>
      <c r="Q1409" s="6">
        <v>24548479.34</v>
      </c>
      <c r="R1409" s="6"/>
      <c r="S1409" s="6">
        <v>28604492.65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52057294.27</v>
      </c>
      <c r="AA1409" s="6">
        <v>10995644.09</v>
      </c>
      <c r="AB1409" s="10">
        <f t="shared" si="95"/>
        <v>191569789.37</v>
      </c>
      <c r="AC1409" s="10">
        <f t="shared" si="94"/>
        <v>126741605.74</v>
      </c>
      <c r="AD1409" s="10">
        <f t="shared" si="92"/>
        <v>64828183.63</v>
      </c>
      <c r="AE1409" s="12">
        <f>C1409/(1+0.13)/VLOOKUP(A1409,[1]选股结果!$A$2:$AX$3002,3,FALSE)</f>
        <v>0.471531984208458</v>
      </c>
      <c r="AF1409" s="12">
        <f>(S1409/(1+0.1)+Z1409)/(VLOOKUP(A1409,[1]选股结果!$A$2:$AY$3002,51,FALSE))</f>
        <v>0.414822499959873</v>
      </c>
      <c r="AG1409" s="16"/>
      <c r="AH1409" s="12">
        <f>AD1409/VLOOKUP(A1409,[1]选股结果!$A$2:$AX$3002,35,FALSE)</f>
        <v>0.564370480305137</v>
      </c>
      <c r="AI1409" s="10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S1409/(1+0.13)+Z1409)</f>
        <v>110809189.370265</v>
      </c>
      <c r="AJ1409" s="10">
        <f t="shared" si="93"/>
        <v>-45981005.7402655</v>
      </c>
      <c r="AK1409" s="18">
        <f>AD1409-VLOOKUP(A1409,[2]选股结果!$A$2:$G$4900,7,FALSE)</f>
        <v>64581622.75</v>
      </c>
    </row>
    <row r="1410" spans="1:37">
      <c r="A1410" s="5" t="s">
        <v>2853</v>
      </c>
      <c r="B1410" s="5" t="s">
        <v>2854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/>
      <c r="L1410" s="6">
        <v>0</v>
      </c>
      <c r="M1410" s="6">
        <v>0</v>
      </c>
      <c r="N1410" s="6"/>
      <c r="O1410" s="6">
        <v>0</v>
      </c>
      <c r="P1410" s="6">
        <v>49810219.74</v>
      </c>
      <c r="Q1410" s="6">
        <v>16766072.02</v>
      </c>
      <c r="R1410" s="6"/>
      <c r="S1410" s="6">
        <v>281861891.64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67831585.98</v>
      </c>
      <c r="AA1410" s="6">
        <v>47334664.91</v>
      </c>
      <c r="AB1410" s="10">
        <f t="shared" si="95"/>
        <v>368909181.48</v>
      </c>
      <c r="AC1410" s="10">
        <f t="shared" si="94"/>
        <v>446838362.27</v>
      </c>
      <c r="AD1410" s="10">
        <f t="shared" si="92"/>
        <v>-77929180.79</v>
      </c>
      <c r="AE1410" s="12">
        <f>C1410/(1+0.13)/VLOOKUP(A1410,[1]选股结果!$A$2:$AX$3002,3,FALSE)</f>
        <v>0.523449431461931</v>
      </c>
      <c r="AF1410" s="12">
        <f>(S1410/(1+0.1)+Z1410)/(VLOOKUP(A1410,[1]选股结果!$A$2:$AY$3002,51,FALSE))</f>
        <v>0.731658727842219</v>
      </c>
      <c r="AG1410" s="16"/>
      <c r="AH1410" s="12">
        <f>AD1410/VLOOKUP(A1410,[1]选股结果!$A$2:$AX$3002,35,FALSE)</f>
        <v>-0.556674717690895</v>
      </c>
      <c r="AI1410" s="10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S1410/(1+0.13)+Z1410)</f>
        <v>125657738.913717</v>
      </c>
      <c r="AJ1410" s="10">
        <f t="shared" si="93"/>
        <v>-203586919.703717</v>
      </c>
      <c r="AK1410" s="18">
        <f>AD1410-VLOOKUP(A1410,[2]选股结果!$A$2:$G$4900,7,FALSE)</f>
        <v>-78166455.08</v>
      </c>
    </row>
    <row r="1411" spans="1:37">
      <c r="A1411" s="5" t="s">
        <v>2855</v>
      </c>
      <c r="B1411" s="5" t="s">
        <v>2856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/>
      <c r="L1411" s="6">
        <v>0</v>
      </c>
      <c r="M1411" s="6">
        <v>0</v>
      </c>
      <c r="N1411" s="6"/>
      <c r="O1411" s="6">
        <v>0</v>
      </c>
      <c r="P1411" s="6">
        <v>26962904.71</v>
      </c>
      <c r="Q1411" s="6">
        <v>23935744.57</v>
      </c>
      <c r="R1411" s="6"/>
      <c r="S1411" s="6">
        <v>750535183.2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122003514.82</v>
      </c>
      <c r="AA1411" s="6">
        <v>57092636.59</v>
      </c>
      <c r="AB1411" s="10">
        <f t="shared" si="95"/>
        <v>869548882.12</v>
      </c>
      <c r="AC1411" s="10">
        <f t="shared" si="94"/>
        <v>956594239.32</v>
      </c>
      <c r="AD1411" s="10">
        <f t="shared" ref="AD1411:AD1474" si="96">AB1411-AC1411</f>
        <v>-87045357.2</v>
      </c>
      <c r="AE1411" s="12">
        <f>C1411/(1+0.13)/VLOOKUP(A1411,[1]选股结果!$A$2:$AX$3002,3,FALSE)</f>
        <v>0.791097628437649</v>
      </c>
      <c r="AF1411" s="12">
        <f>(S1411/(1+0.1)+Z1411)/(VLOOKUP(A1411,[1]选股结果!$A$2:$AY$3002,51,FALSE))</f>
        <v>1.03903319542508</v>
      </c>
      <c r="AG1411" s="16"/>
      <c r="AH1411" s="12">
        <f>AD1411/VLOOKUP(A1411,[1]选股结果!$A$2:$AX$3002,35,FALSE)</f>
        <v>-0.594671760567606</v>
      </c>
      <c r="AI1411" s="10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S1411/(1+0.13)+Z1411)</f>
        <v>-12101035.3306195</v>
      </c>
      <c r="AJ1411" s="10">
        <f t="shared" ref="AJ1411:AJ1474" si="97">AD1411-AI1411</f>
        <v>-74944321.8693806</v>
      </c>
      <c r="AK1411" s="18">
        <f>AD1411-VLOOKUP(A1411,[2]选股结果!$A$2:$G$4900,7,FALSE)</f>
        <v>-87037952.9300001</v>
      </c>
    </row>
    <row r="1412" spans="1:37">
      <c r="A1412" s="5" t="s">
        <v>2857</v>
      </c>
      <c r="B1412" s="5" t="s">
        <v>2858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/>
      <c r="L1412" s="6">
        <v>0</v>
      </c>
      <c r="M1412" s="6">
        <v>0</v>
      </c>
      <c r="N1412" s="6"/>
      <c r="O1412" s="6">
        <v>0</v>
      </c>
      <c r="P1412" s="6">
        <v>49724324.83</v>
      </c>
      <c r="Q1412" s="6">
        <v>25735936.78</v>
      </c>
      <c r="R1412" s="6"/>
      <c r="S1412" s="6">
        <v>266031687.42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160457354.08</v>
      </c>
      <c r="AA1412" s="6">
        <v>96055825.07</v>
      </c>
      <c r="AB1412" s="10">
        <f t="shared" si="95"/>
        <v>488276379.66</v>
      </c>
      <c r="AC1412" s="10">
        <f t="shared" si="94"/>
        <v>572269191.4</v>
      </c>
      <c r="AD1412" s="10">
        <f t="shared" si="96"/>
        <v>-83992811.74</v>
      </c>
      <c r="AE1412" s="12">
        <f>C1412/(1+0.13)/VLOOKUP(A1412,[1]选股结果!$A$2:$AX$3002,3,FALSE)</f>
        <v>1.03336582105887</v>
      </c>
      <c r="AF1412" s="12">
        <f>(S1412/(1+0.1)+Z1412)/(VLOOKUP(A1412,[1]选股结果!$A$2:$AY$3002,51,FALSE))</f>
        <v>1.08192258116411</v>
      </c>
      <c r="AG1412" s="16"/>
      <c r="AH1412" s="12">
        <f>AD1412/VLOOKUP(A1412,[1]选股结果!$A$2:$AX$3002,35,FALSE)</f>
        <v>-3.58254749865709</v>
      </c>
      <c r="AI1412" s="10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S1412/(1+0.13)+Z1412)</f>
        <v>-24041546.4430974</v>
      </c>
      <c r="AJ1412" s="10">
        <f t="shared" si="97"/>
        <v>-59951265.2969026</v>
      </c>
      <c r="AK1412" s="18">
        <f>AD1412-VLOOKUP(A1412,[2]选股结果!$A$2:$G$4900,7,FALSE)</f>
        <v>-83992811.74</v>
      </c>
    </row>
    <row r="1413" spans="1:37">
      <c r="A1413" s="5" t="s">
        <v>2859</v>
      </c>
      <c r="B1413" s="5" t="s">
        <v>2860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/>
      <c r="L1413" s="6">
        <v>0</v>
      </c>
      <c r="M1413" s="6">
        <v>0</v>
      </c>
      <c r="N1413" s="6"/>
      <c r="O1413" s="6">
        <v>0</v>
      </c>
      <c r="P1413" s="6">
        <v>41850349.99</v>
      </c>
      <c r="Q1413" s="6">
        <v>11276064.94</v>
      </c>
      <c r="R1413" s="6"/>
      <c r="S1413" s="6">
        <v>605228050.31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220662331.54</v>
      </c>
      <c r="AA1413" s="6">
        <v>61578779.93</v>
      </c>
      <c r="AB1413" s="10">
        <f t="shared" si="95"/>
        <v>1031867733.07</v>
      </c>
      <c r="AC1413" s="10">
        <f t="shared" si="94"/>
        <v>929319511.77</v>
      </c>
      <c r="AD1413" s="10">
        <f t="shared" si="96"/>
        <v>102548221.3</v>
      </c>
      <c r="AE1413" s="12">
        <f>C1413/(1+0.13)/VLOOKUP(A1413,[1]选股结果!$A$2:$AX$3002,3,FALSE)</f>
        <v>0.937950775517973</v>
      </c>
      <c r="AF1413" s="12">
        <f>(S1413/(1+0.1)+Z1413)/(VLOOKUP(A1413,[1]选股结果!$A$2:$AY$3002,51,FALSE))</f>
        <v>0.854682599288771</v>
      </c>
      <c r="AG1413" s="16"/>
      <c r="AH1413" s="12">
        <f>AD1413/VLOOKUP(A1413,[1]选股结果!$A$2:$AX$3002,35,FALSE)</f>
        <v>2.55371245981929</v>
      </c>
      <c r="AI1413" s="10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S1413/(1+0.13)+Z1413)</f>
        <v>145674378.757876</v>
      </c>
      <c r="AJ1413" s="10">
        <f t="shared" si="97"/>
        <v>-43126157.4578758</v>
      </c>
      <c r="AK1413" s="18">
        <f>AD1413-VLOOKUP(A1413,[2]选股结果!$A$2:$G$4900,7,FALSE)</f>
        <v>102432314.27</v>
      </c>
    </row>
    <row r="1414" spans="1:37">
      <c r="A1414" s="5" t="s">
        <v>2861</v>
      </c>
      <c r="B1414" s="5" t="s">
        <v>2862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/>
      <c r="L1414" s="6">
        <v>0</v>
      </c>
      <c r="M1414" s="6">
        <v>0</v>
      </c>
      <c r="N1414" s="6"/>
      <c r="O1414" s="6">
        <v>0</v>
      </c>
      <c r="P1414" s="6">
        <v>7705819.78</v>
      </c>
      <c r="Q1414" s="6">
        <v>15868328.38</v>
      </c>
      <c r="R1414" s="6"/>
      <c r="S1414" s="6">
        <v>389728909.49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48930504.96</v>
      </c>
      <c r="AA1414" s="6">
        <v>13112899.48</v>
      </c>
      <c r="AB1414" s="10">
        <f t="shared" si="95"/>
        <v>521871904.79</v>
      </c>
      <c r="AC1414" s="10">
        <f t="shared" si="94"/>
        <v>459478133.71</v>
      </c>
      <c r="AD1414" s="10">
        <f t="shared" si="96"/>
        <v>62393771.08</v>
      </c>
      <c r="AE1414" s="12">
        <f>C1414/(1+0.13)/VLOOKUP(A1414,[1]选股结果!$A$2:$AX$3002,3,FALSE)</f>
        <v>0.562547936921794</v>
      </c>
      <c r="AF1414" s="12">
        <f>(S1414/(1+0.1)+Z1414)/(VLOOKUP(A1414,[1]选股结果!$A$2:$AY$3002,51,FALSE))</f>
        <v>0.572850492156891</v>
      </c>
      <c r="AG1414" s="16"/>
      <c r="AH1414" s="12">
        <f>AD1414/VLOOKUP(A1414,[1]选股结果!$A$2:$AX$3002,35,FALSE)</f>
        <v>0.699700904498762</v>
      </c>
      <c r="AI1414" s="10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S1414/(1+0.13)+Z1414)</f>
        <v>310076745.833363</v>
      </c>
      <c r="AJ1414" s="10">
        <f t="shared" si="97"/>
        <v>-247682974.753363</v>
      </c>
      <c r="AK1414" s="18">
        <f>AD1414-VLOOKUP(A1414,[2]选股结果!$A$2:$G$4900,7,FALSE)</f>
        <v>62393771.08</v>
      </c>
    </row>
    <row r="1415" spans="1:37">
      <c r="A1415" s="5" t="s">
        <v>2863</v>
      </c>
      <c r="B1415" s="5" t="s">
        <v>2864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/>
      <c r="L1415" s="6">
        <v>0</v>
      </c>
      <c r="M1415" s="6">
        <v>0</v>
      </c>
      <c r="N1415" s="6"/>
      <c r="O1415" s="6">
        <v>0</v>
      </c>
      <c r="P1415" s="6">
        <v>19553895.8</v>
      </c>
      <c r="Q1415" s="6">
        <v>16204057.26</v>
      </c>
      <c r="R1415" s="6"/>
      <c r="S1415" s="6">
        <v>25010294.94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312507834.65</v>
      </c>
      <c r="AA1415" s="6">
        <v>64286606.54</v>
      </c>
      <c r="AB1415" s="10">
        <f t="shared" si="95"/>
        <v>558087863.72</v>
      </c>
      <c r="AC1415" s="10">
        <f t="shared" si="94"/>
        <v>421358631.93</v>
      </c>
      <c r="AD1415" s="10">
        <f t="shared" si="96"/>
        <v>136729231.79</v>
      </c>
      <c r="AE1415" s="12">
        <f>C1415/(1+0.13)/VLOOKUP(A1415,[1]选股结果!$A$2:$AX$3002,3,FALSE)</f>
        <v>0.978972852852827</v>
      </c>
      <c r="AF1415" s="12">
        <f>(S1415/(1+0.1)+Z1415)/(VLOOKUP(A1415,[1]选股结果!$A$2:$AY$3002,51,FALSE))</f>
        <v>0.766772837178953</v>
      </c>
      <c r="AG1415" s="16"/>
      <c r="AH1415" s="12">
        <f>AD1415/VLOOKUP(A1415,[1]选股结果!$A$2:$AX$3002,35,FALSE)</f>
        <v>2.16132252739681</v>
      </c>
      <c r="AI1415" s="10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S1415/(1+0.13)+Z1415)</f>
        <v>102574005.008319</v>
      </c>
      <c r="AJ1415" s="10">
        <f t="shared" si="97"/>
        <v>34155226.7816814</v>
      </c>
      <c r="AK1415" s="18">
        <f>AD1415-VLOOKUP(A1415,[2]选股结果!$A$2:$G$4900,7,FALSE)</f>
        <v>142176561.64</v>
      </c>
    </row>
    <row r="1416" spans="1:37">
      <c r="A1416" s="5" t="s">
        <v>2865</v>
      </c>
      <c r="B1416" s="5" t="s">
        <v>2866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/>
      <c r="L1416" s="6">
        <v>0</v>
      </c>
      <c r="M1416" s="6">
        <v>0</v>
      </c>
      <c r="N1416" s="6"/>
      <c r="O1416" s="6">
        <v>0</v>
      </c>
      <c r="P1416" s="6">
        <v>15291085.47</v>
      </c>
      <c r="Q1416" s="6">
        <v>10809439.49</v>
      </c>
      <c r="R1416" s="6"/>
      <c r="S1416" s="6">
        <v>750197501.46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152219250.81</v>
      </c>
      <c r="AA1416" s="6">
        <v>71767062.08</v>
      </c>
      <c r="AB1416" s="10">
        <f t="shared" si="95"/>
        <v>861359634.99</v>
      </c>
      <c r="AC1416" s="10">
        <f t="shared" si="94"/>
        <v>989474899.82</v>
      </c>
      <c r="AD1416" s="10">
        <f t="shared" si="96"/>
        <v>-128115264.83</v>
      </c>
      <c r="AE1416" s="12">
        <f>C1416/(1+0.13)/VLOOKUP(A1416,[1]选股结果!$A$2:$AX$3002,3,FALSE)</f>
        <v>0.766897816949505</v>
      </c>
      <c r="AF1416" s="12">
        <f>(S1416/(1+0.1)+Z1416)/(VLOOKUP(A1416,[1]选股结果!$A$2:$AY$3002,51,FALSE))</f>
        <v>0.910918440029745</v>
      </c>
      <c r="AG1416" s="16"/>
      <c r="AH1416" s="12">
        <f>AD1416/VLOOKUP(A1416,[1]选股结果!$A$2:$AX$3002,35,FALSE)</f>
        <v>-2.29873938047873</v>
      </c>
      <c r="AI1416" s="10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S1416/(1+0.13)+Z1416)</f>
        <v>99686818.9076107</v>
      </c>
      <c r="AJ1416" s="10">
        <f t="shared" si="97"/>
        <v>-227802083.737611</v>
      </c>
      <c r="AK1416" s="18">
        <f>AD1416-VLOOKUP(A1416,[2]选股结果!$A$2:$G$4900,7,FALSE)</f>
        <v>-128024442.27</v>
      </c>
    </row>
    <row r="1417" spans="1:37">
      <c r="A1417" s="5" t="s">
        <v>2867</v>
      </c>
      <c r="B1417" s="5" t="s">
        <v>2868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/>
      <c r="L1417" s="6">
        <v>0</v>
      </c>
      <c r="M1417" s="6">
        <v>0</v>
      </c>
      <c r="N1417" s="6"/>
      <c r="O1417" s="6">
        <v>0</v>
      </c>
      <c r="P1417" s="6">
        <v>68202421.45</v>
      </c>
      <c r="Q1417" s="6">
        <v>67949709.47</v>
      </c>
      <c r="R1417" s="6"/>
      <c r="S1417" s="6">
        <v>855203327.77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126577998.62</v>
      </c>
      <c r="AA1417" s="6">
        <v>62964634.76</v>
      </c>
      <c r="AB1417" s="10">
        <f t="shared" si="95"/>
        <v>1501850634.42</v>
      </c>
      <c r="AC1417" s="10">
        <f t="shared" si="94"/>
        <v>1112948382.6</v>
      </c>
      <c r="AD1417" s="10">
        <f t="shared" si="96"/>
        <v>388902251.82</v>
      </c>
      <c r="AE1417" s="12">
        <f>C1417/(1+0.13)/VLOOKUP(A1417,[1]选股结果!$A$2:$AX$3002,3,FALSE)</f>
        <v>0.701231300063968</v>
      </c>
      <c r="AF1417" s="12">
        <f>(S1417/(1+0.1)+Z1417)/(VLOOKUP(A1417,[1]选股结果!$A$2:$AY$3002,51,FALSE))</f>
        <v>0.739064841121451</v>
      </c>
      <c r="AG1417" s="16"/>
      <c r="AH1417" s="12">
        <f>AD1417/VLOOKUP(A1417,[1]选股结果!$A$2:$AX$3002,35,FALSE)</f>
        <v>1.17241974305371</v>
      </c>
      <c r="AI1417" s="10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S1417/(1+0.13)+Z1417)</f>
        <v>339820397.368761</v>
      </c>
      <c r="AJ1417" s="10">
        <f t="shared" si="97"/>
        <v>49081854.4512391</v>
      </c>
      <c r="AK1417" s="18">
        <f>AD1417-VLOOKUP(A1417,[2]选股结果!$A$2:$G$4900,7,FALSE)</f>
        <v>388934154.74</v>
      </c>
    </row>
    <row r="1418" spans="1:37">
      <c r="A1418" s="5" t="s">
        <v>2869</v>
      </c>
      <c r="B1418" s="5" t="s">
        <v>2870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/>
      <c r="L1418" s="6">
        <v>0</v>
      </c>
      <c r="M1418" s="6">
        <v>0</v>
      </c>
      <c r="N1418" s="6"/>
      <c r="O1418" s="6">
        <v>0</v>
      </c>
      <c r="P1418" s="6">
        <v>20359874.43</v>
      </c>
      <c r="Q1418" s="6">
        <v>23382268.87</v>
      </c>
      <c r="R1418" s="6"/>
      <c r="S1418" s="6">
        <v>876345780.27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49968432.59</v>
      </c>
      <c r="AA1418" s="6">
        <v>46524049.25</v>
      </c>
      <c r="AB1418" s="10">
        <f t="shared" si="95"/>
        <v>759542496.3</v>
      </c>
      <c r="AC1418" s="10">
        <f t="shared" si="94"/>
        <v>993198136.54</v>
      </c>
      <c r="AD1418" s="10">
        <f t="shared" si="96"/>
        <v>-233655640.24</v>
      </c>
      <c r="AE1418" s="12">
        <f>C1418/(1+0.13)/VLOOKUP(A1418,[1]选股结果!$A$2:$AX$3002,3,FALSE)</f>
        <v>0.804349491165865</v>
      </c>
      <c r="AF1418" s="12">
        <f>(S1418/(1+0.1)+Z1418)/(VLOOKUP(A1418,[1]选股结果!$A$2:$AY$3002,51,FALSE))</f>
        <v>1.13077127884472</v>
      </c>
      <c r="AG1418" s="16"/>
      <c r="AH1418" s="12">
        <f>AD1418/VLOOKUP(A1418,[1]选股结果!$A$2:$AX$3002,35,FALSE)</f>
        <v>-6.94634945105564</v>
      </c>
      <c r="AI1418" s="10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S1418/(1+0.13)+Z1418)</f>
        <v>-76762103.3669912</v>
      </c>
      <c r="AJ1418" s="10">
        <f t="shared" si="97"/>
        <v>-156893536.873009</v>
      </c>
      <c r="AK1418" s="18">
        <f>AD1418-VLOOKUP(A1418,[2]选股结果!$A$2:$G$4900,7,FALSE)</f>
        <v>-233632809.47</v>
      </c>
    </row>
    <row r="1419" spans="1:37">
      <c r="A1419" s="5" t="s">
        <v>2871</v>
      </c>
      <c r="B1419" s="5" t="s">
        <v>2872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/>
      <c r="L1419" s="6">
        <v>0</v>
      </c>
      <c r="M1419" s="6">
        <v>0</v>
      </c>
      <c r="N1419" s="6"/>
      <c r="O1419" s="6">
        <v>0</v>
      </c>
      <c r="P1419" s="6">
        <v>170343407.62</v>
      </c>
      <c r="Q1419" s="6">
        <v>113127709.15</v>
      </c>
      <c r="R1419" s="6"/>
      <c r="S1419" s="6">
        <v>4333361614.12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638985061.67</v>
      </c>
      <c r="AA1419" s="6">
        <v>147034520.79</v>
      </c>
      <c r="AB1419" s="10">
        <f t="shared" si="95"/>
        <v>4901614995.52</v>
      </c>
      <c r="AC1419" s="10">
        <f t="shared" si="94"/>
        <v>5289724604.2</v>
      </c>
      <c r="AD1419" s="10">
        <f t="shared" si="96"/>
        <v>-388109608.68</v>
      </c>
      <c r="AE1419" s="12">
        <f>C1419/(1+0.13)/VLOOKUP(A1419,[1]选股结果!$A$2:$AX$3002,3,FALSE)</f>
        <v>0.676400315956235</v>
      </c>
      <c r="AF1419" s="12">
        <f>(S1419/(1+0.1)+Z1419)/(VLOOKUP(A1419,[1]选股结果!$A$2:$AY$3002,51,FALSE))</f>
        <v>0.741294206195817</v>
      </c>
      <c r="AG1419" s="16"/>
      <c r="AH1419" s="12">
        <f>AD1419/VLOOKUP(A1419,[1]选股结果!$A$2:$AX$3002,35,FALSE)</f>
        <v>-8.14027541360026</v>
      </c>
      <c r="AI1419" s="10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S1419/(1+0.13)+Z1419)</f>
        <v>1702413264.53814</v>
      </c>
      <c r="AJ1419" s="10">
        <f t="shared" si="97"/>
        <v>-2090522873.21814</v>
      </c>
      <c r="AK1419" s="18">
        <f>AD1419-VLOOKUP(A1419,[2]选股结果!$A$2:$G$4900,7,FALSE)</f>
        <v>-384690541.59</v>
      </c>
    </row>
    <row r="1420" spans="1:37">
      <c r="A1420" s="5" t="s">
        <v>2873</v>
      </c>
      <c r="B1420" s="5" t="s">
        <v>2874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/>
      <c r="L1420" s="6">
        <v>0</v>
      </c>
      <c r="M1420" s="6">
        <v>0</v>
      </c>
      <c r="N1420" s="6"/>
      <c r="O1420" s="6">
        <v>0</v>
      </c>
      <c r="P1420" s="6">
        <v>46818445.93</v>
      </c>
      <c r="Q1420" s="6">
        <v>21121379.3</v>
      </c>
      <c r="R1420" s="6"/>
      <c r="S1420" s="6">
        <v>1898258717.13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115903208.6</v>
      </c>
      <c r="AA1420" s="6">
        <v>76476667.11</v>
      </c>
      <c r="AB1420" s="10">
        <f t="shared" si="95"/>
        <v>1739333033.65</v>
      </c>
      <c r="AC1420" s="10">
        <f t="shared" si="94"/>
        <v>2137457038.77</v>
      </c>
      <c r="AD1420" s="10">
        <f t="shared" si="96"/>
        <v>-398124005.12</v>
      </c>
      <c r="AE1420" s="12">
        <f>C1420/(1+0.13)/VLOOKUP(A1420,[1]选股结果!$A$2:$AX$3002,3,FALSE)</f>
        <v>0.871853178442517</v>
      </c>
      <c r="AF1420" s="12">
        <f>(S1420/(1+0.1)+Z1420)/(VLOOKUP(A1420,[1]选股结果!$A$2:$AY$3002,51,FALSE))</f>
        <v>1.13277973459924</v>
      </c>
      <c r="AG1420" s="16"/>
      <c r="AH1420" s="12">
        <f>AD1420/VLOOKUP(A1420,[1]选股结果!$A$2:$AX$3002,35,FALSE)</f>
        <v>-5.0103464503608</v>
      </c>
      <c r="AI1420" s="10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S1420/(1+0.13)+Z1420)</f>
        <v>-170049103.331505</v>
      </c>
      <c r="AJ1420" s="10">
        <f t="shared" si="97"/>
        <v>-228074901.788496</v>
      </c>
      <c r="AK1420" s="18">
        <f>AD1420-VLOOKUP(A1420,[2]选股结果!$A$2:$G$4900,7,FALSE)</f>
        <v>-398124005.12</v>
      </c>
    </row>
    <row r="1421" spans="1:37">
      <c r="A1421" s="5" t="s">
        <v>2875</v>
      </c>
      <c r="B1421" s="5" t="s">
        <v>2876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/>
      <c r="L1421" s="6">
        <v>0</v>
      </c>
      <c r="M1421" s="6">
        <v>0</v>
      </c>
      <c r="N1421" s="6"/>
      <c r="O1421" s="6">
        <v>0</v>
      </c>
      <c r="P1421" s="6">
        <v>140421767.4</v>
      </c>
      <c r="Q1421" s="6">
        <v>19716598.59</v>
      </c>
      <c r="R1421" s="6"/>
      <c r="S1421" s="6">
        <v>252653863.07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168897405.17</v>
      </c>
      <c r="AA1421" s="6">
        <v>25441348.79</v>
      </c>
      <c r="AB1421" s="10">
        <f t="shared" si="95"/>
        <v>1039749852.1</v>
      </c>
      <c r="AC1421" s="10">
        <f t="shared" si="94"/>
        <v>587414384.43</v>
      </c>
      <c r="AD1421" s="10">
        <f t="shared" si="96"/>
        <v>452335467.67</v>
      </c>
      <c r="AE1421" s="12">
        <f>C1421/(1+0.13)/VLOOKUP(A1421,[1]选股结果!$A$2:$AX$3002,3,FALSE)</f>
        <v>0.921962931410654</v>
      </c>
      <c r="AF1421" s="12">
        <f>(S1421/(1+0.1)+Z1421)/(VLOOKUP(A1421,[1]选股结果!$A$2:$AY$3002,51,FALSE))</f>
        <v>0.629635803095045</v>
      </c>
      <c r="AG1421" s="16"/>
      <c r="AH1421" s="12">
        <f>AD1421/VLOOKUP(A1421,[1]选股结果!$A$2:$AX$3002,35,FALSE)</f>
        <v>1.72168432227275</v>
      </c>
      <c r="AI1421" s="10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S1421/(1+0.13)+Z1421)</f>
        <v>240552066.237522</v>
      </c>
      <c r="AJ1421" s="10">
        <f t="shared" si="97"/>
        <v>211783401.432478</v>
      </c>
      <c r="AK1421" s="18">
        <f>AD1421-VLOOKUP(A1421,[2]选股结果!$A$2:$G$4900,7,FALSE)</f>
        <v>452498955.05</v>
      </c>
    </row>
    <row r="1422" spans="1:37">
      <c r="A1422" s="5" t="s">
        <v>2877</v>
      </c>
      <c r="B1422" s="5" t="s">
        <v>2878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/>
      <c r="L1422" s="6">
        <v>0</v>
      </c>
      <c r="M1422" s="6">
        <v>0</v>
      </c>
      <c r="N1422" s="6"/>
      <c r="O1422" s="6">
        <v>0</v>
      </c>
      <c r="P1422" s="6">
        <v>52621012.63</v>
      </c>
      <c r="Q1422" s="6">
        <v>40548510.48</v>
      </c>
      <c r="R1422" s="6"/>
      <c r="S1422" s="6">
        <v>607002564.92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162077509.18</v>
      </c>
      <c r="AA1422" s="6">
        <v>211504991.17</v>
      </c>
      <c r="AB1422" s="10">
        <f t="shared" si="95"/>
        <v>811717743.31</v>
      </c>
      <c r="AC1422" s="10">
        <f t="shared" si="94"/>
        <v>1033206077.9</v>
      </c>
      <c r="AD1422" s="10">
        <f t="shared" si="96"/>
        <v>-221488334.59</v>
      </c>
      <c r="AE1422" s="12">
        <f>C1422/(1+0.13)/VLOOKUP(A1422,[1]选股结果!$A$2:$AX$3002,3,FALSE)</f>
        <v>0.80435708523032</v>
      </c>
      <c r="AF1422" s="12">
        <f>(S1422/(1+0.1)+Z1422)/(VLOOKUP(A1422,[1]选股结果!$A$2:$AY$3002,51,FALSE))</f>
        <v>0.845662708612255</v>
      </c>
      <c r="AG1422" s="16"/>
      <c r="AH1422" s="12">
        <f>AD1422/VLOOKUP(A1422,[1]选股结果!$A$2:$AX$3002,35,FALSE)</f>
        <v>-36.4931553861254</v>
      </c>
      <c r="AI1422" s="10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S1422/(1+0.13)+Z1422)</f>
        <v>144939738.926372</v>
      </c>
      <c r="AJ1422" s="10">
        <f t="shared" si="97"/>
        <v>-366428073.516371</v>
      </c>
      <c r="AK1422" s="18">
        <f>AD1422-VLOOKUP(A1422,[2]选股结果!$A$2:$G$4900,7,FALSE)</f>
        <v>-221504502.13</v>
      </c>
    </row>
    <row r="1423" spans="1:37">
      <c r="A1423" s="5" t="s">
        <v>2879</v>
      </c>
      <c r="B1423" s="5" t="s">
        <v>2880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/>
      <c r="L1423" s="6">
        <v>0</v>
      </c>
      <c r="M1423" s="6">
        <v>0</v>
      </c>
      <c r="N1423" s="6"/>
      <c r="O1423" s="6">
        <v>0</v>
      </c>
      <c r="P1423" s="6">
        <v>20833797.08</v>
      </c>
      <c r="Q1423" s="6">
        <v>44640864.31</v>
      </c>
      <c r="R1423" s="6"/>
      <c r="S1423" s="6">
        <v>605883482.17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104800229.78</v>
      </c>
      <c r="AA1423" s="6">
        <v>43188945.99</v>
      </c>
      <c r="AB1423" s="10">
        <f t="shared" si="95"/>
        <v>638218352.69</v>
      </c>
      <c r="AC1423" s="10">
        <f t="shared" si="94"/>
        <v>774706455.02</v>
      </c>
      <c r="AD1423" s="10">
        <f t="shared" si="96"/>
        <v>-136488102.33</v>
      </c>
      <c r="AE1423" s="12">
        <f>C1423/(1+0.13)/VLOOKUP(A1423,[1]选股结果!$A$2:$AX$3002,3,FALSE)</f>
        <v>0.780145612110723</v>
      </c>
      <c r="AF1423" s="12">
        <f>(S1423/(1+0.1)+Z1423)/(VLOOKUP(A1423,[1]选股结果!$A$2:$AY$3002,51,FALSE))</f>
        <v>1.12632851612291</v>
      </c>
      <c r="AG1423" s="16"/>
      <c r="AH1423" s="12">
        <f>AD1423/VLOOKUP(A1423,[1]选股结果!$A$2:$AX$3002,35,FALSE)</f>
        <v>-1.67426915683433</v>
      </c>
      <c r="AI1423" s="10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S1423/(1+0.13)+Z1423)</f>
        <v>-58909098.5768142</v>
      </c>
      <c r="AJ1423" s="10">
        <f t="shared" si="97"/>
        <v>-77579003.7531857</v>
      </c>
      <c r="AK1423" s="18">
        <f>AD1423-VLOOKUP(A1423,[2]选股结果!$A$2:$G$4900,7,FALSE)</f>
        <v>-137870350.54</v>
      </c>
    </row>
    <row r="1424" spans="1:37">
      <c r="A1424" s="5" t="s">
        <v>2881</v>
      </c>
      <c r="B1424" s="5" t="s">
        <v>2882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/>
      <c r="L1424" s="6">
        <v>0</v>
      </c>
      <c r="M1424" s="6">
        <v>0</v>
      </c>
      <c r="N1424" s="6"/>
      <c r="O1424" s="6">
        <v>0</v>
      </c>
      <c r="P1424" s="6">
        <v>14128164.67</v>
      </c>
      <c r="Q1424" s="6">
        <v>22727828.44</v>
      </c>
      <c r="R1424" s="6"/>
      <c r="S1424" s="6">
        <v>372775332.99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186138322.45</v>
      </c>
      <c r="AA1424" s="6">
        <v>327830217.75</v>
      </c>
      <c r="AB1424" s="10">
        <f t="shared" si="95"/>
        <v>778783741.23</v>
      </c>
      <c r="AC1424" s="10">
        <f t="shared" si="94"/>
        <v>900872037.86</v>
      </c>
      <c r="AD1424" s="10">
        <f t="shared" si="96"/>
        <v>-122088296.63</v>
      </c>
      <c r="AE1424" s="12">
        <f>C1424/(1+0.13)/VLOOKUP(A1424,[1]选股结果!$A$2:$AX$3002,3,FALSE)</f>
        <v>0.566871106980851</v>
      </c>
      <c r="AF1424" s="12">
        <f>(S1424/(1+0.1)+Z1424)/(VLOOKUP(A1424,[1]选股结果!$A$2:$AY$3002,51,FALSE))</f>
        <v>0.469136278109623</v>
      </c>
      <c r="AG1424" s="16"/>
      <c r="AH1424" s="12">
        <f>AD1424/VLOOKUP(A1424,[1]选股结果!$A$2:$AX$3002,35,FALSE)</f>
        <v>-2.89211981576325</v>
      </c>
      <c r="AI1424" s="10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S1424/(1+0.13)+Z1424)</f>
        <v>603103080.667611</v>
      </c>
      <c r="AJ1424" s="10">
        <f t="shared" si="97"/>
        <v>-725191377.297611</v>
      </c>
      <c r="AK1424" s="18">
        <f>AD1424-VLOOKUP(A1424,[2]选股结果!$A$2:$G$4900,7,FALSE)</f>
        <v>-122546867.19</v>
      </c>
    </row>
    <row r="1425" spans="1:37">
      <c r="A1425" s="5" t="s">
        <v>2883</v>
      </c>
      <c r="B1425" s="5" t="s">
        <v>2884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/>
      <c r="L1425" s="6">
        <v>0</v>
      </c>
      <c r="M1425" s="6">
        <v>0</v>
      </c>
      <c r="N1425" s="6"/>
      <c r="O1425" s="6">
        <v>0</v>
      </c>
      <c r="P1425" s="6">
        <v>13379893.39</v>
      </c>
      <c r="Q1425" s="6">
        <v>3242746.96</v>
      </c>
      <c r="R1425" s="6"/>
      <c r="S1425" s="6">
        <v>195971336.94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68805417.13</v>
      </c>
      <c r="AA1425" s="6">
        <v>11481621.25</v>
      </c>
      <c r="AB1425" s="10">
        <f t="shared" si="95"/>
        <v>288146232.02</v>
      </c>
      <c r="AC1425" s="10">
        <f t="shared" si="94"/>
        <v>289638268.71</v>
      </c>
      <c r="AD1425" s="10">
        <f t="shared" si="96"/>
        <v>-1492036.69</v>
      </c>
      <c r="AE1425" s="12">
        <f>C1425/(1+0.13)/VLOOKUP(A1425,[1]选股结果!$A$2:$AX$3002,3,FALSE)</f>
        <v>0.665655302683536</v>
      </c>
      <c r="AF1425" s="12">
        <f>(S1425/(1+0.1)+Z1425)/(VLOOKUP(A1425,[1]选股结果!$A$2:$AY$3002,51,FALSE))</f>
        <v>0.902304342114931</v>
      </c>
      <c r="AG1425" s="16"/>
      <c r="AH1425" s="12">
        <f>AD1425/VLOOKUP(A1425,[1]选股结果!$A$2:$AX$3002,35,FALSE)</f>
        <v>-0.0181029378933418</v>
      </c>
      <c r="AI1425" s="10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S1425/(1+0.13)+Z1425)</f>
        <v>31469152.4461947</v>
      </c>
      <c r="AJ1425" s="10">
        <f t="shared" si="97"/>
        <v>-32961189.1361947</v>
      </c>
      <c r="AK1425" s="18">
        <f>AD1425-VLOOKUP(A1425,[2]选股结果!$A$2:$G$4900,7,FALSE)</f>
        <v>-2224251.01</v>
      </c>
    </row>
    <row r="1426" spans="1:37">
      <c r="A1426" s="5" t="s">
        <v>2885</v>
      </c>
      <c r="B1426" s="5" t="s">
        <v>2886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/>
      <c r="L1426" s="6">
        <v>0</v>
      </c>
      <c r="M1426" s="6">
        <v>0</v>
      </c>
      <c r="N1426" s="6"/>
      <c r="O1426" s="6">
        <v>0</v>
      </c>
      <c r="P1426" s="6">
        <v>4686023675.4</v>
      </c>
      <c r="Q1426" s="6">
        <v>1374688545.59</v>
      </c>
      <c r="R1426" s="6"/>
      <c r="S1426" s="6">
        <v>29414354420.71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6212155291.62</v>
      </c>
      <c r="AA1426" s="6">
        <v>1930672946.51</v>
      </c>
      <c r="AB1426" s="10">
        <f t="shared" si="95"/>
        <v>67632483190.79</v>
      </c>
      <c r="AC1426" s="10">
        <f t="shared" ref="AC1426:AC1489" si="98">S1426+T1426+U1426+V1426+W1426+X1426+Y1426+Z1426+AA1426+P1426</f>
        <v>42243206334.24</v>
      </c>
      <c r="AD1426" s="10">
        <f t="shared" si="96"/>
        <v>25389276856.55</v>
      </c>
      <c r="AE1426" s="12">
        <f>C1426/(1+0.13)/VLOOKUP(A1426,[1]选股结果!$A$2:$AX$3002,3,FALSE)</f>
        <v>0.991550968575748</v>
      </c>
      <c r="AF1426" s="12">
        <f>(S1426/(1+0.1)+Z1426)/(VLOOKUP(A1426,[1]选股结果!$A$2:$AY$3002,51,FALSE))</f>
        <v>0.809830459149256</v>
      </c>
      <c r="AG1426" s="16"/>
      <c r="AH1426" s="12">
        <f>AD1426/VLOOKUP(A1426,[1]选股结果!$A$2:$AX$3002,35,FALSE)</f>
        <v>2.02868211207743</v>
      </c>
      <c r="AI1426" s="10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S1426/(1+0.13)+Z1426)</f>
        <v>8448030478.69876</v>
      </c>
      <c r="AJ1426" s="10">
        <f t="shared" si="97"/>
        <v>16941246377.8512</v>
      </c>
      <c r="AK1426" s="18">
        <f>AD1426-VLOOKUP(A1426,[2]选股结果!$A$2:$G$4900,7,FALSE)</f>
        <v>25389348640.16</v>
      </c>
    </row>
    <row r="1427" spans="1:37">
      <c r="A1427" s="5" t="s">
        <v>2887</v>
      </c>
      <c r="B1427" s="5" t="s">
        <v>2888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/>
      <c r="L1427" s="6">
        <v>0</v>
      </c>
      <c r="M1427" s="6">
        <v>0</v>
      </c>
      <c r="N1427" s="6"/>
      <c r="O1427" s="6">
        <v>0</v>
      </c>
      <c r="P1427" s="6">
        <v>292211.26</v>
      </c>
      <c r="Q1427" s="6">
        <v>2030005.99</v>
      </c>
      <c r="R1427" s="6"/>
      <c r="S1427" s="6">
        <v>26740268.94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22743956.63</v>
      </c>
      <c r="AA1427" s="6">
        <v>17717983.88</v>
      </c>
      <c r="AB1427" s="10">
        <f t="shared" si="95"/>
        <v>46678308.59</v>
      </c>
      <c r="AC1427" s="10">
        <f t="shared" si="98"/>
        <v>67494420.71</v>
      </c>
      <c r="AD1427" s="10">
        <f t="shared" si="96"/>
        <v>-20816112.12</v>
      </c>
      <c r="AE1427" s="12">
        <f>C1427/(1+0.13)/VLOOKUP(A1427,[1]选股结果!$A$2:$AX$3002,3,FALSE)</f>
        <v>1.11756359823589</v>
      </c>
      <c r="AF1427" s="12">
        <f>(S1427/(1+0.1)+Z1427)/(VLOOKUP(A1427,[1]选股结果!$A$2:$AY$3002,51,FALSE))</f>
        <v>0.602948552689107</v>
      </c>
      <c r="AG1427" s="16"/>
      <c r="AH1427" s="12">
        <f>AD1427/VLOOKUP(A1427,[1]选股结果!$A$2:$AX$3002,35,FALSE)</f>
        <v>0.535408419437804</v>
      </c>
      <c r="AI1427" s="10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S1427/(1+0.13)+Z1427)</f>
        <v>31630740.1458407</v>
      </c>
      <c r="AJ1427" s="10">
        <f t="shared" si="97"/>
        <v>-52446852.2658407</v>
      </c>
      <c r="AK1427" s="18">
        <f>AD1427-VLOOKUP(A1427,[2]选股结果!$A$2:$G$4900,7,FALSE)</f>
        <v>-20816112.12</v>
      </c>
    </row>
    <row r="1428" spans="1:37">
      <c r="A1428" s="5" t="s">
        <v>2889</v>
      </c>
      <c r="B1428" s="5" t="s">
        <v>2890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/>
      <c r="L1428" s="6">
        <v>0</v>
      </c>
      <c r="M1428" s="6">
        <v>0</v>
      </c>
      <c r="N1428" s="6"/>
      <c r="O1428" s="6">
        <v>0</v>
      </c>
      <c r="P1428" s="6">
        <v>12123789.98</v>
      </c>
      <c r="Q1428" s="6">
        <v>29487785.49</v>
      </c>
      <c r="R1428" s="6"/>
      <c r="S1428" s="6">
        <v>474158396.81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33624039.27</v>
      </c>
      <c r="AA1428" s="6">
        <v>74267861.65</v>
      </c>
      <c r="AB1428" s="10">
        <f t="shared" si="95"/>
        <v>512554176.08</v>
      </c>
      <c r="AC1428" s="10">
        <f t="shared" si="98"/>
        <v>594174087.71</v>
      </c>
      <c r="AD1428" s="10">
        <f t="shared" si="96"/>
        <v>-81619911.6300001</v>
      </c>
      <c r="AE1428" s="12">
        <f>C1428/(1+0.13)/VLOOKUP(A1428,[1]选股结果!$A$2:$AX$3002,3,FALSE)</f>
        <v>1.07498525579228</v>
      </c>
      <c r="AF1428" s="12">
        <f>(S1428/(1+0.1)+Z1428)/(VLOOKUP(A1428,[1]选股结果!$A$2:$AY$3002,51,FALSE))</f>
        <v>1.17697371525448</v>
      </c>
      <c r="AG1428" s="16"/>
      <c r="AH1428" s="12">
        <f>AD1428/VLOOKUP(A1428,[1]选股结果!$A$2:$AX$3002,35,FALSE)</f>
        <v>-194.590427070424</v>
      </c>
      <c r="AI1428" s="10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S1428/(1+0.13)+Z1428)</f>
        <v>-58426524.0368142</v>
      </c>
      <c r="AJ1428" s="10">
        <f t="shared" si="97"/>
        <v>-23193387.5931858</v>
      </c>
      <c r="AK1428" s="18">
        <f>AD1428-VLOOKUP(A1428,[2]选股结果!$A$2:$G$4900,7,FALSE)</f>
        <v>-81619911.6300001</v>
      </c>
    </row>
    <row r="1429" spans="1:37">
      <c r="A1429" s="5" t="s">
        <v>2891</v>
      </c>
      <c r="B1429" s="5" t="s">
        <v>2892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/>
      <c r="L1429" s="6">
        <v>0</v>
      </c>
      <c r="M1429" s="6">
        <v>0</v>
      </c>
      <c r="N1429" s="6"/>
      <c r="O1429" s="6">
        <v>0</v>
      </c>
      <c r="P1429" s="6">
        <v>15780776.33</v>
      </c>
      <c r="Q1429" s="6">
        <v>6604222.27</v>
      </c>
      <c r="R1429" s="6"/>
      <c r="S1429" s="6">
        <v>48690328.47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29379803.08</v>
      </c>
      <c r="AA1429" s="6">
        <v>11916761.82</v>
      </c>
      <c r="AB1429" s="10">
        <f t="shared" si="95"/>
        <v>131333257.83</v>
      </c>
      <c r="AC1429" s="10">
        <f t="shared" si="98"/>
        <v>105767669.7</v>
      </c>
      <c r="AD1429" s="10">
        <f t="shared" si="96"/>
        <v>25565588.13</v>
      </c>
      <c r="AE1429" s="12">
        <f>C1429/(1+0.13)/VLOOKUP(A1429,[1]选股结果!$A$2:$AX$3002,3,FALSE)</f>
        <v>1.40116859621078</v>
      </c>
      <c r="AF1429" s="12">
        <f>(S1429/(1+0.1)+Z1429)/(VLOOKUP(A1429,[1]选股结果!$A$2:$AY$3002,51,FALSE))</f>
        <v>1.06473548565709</v>
      </c>
      <c r="AG1429" s="16"/>
      <c r="AH1429" s="12">
        <f>AD1429/VLOOKUP(A1429,[1]选股结果!$A$2:$AX$3002,35,FALSE)</f>
        <v>9.28579298184903</v>
      </c>
      <c r="AI1429" s="10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S1429/(1+0.13)+Z1429)</f>
        <v>-3302360.68663718</v>
      </c>
      <c r="AJ1429" s="10">
        <f t="shared" si="97"/>
        <v>28867948.8166372</v>
      </c>
      <c r="AK1429" s="18">
        <f>AD1429-VLOOKUP(A1429,[2]选股结果!$A$2:$G$4900,7,FALSE)</f>
        <v>25565588.13</v>
      </c>
    </row>
    <row r="1430" spans="1:37">
      <c r="A1430" s="5" t="s">
        <v>2893</v>
      </c>
      <c r="B1430" s="5" t="s">
        <v>2894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/>
      <c r="L1430" s="6">
        <v>0</v>
      </c>
      <c r="M1430" s="6">
        <v>0</v>
      </c>
      <c r="N1430" s="6"/>
      <c r="O1430" s="6">
        <v>0</v>
      </c>
      <c r="P1430" s="6">
        <v>8381711.91</v>
      </c>
      <c r="Q1430" s="6">
        <v>10056121.36</v>
      </c>
      <c r="R1430" s="6"/>
      <c r="S1430" s="6">
        <v>281288789.88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77753186.98</v>
      </c>
      <c r="AA1430" s="6">
        <v>12816379.66</v>
      </c>
      <c r="AB1430" s="10">
        <f t="shared" si="95"/>
        <v>408702765.69</v>
      </c>
      <c r="AC1430" s="10">
        <f t="shared" si="98"/>
        <v>380240068.43</v>
      </c>
      <c r="AD1430" s="10">
        <f t="shared" si="96"/>
        <v>28462697.2599999</v>
      </c>
      <c r="AE1430" s="12">
        <f>C1430/(1+0.13)/VLOOKUP(A1430,[1]选股结果!$A$2:$AX$3002,3,FALSE)</f>
        <v>0.866142939315794</v>
      </c>
      <c r="AF1430" s="12">
        <f>(S1430/(1+0.1)+Z1430)/(VLOOKUP(A1430,[1]选股结果!$A$2:$AY$3002,51,FALSE))</f>
        <v>0.927635761761896</v>
      </c>
      <c r="AG1430" s="16"/>
      <c r="AH1430" s="12">
        <f>AD1430/VLOOKUP(A1430,[1]选股结果!$A$2:$AX$3002,35,FALSE)</f>
        <v>0.680969866198284</v>
      </c>
      <c r="AI1430" s="10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S1430/(1+0.13)+Z1430)</f>
        <v>32802739.1428318</v>
      </c>
      <c r="AJ1430" s="10">
        <f t="shared" si="97"/>
        <v>-4340041.88283187</v>
      </c>
      <c r="AK1430" s="18">
        <f>AD1430-VLOOKUP(A1430,[2]选股结果!$A$2:$G$4900,7,FALSE)</f>
        <v>28538336.6499999</v>
      </c>
    </row>
    <row r="1431" spans="1:37">
      <c r="A1431" s="5" t="s">
        <v>2895</v>
      </c>
      <c r="B1431" s="5" t="s">
        <v>2896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/>
      <c r="L1431" s="6">
        <v>0</v>
      </c>
      <c r="M1431" s="6">
        <v>0</v>
      </c>
      <c r="N1431" s="6"/>
      <c r="O1431" s="6">
        <v>0</v>
      </c>
      <c r="P1431" s="6">
        <v>10253206.44</v>
      </c>
      <c r="Q1431" s="6">
        <v>5139352.03</v>
      </c>
      <c r="R1431" s="6"/>
      <c r="S1431" s="6">
        <v>210425943.74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23117729.58</v>
      </c>
      <c r="AA1431" s="6">
        <v>9691635.87</v>
      </c>
      <c r="AB1431" s="10">
        <f t="shared" si="95"/>
        <v>256591142.2</v>
      </c>
      <c r="AC1431" s="10">
        <f t="shared" si="98"/>
        <v>253488515.63</v>
      </c>
      <c r="AD1431" s="10">
        <f t="shared" si="96"/>
        <v>3102626.56999999</v>
      </c>
      <c r="AE1431" s="12">
        <f>C1431/(1+0.13)/VLOOKUP(A1431,[1]选股结果!$A$2:$AX$3002,3,FALSE)</f>
        <v>0.67146767695816</v>
      </c>
      <c r="AF1431" s="12">
        <f>(S1431/(1+0.1)+Z1431)/(VLOOKUP(A1431,[1]选股结果!$A$2:$AY$3002,51,FALSE))</f>
        <v>0.762897870161828</v>
      </c>
      <c r="AG1431" s="16"/>
      <c r="AH1431" s="12">
        <f>AD1431/VLOOKUP(A1431,[1]选股结果!$A$2:$AX$3002,35,FALSE)</f>
        <v>0.0733763820314094</v>
      </c>
      <c r="AI1431" s="10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S1431/(1+0.13)+Z1431)</f>
        <v>71716712.6725664</v>
      </c>
      <c r="AJ1431" s="10">
        <f t="shared" si="97"/>
        <v>-68614086.1025664</v>
      </c>
      <c r="AK1431" s="18">
        <f>AD1431-VLOOKUP(A1431,[2]选股结果!$A$2:$G$4900,7,FALSE)</f>
        <v>3102626.56999999</v>
      </c>
    </row>
    <row r="1432" spans="1:37">
      <c r="A1432" s="5" t="s">
        <v>2897</v>
      </c>
      <c r="B1432" s="5" t="s">
        <v>2898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/>
      <c r="L1432" s="6">
        <v>0</v>
      </c>
      <c r="M1432" s="6">
        <v>0</v>
      </c>
      <c r="N1432" s="6"/>
      <c r="O1432" s="6">
        <v>0</v>
      </c>
      <c r="P1432" s="6">
        <v>12874777.41</v>
      </c>
      <c r="Q1432" s="6">
        <v>8968127.9</v>
      </c>
      <c r="R1432" s="6"/>
      <c r="S1432" s="6">
        <v>110219099.61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35509122.7</v>
      </c>
      <c r="AA1432" s="6">
        <v>3700784.49</v>
      </c>
      <c r="AB1432" s="10">
        <f t="shared" si="95"/>
        <v>210605665.63</v>
      </c>
      <c r="AC1432" s="10">
        <f t="shared" si="98"/>
        <v>162303784.21</v>
      </c>
      <c r="AD1432" s="10">
        <f t="shared" si="96"/>
        <v>48301881.42</v>
      </c>
      <c r="AE1432" s="12">
        <f>C1432/(1+0.13)/VLOOKUP(A1432,[1]选股结果!$A$2:$AX$3002,3,FALSE)</f>
        <v>0.916887351515479</v>
      </c>
      <c r="AF1432" s="12">
        <f>(S1432/(1+0.1)+Z1432)/(VLOOKUP(A1432,[1]选股结果!$A$2:$AY$3002,51,FALSE))</f>
        <v>0.885320371577041</v>
      </c>
      <c r="AG1432" s="16"/>
      <c r="AH1432" s="12">
        <f>AD1432/VLOOKUP(A1432,[1]选股结果!$A$2:$AX$3002,35,FALSE)</f>
        <v>1.4891702641489</v>
      </c>
      <c r="AI1432" s="10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S1432/(1+0.13)+Z1432)</f>
        <v>20239077.4164602</v>
      </c>
      <c r="AJ1432" s="10">
        <f t="shared" si="97"/>
        <v>28062804.0035398</v>
      </c>
      <c r="AK1432" s="18">
        <f>AD1432-VLOOKUP(A1432,[2]选股结果!$A$2:$G$4900,7,FALSE)</f>
        <v>48294823.09</v>
      </c>
    </row>
    <row r="1433" spans="1:37">
      <c r="A1433" s="5" t="s">
        <v>2899</v>
      </c>
      <c r="B1433" s="5" t="s">
        <v>2900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/>
      <c r="L1433" s="6">
        <v>0</v>
      </c>
      <c r="M1433" s="6">
        <v>0</v>
      </c>
      <c r="N1433" s="6"/>
      <c r="O1433" s="6">
        <v>0</v>
      </c>
      <c r="P1433" s="6">
        <v>204545254.17</v>
      </c>
      <c r="Q1433" s="6">
        <v>290028296.99</v>
      </c>
      <c r="R1433" s="6"/>
      <c r="S1433" s="6">
        <v>1611693949.57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1444336071.71</v>
      </c>
      <c r="AA1433" s="6">
        <v>315393391.17</v>
      </c>
      <c r="AB1433" s="10">
        <f t="shared" si="95"/>
        <v>3923456603.89</v>
      </c>
      <c r="AC1433" s="10">
        <f t="shared" si="98"/>
        <v>3575968666.62</v>
      </c>
      <c r="AD1433" s="10">
        <f t="shared" si="96"/>
        <v>347487937.27</v>
      </c>
      <c r="AE1433" s="12">
        <f>C1433/(1+0.13)/VLOOKUP(A1433,[1]选股结果!$A$2:$AX$3002,3,FALSE)</f>
        <v>0.885976871836133</v>
      </c>
      <c r="AF1433" s="12">
        <f>(S1433/(1+0.1)+Z1433)/(VLOOKUP(A1433,[1]选股结果!$A$2:$AY$3002,51,FALSE))</f>
        <v>0.686738466576193</v>
      </c>
      <c r="AG1433" s="16"/>
      <c r="AH1433" s="12">
        <f>AD1433/VLOOKUP(A1433,[1]选股结果!$A$2:$AX$3002,35,FALSE)</f>
        <v>-0.667713889638734</v>
      </c>
      <c r="AI1433" s="10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S1433/(1+0.13)+Z1433)</f>
        <v>1366097059.00212</v>
      </c>
      <c r="AJ1433" s="10">
        <f t="shared" si="97"/>
        <v>-1018609121.73212</v>
      </c>
      <c r="AK1433" s="18">
        <f>AD1433-VLOOKUP(A1433,[2]选股结果!$A$2:$G$4900,7,FALSE)</f>
        <v>347687373.31</v>
      </c>
    </row>
    <row r="1434" spans="1:37">
      <c r="A1434" s="5" t="s">
        <v>2901</v>
      </c>
      <c r="B1434" s="5" t="s">
        <v>2902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/>
      <c r="L1434" s="6">
        <v>0</v>
      </c>
      <c r="M1434" s="6">
        <v>0</v>
      </c>
      <c r="N1434" s="6"/>
      <c r="O1434" s="6">
        <v>0</v>
      </c>
      <c r="P1434" s="6">
        <v>374802619.57</v>
      </c>
      <c r="Q1434" s="6">
        <v>792717180.67</v>
      </c>
      <c r="R1434" s="6"/>
      <c r="S1434" s="6">
        <v>11991624658.99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782050870.96</v>
      </c>
      <c r="AA1434" s="6">
        <v>899676980.21</v>
      </c>
      <c r="AB1434" s="10">
        <f t="shared" si="95"/>
        <v>12799404320.91</v>
      </c>
      <c r="AC1434" s="10">
        <f t="shared" si="98"/>
        <v>14048155129.73</v>
      </c>
      <c r="AD1434" s="10">
        <f t="shared" si="96"/>
        <v>-1248750808.82</v>
      </c>
      <c r="AE1434" s="12">
        <f>C1434/(1+0.13)/VLOOKUP(A1434,[1]选股结果!$A$2:$AX$3002,3,FALSE)</f>
        <v>0.870810917162699</v>
      </c>
      <c r="AF1434" s="12">
        <f>(S1434/(1+0.1)+Z1434)/(VLOOKUP(A1434,[1]选股结果!$A$2:$AY$3002,51,FALSE))</f>
        <v>0.963665169899922</v>
      </c>
      <c r="AG1434" s="16"/>
      <c r="AH1434" s="12">
        <f>AD1434/VLOOKUP(A1434,[1]选股结果!$A$2:$AX$3002,35,FALSE)</f>
        <v>-2.50158168019955</v>
      </c>
      <c r="AI1434" s="10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S1434/(1+0.13)+Z1434)</f>
        <v>729945157.284864</v>
      </c>
      <c r="AJ1434" s="10">
        <f t="shared" si="97"/>
        <v>-1978695966.10486</v>
      </c>
      <c r="AK1434" s="18">
        <f>AD1434-VLOOKUP(A1434,[2]选股结果!$A$2:$G$4900,7,FALSE)</f>
        <v>-1248761331.35</v>
      </c>
    </row>
    <row r="1435" spans="1:37">
      <c r="A1435" s="5" t="s">
        <v>2903</v>
      </c>
      <c r="B1435" s="5" t="s">
        <v>2904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/>
      <c r="L1435" s="6">
        <v>0</v>
      </c>
      <c r="M1435" s="6">
        <v>0</v>
      </c>
      <c r="N1435" s="6"/>
      <c r="O1435" s="6">
        <v>0</v>
      </c>
      <c r="P1435" s="6">
        <v>539582001</v>
      </c>
      <c r="Q1435" s="6">
        <v>69553453</v>
      </c>
      <c r="R1435" s="6"/>
      <c r="S1435" s="6">
        <v>418276891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328619946</v>
      </c>
      <c r="AA1435" s="6">
        <v>172921416</v>
      </c>
      <c r="AB1435" s="10">
        <f t="shared" si="95"/>
        <v>2955486852</v>
      </c>
      <c r="AC1435" s="10">
        <f t="shared" si="98"/>
        <v>1459400254</v>
      </c>
      <c r="AD1435" s="10">
        <f t="shared" si="96"/>
        <v>1496086598</v>
      </c>
      <c r="AE1435" s="12">
        <f>C1435/(1+0.13)/VLOOKUP(A1435,[1]选股结果!$A$2:$AX$3002,3,FALSE)</f>
        <v>0.958709250039172</v>
      </c>
      <c r="AF1435" s="12">
        <f>(S1435/(1+0.1)+Z1435)/(VLOOKUP(A1435,[1]选股结果!$A$2:$AY$3002,51,FALSE))</f>
        <v>0.454907313740323</v>
      </c>
      <c r="AG1435" s="16"/>
      <c r="AH1435" s="12">
        <f>AD1435/VLOOKUP(A1435,[1]选股结果!$A$2:$AX$3002,35,FALSE)</f>
        <v>1.94110354932283</v>
      </c>
      <c r="AI1435" s="10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S1435/(1+0.13)+Z1435)</f>
        <v>859500647.292035</v>
      </c>
      <c r="AJ1435" s="10">
        <f t="shared" si="97"/>
        <v>636585950.707965</v>
      </c>
      <c r="AK1435" s="18">
        <f>AD1435-VLOOKUP(A1435,[2]选股结果!$A$2:$G$4900,7,FALSE)</f>
        <v>1496086598</v>
      </c>
    </row>
    <row r="1436" spans="1:37">
      <c r="A1436" s="5" t="s">
        <v>2905</v>
      </c>
      <c r="B1436" s="5" t="s">
        <v>2906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/>
      <c r="L1436" s="6">
        <v>0</v>
      </c>
      <c r="M1436" s="6">
        <v>0</v>
      </c>
      <c r="N1436" s="6"/>
      <c r="O1436" s="6">
        <v>0</v>
      </c>
      <c r="P1436" s="6">
        <v>1156574712.63</v>
      </c>
      <c r="Q1436" s="6">
        <v>948472352.48</v>
      </c>
      <c r="R1436" s="6"/>
      <c r="S1436" s="6">
        <v>6412696772.98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2203069115.79</v>
      </c>
      <c r="AA1436" s="6">
        <v>1397444465.77</v>
      </c>
      <c r="AB1436" s="10">
        <f t="shared" si="95"/>
        <v>12704879524.44</v>
      </c>
      <c r="AC1436" s="10">
        <f t="shared" si="98"/>
        <v>11169785067.17</v>
      </c>
      <c r="AD1436" s="10">
        <f t="shared" si="96"/>
        <v>1535094457.27</v>
      </c>
      <c r="AE1436" s="12">
        <f>C1436/(1+0.13)/VLOOKUP(A1436,[1]选股结果!$A$2:$AX$3002,3,FALSE)</f>
        <v>0.68331088927382</v>
      </c>
      <c r="AF1436" s="12">
        <f>(S1436/(1+0.1)+Z1436)/(VLOOKUP(A1436,[1]选股结果!$A$2:$AY$3002,51,FALSE))</f>
        <v>0.651358334751034</v>
      </c>
      <c r="AG1436" s="16"/>
      <c r="AH1436" s="12">
        <f>AD1436/VLOOKUP(A1436,[1]选股结果!$A$2:$AX$3002,35,FALSE)</f>
        <v>0.740185553608847</v>
      </c>
      <c r="AI1436" s="10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S1436/(1+0.13)+Z1436)</f>
        <v>4454350241.71752</v>
      </c>
      <c r="AJ1436" s="10">
        <f t="shared" si="97"/>
        <v>-2919255784.44753</v>
      </c>
      <c r="AK1436" s="18">
        <f>AD1436-VLOOKUP(A1436,[2]选股结果!$A$2:$G$4900,7,FALSE)</f>
        <v>1536643441.82</v>
      </c>
    </row>
    <row r="1437" spans="1:37">
      <c r="A1437" s="5" t="s">
        <v>2907</v>
      </c>
      <c r="B1437" s="5" t="s">
        <v>2908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/>
      <c r="L1437" s="6">
        <v>0</v>
      </c>
      <c r="M1437" s="6">
        <v>0</v>
      </c>
      <c r="N1437" s="6"/>
      <c r="O1437" s="6">
        <v>0</v>
      </c>
      <c r="P1437" s="6">
        <v>47601013.43</v>
      </c>
      <c r="Q1437" s="6">
        <v>265214393.85</v>
      </c>
      <c r="R1437" s="6"/>
      <c r="S1437" s="6">
        <v>1416473594.22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1542035547.26</v>
      </c>
      <c r="AA1437" s="6">
        <v>421768818.7</v>
      </c>
      <c r="AB1437" s="10">
        <f t="shared" si="95"/>
        <v>3750709483.82</v>
      </c>
      <c r="AC1437" s="10">
        <f t="shared" si="98"/>
        <v>3427878973.61</v>
      </c>
      <c r="AD1437" s="10">
        <f t="shared" si="96"/>
        <v>322830510.21</v>
      </c>
      <c r="AE1437" s="12">
        <f>C1437/(1+0.13)/VLOOKUP(A1437,[1]选股结果!$A$2:$AX$3002,3,FALSE)</f>
        <v>1.1227085055656</v>
      </c>
      <c r="AF1437" s="12">
        <f>(S1437/(1+0.1)+Z1437)/(VLOOKUP(A1437,[1]选股结果!$A$2:$AY$3002,51,FALSE))</f>
        <v>0.58785173921791</v>
      </c>
      <c r="AG1437" s="16"/>
      <c r="AH1437" s="12">
        <f>AD1437/VLOOKUP(A1437,[1]选股结果!$A$2:$AX$3002,35,FALSE)</f>
        <v>-0.273520968113982</v>
      </c>
      <c r="AI1437" s="10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S1437/(1+0.13)+Z1437)</f>
        <v>2018142720.25805</v>
      </c>
      <c r="AJ1437" s="10">
        <f t="shared" si="97"/>
        <v>-1695312210.04805</v>
      </c>
      <c r="AK1437" s="18">
        <f>AD1437-VLOOKUP(A1437,[2]选股结果!$A$2:$G$4900,7,FALSE)</f>
        <v>322830510.21</v>
      </c>
    </row>
    <row r="1438" spans="1:37">
      <c r="A1438" s="5" t="s">
        <v>2909</v>
      </c>
      <c r="B1438" s="5" t="s">
        <v>2910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/>
      <c r="L1438" s="6">
        <v>0</v>
      </c>
      <c r="M1438" s="6">
        <v>0</v>
      </c>
      <c r="N1438" s="6"/>
      <c r="O1438" s="6">
        <v>0</v>
      </c>
      <c r="P1438" s="6">
        <v>2135764964.46</v>
      </c>
      <c r="Q1438" s="6">
        <v>594202897.06</v>
      </c>
      <c r="R1438" s="6"/>
      <c r="S1438" s="6">
        <v>35048647018.92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3712516806.46</v>
      </c>
      <c r="AA1438" s="6">
        <v>1152751531.56</v>
      </c>
      <c r="AB1438" s="10">
        <f t="shared" si="95"/>
        <v>50425299855.12</v>
      </c>
      <c r="AC1438" s="10">
        <f t="shared" si="98"/>
        <v>42049680321.4</v>
      </c>
      <c r="AD1438" s="10">
        <f t="shared" si="96"/>
        <v>8375619533.72</v>
      </c>
      <c r="AE1438" s="12">
        <f>C1438/(1+0.13)/VLOOKUP(A1438,[1]选股结果!$A$2:$AX$3002,3,FALSE)</f>
        <v>0.689076835363829</v>
      </c>
      <c r="AF1438" s="12">
        <f>(S1438/(1+0.1)+Z1438)/(VLOOKUP(A1438,[1]选股结果!$A$2:$AY$3002,51,FALSE))</f>
        <v>0.622072573967425</v>
      </c>
      <c r="AG1438" s="16"/>
      <c r="AH1438" s="12">
        <f>AD1438/VLOOKUP(A1438,[1]选股结果!$A$2:$AX$3002,35,FALSE)</f>
        <v>1.97575534437405</v>
      </c>
      <c r="AI1438" s="10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S1438/(1+0.13)+Z1438)</f>
        <v>22458719101.8751</v>
      </c>
      <c r="AJ1438" s="10">
        <f t="shared" si="97"/>
        <v>-14083099568.1551</v>
      </c>
      <c r="AK1438" s="18">
        <f>AD1438-VLOOKUP(A1438,[2]选股结果!$A$2:$G$4900,7,FALSE)</f>
        <v>8377997177.84</v>
      </c>
    </row>
    <row r="1439" spans="1:37">
      <c r="A1439" s="5" t="s">
        <v>2911</v>
      </c>
      <c r="B1439" s="5" t="s">
        <v>2912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/>
      <c r="L1439" s="6">
        <v>0</v>
      </c>
      <c r="M1439" s="6">
        <v>0</v>
      </c>
      <c r="N1439" s="6"/>
      <c r="O1439" s="6">
        <v>0</v>
      </c>
      <c r="P1439" s="6">
        <v>8349146821</v>
      </c>
      <c r="Q1439" s="6">
        <v>569851085</v>
      </c>
      <c r="R1439" s="6"/>
      <c r="S1439" s="6">
        <v>120736619559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10284922856</v>
      </c>
      <c r="AA1439" s="6">
        <v>845532629</v>
      </c>
      <c r="AB1439" s="10">
        <f t="shared" ref="AB1439:AB1502" si="99">C1439+D1439+E1439+F1439+G1439+H1439+I1439+J1439+L1439+M1439+O1439+Q1439</f>
        <v>162770271116</v>
      </c>
      <c r="AC1439" s="10">
        <f t="shared" si="98"/>
        <v>140216221865</v>
      </c>
      <c r="AD1439" s="10">
        <f t="shared" si="96"/>
        <v>22554049251</v>
      </c>
      <c r="AE1439" s="12">
        <f>C1439/(1+0.13)/VLOOKUP(A1439,[1]选股结果!$A$2:$AX$3002,3,FALSE)</f>
        <v>0.98989514311984</v>
      </c>
      <c r="AF1439" s="12">
        <f>(S1439/(1+0.1)+Z1439)/(VLOOKUP(A1439,[1]选股结果!$A$2:$AY$3002,51,FALSE))</f>
        <v>0.861670576009036</v>
      </c>
      <c r="AG1439" s="16"/>
      <c r="AH1439" s="12">
        <f>AD1439/VLOOKUP(A1439,[1]选股结果!$A$2:$AX$3002,35,FALSE)</f>
        <v>160.16338455298</v>
      </c>
      <c r="AI1439" s="10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S1439/(1+0.13)+Z1439)</f>
        <v>22185657916.5841</v>
      </c>
      <c r="AJ1439" s="10">
        <f t="shared" si="97"/>
        <v>368391334.415939</v>
      </c>
      <c r="AK1439" s="18">
        <f>AD1439-VLOOKUP(A1439,[2]选股结果!$A$2:$G$4900,7,FALSE)</f>
        <v>22734136492</v>
      </c>
    </row>
    <row r="1440" spans="1:37">
      <c r="A1440" s="5" t="s">
        <v>2913</v>
      </c>
      <c r="B1440" s="5" t="s">
        <v>2914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/>
      <c r="L1440" s="6">
        <v>0</v>
      </c>
      <c r="M1440" s="6">
        <v>0</v>
      </c>
      <c r="N1440" s="6"/>
      <c r="O1440" s="6">
        <v>0</v>
      </c>
      <c r="P1440" s="6">
        <v>617255367.81</v>
      </c>
      <c r="Q1440" s="6">
        <v>82774908.66</v>
      </c>
      <c r="R1440" s="6"/>
      <c r="S1440" s="6">
        <v>214942179.05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194940317.52</v>
      </c>
      <c r="AA1440" s="6">
        <v>17128064.68</v>
      </c>
      <c r="AB1440" s="10">
        <f t="shared" si="99"/>
        <v>2708235782.71</v>
      </c>
      <c r="AC1440" s="10">
        <f t="shared" si="98"/>
        <v>1044265929.06</v>
      </c>
      <c r="AD1440" s="10">
        <f t="shared" si="96"/>
        <v>1663969853.65</v>
      </c>
      <c r="AE1440" s="12">
        <f>C1440/(1+0.13)/VLOOKUP(A1440,[1]选股结果!$A$2:$AX$3002,3,FALSE)</f>
        <v>0.900090902317629</v>
      </c>
      <c r="AF1440" s="12">
        <f>(S1440/(1+0.1)+Z1440)/(VLOOKUP(A1440,[1]选股结果!$A$2:$AY$3002,51,FALSE))</f>
        <v>0.376902862809918</v>
      </c>
      <c r="AG1440" s="16"/>
      <c r="AH1440" s="12">
        <f>AD1440/VLOOKUP(A1440,[1]选股结果!$A$2:$AX$3002,35,FALSE)</f>
        <v>1.4879571586453</v>
      </c>
      <c r="AI1440" s="10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S1440/(1+0.13)+Z1440)</f>
        <v>650502922.666637</v>
      </c>
      <c r="AJ1440" s="10">
        <f t="shared" si="97"/>
        <v>1013466930.98336</v>
      </c>
      <c r="AK1440" s="18">
        <f>AD1440-VLOOKUP(A1440,[2]选股结果!$A$2:$G$4900,7,FALSE)</f>
        <v>1664128540.05</v>
      </c>
    </row>
    <row r="1441" spans="1:37">
      <c r="A1441" s="5" t="s">
        <v>2915</v>
      </c>
      <c r="B1441" s="5" t="s">
        <v>2916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/>
      <c r="L1441" s="6">
        <v>0</v>
      </c>
      <c r="M1441" s="6">
        <v>0</v>
      </c>
      <c r="N1441" s="6"/>
      <c r="O1441" s="6">
        <v>0</v>
      </c>
      <c r="P1441" s="6">
        <v>148313225.21</v>
      </c>
      <c r="Q1441" s="6">
        <v>58235020.57</v>
      </c>
      <c r="R1441" s="6"/>
      <c r="S1441" s="6">
        <v>1365972875.38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978239271.63</v>
      </c>
      <c r="AA1441" s="6">
        <v>50578073.34</v>
      </c>
      <c r="AB1441" s="10">
        <f t="shared" si="99"/>
        <v>4372769390.27</v>
      </c>
      <c r="AC1441" s="10">
        <f t="shared" si="98"/>
        <v>2543103445.56</v>
      </c>
      <c r="AD1441" s="10">
        <f t="shared" si="96"/>
        <v>1829665944.71</v>
      </c>
      <c r="AE1441" s="12">
        <f>C1441/(1+0.13)/VLOOKUP(A1441,[1]选股结果!$A$2:$AX$3002,3,FALSE)</f>
        <v>0.820055814084441</v>
      </c>
      <c r="AF1441" s="12">
        <f>(S1441/(1+0.1)+Z1441)/(VLOOKUP(A1441,[1]选股结果!$A$2:$AY$3002,51,FALSE))</f>
        <v>0.617292780663784</v>
      </c>
      <c r="AG1441" s="16"/>
      <c r="AH1441" s="12">
        <f>AD1441/VLOOKUP(A1441,[1]选股结果!$A$2:$AX$3002,35,FALSE)</f>
        <v>2.91493376053411</v>
      </c>
      <c r="AI1441" s="10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S1441/(1+0.13)+Z1441)</f>
        <v>1409336856.99637</v>
      </c>
      <c r="AJ1441" s="10">
        <f t="shared" si="97"/>
        <v>420329087.713628</v>
      </c>
      <c r="AK1441" s="18">
        <f>AD1441-VLOOKUP(A1441,[2]选股结果!$A$2:$G$4900,7,FALSE)</f>
        <v>1827833461.41</v>
      </c>
    </row>
    <row r="1442" spans="1:37">
      <c r="A1442" s="5" t="s">
        <v>2917</v>
      </c>
      <c r="B1442" s="5" t="s">
        <v>2918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/>
      <c r="L1442" s="6">
        <v>0</v>
      </c>
      <c r="M1442" s="6">
        <v>0</v>
      </c>
      <c r="N1442" s="6"/>
      <c r="O1442" s="6">
        <v>0</v>
      </c>
      <c r="P1442" s="6">
        <v>3472918921.75</v>
      </c>
      <c r="Q1442" s="6">
        <v>18934508380.05</v>
      </c>
      <c r="R1442" s="6"/>
      <c r="S1442" s="6">
        <v>15317421272.93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4106551665.86</v>
      </c>
      <c r="AA1442" s="6">
        <v>17012737827.13</v>
      </c>
      <c r="AB1442" s="10">
        <f t="shared" si="99"/>
        <v>49889277061.09</v>
      </c>
      <c r="AC1442" s="10">
        <f t="shared" si="98"/>
        <v>39909629687.67</v>
      </c>
      <c r="AD1442" s="10">
        <f t="shared" si="96"/>
        <v>9979647373.42</v>
      </c>
      <c r="AE1442" s="12">
        <f>C1442/(1+0.13)/VLOOKUP(A1442,[1]选股结果!$A$2:$AX$3002,3,FALSE)</f>
        <v>1.04405247075578</v>
      </c>
      <c r="AF1442" s="12">
        <f>(S1442/(1+0.1)+Z1442)/(VLOOKUP(A1442,[1]选股结果!$A$2:$AY$3002,51,FALSE))</f>
        <v>0.942203889141546</v>
      </c>
      <c r="AG1442" s="16"/>
      <c r="AH1442" s="12">
        <f>AD1442/VLOOKUP(A1442,[1]选股结果!$A$2:$AX$3002,35,FALSE)</f>
        <v>0.833498274971056</v>
      </c>
      <c r="AI1442" s="10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S1442/(1+0.13)+Z1442)</f>
        <v>1475764698.31017</v>
      </c>
      <c r="AJ1442" s="10">
        <f t="shared" si="97"/>
        <v>8503882675.10983</v>
      </c>
      <c r="AK1442" s="18">
        <f>AD1442-VLOOKUP(A1442,[2]选股结果!$A$2:$G$4900,7,FALSE)</f>
        <v>9878231311.81</v>
      </c>
    </row>
    <row r="1443" spans="1:37">
      <c r="A1443" s="5" t="s">
        <v>2919</v>
      </c>
      <c r="B1443" s="5" t="s">
        <v>2920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/>
      <c r="L1443" s="6">
        <v>0</v>
      </c>
      <c r="M1443" s="6">
        <v>0</v>
      </c>
      <c r="N1443" s="6"/>
      <c r="O1443" s="6">
        <v>0</v>
      </c>
      <c r="P1443" s="6">
        <v>9121008740.72</v>
      </c>
      <c r="Q1443" s="6">
        <v>875507901.94</v>
      </c>
      <c r="R1443" s="6"/>
      <c r="S1443" s="6">
        <v>261648762787.31</v>
      </c>
      <c r="T1443" s="6">
        <v>3064141148.13</v>
      </c>
      <c r="U1443" s="6">
        <v>708499931.58</v>
      </c>
      <c r="V1443" s="6">
        <v>0</v>
      </c>
      <c r="W1443" s="6">
        <v>0</v>
      </c>
      <c r="X1443" s="6">
        <v>261330203.12</v>
      </c>
      <c r="Y1443" s="6">
        <v>0</v>
      </c>
      <c r="Z1443" s="6">
        <v>11034510037.9</v>
      </c>
      <c r="AA1443" s="6">
        <v>5936918596.98</v>
      </c>
      <c r="AB1443" s="10">
        <f t="shared" si="99"/>
        <v>313326880039.9</v>
      </c>
      <c r="AC1443" s="10">
        <f t="shared" si="98"/>
        <v>291775171445.74</v>
      </c>
      <c r="AD1443" s="10">
        <f t="shared" si="96"/>
        <v>21551708594.1601</v>
      </c>
      <c r="AE1443" s="12">
        <f>C1443/(1+0.13)/VLOOKUP(A1443,[1]选股结果!$A$2:$AX$3002,3,FALSE)</f>
        <v>0.971508446868738</v>
      </c>
      <c r="AF1443" s="12">
        <f>(S1443/(1+0.1)+Z1443)/(VLOOKUP(A1443,[1]选股结果!$A$2:$AY$3002,51,FALSE))</f>
        <v>0.993182350155088</v>
      </c>
      <c r="AG1443" s="16"/>
      <c r="AH1443" s="12">
        <f>AD1443/VLOOKUP(A1443,[1]选股结果!$A$2:$AX$3002,35,FALSE)</f>
        <v>0.926078876579882</v>
      </c>
      <c r="AI1443" s="10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S1443/(1+0.13)+Z1443)</f>
        <v>8023474912.19504</v>
      </c>
      <c r="AJ1443" s="10">
        <f t="shared" si="97"/>
        <v>13528233681.9651</v>
      </c>
      <c r="AK1443" s="18">
        <f>AD1443-VLOOKUP(A1443,[2]选股结果!$A$2:$G$4900,7,FALSE)</f>
        <v>22526703331.1601</v>
      </c>
    </row>
    <row r="1444" spans="1:37">
      <c r="A1444" s="5" t="s">
        <v>2921</v>
      </c>
      <c r="B1444" s="5" t="s">
        <v>2922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/>
      <c r="L1444" s="6">
        <v>0</v>
      </c>
      <c r="M1444" s="6">
        <v>0</v>
      </c>
      <c r="N1444" s="6"/>
      <c r="O1444" s="6">
        <v>0</v>
      </c>
      <c r="P1444" s="6">
        <v>320747018.55</v>
      </c>
      <c r="Q1444" s="6">
        <v>258649898.7</v>
      </c>
      <c r="R1444" s="6"/>
      <c r="S1444" s="6">
        <v>598394501.48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487982672.67</v>
      </c>
      <c r="AA1444" s="6">
        <v>153142077.49</v>
      </c>
      <c r="AB1444" s="10">
        <f t="shared" si="99"/>
        <v>4169150977.98</v>
      </c>
      <c r="AC1444" s="10">
        <f t="shared" si="98"/>
        <v>1560266270.19</v>
      </c>
      <c r="AD1444" s="10">
        <f t="shared" si="96"/>
        <v>2608884707.79</v>
      </c>
      <c r="AE1444" s="12">
        <f>C1444/(1+0.13)/VLOOKUP(A1444,[1]选股结果!$A$2:$AX$3002,3,FALSE)</f>
        <v>0.828558938321436</v>
      </c>
      <c r="AF1444" s="12">
        <f>(S1444/(1+0.1)+Z1444)/(VLOOKUP(A1444,[1]选股结果!$A$2:$AY$3002,51,FALSE))</f>
        <v>0.434388149183745</v>
      </c>
      <c r="AG1444" s="16"/>
      <c r="AH1444" s="12">
        <f>AD1444/VLOOKUP(A1444,[1]选股结果!$A$2:$AX$3002,35,FALSE)</f>
        <v>3.66148365196006</v>
      </c>
      <c r="AI1444" s="10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S1444/(1+0.13)+Z1444)</f>
        <v>1358168695.20301</v>
      </c>
      <c r="AJ1444" s="10">
        <f t="shared" si="97"/>
        <v>1250716012.58699</v>
      </c>
      <c r="AK1444" s="18">
        <f>AD1444-VLOOKUP(A1444,[2]选股结果!$A$2:$G$4900,7,FALSE)</f>
        <v>2608884707.79</v>
      </c>
    </row>
    <row r="1445" spans="1:37">
      <c r="A1445" s="5" t="s">
        <v>2923</v>
      </c>
      <c r="B1445" s="5" t="s">
        <v>2924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/>
      <c r="L1445" s="6">
        <v>0</v>
      </c>
      <c r="M1445" s="6">
        <v>0</v>
      </c>
      <c r="N1445" s="6"/>
      <c r="O1445" s="6">
        <v>0</v>
      </c>
      <c r="P1445" s="6">
        <v>1370801141.85</v>
      </c>
      <c r="Q1445" s="6">
        <v>941299723.74</v>
      </c>
      <c r="R1445" s="6"/>
      <c r="S1445" s="6">
        <v>13864306977.96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1556999285.87</v>
      </c>
      <c r="AA1445" s="6">
        <v>1098836516.61</v>
      </c>
      <c r="AB1445" s="10">
        <f t="shared" si="99"/>
        <v>21666927788.35</v>
      </c>
      <c r="AC1445" s="10">
        <f t="shared" si="98"/>
        <v>17890943922.29</v>
      </c>
      <c r="AD1445" s="10">
        <f t="shared" si="96"/>
        <v>3775983866.06001</v>
      </c>
      <c r="AE1445" s="12">
        <f>C1445/(1+0.13)/VLOOKUP(A1445,[1]选股结果!$A$2:$AX$3002,3,FALSE)</f>
        <v>0.832574639825233</v>
      </c>
      <c r="AF1445" s="12">
        <f>(S1445/(1+0.1)+Z1445)/(VLOOKUP(A1445,[1]选股结果!$A$2:$AY$3002,51,FALSE))</f>
        <v>0.76387109205372</v>
      </c>
      <c r="AG1445" s="16"/>
      <c r="AH1445" s="12">
        <f>AD1445/VLOOKUP(A1445,[1]选股结果!$A$2:$AX$3002,35,FALSE)</f>
        <v>3.14424216722242</v>
      </c>
      <c r="AI1445" s="10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S1445/(1+0.13)+Z1445)</f>
        <v>4712059129.01593</v>
      </c>
      <c r="AJ1445" s="10">
        <f t="shared" si="97"/>
        <v>-936075262.955929</v>
      </c>
      <c r="AK1445" s="18">
        <f>AD1445-VLOOKUP(A1445,[2]选股结果!$A$2:$G$4900,7,FALSE)</f>
        <v>3776722598.05</v>
      </c>
    </row>
    <row r="1446" spans="1:37">
      <c r="A1446" s="5" t="s">
        <v>2925</v>
      </c>
      <c r="B1446" s="5" t="s">
        <v>2926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/>
      <c r="L1446" s="6">
        <v>0</v>
      </c>
      <c r="M1446" s="6">
        <v>0</v>
      </c>
      <c r="N1446" s="6"/>
      <c r="O1446" s="6">
        <v>0</v>
      </c>
      <c r="P1446" s="6">
        <v>1698974470.05</v>
      </c>
      <c r="Q1446" s="6">
        <v>473905169.21</v>
      </c>
      <c r="R1446" s="6"/>
      <c r="S1446" s="6">
        <v>58820308526.25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3702530824.45</v>
      </c>
      <c r="AA1446" s="6">
        <v>543753274.32</v>
      </c>
      <c r="AB1446" s="10">
        <f t="shared" si="99"/>
        <v>70214124917.82</v>
      </c>
      <c r="AC1446" s="10">
        <f t="shared" si="98"/>
        <v>64765567095.07</v>
      </c>
      <c r="AD1446" s="10">
        <f t="shared" si="96"/>
        <v>5448557822.75001</v>
      </c>
      <c r="AE1446" s="12">
        <f>C1446/(1+0.13)/VLOOKUP(A1446,[1]选股结果!$A$2:$AX$3002,3,FALSE)</f>
        <v>0.707026552425536</v>
      </c>
      <c r="AF1446" s="12">
        <f>(S1446/(1+0.1)+Z1446)/(VLOOKUP(A1446,[1]选股结果!$A$2:$AY$3002,51,FALSE))</f>
        <v>0.702630388453723</v>
      </c>
      <c r="AG1446" s="16"/>
      <c r="AH1446" s="12">
        <f>AD1446/VLOOKUP(A1446,[1]选股结果!$A$2:$AX$3002,35,FALSE)</f>
        <v>1.27581993312226</v>
      </c>
      <c r="AI1446" s="10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S1446/(1+0.13)+Z1446)</f>
        <v>25617662360.5576</v>
      </c>
      <c r="AJ1446" s="10">
        <f t="shared" si="97"/>
        <v>-20169104537.8076</v>
      </c>
      <c r="AK1446" s="18">
        <f>AD1446-VLOOKUP(A1446,[2]选股结果!$A$2:$G$4900,7,FALSE)</f>
        <v>5448557822.75001</v>
      </c>
    </row>
    <row r="1447" spans="1:37">
      <c r="A1447" s="5" t="s">
        <v>2927</v>
      </c>
      <c r="B1447" s="5" t="s">
        <v>2928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/>
      <c r="L1447" s="6">
        <v>0</v>
      </c>
      <c r="M1447" s="6">
        <v>0</v>
      </c>
      <c r="N1447" s="6"/>
      <c r="O1447" s="6">
        <v>0</v>
      </c>
      <c r="P1447" s="6">
        <v>2805792559.11</v>
      </c>
      <c r="Q1447" s="6">
        <v>497790129.68</v>
      </c>
      <c r="R1447" s="6"/>
      <c r="S1447" s="6">
        <v>47861619953.19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2098441308.9</v>
      </c>
      <c r="AA1447" s="6">
        <v>902527046.37</v>
      </c>
      <c r="AB1447" s="10">
        <f t="shared" si="99"/>
        <v>56794338546.96</v>
      </c>
      <c r="AC1447" s="10">
        <f t="shared" si="98"/>
        <v>53668380867.57</v>
      </c>
      <c r="AD1447" s="10">
        <f t="shared" si="96"/>
        <v>3125957679.38999</v>
      </c>
      <c r="AE1447" s="12">
        <f>C1447/(1+0.13)/VLOOKUP(A1447,[1]选股结果!$A$2:$AX$3002,3,FALSE)</f>
        <v>0.988269819688979</v>
      </c>
      <c r="AF1447" s="12">
        <f>(S1447/(1+0.1)+Z1447)/(VLOOKUP(A1447,[1]选股结果!$A$2:$AY$3002,51,FALSE))</f>
        <v>0.906913899305438</v>
      </c>
      <c r="AG1447" s="16"/>
      <c r="AH1447" s="12">
        <f>AD1447/VLOOKUP(A1447,[1]选股结果!$A$2:$AX$3002,35,FALSE)</f>
        <v>2.18667831459883</v>
      </c>
      <c r="AI1447" s="10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S1447/(1+0.13)+Z1447)</f>
        <v>5836479005.73123</v>
      </c>
      <c r="AJ1447" s="10">
        <f t="shared" si="97"/>
        <v>-2710521326.34124</v>
      </c>
      <c r="AK1447" s="18">
        <f>AD1447-VLOOKUP(A1447,[2]选股结果!$A$2:$G$4900,7,FALSE)</f>
        <v>3162081575.85999</v>
      </c>
    </row>
    <row r="1448" spans="1:37">
      <c r="A1448" s="5" t="s">
        <v>2929</v>
      </c>
      <c r="B1448" s="5" t="s">
        <v>2930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/>
      <c r="L1448" s="6">
        <v>0</v>
      </c>
      <c r="M1448" s="6">
        <v>0</v>
      </c>
      <c r="N1448" s="6"/>
      <c r="O1448" s="6">
        <v>0</v>
      </c>
      <c r="P1448" s="6">
        <v>3435306949.96</v>
      </c>
      <c r="Q1448" s="6">
        <v>61253916.25</v>
      </c>
      <c r="R1448" s="6"/>
      <c r="S1448" s="6">
        <v>1041629767.26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769310385.1</v>
      </c>
      <c r="AA1448" s="6">
        <v>161678008.53</v>
      </c>
      <c r="AB1448" s="10">
        <f t="shared" si="99"/>
        <v>17925276013.16</v>
      </c>
      <c r="AC1448" s="10">
        <f t="shared" si="98"/>
        <v>5407925110.85</v>
      </c>
      <c r="AD1448" s="10">
        <f t="shared" si="96"/>
        <v>12517350902.31</v>
      </c>
      <c r="AE1448" s="12">
        <f>C1448/(1+0.13)/VLOOKUP(A1448,[1]选股结果!$A$2:$AX$3002,3,FALSE)</f>
        <v>1.01843847313307</v>
      </c>
      <c r="AF1448" s="12">
        <f>(S1448/(1+0.1)+Z1448)/(VLOOKUP(A1448,[1]选股结果!$A$2:$AY$3002,51,FALSE))</f>
        <v>0.237307563793939</v>
      </c>
      <c r="AG1448" s="16"/>
      <c r="AH1448" s="12">
        <f>AD1448/VLOOKUP(A1448,[1]选股结果!$A$2:$AX$3002,35,FALSE)</f>
        <v>2.44214902206753</v>
      </c>
      <c r="AI1448" s="10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S1448/(1+0.13)+Z1448)</f>
        <v>5541054484.06761</v>
      </c>
      <c r="AJ1448" s="10">
        <f t="shared" si="97"/>
        <v>6976296418.24239</v>
      </c>
      <c r="AK1448" s="18">
        <f>AD1448-VLOOKUP(A1448,[2]选股结果!$A$2:$G$4900,7,FALSE)</f>
        <v>12517350917.16</v>
      </c>
    </row>
    <row r="1449" spans="1:37">
      <c r="A1449" s="5" t="s">
        <v>2931</v>
      </c>
      <c r="B1449" s="5" t="s">
        <v>2932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/>
      <c r="L1449" s="6">
        <v>0</v>
      </c>
      <c r="M1449" s="6">
        <v>0</v>
      </c>
      <c r="N1449" s="6"/>
      <c r="O1449" s="6">
        <v>0</v>
      </c>
      <c r="P1449" s="6">
        <v>324629819.49</v>
      </c>
      <c r="Q1449" s="6">
        <v>731482255.45</v>
      </c>
      <c r="R1449" s="6"/>
      <c r="S1449" s="6">
        <v>5773234023.92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1590573932.72</v>
      </c>
      <c r="AA1449" s="6">
        <v>564677811</v>
      </c>
      <c r="AB1449" s="10">
        <f t="shared" si="99"/>
        <v>10183452259.88</v>
      </c>
      <c r="AC1449" s="10">
        <f t="shared" si="98"/>
        <v>8253115587.13</v>
      </c>
      <c r="AD1449" s="10">
        <f t="shared" si="96"/>
        <v>1930336672.75</v>
      </c>
      <c r="AE1449" s="12">
        <f>C1449/(1+0.13)/VLOOKUP(A1449,[1]选股结果!$A$2:$AX$3002,3,FALSE)</f>
        <v>0.900536122319334</v>
      </c>
      <c r="AF1449" s="12">
        <f>(S1449/(1+0.1)+Z1449)/(VLOOKUP(A1449,[1]选股结果!$A$2:$AY$3002,51,FALSE))</f>
        <v>0.769678914323631</v>
      </c>
      <c r="AG1449" s="16"/>
      <c r="AH1449" s="12">
        <f>AD1449/VLOOKUP(A1449,[1]选股结果!$A$2:$AX$3002,35,FALSE)</f>
        <v>5.4739532130096</v>
      </c>
      <c r="AI1449" s="10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S1449/(1+0.13)+Z1449)</f>
        <v>2185851877.86372</v>
      </c>
      <c r="AJ1449" s="10">
        <f t="shared" si="97"/>
        <v>-255515205.113715</v>
      </c>
      <c r="AK1449" s="18">
        <f>AD1449-VLOOKUP(A1449,[2]选股结果!$A$2:$G$4900,7,FALSE)</f>
        <v>1926913842.96</v>
      </c>
    </row>
    <row r="1450" spans="1:37">
      <c r="A1450" s="5" t="s">
        <v>2933</v>
      </c>
      <c r="B1450" s="5" t="s">
        <v>2934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/>
      <c r="L1450" s="6">
        <v>0</v>
      </c>
      <c r="M1450" s="6">
        <v>0</v>
      </c>
      <c r="N1450" s="6"/>
      <c r="O1450" s="6">
        <v>0</v>
      </c>
      <c r="P1450" s="6">
        <v>4429573000</v>
      </c>
      <c r="Q1450" s="6">
        <v>2937679000</v>
      </c>
      <c r="R1450" s="6"/>
      <c r="S1450" s="6">
        <v>68633434000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4774254000</v>
      </c>
      <c r="AA1450" s="6">
        <v>5002236000</v>
      </c>
      <c r="AB1450" s="10">
        <f t="shared" si="99"/>
        <v>88715328000</v>
      </c>
      <c r="AC1450" s="10">
        <f t="shared" si="98"/>
        <v>82839497000</v>
      </c>
      <c r="AD1450" s="10">
        <f t="shared" si="96"/>
        <v>5875831000</v>
      </c>
      <c r="AE1450" s="12">
        <f>C1450/(1+0.13)/VLOOKUP(A1450,[1]选股结果!$A$2:$AX$3002,3,FALSE)</f>
        <v>0.973174186422325</v>
      </c>
      <c r="AF1450" s="12">
        <f>(S1450/(1+0.1)+Z1450)/(VLOOKUP(A1450,[1]选股结果!$A$2:$AY$3002,51,FALSE))</f>
        <v>0.870585647810623</v>
      </c>
      <c r="AG1450" s="16"/>
      <c r="AH1450" s="12">
        <f>AD1450/VLOOKUP(A1450,[1]选股结果!$A$2:$AX$3002,35,FALSE)</f>
        <v>5.06730673869417</v>
      </c>
      <c r="AI1450" s="10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S1450/(1+0.13)+Z1450)</f>
        <v>11641182787.6106</v>
      </c>
      <c r="AJ1450" s="10">
        <f t="shared" si="97"/>
        <v>-5765351787.61061</v>
      </c>
      <c r="AK1450" s="18">
        <f>AD1450-VLOOKUP(A1450,[2]选股结果!$A$2:$G$4900,7,FALSE)</f>
        <v>6134294000</v>
      </c>
    </row>
    <row r="1451" spans="1:37">
      <c r="A1451" s="5" t="s">
        <v>2935</v>
      </c>
      <c r="B1451" s="5" t="s">
        <v>2936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/>
      <c r="L1451" s="6">
        <v>0</v>
      </c>
      <c r="M1451" s="6">
        <v>0</v>
      </c>
      <c r="N1451" s="6"/>
      <c r="O1451" s="6">
        <v>0</v>
      </c>
      <c r="P1451" s="6">
        <v>276182000000</v>
      </c>
      <c r="Q1451" s="6">
        <v>109212000000</v>
      </c>
      <c r="R1451" s="6"/>
      <c r="S1451" s="6">
        <v>1653394000000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56273000000</v>
      </c>
      <c r="AA1451" s="6">
        <v>122418000000</v>
      </c>
      <c r="AB1451" s="10">
        <f t="shared" si="99"/>
        <v>2223056000000</v>
      </c>
      <c r="AC1451" s="10">
        <f t="shared" si="98"/>
        <v>2108267000000</v>
      </c>
      <c r="AD1451" s="10">
        <f t="shared" si="96"/>
        <v>114789000000</v>
      </c>
      <c r="AE1451" s="12">
        <f>C1451/(1+0.13)/VLOOKUP(A1451,[1]选股结果!$A$2:$AX$3002,3,FALSE)</f>
        <v>0.933765146918734</v>
      </c>
      <c r="AF1451" s="12">
        <f>(S1451/(1+0.1)+Z1451)/(VLOOKUP(A1451,[1]选股结果!$A$2:$AY$3002,51,FALSE))</f>
        <v>0.819369485132548</v>
      </c>
      <c r="AG1451" s="16"/>
      <c r="AH1451" s="12">
        <f>AD1451/VLOOKUP(A1451,[1]选股结果!$A$2:$AX$3002,35,FALSE)</f>
        <v>1.45050987527958</v>
      </c>
      <c r="AI1451" s="10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S1451/(1+0.13)+Z1451)</f>
        <v>383666469026.549</v>
      </c>
      <c r="AJ1451" s="10">
        <f t="shared" si="97"/>
        <v>-268877469026.549</v>
      </c>
      <c r="AK1451" s="18">
        <f>AD1451-VLOOKUP(A1451,[2]选股结果!$A$2:$G$4900,7,FALSE)</f>
        <v>115222000000</v>
      </c>
    </row>
    <row r="1452" spans="1:37">
      <c r="A1452" s="5" t="s">
        <v>2937</v>
      </c>
      <c r="B1452" s="5" t="s">
        <v>2938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/>
      <c r="L1452" s="6">
        <v>0</v>
      </c>
      <c r="M1452" s="6">
        <v>0</v>
      </c>
      <c r="N1452" s="6"/>
      <c r="O1452" s="6">
        <v>0</v>
      </c>
      <c r="P1452" s="6">
        <v>3134000000</v>
      </c>
      <c r="Q1452" s="6">
        <v>3273000000</v>
      </c>
      <c r="R1452" s="6"/>
      <c r="S1452" s="6">
        <v>51511000000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20461000000</v>
      </c>
      <c r="AA1452" s="6">
        <v>496000000</v>
      </c>
      <c r="AB1452" s="10">
        <f t="shared" si="99"/>
        <v>88713000000</v>
      </c>
      <c r="AC1452" s="10">
        <f t="shared" si="98"/>
        <v>75602000000</v>
      </c>
      <c r="AD1452" s="10">
        <f t="shared" si="96"/>
        <v>13111000000</v>
      </c>
      <c r="AE1452" s="12">
        <f>C1452/(1+0.13)/VLOOKUP(A1452,[1]选股结果!$A$2:$AX$3002,3,FALSE)</f>
        <v>0.963253958456291</v>
      </c>
      <c r="AF1452" s="12">
        <f>(S1452/(1+0.1)+Z1452)/(VLOOKUP(A1452,[1]选股结果!$A$2:$AY$3002,51,FALSE))</f>
        <v>0.794338182977203</v>
      </c>
      <c r="AG1452" s="16"/>
      <c r="AH1452" s="12">
        <f>AD1452/VLOOKUP(A1452,[1]选股结果!$A$2:$AX$3002,35,FALSE)</f>
        <v>-1.68500192777278</v>
      </c>
      <c r="AI1452" s="10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S1452/(1+0.13)+Z1452)</f>
        <v>18665044247.7876</v>
      </c>
      <c r="AJ1452" s="10">
        <f t="shared" si="97"/>
        <v>-5554044247.78761</v>
      </c>
      <c r="AK1452" s="18">
        <f>AD1452-VLOOKUP(A1452,[2]选股结果!$A$2:$G$4900,7,FALSE)</f>
        <v>13214000000</v>
      </c>
    </row>
    <row r="1453" spans="1:37">
      <c r="A1453" s="5" t="s">
        <v>2939</v>
      </c>
      <c r="B1453" s="5" t="s">
        <v>2940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/>
      <c r="L1453" s="6">
        <v>0</v>
      </c>
      <c r="M1453" s="6">
        <v>0</v>
      </c>
      <c r="N1453" s="6"/>
      <c r="O1453" s="6">
        <v>0</v>
      </c>
      <c r="P1453" s="6">
        <v>224810434.35</v>
      </c>
      <c r="Q1453" s="6">
        <v>22553402.51</v>
      </c>
      <c r="R1453" s="6"/>
      <c r="S1453" s="6">
        <v>130153480.31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119110308.31</v>
      </c>
      <c r="AA1453" s="6">
        <v>80743136.96</v>
      </c>
      <c r="AB1453" s="10">
        <f t="shared" si="99"/>
        <v>1326181693.69</v>
      </c>
      <c r="AC1453" s="10">
        <f t="shared" si="98"/>
        <v>554817359.93</v>
      </c>
      <c r="AD1453" s="10">
        <f t="shared" si="96"/>
        <v>771364333.76</v>
      </c>
      <c r="AE1453" s="12">
        <f>C1453/(1+0.13)/VLOOKUP(A1453,[1]选股结果!$A$2:$AX$3002,3,FALSE)</f>
        <v>0.533307397936229</v>
      </c>
      <c r="AF1453" s="12">
        <f>(S1453/(1+0.1)+Z1453)/(VLOOKUP(A1453,[1]选股结果!$A$2:$AY$3002,51,FALSE))</f>
        <v>0.240662222956273</v>
      </c>
      <c r="AG1453" s="16"/>
      <c r="AH1453" s="12">
        <f>AD1453/VLOOKUP(A1453,[1]选股结果!$A$2:$AX$3002,35,FALSE)</f>
        <v>1.25903786823419</v>
      </c>
      <c r="AI1453" s="10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S1453/(1+0.13)+Z1453)</f>
        <v>752285956.239204</v>
      </c>
      <c r="AJ1453" s="10">
        <f t="shared" si="97"/>
        <v>19078377.5207964</v>
      </c>
      <c r="AK1453" s="18">
        <f>AD1453-VLOOKUP(A1453,[2]选股结果!$A$2:$G$4900,7,FALSE)</f>
        <v>772171417.62</v>
      </c>
    </row>
    <row r="1454" spans="1:37">
      <c r="A1454" s="5" t="s">
        <v>2941</v>
      </c>
      <c r="B1454" s="5" t="s">
        <v>2942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/>
      <c r="L1454" s="6">
        <v>0</v>
      </c>
      <c r="M1454" s="6">
        <v>0</v>
      </c>
      <c r="N1454" s="6"/>
      <c r="O1454" s="6">
        <v>0</v>
      </c>
      <c r="P1454" s="6">
        <v>346513929.05</v>
      </c>
      <c r="Q1454" s="6">
        <v>34457781.71</v>
      </c>
      <c r="R1454" s="6"/>
      <c r="S1454" s="6">
        <v>75713967.64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159339664.31</v>
      </c>
      <c r="AA1454" s="6">
        <v>17293782.35</v>
      </c>
      <c r="AB1454" s="10">
        <f t="shared" si="99"/>
        <v>2274660417.42</v>
      </c>
      <c r="AC1454" s="10">
        <f t="shared" si="98"/>
        <v>598861343.35</v>
      </c>
      <c r="AD1454" s="10">
        <f t="shared" si="96"/>
        <v>1675799074.07</v>
      </c>
      <c r="AE1454" s="12">
        <f>C1454/(1+0.13)/VLOOKUP(A1454,[1]选股结果!$A$2:$AX$3002,3,FALSE)</f>
        <v>0.889848817109196</v>
      </c>
      <c r="AF1454" s="12">
        <f>(S1454/(1+0.1)+Z1454)/(VLOOKUP(A1454,[1]选股结果!$A$2:$AY$3002,51,FALSE))</f>
        <v>0.253255835020753</v>
      </c>
      <c r="AG1454" s="16"/>
      <c r="AH1454" s="12">
        <f>AD1454/VLOOKUP(A1454,[1]选股结果!$A$2:$AX$3002,35,FALSE)</f>
        <v>1.85979930905443</v>
      </c>
      <c r="AI1454" s="10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S1454/(1+0.13)+Z1454)</f>
        <v>674605637.644159</v>
      </c>
      <c r="AJ1454" s="10">
        <f t="shared" si="97"/>
        <v>1001193436.42584</v>
      </c>
      <c r="AK1454" s="18">
        <f>AD1454-VLOOKUP(A1454,[2]选股结果!$A$2:$G$4900,7,FALSE)</f>
        <v>1675827110.15</v>
      </c>
    </row>
    <row r="1455" spans="1:37">
      <c r="A1455" s="5" t="s">
        <v>2943</v>
      </c>
      <c r="B1455" s="5" t="s">
        <v>2944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/>
      <c r="L1455" s="6">
        <v>0</v>
      </c>
      <c r="M1455" s="6">
        <v>0</v>
      </c>
      <c r="N1455" s="6"/>
      <c r="O1455" s="6">
        <v>0</v>
      </c>
      <c r="P1455" s="6">
        <v>422144517.36</v>
      </c>
      <c r="Q1455" s="6">
        <v>93224007.37</v>
      </c>
      <c r="R1455" s="6"/>
      <c r="S1455" s="6">
        <v>581183042.63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240116598.39</v>
      </c>
      <c r="AA1455" s="6">
        <v>47211414.02</v>
      </c>
      <c r="AB1455" s="10">
        <f t="shared" si="99"/>
        <v>2366684162.1</v>
      </c>
      <c r="AC1455" s="10">
        <f t="shared" si="98"/>
        <v>1290655572.4</v>
      </c>
      <c r="AD1455" s="10">
        <f t="shared" si="96"/>
        <v>1076028589.7</v>
      </c>
      <c r="AE1455" s="12">
        <f>C1455/(1+0.13)/VLOOKUP(A1455,[1]选股结果!$A$2:$AX$3002,3,FALSE)</f>
        <v>0.847591036717784</v>
      </c>
      <c r="AF1455" s="12">
        <f>(S1455/(1+0.1)+Z1455)/(VLOOKUP(A1455,[1]选股结果!$A$2:$AY$3002,51,FALSE))</f>
        <v>0.602416770561094</v>
      </c>
      <c r="AG1455" s="16"/>
      <c r="AH1455" s="12">
        <f>AD1455/VLOOKUP(A1455,[1]选股结果!$A$2:$AX$3002,35,FALSE)</f>
        <v>1.70403339735269</v>
      </c>
      <c r="AI1455" s="10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S1455/(1+0.13)+Z1455)</f>
        <v>521198621.996283</v>
      </c>
      <c r="AJ1455" s="10">
        <f t="shared" si="97"/>
        <v>554829967.703717</v>
      </c>
      <c r="AK1455" s="18">
        <f>AD1455-VLOOKUP(A1455,[2]选股结果!$A$2:$G$4900,7,FALSE)</f>
        <v>1076028589.7</v>
      </c>
    </row>
    <row r="1456" spans="1:37">
      <c r="A1456" s="5" t="s">
        <v>2945</v>
      </c>
      <c r="B1456" s="5" t="s">
        <v>2946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/>
      <c r="L1456" s="6">
        <v>0</v>
      </c>
      <c r="M1456" s="6">
        <v>0</v>
      </c>
      <c r="N1456" s="6"/>
      <c r="O1456" s="6">
        <v>0</v>
      </c>
      <c r="P1456" s="6">
        <v>18284900.26</v>
      </c>
      <c r="Q1456" s="6">
        <v>37153758.59</v>
      </c>
      <c r="R1456" s="6"/>
      <c r="S1456" s="6">
        <v>772837455.98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523008334.83</v>
      </c>
      <c r="AA1456" s="6">
        <v>69488308.91</v>
      </c>
      <c r="AB1456" s="10">
        <f t="shared" si="99"/>
        <v>1888866476.89</v>
      </c>
      <c r="AC1456" s="10">
        <f t="shared" si="98"/>
        <v>1383618999.98</v>
      </c>
      <c r="AD1456" s="10">
        <f t="shared" si="96"/>
        <v>505247476.91</v>
      </c>
      <c r="AE1456" s="12">
        <f>C1456/(1+0.13)/VLOOKUP(A1456,[1]选股结果!$A$2:$AX$3002,3,FALSE)</f>
        <v>0.953084266151682</v>
      </c>
      <c r="AF1456" s="12">
        <f>(S1456/(1+0.1)+Z1456)/(VLOOKUP(A1456,[1]选股结果!$A$2:$AY$3002,51,FALSE))</f>
        <v>0.716492039416595</v>
      </c>
      <c r="AG1456" s="16"/>
      <c r="AH1456" s="12">
        <f>AD1456/VLOOKUP(A1456,[1]选股结果!$A$2:$AX$3002,35,FALSE)</f>
        <v>7.02884331314847</v>
      </c>
      <c r="AI1456" s="10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S1456/(1+0.13)+Z1456)</f>
        <v>503604080.95531</v>
      </c>
      <c r="AJ1456" s="10">
        <f t="shared" si="97"/>
        <v>1643395.95469022</v>
      </c>
      <c r="AK1456" s="18">
        <f>AD1456-VLOOKUP(A1456,[2]选股结果!$A$2:$G$4900,7,FALSE)</f>
        <v>501145427.58</v>
      </c>
    </row>
    <row r="1457" spans="1:37">
      <c r="A1457" s="5" t="s">
        <v>2947</v>
      </c>
      <c r="B1457" s="5" t="s">
        <v>2948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/>
      <c r="L1457" s="6">
        <v>0</v>
      </c>
      <c r="M1457" s="6">
        <v>0</v>
      </c>
      <c r="N1457" s="6"/>
      <c r="O1457" s="6">
        <v>0</v>
      </c>
      <c r="P1457" s="6">
        <v>106728228.08</v>
      </c>
      <c r="Q1457" s="6">
        <v>483264690.02</v>
      </c>
      <c r="R1457" s="6"/>
      <c r="S1457" s="6">
        <v>8377287143.93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1541089284.51</v>
      </c>
      <c r="AA1457" s="6">
        <v>730851788.99</v>
      </c>
      <c r="AB1457" s="10">
        <f t="shared" si="99"/>
        <v>10033974639.95</v>
      </c>
      <c r="AC1457" s="10">
        <f t="shared" si="98"/>
        <v>10755956445.51</v>
      </c>
      <c r="AD1457" s="10">
        <f t="shared" si="96"/>
        <v>-721981805.559999</v>
      </c>
      <c r="AE1457" s="12">
        <f>C1457/(1+0.13)/VLOOKUP(A1457,[1]选股结果!$A$2:$AX$3002,3,FALSE)</f>
        <v>0.59546995855069</v>
      </c>
      <c r="AF1457" s="12">
        <f>(S1457/(1+0.1)+Z1457)/(VLOOKUP(A1457,[1]选股结果!$A$2:$AY$3002,51,FALSE))</f>
        <v>0.677645681720197</v>
      </c>
      <c r="AG1457" s="16"/>
      <c r="AH1457" s="12">
        <f>AD1457/VLOOKUP(A1457,[1]选股结果!$A$2:$AX$3002,35,FALSE)</f>
        <v>-1.207724966151</v>
      </c>
      <c r="AI1457" s="10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S1457/(1+0.13)+Z1457)</f>
        <v>4558055805.14425</v>
      </c>
      <c r="AJ1457" s="10">
        <f t="shared" si="97"/>
        <v>-5280037610.70425</v>
      </c>
      <c r="AK1457" s="18">
        <f>AD1457-VLOOKUP(A1457,[2]选股结果!$A$2:$G$4900,7,FALSE)</f>
        <v>-722553100.289999</v>
      </c>
    </row>
    <row r="1458" spans="1:37">
      <c r="A1458" s="5" t="s">
        <v>2949</v>
      </c>
      <c r="B1458" s="5" t="s">
        <v>2950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/>
      <c r="L1458" s="6">
        <v>0</v>
      </c>
      <c r="M1458" s="6">
        <v>0</v>
      </c>
      <c r="N1458" s="6"/>
      <c r="O1458" s="6">
        <v>0</v>
      </c>
      <c r="P1458" s="6">
        <v>1334566558.36</v>
      </c>
      <c r="Q1458" s="6">
        <v>1777889577.15</v>
      </c>
      <c r="R1458" s="6"/>
      <c r="S1458" s="6">
        <v>39588615544.81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2251689780.12</v>
      </c>
      <c r="AA1458" s="6">
        <v>1822573432.26</v>
      </c>
      <c r="AB1458" s="10">
        <f t="shared" si="99"/>
        <v>44972639193.24</v>
      </c>
      <c r="AC1458" s="10">
        <f t="shared" si="98"/>
        <v>44997445315.55</v>
      </c>
      <c r="AD1458" s="10">
        <f t="shared" si="96"/>
        <v>-24806122.3100052</v>
      </c>
      <c r="AE1458" s="12">
        <f>C1458/(1+0.13)/VLOOKUP(A1458,[1]选股结果!$A$2:$AX$3002,3,FALSE)</f>
        <v>0.734802906818614</v>
      </c>
      <c r="AF1458" s="12">
        <f>(S1458/(1+0.1)+Z1458)/(VLOOKUP(A1458,[1]选股结果!$A$2:$AY$3002,51,FALSE))</f>
        <v>0.83209786749483</v>
      </c>
      <c r="AG1458" s="16"/>
      <c r="AH1458" s="12">
        <f>AD1458/VLOOKUP(A1458,[1]选股结果!$A$2:$AX$3002,35,FALSE)</f>
        <v>-0.00697765880934826</v>
      </c>
      <c r="AI1458" s="10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S1458/(1+0.13)+Z1458)</f>
        <v>8671880568.23558</v>
      </c>
      <c r="AJ1458" s="10">
        <f t="shared" si="97"/>
        <v>-8696686690.54559</v>
      </c>
      <c r="AK1458" s="18">
        <f>AD1458-VLOOKUP(A1458,[2]选股结果!$A$2:$G$4900,7,FALSE)</f>
        <v>-24806122.3100052</v>
      </c>
    </row>
    <row r="1459" spans="1:37">
      <c r="A1459" s="5" t="s">
        <v>2951</v>
      </c>
      <c r="B1459" s="5" t="s">
        <v>2952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/>
      <c r="L1459" s="6">
        <v>0</v>
      </c>
      <c r="M1459" s="6">
        <v>0</v>
      </c>
      <c r="N1459" s="6"/>
      <c r="O1459" s="6">
        <v>0</v>
      </c>
      <c r="P1459" s="6">
        <v>43318239251.16</v>
      </c>
      <c r="Q1459" s="6">
        <v>110871256512.68</v>
      </c>
      <c r="R1459" s="6"/>
      <c r="S1459" s="6">
        <v>208093946869.57</v>
      </c>
      <c r="T1459" s="6">
        <v>-1008603246.37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6667013155.73</v>
      </c>
      <c r="AA1459" s="6">
        <v>123433309684.13</v>
      </c>
      <c r="AB1459" s="10">
        <f t="shared" si="99"/>
        <v>359590117981.94</v>
      </c>
      <c r="AC1459" s="10">
        <f t="shared" si="98"/>
        <v>380503905714.22</v>
      </c>
      <c r="AD1459" s="10">
        <f t="shared" si="96"/>
        <v>-20913787732.2802</v>
      </c>
      <c r="AE1459" s="12">
        <f>C1459/(1+0.13)/VLOOKUP(A1459,[1]选股结果!$A$2:$AX$3002,3,FALSE)</f>
        <v>1.58998917584575</v>
      </c>
      <c r="AF1459" s="12">
        <f>(S1459/(1+0.1)+Z1459)/(VLOOKUP(A1459,[1]选股结果!$A$2:$AY$3002,51,FALSE))</f>
        <v>1.73091075549735</v>
      </c>
      <c r="AG1459" s="16"/>
      <c r="AH1459" s="12">
        <f>AD1459/VLOOKUP(A1459,[1]选股结果!$A$2:$AX$3002,35,FALSE)</f>
        <v>-1.08716685257335</v>
      </c>
      <c r="AI1459" s="10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S1459/(1+0.13)+Z1459)</f>
        <v>-77676277131.9953</v>
      </c>
      <c r="AJ1459" s="10">
        <f t="shared" si="97"/>
        <v>56762489399.7152</v>
      </c>
      <c r="AK1459" s="18">
        <f>AD1459-VLOOKUP(A1459,[2]选股结果!$A$2:$G$4900,7,FALSE)</f>
        <v>-20912327019.7702</v>
      </c>
    </row>
    <row r="1460" spans="1:37">
      <c r="A1460" s="5" t="s">
        <v>2953</v>
      </c>
      <c r="B1460" s="5" t="s">
        <v>2954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/>
      <c r="L1460" s="6">
        <v>0</v>
      </c>
      <c r="M1460" s="6">
        <v>0</v>
      </c>
      <c r="N1460" s="6"/>
      <c r="O1460" s="6">
        <v>0</v>
      </c>
      <c r="P1460" s="6">
        <v>11118715910</v>
      </c>
      <c r="Q1460" s="6">
        <v>1654391960</v>
      </c>
      <c r="R1460" s="6"/>
      <c r="S1460" s="6">
        <v>116331604991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39536360651</v>
      </c>
      <c r="AA1460" s="6">
        <v>3572001194</v>
      </c>
      <c r="AB1460" s="10">
        <f t="shared" si="99"/>
        <v>249871056559</v>
      </c>
      <c r="AC1460" s="10">
        <f t="shared" si="98"/>
        <v>170558682746</v>
      </c>
      <c r="AD1460" s="10">
        <f t="shared" si="96"/>
        <v>79312373813</v>
      </c>
      <c r="AE1460" s="12">
        <f>C1460/(1+0.13)/VLOOKUP(A1460,[1]选股结果!$A$2:$AX$3002,3,FALSE)</f>
        <v>0.898447746376715</v>
      </c>
      <c r="AF1460" s="12">
        <f>(S1460/(1+0.1)+Z1460)/(VLOOKUP(A1460,[1]选股结果!$A$2:$AY$3002,51,FALSE))</f>
        <v>0.635888394228831</v>
      </c>
      <c r="AG1460" s="16"/>
      <c r="AH1460" s="12">
        <f>AD1460/VLOOKUP(A1460,[1]选股结果!$A$2:$AX$3002,35,FALSE)</f>
        <v>7.11744678816263</v>
      </c>
      <c r="AI1460" s="10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S1460/(1+0.13)+Z1460)</f>
        <v>86002526536.1151</v>
      </c>
      <c r="AJ1460" s="10">
        <f t="shared" si="97"/>
        <v>-6690152723.11505</v>
      </c>
      <c r="AK1460" s="18">
        <f>AD1460-VLOOKUP(A1460,[2]选股结果!$A$2:$G$4900,7,FALSE)</f>
        <v>77739263661</v>
      </c>
    </row>
    <row r="1461" spans="1:37">
      <c r="A1461" s="5" t="s">
        <v>2955</v>
      </c>
      <c r="B1461" s="5" t="s">
        <v>2956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/>
      <c r="L1461" s="6">
        <v>0</v>
      </c>
      <c r="M1461" s="6">
        <v>0</v>
      </c>
      <c r="N1461" s="6"/>
      <c r="O1461" s="6">
        <v>0</v>
      </c>
      <c r="P1461" s="6">
        <v>235249181.65</v>
      </c>
      <c r="Q1461" s="6">
        <v>261880097.64</v>
      </c>
      <c r="R1461" s="6"/>
      <c r="S1461" s="6">
        <v>2450665971.34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108922800.85</v>
      </c>
      <c r="AA1461" s="6">
        <v>273119005.72</v>
      </c>
      <c r="AB1461" s="10">
        <f t="shared" si="99"/>
        <v>2601684793.67</v>
      </c>
      <c r="AC1461" s="10">
        <f t="shared" si="98"/>
        <v>3067956959.56</v>
      </c>
      <c r="AD1461" s="10">
        <f t="shared" si="96"/>
        <v>-466272165.89</v>
      </c>
      <c r="AE1461" s="12">
        <f>C1461/(1+0.13)/VLOOKUP(A1461,[1]选股结果!$A$2:$AX$3002,3,FALSE)</f>
        <v>1.22229898022221</v>
      </c>
      <c r="AF1461" s="12">
        <f>(S1461/(1+0.1)+Z1461)/(VLOOKUP(A1461,[1]选股结果!$A$2:$AY$3002,51,FALSE))</f>
        <v>1.42453065014902</v>
      </c>
      <c r="AG1461" s="16"/>
      <c r="AH1461" s="12">
        <f>AD1461/VLOOKUP(A1461,[1]选股结果!$A$2:$AX$3002,35,FALSE)</f>
        <v>-5.17084087210621</v>
      </c>
      <c r="AI1461" s="10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S1461/(1+0.13)+Z1461)</f>
        <v>-637253132.518495</v>
      </c>
      <c r="AJ1461" s="10">
        <f t="shared" si="97"/>
        <v>170980966.628495</v>
      </c>
      <c r="AK1461" s="18">
        <f>AD1461-VLOOKUP(A1461,[2]选股结果!$A$2:$G$4900,7,FALSE)</f>
        <v>-465987914.65</v>
      </c>
    </row>
    <row r="1462" spans="1:37">
      <c r="A1462" s="5" t="s">
        <v>2957</v>
      </c>
      <c r="B1462" s="5" t="s">
        <v>2958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/>
      <c r="L1462" s="6">
        <v>0</v>
      </c>
      <c r="M1462" s="6">
        <v>0</v>
      </c>
      <c r="N1462" s="6"/>
      <c r="O1462" s="6">
        <v>0</v>
      </c>
      <c r="P1462" s="6">
        <v>263318425.33</v>
      </c>
      <c r="Q1462" s="6">
        <v>35722471.65</v>
      </c>
      <c r="R1462" s="6"/>
      <c r="S1462" s="6">
        <v>85655608.98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16169242.97</v>
      </c>
      <c r="AA1462" s="6">
        <v>49883410.67</v>
      </c>
      <c r="AB1462" s="10">
        <f t="shared" si="99"/>
        <v>196735416.72</v>
      </c>
      <c r="AC1462" s="10">
        <f t="shared" si="98"/>
        <v>415026687.95</v>
      </c>
      <c r="AD1462" s="10">
        <f t="shared" si="96"/>
        <v>-218291271.23</v>
      </c>
      <c r="AE1462" s="12">
        <f>C1462/(1+0.13)/VLOOKUP(A1462,[1]选股结果!$A$2:$AX$3002,3,FALSE)</f>
        <v>2.49338133328366</v>
      </c>
      <c r="AF1462" s="12">
        <f>(S1462/(1+0.1)+Z1462)/(VLOOKUP(A1462,[1]选股结果!$A$2:$AY$3002,51,FALSE))</f>
        <v>1.35930501287885</v>
      </c>
      <c r="AG1462" s="16"/>
      <c r="AH1462" s="12">
        <f>AD1462/VLOOKUP(A1462,[1]选股结果!$A$2:$AX$3002,35,FALSE)</f>
        <v>-10.0498352183754</v>
      </c>
      <c r="AI1462" s="10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S1462/(1+0.13)+Z1462)</f>
        <v>-22789741.6561062</v>
      </c>
      <c r="AJ1462" s="10">
        <f t="shared" si="97"/>
        <v>-195501529.573894</v>
      </c>
      <c r="AK1462" s="18">
        <f>AD1462-VLOOKUP(A1462,[2]选股结果!$A$2:$G$4900,7,FALSE)</f>
        <v>-218284180.13</v>
      </c>
    </row>
    <row r="1463" spans="1:37">
      <c r="A1463" s="5" t="s">
        <v>2959</v>
      </c>
      <c r="B1463" s="5" t="s">
        <v>2960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/>
      <c r="L1463" s="6">
        <v>0</v>
      </c>
      <c r="M1463" s="6">
        <v>0</v>
      </c>
      <c r="N1463" s="6"/>
      <c r="O1463" s="6">
        <v>0</v>
      </c>
      <c r="P1463" s="6">
        <v>20482463.34</v>
      </c>
      <c r="Q1463" s="6">
        <v>135537557.58</v>
      </c>
      <c r="R1463" s="6"/>
      <c r="S1463" s="6">
        <v>58393700.45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76293015.81</v>
      </c>
      <c r="AA1463" s="6">
        <v>104317302.44</v>
      </c>
      <c r="AB1463" s="10">
        <f t="shared" si="99"/>
        <v>306285929.15</v>
      </c>
      <c r="AC1463" s="10">
        <f t="shared" si="98"/>
        <v>259486482.04</v>
      </c>
      <c r="AD1463" s="10">
        <f t="shared" si="96"/>
        <v>46799447.11</v>
      </c>
      <c r="AE1463" s="12">
        <f>C1463/(1+0.13)/VLOOKUP(A1463,[1]选股结果!$A$2:$AX$3002,3,FALSE)</f>
        <v>1.07612657267352</v>
      </c>
      <c r="AF1463" s="12">
        <f>(S1463/(1+0.1)+Z1463)/(VLOOKUP(A1463,[1]选股结果!$A$2:$AY$3002,51,FALSE))</f>
        <v>0.959128515636741</v>
      </c>
      <c r="AG1463" s="16"/>
      <c r="AH1463" s="12">
        <f>AD1463/VLOOKUP(A1463,[1]选股结果!$A$2:$AX$3002,35,FALSE)</f>
        <v>0.756438914577181</v>
      </c>
      <c r="AI1463" s="10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S1463/(1+0.13)+Z1463)</f>
        <v>6922553.28380528</v>
      </c>
      <c r="AJ1463" s="10">
        <f t="shared" si="97"/>
        <v>39876893.8261947</v>
      </c>
      <c r="AK1463" s="18">
        <f>AD1463-VLOOKUP(A1463,[2]选股结果!$A$2:$G$4900,7,FALSE)</f>
        <v>46890851.64</v>
      </c>
    </row>
    <row r="1464" spans="1:37">
      <c r="A1464" s="5" t="s">
        <v>2961</v>
      </c>
      <c r="B1464" s="5" t="s">
        <v>2962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/>
      <c r="L1464" s="6">
        <v>0</v>
      </c>
      <c r="M1464" s="6">
        <v>0</v>
      </c>
      <c r="N1464" s="6"/>
      <c r="O1464" s="6">
        <v>0</v>
      </c>
      <c r="P1464" s="6">
        <v>104205346.14</v>
      </c>
      <c r="Q1464" s="6">
        <v>160796404.98</v>
      </c>
      <c r="R1464" s="6"/>
      <c r="S1464" s="6">
        <v>200608261.23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236308032.88</v>
      </c>
      <c r="AA1464" s="6">
        <v>216222504.11</v>
      </c>
      <c r="AB1464" s="10">
        <f t="shared" si="99"/>
        <v>834422994.63</v>
      </c>
      <c r="AC1464" s="10">
        <f t="shared" si="98"/>
        <v>757344144.36</v>
      </c>
      <c r="AD1464" s="10">
        <f t="shared" si="96"/>
        <v>77078850.27</v>
      </c>
      <c r="AE1464" s="12">
        <f>C1464/(1+0.13)/VLOOKUP(A1464,[1]选股结果!$A$2:$AX$3002,3,FALSE)</f>
        <v>0.891113620561257</v>
      </c>
      <c r="AF1464" s="12">
        <f>(S1464/(1+0.1)+Z1464)/(VLOOKUP(A1464,[1]选股结果!$A$2:$AY$3002,51,FALSE))</f>
        <v>0.643089882440474</v>
      </c>
      <c r="AG1464" s="16"/>
      <c r="AH1464" s="12">
        <f>AD1464/VLOOKUP(A1464,[1]选股结果!$A$2:$AX$3002,35,FALSE)</f>
        <v>3.45679398004861</v>
      </c>
      <c r="AI1464" s="10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S1464/(1+0.13)+Z1464)</f>
        <v>237205552.803186</v>
      </c>
      <c r="AJ1464" s="10">
        <f t="shared" si="97"/>
        <v>-160126702.533186</v>
      </c>
      <c r="AK1464" s="18">
        <f>AD1464-VLOOKUP(A1464,[2]选股结果!$A$2:$G$4900,7,FALSE)</f>
        <v>77134538.85</v>
      </c>
    </row>
    <row r="1465" spans="1:37">
      <c r="A1465" s="5" t="s">
        <v>2963</v>
      </c>
      <c r="B1465" s="5" t="s">
        <v>2964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/>
      <c r="L1465" s="6">
        <v>0</v>
      </c>
      <c r="M1465" s="6">
        <v>0</v>
      </c>
      <c r="N1465" s="6"/>
      <c r="O1465" s="6">
        <v>0</v>
      </c>
      <c r="P1465" s="6">
        <v>115127638.87</v>
      </c>
      <c r="Q1465" s="6">
        <v>50353016.51</v>
      </c>
      <c r="R1465" s="6"/>
      <c r="S1465" s="6">
        <v>423635680.65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189700447.61</v>
      </c>
      <c r="AA1465" s="6">
        <v>110668770.17</v>
      </c>
      <c r="AB1465" s="10">
        <f t="shared" si="99"/>
        <v>861339890.31</v>
      </c>
      <c r="AC1465" s="10">
        <f t="shared" si="98"/>
        <v>839132537.3</v>
      </c>
      <c r="AD1465" s="10">
        <f t="shared" si="96"/>
        <v>22207353.01</v>
      </c>
      <c r="AE1465" s="12">
        <f>C1465/(1+0.13)/VLOOKUP(A1465,[1]选股结果!$A$2:$AX$3002,3,FALSE)</f>
        <v>0.896322297847755</v>
      </c>
      <c r="AF1465" s="12">
        <f>(S1465/(1+0.1)+Z1465)/(VLOOKUP(A1465,[1]选股结果!$A$2:$AY$3002,51,FALSE))</f>
        <v>0.831767366497038</v>
      </c>
      <c r="AG1465" s="16"/>
      <c r="AH1465" s="12">
        <f>AD1465/VLOOKUP(A1465,[1]选股结果!$A$2:$AX$3002,35,FALSE)</f>
        <v>0.241821316617315</v>
      </c>
      <c r="AI1465" s="10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S1465/(1+0.13)+Z1465)</f>
        <v>126487935.936372</v>
      </c>
      <c r="AJ1465" s="10">
        <f t="shared" si="97"/>
        <v>-104280582.926372</v>
      </c>
      <c r="AK1465" s="18">
        <f>AD1465-VLOOKUP(A1465,[2]选股结果!$A$2:$G$4900,7,FALSE)</f>
        <v>22050558.72</v>
      </c>
    </row>
    <row r="1466" spans="1:37">
      <c r="A1466" s="5" t="s">
        <v>2965</v>
      </c>
      <c r="B1466" s="5" t="s">
        <v>2966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/>
      <c r="L1466" s="6">
        <v>0</v>
      </c>
      <c r="M1466" s="6">
        <v>0</v>
      </c>
      <c r="N1466" s="6"/>
      <c r="O1466" s="6">
        <v>0</v>
      </c>
      <c r="P1466" s="6">
        <v>1058765184.15</v>
      </c>
      <c r="Q1466" s="6">
        <v>924992466.49</v>
      </c>
      <c r="R1466" s="6"/>
      <c r="S1466" s="6">
        <v>21927238122.09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981564640.54</v>
      </c>
      <c r="AA1466" s="6">
        <v>2698619161.16</v>
      </c>
      <c r="AB1466" s="10">
        <f t="shared" si="99"/>
        <v>25683899109.45</v>
      </c>
      <c r="AC1466" s="10">
        <f t="shared" si="98"/>
        <v>26666187107.94</v>
      </c>
      <c r="AD1466" s="10">
        <f t="shared" si="96"/>
        <v>-982287998.490002</v>
      </c>
      <c r="AE1466" s="12">
        <f>C1466/(1+0.13)/VLOOKUP(A1466,[1]选股结果!$A$2:$AX$3002,3,FALSE)</f>
        <v>0.819758069702651</v>
      </c>
      <c r="AF1466" s="12">
        <f>(S1466/(1+0.1)+Z1466)/(VLOOKUP(A1466,[1]选股结果!$A$2:$AY$3002,51,FALSE))</f>
        <v>0.823778855064523</v>
      </c>
      <c r="AG1466" s="16"/>
      <c r="AH1466" s="12">
        <f>AD1466/VLOOKUP(A1466,[1]选股结果!$A$2:$AX$3002,35,FALSE)</f>
        <v>-1.03329657809266</v>
      </c>
      <c r="AI1466" s="10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S1466/(1+0.13)+Z1466)</f>
        <v>5003402111.38567</v>
      </c>
      <c r="AJ1466" s="10">
        <f t="shared" si="97"/>
        <v>-5985690109.87567</v>
      </c>
      <c r="AK1466" s="18">
        <f>AD1466-VLOOKUP(A1466,[2]选股结果!$A$2:$G$4900,7,FALSE)</f>
        <v>-970047569.670002</v>
      </c>
    </row>
    <row r="1467" spans="1:37">
      <c r="A1467" s="5" t="s">
        <v>2967</v>
      </c>
      <c r="B1467" s="5" t="s">
        <v>2968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/>
      <c r="L1467" s="6">
        <v>0</v>
      </c>
      <c r="M1467" s="6">
        <v>0</v>
      </c>
      <c r="N1467" s="6"/>
      <c r="O1467" s="6">
        <v>0</v>
      </c>
      <c r="P1467" s="6">
        <v>1903436463.21</v>
      </c>
      <c r="Q1467" s="6">
        <v>9103247160.3</v>
      </c>
      <c r="R1467" s="6"/>
      <c r="S1467" s="6">
        <v>385087744833.93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1213545650.01</v>
      </c>
      <c r="AA1467" s="6">
        <v>8415785587.13</v>
      </c>
      <c r="AB1467" s="10">
        <f t="shared" si="99"/>
        <v>385334219656.72</v>
      </c>
      <c r="AC1467" s="10">
        <f t="shared" si="98"/>
        <v>396620512534.28</v>
      </c>
      <c r="AD1467" s="10">
        <f t="shared" si="96"/>
        <v>-11286292877.5601</v>
      </c>
      <c r="AE1467" s="12">
        <f>C1467/(1+0.13)/VLOOKUP(A1467,[1]选股结果!$A$2:$AX$3002,3,FALSE)</f>
        <v>0.966693007425053</v>
      </c>
      <c r="AF1467" s="12">
        <f>(S1467/(1+0.1)+Z1467)/(VLOOKUP(A1467,[1]选股结果!$A$2:$AY$3002,51,FALSE))</f>
        <v>1.03510100985301</v>
      </c>
      <c r="AG1467" s="16"/>
      <c r="AH1467" s="12">
        <f>AD1467/VLOOKUP(A1467,[1]选股结果!$A$2:$AX$3002,35,FALSE)</f>
        <v>-5.67399072945448</v>
      </c>
      <c r="AI1467" s="10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S1467/(1+0.13)+Z1467)</f>
        <v>-2618452445.44318</v>
      </c>
      <c r="AJ1467" s="10">
        <f t="shared" si="97"/>
        <v>-8667840432.11688</v>
      </c>
      <c r="AK1467" s="18">
        <f>AD1467-VLOOKUP(A1467,[2]选股结果!$A$2:$G$4900,7,FALSE)</f>
        <v>-11277522596.6901</v>
      </c>
    </row>
    <row r="1468" spans="1:37">
      <c r="A1468" s="5" t="s">
        <v>2969</v>
      </c>
      <c r="B1468" s="5" t="s">
        <v>2970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/>
      <c r="L1468" s="6">
        <v>0</v>
      </c>
      <c r="M1468" s="6">
        <v>0</v>
      </c>
      <c r="N1468" s="6"/>
      <c r="O1468" s="6">
        <v>0</v>
      </c>
      <c r="P1468" s="6">
        <v>196065508.68</v>
      </c>
      <c r="Q1468" s="6">
        <v>28196040.27</v>
      </c>
      <c r="R1468" s="6"/>
      <c r="S1468" s="6">
        <v>764534494.43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233866908.72</v>
      </c>
      <c r="AA1468" s="6">
        <v>110436970.31</v>
      </c>
      <c r="AB1468" s="10">
        <f t="shared" si="99"/>
        <v>1126204775.85</v>
      </c>
      <c r="AC1468" s="10">
        <f t="shared" si="98"/>
        <v>1304903882.14</v>
      </c>
      <c r="AD1468" s="10">
        <f t="shared" si="96"/>
        <v>-178699106.29</v>
      </c>
      <c r="AE1468" s="12">
        <f>C1468/(1+0.13)/VLOOKUP(A1468,[1]选股结果!$A$2:$AX$3002,3,FALSE)</f>
        <v>0.884594479071964</v>
      </c>
      <c r="AF1468" s="12">
        <f>(S1468/(1+0.1)+Z1468)/(VLOOKUP(A1468,[1]选股结果!$A$2:$AY$3002,51,FALSE))</f>
        <v>0.986125529609203</v>
      </c>
      <c r="AG1468" s="16"/>
      <c r="AH1468" s="12">
        <f>AD1468/VLOOKUP(A1468,[1]选股结果!$A$2:$AX$3002,35,FALSE)</f>
        <v>-1.46960488065607</v>
      </c>
      <c r="AI1468" s="10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S1468/(1+0.13)+Z1468)</f>
        <v>31521461.0993805</v>
      </c>
      <c r="AJ1468" s="10">
        <f t="shared" si="97"/>
        <v>-210220567.389381</v>
      </c>
      <c r="AK1468" s="18">
        <f>AD1468-VLOOKUP(A1468,[2]选股结果!$A$2:$G$4900,7,FALSE)</f>
        <v>-178697340.15</v>
      </c>
    </row>
    <row r="1469" spans="1:37">
      <c r="A1469" s="5" t="s">
        <v>2971</v>
      </c>
      <c r="B1469" s="5" t="s">
        <v>2972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/>
      <c r="L1469" s="6">
        <v>0</v>
      </c>
      <c r="M1469" s="6">
        <v>0</v>
      </c>
      <c r="N1469" s="6"/>
      <c r="O1469" s="6">
        <v>0</v>
      </c>
      <c r="P1469" s="6">
        <v>710404488.21</v>
      </c>
      <c r="Q1469" s="6">
        <v>383206686.75</v>
      </c>
      <c r="R1469" s="6"/>
      <c r="S1469" s="6">
        <v>28806973791.77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2544044553.78</v>
      </c>
      <c r="AA1469" s="6">
        <v>2113506466.96</v>
      </c>
      <c r="AB1469" s="10">
        <f t="shared" si="99"/>
        <v>31933411435.79</v>
      </c>
      <c r="AC1469" s="10">
        <f t="shared" si="98"/>
        <v>34174929300.72</v>
      </c>
      <c r="AD1469" s="10">
        <f t="shared" si="96"/>
        <v>-2241517864.93</v>
      </c>
      <c r="AE1469" s="12">
        <f>C1469/(1+0.13)/VLOOKUP(A1469,[1]选股结果!$A$2:$AX$3002,3,FALSE)</f>
        <v>0.823102261744198</v>
      </c>
      <c r="AF1469" s="12">
        <f>(S1469/(1+0.1)+Z1469)/(VLOOKUP(A1469,[1]选股结果!$A$2:$AY$3002,51,FALSE))</f>
        <v>0.865526290815817</v>
      </c>
      <c r="AG1469" s="16"/>
      <c r="AH1469" s="12">
        <f>AD1469/VLOOKUP(A1469,[1]选股结果!$A$2:$AX$3002,35,FALSE)</f>
        <v>-2.71971211744444</v>
      </c>
      <c r="AI1469" s="10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S1469/(1+0.13)+Z1469)</f>
        <v>5159279880.45159</v>
      </c>
      <c r="AJ1469" s="10">
        <f t="shared" si="97"/>
        <v>-7400797745.38159</v>
      </c>
      <c r="AK1469" s="18">
        <f>AD1469-VLOOKUP(A1469,[2]选股结果!$A$2:$G$4900,7,FALSE)</f>
        <v>-2241335878.87</v>
      </c>
    </row>
    <row r="1470" spans="1:37">
      <c r="A1470" s="5" t="s">
        <v>2973</v>
      </c>
      <c r="B1470" s="5" t="s">
        <v>2974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/>
      <c r="L1470" s="6">
        <v>0</v>
      </c>
      <c r="M1470" s="6">
        <v>27738038043.57</v>
      </c>
      <c r="N1470" s="6"/>
      <c r="O1470" s="6">
        <v>0</v>
      </c>
      <c r="P1470" s="6">
        <v>1800372763.38</v>
      </c>
      <c r="Q1470" s="6">
        <v>4335439673.43</v>
      </c>
      <c r="R1470" s="6"/>
      <c r="S1470" s="6">
        <v>1123182567.27</v>
      </c>
      <c r="T1470" s="6">
        <v>0</v>
      </c>
      <c r="U1470" s="6">
        <v>0</v>
      </c>
      <c r="V1470" s="6">
        <v>0</v>
      </c>
      <c r="W1470" s="6">
        <v>0</v>
      </c>
      <c r="X1470" s="6">
        <v>1850781846.05</v>
      </c>
      <c r="Y1470" s="6">
        <v>0</v>
      </c>
      <c r="Z1470" s="6">
        <v>3565729515.53</v>
      </c>
      <c r="AA1470" s="6">
        <v>4666478101.22</v>
      </c>
      <c r="AB1470" s="10">
        <f t="shared" si="99"/>
        <v>44402359402.8</v>
      </c>
      <c r="AC1470" s="10">
        <f t="shared" si="98"/>
        <v>13006544793.45</v>
      </c>
      <c r="AD1470" s="10">
        <f t="shared" si="96"/>
        <v>31395814609.35</v>
      </c>
      <c r="AE1470" s="12">
        <f>C1470/(1+0.13)/VLOOKUP(A1470,[1]选股结果!$A$2:$AX$3002,3,FALSE)</f>
        <v>0.976878352782195</v>
      </c>
      <c r="AF1470" s="12">
        <f>(S1470/(1+0.1)+Z1470)/(VLOOKUP(A1470,[1]选股结果!$A$2:$AY$3002,51,FALSE))</f>
        <v>4.81350746918305</v>
      </c>
      <c r="AG1470" s="16"/>
      <c r="AH1470" s="12">
        <f>AD1470/VLOOKUP(A1470,[1]选股结果!$A$2:$AX$3002,35,FALSE)</f>
        <v>45.7584493242773</v>
      </c>
      <c r="AI1470" s="10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S1470/(1+0.13)+Z1470)</f>
        <v>-3606793624.23027</v>
      </c>
      <c r="AJ1470" s="10">
        <f t="shared" si="97"/>
        <v>35002608233.5803</v>
      </c>
      <c r="AK1470" s="18">
        <f>AD1470-VLOOKUP(A1470,[2]选股结果!$A$2:$G$4900,7,FALSE)</f>
        <v>31395674709.6</v>
      </c>
    </row>
    <row r="1471" spans="1:37">
      <c r="A1471" s="5" t="s">
        <v>2975</v>
      </c>
      <c r="B1471" s="5" t="s">
        <v>2976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/>
      <c r="L1471" s="6">
        <v>0</v>
      </c>
      <c r="M1471" s="6">
        <v>0</v>
      </c>
      <c r="N1471" s="6"/>
      <c r="O1471" s="6">
        <v>0</v>
      </c>
      <c r="P1471" s="6">
        <v>745712678.42</v>
      </c>
      <c r="Q1471" s="6">
        <v>209850914.93</v>
      </c>
      <c r="R1471" s="6"/>
      <c r="S1471" s="6">
        <v>1880822993.72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1393554103.6</v>
      </c>
      <c r="AA1471" s="6">
        <v>2169389704.55</v>
      </c>
      <c r="AB1471" s="10">
        <f t="shared" si="99"/>
        <v>7072963014.81</v>
      </c>
      <c r="AC1471" s="10">
        <f t="shared" si="98"/>
        <v>6189479480.29</v>
      </c>
      <c r="AD1471" s="10">
        <f t="shared" si="96"/>
        <v>883483534.52</v>
      </c>
      <c r="AE1471" s="12">
        <f>C1471/(1+0.13)/VLOOKUP(A1471,[1]选股结果!$A$2:$AX$3002,3,FALSE)</f>
        <v>0.883386613393659</v>
      </c>
      <c r="AF1471" s="12">
        <f>(S1471/(1+0.1)+Z1471)/(VLOOKUP(A1471,[1]选股结果!$A$2:$AY$3002,51,FALSE))</f>
        <v>0.528546077927367</v>
      </c>
      <c r="AG1471" s="16"/>
      <c r="AH1471" s="12">
        <f>AD1471/VLOOKUP(A1471,[1]选股结果!$A$2:$AX$3002,35,FALSE)</f>
        <v>0.99934890450987</v>
      </c>
      <c r="AI1471" s="10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S1471/(1+0.13)+Z1471)</f>
        <v>2813566784.74416</v>
      </c>
      <c r="AJ1471" s="10">
        <f t="shared" si="97"/>
        <v>-1930083250.22416</v>
      </c>
      <c r="AK1471" s="18">
        <f>AD1471-VLOOKUP(A1471,[2]选股结果!$A$2:$G$4900,7,FALSE)</f>
        <v>887965739.91</v>
      </c>
    </row>
    <row r="1472" spans="1:37">
      <c r="A1472" s="5" t="s">
        <v>2977</v>
      </c>
      <c r="B1472" s="5" t="s">
        <v>2978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/>
      <c r="L1472" s="6">
        <v>0</v>
      </c>
      <c r="M1472" s="6">
        <v>0</v>
      </c>
      <c r="N1472" s="6"/>
      <c r="O1472" s="6">
        <v>0</v>
      </c>
      <c r="P1472" s="6">
        <v>343014841.11</v>
      </c>
      <c r="Q1472" s="6">
        <v>64562931.38</v>
      </c>
      <c r="R1472" s="6"/>
      <c r="S1472" s="6">
        <v>2800128603.28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445808425.23</v>
      </c>
      <c r="AA1472" s="6">
        <v>169535908.4</v>
      </c>
      <c r="AB1472" s="10">
        <f t="shared" si="99"/>
        <v>5113465863.68</v>
      </c>
      <c r="AC1472" s="10">
        <f t="shared" si="98"/>
        <v>3758487778.02</v>
      </c>
      <c r="AD1472" s="10">
        <f t="shared" si="96"/>
        <v>1354978085.66</v>
      </c>
      <c r="AE1472" s="12">
        <f>C1472/(1+0.13)/VLOOKUP(A1472,[1]选股结果!$A$2:$AX$3002,3,FALSE)</f>
        <v>0.722269983784242</v>
      </c>
      <c r="AF1472" s="12">
        <f>(S1472/(1+0.1)+Z1472)/(VLOOKUP(A1472,[1]选股结果!$A$2:$AY$3002,51,FALSE))</f>
        <v>0.562280333687075</v>
      </c>
      <c r="AG1472" s="16"/>
      <c r="AH1472" s="12">
        <f>AD1472/VLOOKUP(A1472,[1]选股结果!$A$2:$AX$3002,35,FALSE)</f>
        <v>1.97467322267258</v>
      </c>
      <c r="AI1472" s="10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S1472/(1+0.13)+Z1472)</f>
        <v>2396287929.68292</v>
      </c>
      <c r="AJ1472" s="10">
        <f t="shared" si="97"/>
        <v>-1041309844.02292</v>
      </c>
      <c r="AK1472" s="18">
        <f>AD1472-VLOOKUP(A1472,[2]选股结果!$A$2:$G$4900,7,FALSE)</f>
        <v>1355188455.51</v>
      </c>
    </row>
    <row r="1473" spans="1:37">
      <c r="A1473" s="5" t="s">
        <v>2979</v>
      </c>
      <c r="B1473" s="5" t="s">
        <v>2980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/>
      <c r="L1473" s="6">
        <v>0</v>
      </c>
      <c r="M1473" s="6">
        <v>0</v>
      </c>
      <c r="N1473" s="6"/>
      <c r="O1473" s="6">
        <v>0</v>
      </c>
      <c r="P1473" s="6">
        <v>242108619.3</v>
      </c>
      <c r="Q1473" s="6">
        <v>67214829.73</v>
      </c>
      <c r="R1473" s="6"/>
      <c r="S1473" s="6">
        <v>1923153768.55</v>
      </c>
      <c r="T1473" s="6">
        <v>-38581667.17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201949899.14</v>
      </c>
      <c r="AA1473" s="6">
        <v>177886081.3</v>
      </c>
      <c r="AB1473" s="10">
        <f t="shared" si="99"/>
        <v>2332439950.74</v>
      </c>
      <c r="AC1473" s="10">
        <f t="shared" si="98"/>
        <v>2506516701.12</v>
      </c>
      <c r="AD1473" s="10">
        <f t="shared" si="96"/>
        <v>-174076750.38</v>
      </c>
      <c r="AE1473" s="12">
        <f>C1473/(1+0.13)/VLOOKUP(A1473,[1]选股结果!$A$2:$AX$3002,3,FALSE)</f>
        <v>0.475591473834224</v>
      </c>
      <c r="AF1473" s="12">
        <f>(S1473/(1+0.1)+Z1473)/(VLOOKUP(A1473,[1]选股结果!$A$2:$AY$3002,51,FALSE))</f>
        <v>0.524281098063164</v>
      </c>
      <c r="AG1473" s="16"/>
      <c r="AH1473" s="12">
        <f>AD1473/VLOOKUP(A1473,[1]选股结果!$A$2:$AX$3002,35,FALSE)</f>
        <v>-0.0875215078894216</v>
      </c>
      <c r="AI1473" s="10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S1473/(1+0.13)+Z1473)</f>
        <v>1816040773.52274</v>
      </c>
      <c r="AJ1473" s="10">
        <f t="shared" si="97"/>
        <v>-1990117523.90274</v>
      </c>
      <c r="AK1473" s="18">
        <f>AD1473-VLOOKUP(A1473,[2]选股结果!$A$2:$G$4900,7,FALSE)</f>
        <v>-171587956.29</v>
      </c>
    </row>
    <row r="1474" spans="1:37">
      <c r="A1474" s="5" t="s">
        <v>2981</v>
      </c>
      <c r="B1474" s="5" t="s">
        <v>2982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/>
      <c r="L1474" s="6">
        <v>0</v>
      </c>
      <c r="M1474" s="6">
        <v>0</v>
      </c>
      <c r="N1474" s="6"/>
      <c r="O1474" s="6">
        <v>0</v>
      </c>
      <c r="P1474" s="6">
        <v>631694979.94</v>
      </c>
      <c r="Q1474" s="6">
        <v>689061244.6</v>
      </c>
      <c r="R1474" s="6"/>
      <c r="S1474" s="6">
        <v>12886892843.85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2160185789.38</v>
      </c>
      <c r="AA1474" s="6">
        <v>2163061832.36</v>
      </c>
      <c r="AB1474" s="10">
        <f t="shared" si="99"/>
        <v>18429655532.52</v>
      </c>
      <c r="AC1474" s="10">
        <f t="shared" si="98"/>
        <v>17841835445.53</v>
      </c>
      <c r="AD1474" s="10">
        <f t="shared" si="96"/>
        <v>587820086.989998</v>
      </c>
      <c r="AE1474" s="12">
        <f>C1474/(1+0.13)/VLOOKUP(A1474,[1]选股结果!$A$2:$AX$3002,3,FALSE)</f>
        <v>1.00236299307262</v>
      </c>
      <c r="AF1474" s="12">
        <f>(S1474/(1+0.1)+Z1474)/(VLOOKUP(A1474,[1]选股结果!$A$2:$AY$3002,51,FALSE))</f>
        <v>0.877557450610168</v>
      </c>
      <c r="AG1474" s="16"/>
      <c r="AH1474" s="12">
        <f>AD1474/VLOOKUP(A1474,[1]选股结果!$A$2:$AX$3002,35,FALSE)</f>
        <v>-6.68451763972518</v>
      </c>
      <c r="AI1474" s="10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S1474/(1+0.13)+Z1474)</f>
        <v>2247033590.22026</v>
      </c>
      <c r="AJ1474" s="10">
        <f t="shared" si="97"/>
        <v>-1659213503.23027</v>
      </c>
      <c r="AK1474" s="18">
        <f>AD1474-VLOOKUP(A1474,[2]选股结果!$A$2:$G$4900,7,FALSE)</f>
        <v>595976569.449998</v>
      </c>
    </row>
    <row r="1475" spans="1:37">
      <c r="A1475" s="5" t="s">
        <v>2983</v>
      </c>
      <c r="B1475" s="5" t="s">
        <v>2984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/>
      <c r="L1475" s="6">
        <v>0</v>
      </c>
      <c r="M1475" s="6">
        <v>0</v>
      </c>
      <c r="N1475" s="6"/>
      <c r="O1475" s="6">
        <v>0</v>
      </c>
      <c r="P1475" s="6">
        <v>581762439.07</v>
      </c>
      <c r="Q1475" s="6">
        <v>282196353.65</v>
      </c>
      <c r="R1475" s="6"/>
      <c r="S1475" s="6">
        <v>5498316361.23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227449239.12</v>
      </c>
      <c r="AA1475" s="6">
        <v>425618050.79</v>
      </c>
      <c r="AB1475" s="10">
        <f t="shared" si="99"/>
        <v>7260590791.73</v>
      </c>
      <c r="AC1475" s="10">
        <f t="shared" si="98"/>
        <v>6733146090.21</v>
      </c>
      <c r="AD1475" s="10">
        <f t="shared" ref="AD1475:AD1538" si="100">AB1475-AC1475</f>
        <v>527444701.52</v>
      </c>
      <c r="AE1475" s="12">
        <f>C1475/(1+0.13)/VLOOKUP(A1475,[1]选股结果!$A$2:$AX$3002,3,FALSE)</f>
        <v>0.964572026624907</v>
      </c>
      <c r="AF1475" s="12">
        <f>(S1475/(1+0.1)+Z1475)/(VLOOKUP(A1475,[1]选股结果!$A$2:$AY$3002,51,FALSE))</f>
        <v>0.859218622036775</v>
      </c>
      <c r="AG1475" s="16"/>
      <c r="AH1475" s="12">
        <f>AD1475/VLOOKUP(A1475,[1]选股结果!$A$2:$AX$3002,35,FALSE)</f>
        <v>11.4740959480298</v>
      </c>
      <c r="AI1475" s="10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S1475/(1+0.13)+Z1475)</f>
        <v>988959809.656018</v>
      </c>
      <c r="AJ1475" s="10">
        <f t="shared" ref="AJ1475:AJ1538" si="101">AD1475-AI1475</f>
        <v>-461515108.136018</v>
      </c>
      <c r="AK1475" s="18">
        <f>AD1475-VLOOKUP(A1475,[2]选股结果!$A$2:$G$4900,7,FALSE)</f>
        <v>523816078.05</v>
      </c>
    </row>
    <row r="1476" spans="1:37">
      <c r="A1476" s="5" t="s">
        <v>2985</v>
      </c>
      <c r="B1476" s="5" t="s">
        <v>2986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/>
      <c r="L1476" s="6">
        <v>0</v>
      </c>
      <c r="M1476" s="6">
        <v>0</v>
      </c>
      <c r="N1476" s="6"/>
      <c r="O1476" s="6">
        <v>0</v>
      </c>
      <c r="P1476" s="6">
        <v>73158743</v>
      </c>
      <c r="Q1476" s="6">
        <v>8468869.76</v>
      </c>
      <c r="R1476" s="6"/>
      <c r="S1476" s="6">
        <v>1142768854.49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48841900.65</v>
      </c>
      <c r="AA1476" s="6">
        <v>23102357.87</v>
      </c>
      <c r="AB1476" s="10">
        <f t="shared" si="99"/>
        <v>1054338775.44</v>
      </c>
      <c r="AC1476" s="10">
        <f t="shared" si="98"/>
        <v>1287871856.01</v>
      </c>
      <c r="AD1476" s="10">
        <f t="shared" si="100"/>
        <v>-233533080.57</v>
      </c>
      <c r="AE1476" s="12">
        <f>C1476/(1+0.13)/VLOOKUP(A1476,[1]选股结果!$A$2:$AX$3002,3,FALSE)</f>
        <v>0.858088244472667</v>
      </c>
      <c r="AF1476" s="12">
        <f>(S1476/(1+0.1)+Z1476)/(VLOOKUP(A1476,[1]选股结果!$A$2:$AY$3002,51,FALSE))</f>
        <v>0.997575902301463</v>
      </c>
      <c r="AG1476" s="16"/>
      <c r="AH1476" s="12">
        <f>AD1476/VLOOKUP(A1476,[1]选股结果!$A$2:$AX$3002,35,FALSE)</f>
        <v>12.8786583932179</v>
      </c>
      <c r="AI1476" s="10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S1476/(1+0.13)+Z1476)</f>
        <v>30224058.8799114</v>
      </c>
      <c r="AJ1476" s="10">
        <f t="shared" si="101"/>
        <v>-263757139.449911</v>
      </c>
      <c r="AK1476" s="18">
        <f>AD1476-VLOOKUP(A1476,[2]选股结果!$A$2:$G$4900,7,FALSE)</f>
        <v>-233533080.57</v>
      </c>
    </row>
    <row r="1477" spans="1:37">
      <c r="A1477" s="5" t="s">
        <v>2987</v>
      </c>
      <c r="B1477" s="5" t="s">
        <v>2988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/>
      <c r="L1477" s="6">
        <v>0</v>
      </c>
      <c r="M1477" s="6">
        <v>0</v>
      </c>
      <c r="N1477" s="6"/>
      <c r="O1477" s="6">
        <v>0</v>
      </c>
      <c r="P1477" s="6">
        <v>11584447.92</v>
      </c>
      <c r="Q1477" s="6">
        <v>12555775.24</v>
      </c>
      <c r="R1477" s="6"/>
      <c r="S1477" s="6">
        <v>810149229.85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259162719.54</v>
      </c>
      <c r="AA1477" s="6">
        <v>24230086.23</v>
      </c>
      <c r="AB1477" s="10">
        <f t="shared" si="99"/>
        <v>1110794184.03</v>
      </c>
      <c r="AC1477" s="10">
        <f t="shared" si="98"/>
        <v>1105126483.54</v>
      </c>
      <c r="AD1477" s="10">
        <f t="shared" si="100"/>
        <v>5667700.49000001</v>
      </c>
      <c r="AE1477" s="12">
        <f>C1477/(1+0.13)/VLOOKUP(A1477,[1]选股结果!$A$2:$AX$3002,3,FALSE)</f>
        <v>0.856428405223569</v>
      </c>
      <c r="AF1477" s="12">
        <f>(S1477/(1+0.1)+Z1477)/(VLOOKUP(A1477,[1]选股结果!$A$2:$AY$3002,51,FALSE))</f>
        <v>0.892183330430382</v>
      </c>
      <c r="AG1477" s="16"/>
      <c r="AH1477" s="12">
        <f>AD1477/VLOOKUP(A1477,[1]选股结果!$A$2:$AX$3002,35,FALSE)</f>
        <v>1.48530786871657</v>
      </c>
      <c r="AI1477" s="10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S1477/(1+0.13)+Z1477)</f>
        <v>139874720.383805</v>
      </c>
      <c r="AJ1477" s="10">
        <f t="shared" si="101"/>
        <v>-134207019.893805</v>
      </c>
      <c r="AK1477" s="18">
        <f>AD1477-VLOOKUP(A1477,[2]选股结果!$A$2:$G$4900,7,FALSE)</f>
        <v>6519492.91000001</v>
      </c>
    </row>
    <row r="1478" spans="1:37">
      <c r="A1478" s="5" t="s">
        <v>2989</v>
      </c>
      <c r="B1478" s="5" t="s">
        <v>2990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/>
      <c r="L1478" s="6">
        <v>0</v>
      </c>
      <c r="M1478" s="6">
        <v>0</v>
      </c>
      <c r="N1478" s="6"/>
      <c r="O1478" s="6">
        <v>0</v>
      </c>
      <c r="P1478" s="6">
        <v>78288122.85</v>
      </c>
      <c r="Q1478" s="6">
        <v>118056277.13</v>
      </c>
      <c r="R1478" s="6"/>
      <c r="S1478" s="6">
        <v>1782449723.28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310831309.5</v>
      </c>
      <c r="AA1478" s="6">
        <v>116317259.09</v>
      </c>
      <c r="AB1478" s="10">
        <f t="shared" si="99"/>
        <v>2506718172.28</v>
      </c>
      <c r="AC1478" s="10">
        <f t="shared" si="98"/>
        <v>2287886414.72</v>
      </c>
      <c r="AD1478" s="10">
        <f t="shared" si="100"/>
        <v>218831757.56</v>
      </c>
      <c r="AE1478" s="12">
        <f>C1478/(1+0.13)/VLOOKUP(A1478,[1]选股结果!$A$2:$AX$3002,3,FALSE)</f>
        <v>1.09955677023707</v>
      </c>
      <c r="AF1478" s="12">
        <f>(S1478/(1+0.1)+Z1478)/(VLOOKUP(A1478,[1]选股结果!$A$2:$AY$3002,51,FALSE))</f>
        <v>1.03785965315032</v>
      </c>
      <c r="AG1478" s="16"/>
      <c r="AH1478" s="12">
        <f>AD1478/VLOOKUP(A1478,[1]选股结果!$A$2:$AX$3002,35,FALSE)</f>
        <v>2.96194287047364</v>
      </c>
      <c r="AI1478" s="10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S1478/(1+0.13)+Z1478)</f>
        <v>-27429207.1560178</v>
      </c>
      <c r="AJ1478" s="10">
        <f t="shared" si="101"/>
        <v>246260964.716018</v>
      </c>
      <c r="AK1478" s="18">
        <f>AD1478-VLOOKUP(A1478,[2]选股结果!$A$2:$G$4900,7,FALSE)</f>
        <v>218794360.56</v>
      </c>
    </row>
    <row r="1479" spans="1:37">
      <c r="A1479" s="5" t="s">
        <v>2991</v>
      </c>
      <c r="B1479" s="5" t="s">
        <v>2992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/>
      <c r="L1479" s="6">
        <v>0</v>
      </c>
      <c r="M1479" s="6">
        <v>0</v>
      </c>
      <c r="N1479" s="6"/>
      <c r="O1479" s="6">
        <v>0</v>
      </c>
      <c r="P1479" s="6">
        <v>426362420.02</v>
      </c>
      <c r="Q1479" s="6">
        <v>238085875.72</v>
      </c>
      <c r="R1479" s="6"/>
      <c r="S1479" s="6">
        <v>14009599880.5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2359765297.69</v>
      </c>
      <c r="AA1479" s="6">
        <v>460699218.9</v>
      </c>
      <c r="AB1479" s="10">
        <f t="shared" si="99"/>
        <v>17814806414.97</v>
      </c>
      <c r="AC1479" s="10">
        <f t="shared" si="98"/>
        <v>17256426817.11</v>
      </c>
      <c r="AD1479" s="10">
        <f t="shared" si="100"/>
        <v>558379597.860001</v>
      </c>
      <c r="AE1479" s="12">
        <f>C1479/(1+0.13)/VLOOKUP(A1479,[1]选股结果!$A$2:$AX$3002,3,FALSE)</f>
        <v>0.893239881826047</v>
      </c>
      <c r="AF1479" s="12">
        <f>(S1479/(1+0.1)+Z1479)/(VLOOKUP(A1479,[1]选股结果!$A$2:$AY$3002,51,FALSE))</f>
        <v>0.887128152038428</v>
      </c>
      <c r="AG1479" s="16"/>
      <c r="AH1479" s="12">
        <f>AD1479/VLOOKUP(A1479,[1]选股结果!$A$2:$AX$3002,35,FALSE)</f>
        <v>3.10857328536158</v>
      </c>
      <c r="AI1479" s="10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S1479/(1+0.13)+Z1479)</f>
        <v>2258801201.59752</v>
      </c>
      <c r="AJ1479" s="10">
        <f t="shared" si="101"/>
        <v>-1700421603.73752</v>
      </c>
      <c r="AK1479" s="18">
        <f>AD1479-VLOOKUP(A1479,[2]选股结果!$A$2:$G$4900,7,FALSE)</f>
        <v>559499155.840001</v>
      </c>
    </row>
    <row r="1480" spans="1:37">
      <c r="A1480" s="5" t="s">
        <v>2993</v>
      </c>
      <c r="B1480" s="5" t="s">
        <v>2994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/>
      <c r="L1480" s="6">
        <v>0</v>
      </c>
      <c r="M1480" s="6">
        <v>0</v>
      </c>
      <c r="N1480" s="6"/>
      <c r="O1480" s="6">
        <v>0</v>
      </c>
      <c r="P1480" s="6">
        <v>779720385.87</v>
      </c>
      <c r="Q1480" s="6">
        <v>925883139.35</v>
      </c>
      <c r="R1480" s="6"/>
      <c r="S1480" s="6">
        <v>6715096875.75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625430021.36</v>
      </c>
      <c r="AA1480" s="6">
        <v>968264239.3</v>
      </c>
      <c r="AB1480" s="10">
        <f t="shared" si="99"/>
        <v>10167019870.58</v>
      </c>
      <c r="AC1480" s="10">
        <f t="shared" si="98"/>
        <v>9088511522.28</v>
      </c>
      <c r="AD1480" s="10">
        <f t="shared" si="100"/>
        <v>1078508348.3</v>
      </c>
      <c r="AE1480" s="12">
        <f>C1480/(1+0.13)/VLOOKUP(A1480,[1]选股结果!$A$2:$AX$3002,3,FALSE)</f>
        <v>0.975537735471472</v>
      </c>
      <c r="AF1480" s="12">
        <f>(S1480/(1+0.1)+Z1480)/(VLOOKUP(A1480,[1]选股结果!$A$2:$AY$3002,51,FALSE))</f>
        <v>1.01485511004758</v>
      </c>
      <c r="AG1480" s="16"/>
      <c r="AH1480" s="12">
        <f>AD1480/VLOOKUP(A1480,[1]选股结果!$A$2:$AX$3002,35,FALSE)</f>
        <v>0.77653461220762</v>
      </c>
      <c r="AI1480" s="10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S1480/(1+0.13)+Z1480)</f>
        <v>63557494.8315926</v>
      </c>
      <c r="AJ1480" s="10">
        <f t="shared" si="101"/>
        <v>1014950853.46841</v>
      </c>
      <c r="AK1480" s="18">
        <f>AD1480-VLOOKUP(A1480,[2]选股结果!$A$2:$G$4900,7,FALSE)</f>
        <v>1085403565.88</v>
      </c>
    </row>
    <row r="1481" spans="1:37">
      <c r="A1481" s="5" t="s">
        <v>2995</v>
      </c>
      <c r="B1481" s="5" t="s">
        <v>2996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/>
      <c r="L1481" s="6">
        <v>0</v>
      </c>
      <c r="M1481" s="6">
        <v>0</v>
      </c>
      <c r="N1481" s="6"/>
      <c r="O1481" s="6">
        <v>0</v>
      </c>
      <c r="P1481" s="6">
        <v>74747987.25</v>
      </c>
      <c r="Q1481" s="6">
        <v>13453487.8</v>
      </c>
      <c r="R1481" s="6"/>
      <c r="S1481" s="6">
        <v>1199886529.77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69101562.74</v>
      </c>
      <c r="AA1481" s="6">
        <v>104300078.79</v>
      </c>
      <c r="AB1481" s="10">
        <f t="shared" si="99"/>
        <v>1324875428.85</v>
      </c>
      <c r="AC1481" s="10">
        <f t="shared" si="98"/>
        <v>1448036158.55</v>
      </c>
      <c r="AD1481" s="10">
        <f t="shared" si="100"/>
        <v>-123160729.7</v>
      </c>
      <c r="AE1481" s="12">
        <f>C1481/(1+0.13)/VLOOKUP(A1481,[1]选股结果!$A$2:$AX$3002,3,FALSE)</f>
        <v>1.13122830235815</v>
      </c>
      <c r="AF1481" s="12">
        <f>(S1481/(1+0.1)+Z1481)/(VLOOKUP(A1481,[1]选股结果!$A$2:$AY$3002,51,FALSE))</f>
        <v>1.2205677883558</v>
      </c>
      <c r="AG1481" s="16"/>
      <c r="AH1481" s="12">
        <f>AD1481/VLOOKUP(A1481,[1]选股结果!$A$2:$AX$3002,35,FALSE)</f>
        <v>-7.03683012902236</v>
      </c>
      <c r="AI1481" s="10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S1481/(1+0.13)+Z1481)</f>
        <v>-180646468.342124</v>
      </c>
      <c r="AJ1481" s="10">
        <f t="shared" si="101"/>
        <v>57485738.6421238</v>
      </c>
      <c r="AK1481" s="18">
        <f>AD1481-VLOOKUP(A1481,[2]选股结果!$A$2:$G$4900,7,FALSE)</f>
        <v>-123160729.7</v>
      </c>
    </row>
    <row r="1482" spans="1:37">
      <c r="A1482" s="5" t="s">
        <v>2997</v>
      </c>
      <c r="B1482" s="5" t="s">
        <v>2998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/>
      <c r="L1482" s="6">
        <v>0</v>
      </c>
      <c r="M1482" s="6">
        <v>0</v>
      </c>
      <c r="N1482" s="6"/>
      <c r="O1482" s="6">
        <v>0</v>
      </c>
      <c r="P1482" s="6">
        <v>990231925.71</v>
      </c>
      <c r="Q1482" s="6">
        <v>2268866556.14</v>
      </c>
      <c r="R1482" s="6"/>
      <c r="S1482" s="6">
        <v>5924063681.61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268675040.18</v>
      </c>
      <c r="AA1482" s="6">
        <v>2448238152.29</v>
      </c>
      <c r="AB1482" s="10">
        <f t="shared" si="99"/>
        <v>10309192465.94</v>
      </c>
      <c r="AC1482" s="10">
        <f t="shared" si="98"/>
        <v>9631208799.79</v>
      </c>
      <c r="AD1482" s="10">
        <f t="shared" si="100"/>
        <v>677983666.15</v>
      </c>
      <c r="AE1482" s="12">
        <f>C1482/(1+0.13)/VLOOKUP(A1482,[1]选股结果!$A$2:$AX$3002,3,FALSE)</f>
        <v>1.51247101449952</v>
      </c>
      <c r="AF1482" s="12">
        <f>(S1482/(1+0.1)+Z1482)/(VLOOKUP(A1482,[1]选股结果!$A$2:$AY$3002,51,FALSE))</f>
        <v>1.28751441772644</v>
      </c>
      <c r="AG1482" s="16"/>
      <c r="AH1482" s="12">
        <f>AD1482/VLOOKUP(A1482,[1]选股结果!$A$2:$AX$3002,35,FALSE)</f>
        <v>-111.716655150529</v>
      </c>
      <c r="AI1482" s="10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S1482/(1+0.13)+Z1482)</f>
        <v>-1119656524.66327</v>
      </c>
      <c r="AJ1482" s="10">
        <f t="shared" si="101"/>
        <v>1797640190.81327</v>
      </c>
      <c r="AK1482" s="18">
        <f>AD1482-VLOOKUP(A1482,[2]选股结果!$A$2:$G$4900,7,FALSE)</f>
        <v>677878288.05</v>
      </c>
    </row>
    <row r="1483" spans="1:37">
      <c r="A1483" s="5" t="s">
        <v>2999</v>
      </c>
      <c r="B1483" s="5" t="s">
        <v>3000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/>
      <c r="L1483" s="6">
        <v>0</v>
      </c>
      <c r="M1483" s="6">
        <v>0</v>
      </c>
      <c r="N1483" s="6"/>
      <c r="O1483" s="6">
        <v>0</v>
      </c>
      <c r="P1483" s="6">
        <v>1083520218.46</v>
      </c>
      <c r="Q1483" s="6">
        <v>516472546.52</v>
      </c>
      <c r="R1483" s="6"/>
      <c r="S1483" s="6">
        <v>7561125542.21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1654227597.19</v>
      </c>
      <c r="AA1483" s="6">
        <v>3015882911.41</v>
      </c>
      <c r="AB1483" s="10">
        <f t="shared" si="99"/>
        <v>14097154269.25</v>
      </c>
      <c r="AC1483" s="10">
        <f t="shared" si="98"/>
        <v>13314756269.27</v>
      </c>
      <c r="AD1483" s="10">
        <f t="shared" si="100"/>
        <v>782397999.98</v>
      </c>
      <c r="AE1483" s="12">
        <f>C1483/(1+0.13)/VLOOKUP(A1483,[1]选股结果!$A$2:$AX$3002,3,FALSE)</f>
        <v>0.808722968978464</v>
      </c>
      <c r="AF1483" s="12">
        <f>(S1483/(1+0.1)+Z1483)/(VLOOKUP(A1483,[1]选股结果!$A$2:$AY$3002,51,FALSE))</f>
        <v>0.659070051731541</v>
      </c>
      <c r="AG1483" s="16"/>
      <c r="AH1483" s="12">
        <f>AD1483/VLOOKUP(A1483,[1]选股结果!$A$2:$AX$3002,35,FALSE)</f>
        <v>0.62958468945187</v>
      </c>
      <c r="AI1483" s="10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S1483/(1+0.13)+Z1483)</f>
        <v>4593921577.24124</v>
      </c>
      <c r="AJ1483" s="10">
        <f t="shared" si="101"/>
        <v>-3811523577.26124</v>
      </c>
      <c r="AK1483" s="18">
        <f>AD1483-VLOOKUP(A1483,[2]选股结果!$A$2:$G$4900,7,FALSE)</f>
        <v>788797501.539999</v>
      </c>
    </row>
    <row r="1484" spans="1:37">
      <c r="A1484" s="5" t="s">
        <v>3001</v>
      </c>
      <c r="B1484" s="5" t="s">
        <v>3002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/>
      <c r="L1484" s="6">
        <v>0</v>
      </c>
      <c r="M1484" s="6">
        <v>0</v>
      </c>
      <c r="N1484" s="6"/>
      <c r="O1484" s="6">
        <v>0</v>
      </c>
      <c r="P1484" s="6">
        <v>57925353.26</v>
      </c>
      <c r="Q1484" s="6">
        <v>6064134.35</v>
      </c>
      <c r="R1484" s="6"/>
      <c r="S1484" s="6">
        <v>42574571.49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60673787.25</v>
      </c>
      <c r="AA1484" s="6">
        <v>255304528.53</v>
      </c>
      <c r="AB1484" s="10">
        <f t="shared" si="99"/>
        <v>421542621.49</v>
      </c>
      <c r="AC1484" s="10">
        <f t="shared" si="98"/>
        <v>416478240.53</v>
      </c>
      <c r="AD1484" s="10">
        <f t="shared" si="100"/>
        <v>5064380.96000004</v>
      </c>
      <c r="AE1484" s="12">
        <f>C1484/(1+0.13)/VLOOKUP(A1484,[1]选股结果!$A$2:$AX$3002,3,FALSE)</f>
        <v>0.940306148337827</v>
      </c>
      <c r="AF1484" s="12">
        <f>(S1484/(1+0.1)+Z1484)/(VLOOKUP(A1484,[1]选股结果!$A$2:$AY$3002,51,FALSE))</f>
        <v>0.256962128843961</v>
      </c>
      <c r="AG1484" s="16"/>
      <c r="AH1484" s="12">
        <f>AD1484/VLOOKUP(A1484,[1]选股结果!$A$2:$AX$3002,35,FALSE)</f>
        <v>0.230513127583078</v>
      </c>
      <c r="AI1484" s="10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S1484/(1+0.13)+Z1484)</f>
        <v>288391194.201947</v>
      </c>
      <c r="AJ1484" s="10">
        <f t="shared" si="101"/>
        <v>-283326813.241947</v>
      </c>
      <c r="AK1484" s="18">
        <f>AD1484-VLOOKUP(A1484,[2]选股结果!$A$2:$G$4900,7,FALSE)</f>
        <v>5064380.96000004</v>
      </c>
    </row>
    <row r="1485" spans="1:37">
      <c r="A1485" s="5" t="s">
        <v>3003</v>
      </c>
      <c r="B1485" s="5" t="s">
        <v>3004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/>
      <c r="L1485" s="6">
        <v>0</v>
      </c>
      <c r="M1485" s="6">
        <v>0</v>
      </c>
      <c r="N1485" s="6"/>
      <c r="O1485" s="6">
        <v>0</v>
      </c>
      <c r="P1485" s="6">
        <v>227821843.9</v>
      </c>
      <c r="Q1485" s="6">
        <v>734648780.62</v>
      </c>
      <c r="R1485" s="6"/>
      <c r="S1485" s="6">
        <v>3139864317.13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569296058.92</v>
      </c>
      <c r="AA1485" s="6">
        <v>1115225039.84</v>
      </c>
      <c r="AB1485" s="10">
        <f t="shared" si="99"/>
        <v>5347488036.96</v>
      </c>
      <c r="AC1485" s="10">
        <f t="shared" si="98"/>
        <v>5052207259.79</v>
      </c>
      <c r="AD1485" s="10">
        <f t="shared" si="100"/>
        <v>295280777.17</v>
      </c>
      <c r="AE1485" s="12">
        <f>C1485/(1+0.13)/VLOOKUP(A1485,[1]选股结果!$A$2:$AX$3002,3,FALSE)</f>
        <v>0.716485788824155</v>
      </c>
      <c r="AF1485" s="12">
        <f>(S1485/(1+0.1)+Z1485)/(VLOOKUP(A1485,[1]选股结果!$A$2:$AY$3002,51,FALSE))</f>
        <v>0.623444873901984</v>
      </c>
      <c r="AG1485" s="16"/>
      <c r="AH1485" s="12">
        <f>AD1485/VLOOKUP(A1485,[1]选股结果!$A$2:$AX$3002,35,FALSE)</f>
        <v>1.36398766761076</v>
      </c>
      <c r="AI1485" s="10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S1485/(1+0.13)+Z1485)</f>
        <v>2143676258.98938</v>
      </c>
      <c r="AJ1485" s="10">
        <f t="shared" si="101"/>
        <v>-1848395481.81938</v>
      </c>
      <c r="AK1485" s="18">
        <f>AD1485-VLOOKUP(A1485,[2]选股结果!$A$2:$G$4900,7,FALSE)</f>
        <v>296595197.03</v>
      </c>
    </row>
    <row r="1486" spans="1:37">
      <c r="A1486" s="5" t="s">
        <v>3005</v>
      </c>
      <c r="B1486" s="5" t="s">
        <v>3006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/>
      <c r="L1486" s="6">
        <v>0</v>
      </c>
      <c r="M1486" s="6">
        <v>0</v>
      </c>
      <c r="N1486" s="6"/>
      <c r="O1486" s="6">
        <v>0</v>
      </c>
      <c r="P1486" s="6">
        <v>18919532.22</v>
      </c>
      <c r="Q1486" s="6">
        <v>28372861.45</v>
      </c>
      <c r="R1486" s="6"/>
      <c r="S1486" s="6">
        <v>471421823.45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13062553.86</v>
      </c>
      <c r="AA1486" s="6">
        <v>35582414.51</v>
      </c>
      <c r="AB1486" s="10">
        <f t="shared" si="99"/>
        <v>506131196.64</v>
      </c>
      <c r="AC1486" s="10">
        <f t="shared" si="98"/>
        <v>538986324.04</v>
      </c>
      <c r="AD1486" s="10">
        <f t="shared" si="100"/>
        <v>-32855127.4</v>
      </c>
      <c r="AE1486" s="12">
        <f>C1486/(1+0.13)/VLOOKUP(A1486,[1]选股结果!$A$2:$AX$3002,3,FALSE)</f>
        <v>0.739987129014986</v>
      </c>
      <c r="AF1486" s="12">
        <f>(S1486/(1+0.1)+Z1486)/(VLOOKUP(A1486,[1]选股结果!$A$2:$AY$3002,51,FALSE))</f>
        <v>0.773371388585995</v>
      </c>
      <c r="AG1486" s="16"/>
      <c r="AH1486" s="12">
        <f>AD1486/VLOOKUP(A1486,[1]选股结果!$A$2:$AX$3002,35,FALSE)</f>
        <v>0.744811540736781</v>
      </c>
      <c r="AI1486" s="10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S1486/(1+0.13)+Z1486)</f>
        <v>140792384.099469</v>
      </c>
      <c r="AJ1486" s="10">
        <f t="shared" si="101"/>
        <v>-173647511.499469</v>
      </c>
      <c r="AK1486" s="18">
        <f>AD1486-VLOOKUP(A1486,[2]选股结果!$A$2:$G$4900,7,FALSE)</f>
        <v>-32816041.58</v>
      </c>
    </row>
    <row r="1487" spans="1:37">
      <c r="A1487" s="5" t="s">
        <v>3007</v>
      </c>
      <c r="B1487" s="5" t="s">
        <v>3008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/>
      <c r="L1487" s="6">
        <v>0</v>
      </c>
      <c r="M1487" s="6">
        <v>0</v>
      </c>
      <c r="N1487" s="6"/>
      <c r="O1487" s="6">
        <v>0</v>
      </c>
      <c r="P1487" s="6">
        <v>1063879008.15</v>
      </c>
      <c r="Q1487" s="6">
        <v>193247532.18</v>
      </c>
      <c r="R1487" s="6"/>
      <c r="S1487" s="6">
        <v>4931301887.75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1985061244.31</v>
      </c>
      <c r="AA1487" s="6">
        <v>1191491118.16</v>
      </c>
      <c r="AB1487" s="10">
        <f t="shared" si="99"/>
        <v>11579898202.24</v>
      </c>
      <c r="AC1487" s="10">
        <f t="shared" si="98"/>
        <v>9171733258.37</v>
      </c>
      <c r="AD1487" s="10">
        <f t="shared" si="100"/>
        <v>2408164943.87</v>
      </c>
      <c r="AE1487" s="12">
        <f>C1487/(1+0.13)/VLOOKUP(A1487,[1]选股结果!$A$2:$AX$3002,3,FALSE)</f>
        <v>0.943228408884312</v>
      </c>
      <c r="AF1487" s="12">
        <f>(S1487/(1+0.1)+Z1487)/(VLOOKUP(A1487,[1]选股结果!$A$2:$AY$3002,51,FALSE))</f>
        <v>0.727906519121633</v>
      </c>
      <c r="AG1487" s="16"/>
      <c r="AH1487" s="12">
        <f>AD1487/VLOOKUP(A1487,[1]选股结果!$A$2:$AX$3002,35,FALSE)</f>
        <v>1.7402922785138</v>
      </c>
      <c r="AI1487" s="10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S1487/(1+0.13)+Z1487)</f>
        <v>2536797664.50982</v>
      </c>
      <c r="AJ1487" s="10">
        <f t="shared" si="101"/>
        <v>-128632720.63982</v>
      </c>
      <c r="AK1487" s="18">
        <f>AD1487-VLOOKUP(A1487,[2]选股结果!$A$2:$G$4900,7,FALSE)</f>
        <v>2408170870.15</v>
      </c>
    </row>
    <row r="1488" spans="1:37">
      <c r="A1488" s="5" t="s">
        <v>3009</v>
      </c>
      <c r="B1488" s="5" t="s">
        <v>3010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/>
      <c r="L1488" s="6">
        <v>0</v>
      </c>
      <c r="M1488" s="6">
        <v>0</v>
      </c>
      <c r="N1488" s="6"/>
      <c r="O1488" s="6">
        <v>0</v>
      </c>
      <c r="P1488" s="6">
        <v>22168711.7</v>
      </c>
      <c r="Q1488" s="6">
        <v>11561125.96</v>
      </c>
      <c r="R1488" s="6"/>
      <c r="S1488" s="6">
        <v>507641885.26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260256652.87</v>
      </c>
      <c r="AA1488" s="6">
        <v>15487453.77</v>
      </c>
      <c r="AB1488" s="10">
        <f t="shared" si="99"/>
        <v>487496371.14</v>
      </c>
      <c r="AC1488" s="10">
        <f t="shared" si="98"/>
        <v>805554703.6</v>
      </c>
      <c r="AD1488" s="10">
        <f t="shared" si="100"/>
        <v>-318058332.46</v>
      </c>
      <c r="AE1488" s="12">
        <f>C1488/(1+0.13)/VLOOKUP(A1488,[1]选股结果!$A$2:$AX$3002,3,FALSE)</f>
        <v>0.688090005250523</v>
      </c>
      <c r="AF1488" s="12">
        <f>(S1488/(1+0.1)+Z1488)/(VLOOKUP(A1488,[1]选股结果!$A$2:$AY$3002,51,FALSE))</f>
        <v>1.11017419667406</v>
      </c>
      <c r="AG1488" s="16"/>
      <c r="AH1488" s="12">
        <f>AD1488/VLOOKUP(A1488,[1]选股结果!$A$2:$AX$3002,35,FALSE)</f>
        <v>16.1365459240287</v>
      </c>
      <c r="AI1488" s="10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S1488/(1+0.13)+Z1488)</f>
        <v>-59374712.7647789</v>
      </c>
      <c r="AJ1488" s="10">
        <f t="shared" si="101"/>
        <v>-258683619.695221</v>
      </c>
      <c r="AK1488" s="18">
        <f>AD1488-VLOOKUP(A1488,[2]选股结果!$A$2:$G$4900,7,FALSE)</f>
        <v>-318058332.46</v>
      </c>
    </row>
    <row r="1489" spans="1:37">
      <c r="A1489" s="5" t="s">
        <v>3011</v>
      </c>
      <c r="B1489" s="5" t="s">
        <v>3012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/>
      <c r="L1489" s="6">
        <v>0</v>
      </c>
      <c r="M1489" s="6">
        <v>48372896.77</v>
      </c>
      <c r="N1489" s="6"/>
      <c r="O1489" s="6">
        <v>0</v>
      </c>
      <c r="P1489" s="6">
        <v>2439242567.25</v>
      </c>
      <c r="Q1489" s="6">
        <v>1579938656.42</v>
      </c>
      <c r="R1489" s="6"/>
      <c r="S1489" s="6">
        <v>29169332890.99</v>
      </c>
      <c r="T1489" s="6">
        <v>110840308.55</v>
      </c>
      <c r="U1489" s="6">
        <v>57799346.17</v>
      </c>
      <c r="V1489" s="6">
        <v>0</v>
      </c>
      <c r="W1489" s="6">
        <v>0</v>
      </c>
      <c r="X1489" s="6">
        <v>1271290.07</v>
      </c>
      <c r="Y1489" s="6">
        <v>0</v>
      </c>
      <c r="Z1489" s="6">
        <v>2852001814.18</v>
      </c>
      <c r="AA1489" s="6">
        <v>1767281714.53</v>
      </c>
      <c r="AB1489" s="10">
        <f t="shared" si="99"/>
        <v>43375309777.77</v>
      </c>
      <c r="AC1489" s="10">
        <f t="shared" si="98"/>
        <v>36397769931.74</v>
      </c>
      <c r="AD1489" s="10">
        <f t="shared" si="100"/>
        <v>6977539846.03</v>
      </c>
      <c r="AE1489" s="12">
        <f>C1489/(1+0.13)/VLOOKUP(A1489,[1]选股结果!$A$2:$AX$3002,3,FALSE)</f>
        <v>0.934574474918292</v>
      </c>
      <c r="AF1489" s="12">
        <f>(S1489/(1+0.1)+Z1489)/(VLOOKUP(A1489,[1]选股结果!$A$2:$AY$3002,51,FALSE))</f>
        <v>0.914355446561977</v>
      </c>
      <c r="AG1489" s="16"/>
      <c r="AH1489" s="12">
        <f>AD1489/VLOOKUP(A1489,[1]选股结果!$A$2:$AX$3002,35,FALSE)</f>
        <v>1.06789029256034</v>
      </c>
      <c r="AI1489" s="10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S1489/(1+0.13)+Z1489)</f>
        <v>3454954462.93035</v>
      </c>
      <c r="AJ1489" s="10">
        <f t="shared" si="101"/>
        <v>3522585383.09965</v>
      </c>
      <c r="AK1489" s="18">
        <f>AD1489-VLOOKUP(A1489,[2]选股结果!$A$2:$G$4900,7,FALSE)</f>
        <v>6995619794.46</v>
      </c>
    </row>
    <row r="1490" spans="1:37">
      <c r="A1490" s="5" t="s">
        <v>3013</v>
      </c>
      <c r="B1490" s="5" t="s">
        <v>3014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/>
      <c r="L1490" s="6">
        <v>0</v>
      </c>
      <c r="M1490" s="6">
        <v>0</v>
      </c>
      <c r="N1490" s="6"/>
      <c r="O1490" s="6">
        <v>0</v>
      </c>
      <c r="P1490" s="6">
        <v>504169161.94</v>
      </c>
      <c r="Q1490" s="6">
        <v>28527287.97</v>
      </c>
      <c r="R1490" s="6"/>
      <c r="S1490" s="6">
        <v>4602083130.77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235245783.78</v>
      </c>
      <c r="AA1490" s="6">
        <v>323895617.66</v>
      </c>
      <c r="AB1490" s="10">
        <f t="shared" si="99"/>
        <v>9254216063.59</v>
      </c>
      <c r="AC1490" s="10">
        <f t="shared" ref="AC1490:AC1553" si="102">S1490+T1490+U1490+V1490+W1490+X1490+Y1490+Z1490+AA1490+P1490</f>
        <v>5665393694.15</v>
      </c>
      <c r="AD1490" s="10">
        <f t="shared" si="100"/>
        <v>3588822369.44</v>
      </c>
      <c r="AE1490" s="12">
        <f>C1490/(1+0.13)/VLOOKUP(A1490,[1]选股结果!$A$2:$AX$3002,3,FALSE)</f>
        <v>1.54105615071747</v>
      </c>
      <c r="AF1490" s="12">
        <f>(S1490/(1+0.1)+Z1490)/(VLOOKUP(A1490,[1]选股结果!$A$2:$AY$3002,51,FALSE))</f>
        <v>0.876582167995871</v>
      </c>
      <c r="AG1490" s="16"/>
      <c r="AH1490" s="12">
        <f>AD1490/VLOOKUP(A1490,[1]选股结果!$A$2:$AX$3002,35,FALSE)</f>
        <v>15.7257969409693</v>
      </c>
      <c r="AI1490" s="10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S1490/(1+0.13)+Z1490)</f>
        <v>733236356.145486</v>
      </c>
      <c r="AJ1490" s="10">
        <f t="shared" si="101"/>
        <v>2855586013.29451</v>
      </c>
      <c r="AK1490" s="18">
        <f>AD1490-VLOOKUP(A1490,[2]选股结果!$A$2:$G$4900,7,FALSE)</f>
        <v>3588867685.01</v>
      </c>
    </row>
    <row r="1491" spans="1:37">
      <c r="A1491" s="5" t="s">
        <v>3015</v>
      </c>
      <c r="B1491" s="5" t="s">
        <v>3016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/>
      <c r="L1491" s="6">
        <v>450000000</v>
      </c>
      <c r="M1491" s="6">
        <v>0</v>
      </c>
      <c r="N1491" s="6"/>
      <c r="O1491" s="6">
        <v>0</v>
      </c>
      <c r="P1491" s="6">
        <v>238123882.42</v>
      </c>
      <c r="Q1491" s="6">
        <v>289581692.91</v>
      </c>
      <c r="R1491" s="6"/>
      <c r="S1491" s="6">
        <v>2127637699.8</v>
      </c>
      <c r="T1491" s="6">
        <v>0</v>
      </c>
      <c r="U1491" s="6">
        <v>0</v>
      </c>
      <c r="V1491" s="6">
        <v>0</v>
      </c>
      <c r="W1491" s="6">
        <v>0</v>
      </c>
      <c r="X1491" s="6">
        <v>323961443.07</v>
      </c>
      <c r="Y1491" s="6">
        <v>0</v>
      </c>
      <c r="Z1491" s="6">
        <v>566990707.71</v>
      </c>
      <c r="AA1491" s="6">
        <v>783495857.22</v>
      </c>
      <c r="AB1491" s="10">
        <f t="shared" si="99"/>
        <v>4833979252.68</v>
      </c>
      <c r="AC1491" s="10">
        <f t="shared" si="102"/>
        <v>4040209590.22</v>
      </c>
      <c r="AD1491" s="10">
        <f t="shared" si="100"/>
        <v>793769662.459999</v>
      </c>
      <c r="AE1491" s="12">
        <f>C1491/(1+0.13)/VLOOKUP(A1491,[1]选股结果!$A$2:$AX$3002,3,FALSE)</f>
        <v>1.02210129985779</v>
      </c>
      <c r="AF1491" s="12">
        <f>(S1491/(1+0.1)+Z1491)/(VLOOKUP(A1491,[1]选股结果!$A$2:$AY$3002,51,FALSE))</f>
        <v>0.834081691078406</v>
      </c>
      <c r="AG1491" s="16"/>
      <c r="AH1491" s="12">
        <f>AD1491/VLOOKUP(A1491,[1]选股结果!$A$2:$AX$3002,35,FALSE)</f>
        <v>-1.32237160822716</v>
      </c>
      <c r="AI1491" s="10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S1491/(1+0.13)+Z1491)</f>
        <v>548899259.348053</v>
      </c>
      <c r="AJ1491" s="10">
        <f t="shared" si="101"/>
        <v>244870403.111946</v>
      </c>
      <c r="AK1491" s="18">
        <f>AD1491-VLOOKUP(A1491,[2]选股结果!$A$2:$G$4900,7,FALSE)</f>
        <v>793775232.539999</v>
      </c>
    </row>
    <row r="1492" spans="1:37">
      <c r="A1492" s="5" t="s">
        <v>3017</v>
      </c>
      <c r="B1492" s="5" t="s">
        <v>3018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/>
      <c r="L1492" s="6">
        <v>0</v>
      </c>
      <c r="M1492" s="6">
        <v>0</v>
      </c>
      <c r="N1492" s="6"/>
      <c r="O1492" s="6">
        <v>0</v>
      </c>
      <c r="P1492" s="6">
        <v>1269904212.49</v>
      </c>
      <c r="Q1492" s="6">
        <v>1022538077.26</v>
      </c>
      <c r="R1492" s="6"/>
      <c r="S1492" s="6">
        <v>44007077064.58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1336766481.44</v>
      </c>
      <c r="AA1492" s="6">
        <v>1521657720.81</v>
      </c>
      <c r="AB1492" s="10">
        <f t="shared" si="99"/>
        <v>52956187940.65</v>
      </c>
      <c r="AC1492" s="10">
        <f t="shared" si="102"/>
        <v>48135405479.32</v>
      </c>
      <c r="AD1492" s="10">
        <f t="shared" si="100"/>
        <v>4820782461.33</v>
      </c>
      <c r="AE1492" s="12">
        <f>C1492/(1+0.13)/VLOOKUP(A1492,[1]选股结果!$A$2:$AX$3002,3,FALSE)</f>
        <v>0.964873684734456</v>
      </c>
      <c r="AF1492" s="12">
        <f>(S1492/(1+0.1)+Z1492)/(VLOOKUP(A1492,[1]选股结果!$A$2:$AY$3002,51,FALSE))</f>
        <v>0.958317633226645</v>
      </c>
      <c r="AG1492" s="16"/>
      <c r="AH1492" s="12">
        <f>AD1492/VLOOKUP(A1492,[1]选股结果!$A$2:$AX$3002,35,FALSE)</f>
        <v>1.49384451503358</v>
      </c>
      <c r="AI1492" s="10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S1492/(1+0.13)+Z1492)</f>
        <v>2860354925.266</v>
      </c>
      <c r="AJ1492" s="10">
        <f t="shared" si="101"/>
        <v>1960427536.064</v>
      </c>
      <c r="AK1492" s="18">
        <f>AD1492-VLOOKUP(A1492,[2]选股结果!$A$2:$G$4900,7,FALSE)</f>
        <v>4831179178.67</v>
      </c>
    </row>
    <row r="1493" spans="1:37">
      <c r="A1493" s="5" t="s">
        <v>3019</v>
      </c>
      <c r="B1493" s="5" t="s">
        <v>3020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/>
      <c r="L1493" s="6">
        <v>0</v>
      </c>
      <c r="M1493" s="6">
        <v>0</v>
      </c>
      <c r="N1493" s="6"/>
      <c r="O1493" s="6">
        <v>0</v>
      </c>
      <c r="P1493" s="6">
        <v>34676697.46</v>
      </c>
      <c r="Q1493" s="6">
        <v>60444162.66</v>
      </c>
      <c r="R1493" s="6"/>
      <c r="S1493" s="6">
        <v>1099881622.11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152317521.48</v>
      </c>
      <c r="AA1493" s="6">
        <v>50237251.95</v>
      </c>
      <c r="AB1493" s="10">
        <f t="shared" si="99"/>
        <v>1654521744.22</v>
      </c>
      <c r="AC1493" s="10">
        <f t="shared" si="102"/>
        <v>1337113093</v>
      </c>
      <c r="AD1493" s="10">
        <f t="shared" si="100"/>
        <v>317408651.22</v>
      </c>
      <c r="AE1493" s="12">
        <f>C1493/(1+0.13)/VLOOKUP(A1493,[1]选股结果!$A$2:$AX$3002,3,FALSE)</f>
        <v>0.935641414715496</v>
      </c>
      <c r="AF1493" s="12">
        <f>(S1493/(1+0.1)+Z1493)/(VLOOKUP(A1493,[1]选股结果!$A$2:$AY$3002,51,FALSE))</f>
        <v>0.822701970211315</v>
      </c>
      <c r="AG1493" s="16"/>
      <c r="AH1493" s="12">
        <f>AD1493/VLOOKUP(A1493,[1]选股结果!$A$2:$AX$3002,35,FALSE)</f>
        <v>1.64803543194973</v>
      </c>
      <c r="AI1493" s="10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S1493/(1+0.13)+Z1493)</f>
        <v>274855110.351062</v>
      </c>
      <c r="AJ1493" s="10">
        <f t="shared" si="101"/>
        <v>42553540.868938</v>
      </c>
      <c r="AK1493" s="18">
        <f>AD1493-VLOOKUP(A1493,[2]选股结果!$A$2:$G$4900,7,FALSE)</f>
        <v>451091849.63</v>
      </c>
    </row>
    <row r="1494" spans="1:37">
      <c r="A1494" s="5" t="s">
        <v>3021</v>
      </c>
      <c r="B1494" s="5" t="s">
        <v>3022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/>
      <c r="L1494" s="6">
        <v>0</v>
      </c>
      <c r="M1494" s="6">
        <v>0</v>
      </c>
      <c r="N1494" s="6"/>
      <c r="O1494" s="6">
        <v>0</v>
      </c>
      <c r="P1494" s="6">
        <v>812548296.03</v>
      </c>
      <c r="Q1494" s="6">
        <v>325671075.25</v>
      </c>
      <c r="R1494" s="6"/>
      <c r="S1494" s="6">
        <v>31656308782.78</v>
      </c>
      <c r="T1494" s="6">
        <v>0</v>
      </c>
      <c r="U1494" s="6">
        <v>-23390358.36</v>
      </c>
      <c r="V1494" s="6">
        <v>0</v>
      </c>
      <c r="W1494" s="6">
        <v>0</v>
      </c>
      <c r="X1494" s="6">
        <v>2787092.59</v>
      </c>
      <c r="Y1494" s="6">
        <v>0</v>
      </c>
      <c r="Z1494" s="6">
        <v>1169548100.1</v>
      </c>
      <c r="AA1494" s="6">
        <v>316537811.06</v>
      </c>
      <c r="AB1494" s="10">
        <f t="shared" si="99"/>
        <v>34674422633.15</v>
      </c>
      <c r="AC1494" s="10">
        <f t="shared" si="102"/>
        <v>33934339724.2</v>
      </c>
      <c r="AD1494" s="10">
        <f t="shared" si="100"/>
        <v>740082908.950005</v>
      </c>
      <c r="AE1494" s="12">
        <f>C1494/(1+0.13)/VLOOKUP(A1494,[1]选股结果!$A$2:$AX$3002,3,FALSE)</f>
        <v>1.08167775492871</v>
      </c>
      <c r="AF1494" s="12">
        <f>(S1494/(1+0.1)+Z1494)/(VLOOKUP(A1494,[1]选股结果!$A$2:$AY$3002,51,FALSE))</f>
        <v>1.09280404396611</v>
      </c>
      <c r="AG1494" s="16"/>
      <c r="AH1494" s="12">
        <f>AD1494/VLOOKUP(A1494,[1]选股结果!$A$2:$AX$3002,35,FALSE)</f>
        <v>1.11879076537844</v>
      </c>
      <c r="AI1494" s="10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S1494/(1+0.13)+Z1494)</f>
        <v>-1779240711.57274</v>
      </c>
      <c r="AJ1494" s="10">
        <f t="shared" si="101"/>
        <v>2519323620.52275</v>
      </c>
      <c r="AK1494" s="18">
        <f>AD1494-VLOOKUP(A1494,[2]选股结果!$A$2:$G$4900,7,FALSE)</f>
        <v>740472699.950005</v>
      </c>
    </row>
    <row r="1495" spans="1:37">
      <c r="A1495" s="5" t="s">
        <v>3023</v>
      </c>
      <c r="B1495" s="5" t="s">
        <v>3024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/>
      <c r="L1495" s="6">
        <v>0</v>
      </c>
      <c r="M1495" s="6">
        <v>0</v>
      </c>
      <c r="N1495" s="6"/>
      <c r="O1495" s="6">
        <v>0</v>
      </c>
      <c r="P1495" s="6">
        <v>6658786.57</v>
      </c>
      <c r="Q1495" s="6">
        <v>14195381.37</v>
      </c>
      <c r="R1495" s="6"/>
      <c r="S1495" s="6">
        <v>374800992.77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49544688.24</v>
      </c>
      <c r="AA1495" s="6">
        <v>20618451.52</v>
      </c>
      <c r="AB1495" s="10">
        <f t="shared" si="99"/>
        <v>407181508.83</v>
      </c>
      <c r="AC1495" s="10">
        <f t="shared" si="102"/>
        <v>451622919.1</v>
      </c>
      <c r="AD1495" s="10">
        <f t="shared" si="100"/>
        <v>-44441410.27</v>
      </c>
      <c r="AE1495" s="12">
        <f>C1495/(1+0.13)/VLOOKUP(A1495,[1]选股结果!$A$2:$AX$3002,3,FALSE)</f>
        <v>0.611444461656112</v>
      </c>
      <c r="AF1495" s="12">
        <f>(S1495/(1+0.1)+Z1495)/(VLOOKUP(A1495,[1]选股结果!$A$2:$AY$3002,51,FALSE))</f>
        <v>0.690430414812682</v>
      </c>
      <c r="AG1495" s="16"/>
      <c r="AH1495" s="12">
        <f>AD1495/VLOOKUP(A1495,[1]选股结果!$A$2:$AX$3002,35,FALSE)</f>
        <v>-8.92254086344849</v>
      </c>
      <c r="AI1495" s="10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S1495/(1+0.13)+Z1495)</f>
        <v>184033259.453274</v>
      </c>
      <c r="AJ1495" s="10">
        <f t="shared" si="101"/>
        <v>-228474669.723274</v>
      </c>
      <c r="AK1495" s="18">
        <f>AD1495-VLOOKUP(A1495,[2]选股结果!$A$2:$G$4900,7,FALSE)</f>
        <v>-44441471</v>
      </c>
    </row>
    <row r="1496" spans="1:37">
      <c r="A1496" s="5" t="s">
        <v>3025</v>
      </c>
      <c r="B1496" s="5" t="s">
        <v>3026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/>
      <c r="L1496" s="6">
        <v>0</v>
      </c>
      <c r="M1496" s="6">
        <v>0</v>
      </c>
      <c r="N1496" s="6"/>
      <c r="O1496" s="6">
        <v>0</v>
      </c>
      <c r="P1496" s="6">
        <v>614600096.57</v>
      </c>
      <c r="Q1496" s="6">
        <v>586426749.21</v>
      </c>
      <c r="R1496" s="6"/>
      <c r="S1496" s="6">
        <v>16960544581.63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3264511686.28</v>
      </c>
      <c r="AA1496" s="6">
        <v>1865566345.75</v>
      </c>
      <c r="AB1496" s="10">
        <f t="shared" si="99"/>
        <v>19604126343.67</v>
      </c>
      <c r="AC1496" s="10">
        <f t="shared" si="102"/>
        <v>22705222710.23</v>
      </c>
      <c r="AD1496" s="10">
        <f t="shared" si="100"/>
        <v>-3101096366.56</v>
      </c>
      <c r="AE1496" s="12">
        <f>C1496/(1+0.13)/VLOOKUP(A1496,[1]选股结果!$A$2:$AX$3002,3,FALSE)</f>
        <v>0.953070032075814</v>
      </c>
      <c r="AF1496" s="12">
        <f>(S1496/(1+0.1)+Z1496)/(VLOOKUP(A1496,[1]选股结果!$A$2:$AY$3002,51,FALSE))</f>
        <v>1.03692897004403</v>
      </c>
      <c r="AG1496" s="16"/>
      <c r="AH1496" s="12">
        <f>AD1496/VLOOKUP(A1496,[1]选股结果!$A$2:$AX$3002,35,FALSE)</f>
        <v>3.29140810776208</v>
      </c>
      <c r="AI1496" s="10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S1496/(1+0.13)+Z1496)</f>
        <v>-256033740.618145</v>
      </c>
      <c r="AJ1496" s="10">
        <f t="shared" si="101"/>
        <v>-2845062625.94186</v>
      </c>
      <c r="AK1496" s="18">
        <f>AD1496-VLOOKUP(A1496,[2]选股结果!$A$2:$G$4900,7,FALSE)</f>
        <v>-3100197527.44</v>
      </c>
    </row>
    <row r="1497" spans="1:37">
      <c r="A1497" s="5" t="s">
        <v>3027</v>
      </c>
      <c r="B1497" s="5" t="s">
        <v>3028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/>
      <c r="L1497" s="6">
        <v>0</v>
      </c>
      <c r="M1497" s="6">
        <v>0</v>
      </c>
      <c r="N1497" s="6"/>
      <c r="O1497" s="6">
        <v>0</v>
      </c>
      <c r="P1497" s="6">
        <v>92868428.43</v>
      </c>
      <c r="Q1497" s="6">
        <v>221193048.54</v>
      </c>
      <c r="R1497" s="6"/>
      <c r="S1497" s="6">
        <v>1012444006.99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243869975.46</v>
      </c>
      <c r="AA1497" s="6">
        <v>106351156.76</v>
      </c>
      <c r="AB1497" s="10">
        <f t="shared" si="99"/>
        <v>1676038086.62</v>
      </c>
      <c r="AC1497" s="10">
        <f t="shared" si="102"/>
        <v>1455533567.64</v>
      </c>
      <c r="AD1497" s="10">
        <f t="shared" si="100"/>
        <v>220504518.98</v>
      </c>
      <c r="AE1497" s="12">
        <f>C1497/(1+0.13)/VLOOKUP(A1497,[1]选股结果!$A$2:$AX$3002,3,FALSE)</f>
        <v>0.945763257527032</v>
      </c>
      <c r="AF1497" s="12">
        <f>(S1497/(1+0.1)+Z1497)/(VLOOKUP(A1497,[1]选股结果!$A$2:$AY$3002,51,FALSE))</f>
        <v>0.922759868750606</v>
      </c>
      <c r="AG1497" s="16"/>
      <c r="AH1497" s="12">
        <f>AD1497/VLOOKUP(A1497,[1]选股结果!$A$2:$AX$3002,35,FALSE)</f>
        <v>2.27730057953672</v>
      </c>
      <c r="AI1497" s="10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S1497/(1+0.13)+Z1497)</f>
        <v>121891669.751239</v>
      </c>
      <c r="AJ1497" s="10">
        <f t="shared" si="101"/>
        <v>98612849.228761</v>
      </c>
      <c r="AK1497" s="18">
        <f>AD1497-VLOOKUP(A1497,[2]选股结果!$A$2:$G$4900,7,FALSE)</f>
        <v>220504518.98</v>
      </c>
    </row>
    <row r="1498" spans="1:37">
      <c r="A1498" s="5" t="s">
        <v>3029</v>
      </c>
      <c r="B1498" s="5" t="s">
        <v>3030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/>
      <c r="L1498" s="6">
        <v>0</v>
      </c>
      <c r="M1498" s="6">
        <v>0</v>
      </c>
      <c r="N1498" s="6"/>
      <c r="O1498" s="6">
        <v>0</v>
      </c>
      <c r="P1498" s="6">
        <v>123197393.26</v>
      </c>
      <c r="Q1498" s="6">
        <v>41065284.78</v>
      </c>
      <c r="R1498" s="6"/>
      <c r="S1498" s="6">
        <v>907908689.98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302351905.9</v>
      </c>
      <c r="AA1498" s="6">
        <v>115296477.15</v>
      </c>
      <c r="AB1498" s="10">
        <f t="shared" si="99"/>
        <v>1684530351.36</v>
      </c>
      <c r="AC1498" s="10">
        <f t="shared" si="102"/>
        <v>1448754466.29</v>
      </c>
      <c r="AD1498" s="10">
        <f t="shared" si="100"/>
        <v>235775885.07</v>
      </c>
      <c r="AE1498" s="12">
        <f>C1498/(1+0.13)/VLOOKUP(A1498,[1]选股结果!$A$2:$AX$3002,3,FALSE)</f>
        <v>0.687053576306991</v>
      </c>
      <c r="AF1498" s="12">
        <f>(S1498/(1+0.1)+Z1498)/(VLOOKUP(A1498,[1]选股结果!$A$2:$AY$3002,51,FALSE))</f>
        <v>0.58153358657788</v>
      </c>
      <c r="AG1498" s="16"/>
      <c r="AH1498" s="12">
        <f>AD1498/VLOOKUP(A1498,[1]选股结果!$A$2:$AX$3002,35,FALSE)</f>
        <v>1.47490504296086</v>
      </c>
      <c r="AI1498" s="10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S1498/(1+0.13)+Z1498)</f>
        <v>833412310.078584</v>
      </c>
      <c r="AJ1498" s="10">
        <f t="shared" si="101"/>
        <v>-597636425.008584</v>
      </c>
      <c r="AK1498" s="18">
        <f>AD1498-VLOOKUP(A1498,[2]选股结果!$A$2:$G$4900,7,FALSE)</f>
        <v>235747290.92</v>
      </c>
    </row>
    <row r="1499" spans="1:37">
      <c r="A1499" s="5" t="s">
        <v>3031</v>
      </c>
      <c r="B1499" s="5" t="s">
        <v>3032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/>
      <c r="L1499" s="6">
        <v>-36889391311.11</v>
      </c>
      <c r="M1499" s="6">
        <v>8856893216.5</v>
      </c>
      <c r="N1499" s="6"/>
      <c r="O1499" s="6">
        <v>0</v>
      </c>
      <c r="P1499" s="6">
        <v>23905214979.3</v>
      </c>
      <c r="Q1499" s="6">
        <v>47385370989.36</v>
      </c>
      <c r="R1499" s="6"/>
      <c r="S1499" s="6">
        <v>438819844027.75</v>
      </c>
      <c r="T1499" s="6">
        <v>-24403906808.07</v>
      </c>
      <c r="U1499" s="6">
        <v>-1913575349.38</v>
      </c>
      <c r="V1499" s="6">
        <v>0</v>
      </c>
      <c r="W1499" s="6">
        <v>0</v>
      </c>
      <c r="X1499" s="6">
        <v>4240021819.1</v>
      </c>
      <c r="Y1499" s="6">
        <v>0</v>
      </c>
      <c r="Z1499" s="6">
        <v>26738405058.27</v>
      </c>
      <c r="AA1499" s="6">
        <v>72683958176.91</v>
      </c>
      <c r="AB1499" s="10">
        <f t="shared" si="99"/>
        <v>544973244681.5</v>
      </c>
      <c r="AC1499" s="10">
        <f t="shared" si="102"/>
        <v>540069961903.88</v>
      </c>
      <c r="AD1499" s="10">
        <f t="shared" si="100"/>
        <v>4903282777.62006</v>
      </c>
      <c r="AE1499" s="12">
        <f>C1499/(1+0.13)/VLOOKUP(A1499,[1]选股结果!$A$2:$AX$3002,3,FALSE)</f>
        <v>0.848227476736009</v>
      </c>
      <c r="AF1499" s="12">
        <f>(S1499/(1+0.1)+Z1499)/(VLOOKUP(A1499,[1]选股结果!$A$2:$AY$3002,51,FALSE))</f>
        <v>0.793927094103699</v>
      </c>
      <c r="AG1499" s="16"/>
      <c r="AH1499" s="12">
        <f>AD1499/VLOOKUP(A1499,[1]选股结果!$A$2:$AX$3002,35,FALSE)</f>
        <v>0.310322258142049</v>
      </c>
      <c r="AI1499" s="10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S1499/(1+0.13)+Z1499)</f>
        <v>121077369971.939</v>
      </c>
      <c r="AJ1499" s="10">
        <f t="shared" si="101"/>
        <v>-116174087194.319</v>
      </c>
      <c r="AK1499" s="18">
        <f>AD1499-VLOOKUP(A1499,[2]选股结果!$A$2:$G$4900,7,FALSE)</f>
        <v>5426659111.57006</v>
      </c>
    </row>
    <row r="1500" spans="1:37">
      <c r="A1500" s="5" t="s">
        <v>3033</v>
      </c>
      <c r="B1500" s="5" t="s">
        <v>3034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/>
      <c r="L1500" s="6">
        <v>0</v>
      </c>
      <c r="M1500" s="6">
        <v>0</v>
      </c>
      <c r="N1500" s="6"/>
      <c r="O1500" s="6">
        <v>0</v>
      </c>
      <c r="P1500" s="6">
        <v>29877809.17</v>
      </c>
      <c r="Q1500" s="6">
        <v>123854172.84</v>
      </c>
      <c r="R1500" s="6"/>
      <c r="S1500" s="6">
        <v>2602316162.91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374283785.34</v>
      </c>
      <c r="AA1500" s="6">
        <v>309356423.89</v>
      </c>
      <c r="AB1500" s="10">
        <f t="shared" si="99"/>
        <v>2669181602.12</v>
      </c>
      <c r="AC1500" s="10">
        <f t="shared" si="102"/>
        <v>3315834181.31</v>
      </c>
      <c r="AD1500" s="10">
        <f t="shared" si="100"/>
        <v>-646652579.19</v>
      </c>
      <c r="AE1500" s="12">
        <f>C1500/(1+0.13)/VLOOKUP(A1500,[1]选股结果!$A$2:$AX$3002,3,FALSE)</f>
        <v>0.800341035459821</v>
      </c>
      <c r="AF1500" s="12">
        <f>(S1500/(1+0.1)+Z1500)/(VLOOKUP(A1500,[1]选股结果!$A$2:$AY$3002,51,FALSE))</f>
        <v>0.965599619099143</v>
      </c>
      <c r="AG1500" s="16"/>
      <c r="AH1500" s="12">
        <f>AD1500/VLOOKUP(A1500,[1]选股结果!$A$2:$AX$3002,35,FALSE)</f>
        <v>-5.01714730194732</v>
      </c>
      <c r="AI1500" s="10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S1500/(1+0.13)+Z1500)</f>
        <v>160423264.427522</v>
      </c>
      <c r="AJ1500" s="10">
        <f t="shared" si="101"/>
        <v>-807075843.617521</v>
      </c>
      <c r="AK1500" s="18">
        <f>AD1500-VLOOKUP(A1500,[2]选股结果!$A$2:$G$4900,7,FALSE)</f>
        <v>-646642075.95</v>
      </c>
    </row>
    <row r="1501" spans="1:37">
      <c r="A1501" s="5" t="s">
        <v>3035</v>
      </c>
      <c r="B1501" s="5" t="s">
        <v>3036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/>
      <c r="L1501" s="6">
        <v>0</v>
      </c>
      <c r="M1501" s="6">
        <v>0</v>
      </c>
      <c r="N1501" s="6"/>
      <c r="O1501" s="6">
        <v>0</v>
      </c>
      <c r="P1501" s="6">
        <v>39485715</v>
      </c>
      <c r="Q1501" s="6">
        <v>42906671.52</v>
      </c>
      <c r="R1501" s="6"/>
      <c r="S1501" s="6">
        <v>3033439.69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19822004.18</v>
      </c>
      <c r="AA1501" s="6">
        <v>4068060.7</v>
      </c>
      <c r="AB1501" s="10">
        <f t="shared" si="99"/>
        <v>220451218.66</v>
      </c>
      <c r="AC1501" s="10">
        <f t="shared" si="102"/>
        <v>66409219.57</v>
      </c>
      <c r="AD1501" s="10">
        <f t="shared" si="100"/>
        <v>154041999.09</v>
      </c>
      <c r="AE1501" s="12">
        <f>C1501/(1+0.13)/VLOOKUP(A1501,[1]选股结果!$A$2:$AX$3002,3,FALSE)</f>
        <v>1.27482665568724</v>
      </c>
      <c r="AF1501" s="12">
        <f>(S1501/(1+0.1)+Z1501)/(VLOOKUP(A1501,[1]选股结果!$A$2:$AY$3002,51,FALSE))</f>
        <v>0.608688808992073</v>
      </c>
      <c r="AG1501" s="16"/>
      <c r="AH1501" s="12">
        <f>AD1501/VLOOKUP(A1501,[1]选股结果!$A$2:$AX$3002,35,FALSE)</f>
        <v>0.67250346331602</v>
      </c>
      <c r="AI1501" s="10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S1501/(1+0.13)+Z1501)</f>
        <v>14589135.9873451</v>
      </c>
      <c r="AJ1501" s="10">
        <f t="shared" si="101"/>
        <v>139452863.102655</v>
      </c>
      <c r="AK1501" s="18">
        <f>AD1501-VLOOKUP(A1501,[2]选股结果!$A$2:$G$4900,7,FALSE)</f>
        <v>154040705.85</v>
      </c>
    </row>
    <row r="1502" spans="1:37">
      <c r="A1502" s="5" t="s">
        <v>3037</v>
      </c>
      <c r="B1502" s="5" t="s">
        <v>3038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/>
      <c r="L1502" s="6">
        <v>0</v>
      </c>
      <c r="M1502" s="6">
        <v>0</v>
      </c>
      <c r="N1502" s="6"/>
      <c r="O1502" s="6">
        <v>0</v>
      </c>
      <c r="P1502" s="6">
        <v>49997321.63</v>
      </c>
      <c r="Q1502" s="6">
        <v>12152455.2</v>
      </c>
      <c r="R1502" s="6"/>
      <c r="S1502" s="6">
        <v>333788908.09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120669846.51</v>
      </c>
      <c r="AA1502" s="6">
        <v>38460053.29</v>
      </c>
      <c r="AB1502" s="10">
        <f t="shared" si="99"/>
        <v>406139921.51</v>
      </c>
      <c r="AC1502" s="10">
        <f t="shared" si="102"/>
        <v>542916129.52</v>
      </c>
      <c r="AD1502" s="10">
        <f t="shared" si="100"/>
        <v>-136776208.01</v>
      </c>
      <c r="AE1502" s="12">
        <f>C1502/(1+0.13)/VLOOKUP(A1502,[1]选股结果!$A$2:$AX$3002,3,FALSE)</f>
        <v>0.986768927047937</v>
      </c>
      <c r="AF1502" s="12">
        <f>(S1502/(1+0.1)+Z1502)/(VLOOKUP(A1502,[1]选股结果!$A$2:$AY$3002,51,FALSE))</f>
        <v>1.20778807070924</v>
      </c>
      <c r="AG1502" s="16"/>
      <c r="AH1502" s="12">
        <f>AD1502/VLOOKUP(A1502,[1]选股结果!$A$2:$AX$3002,35,FALSE)</f>
        <v>-23.945647316586</v>
      </c>
      <c r="AI1502" s="10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S1502/(1+0.13)+Z1502)</f>
        <v>-64908652.058938</v>
      </c>
      <c r="AJ1502" s="10">
        <f t="shared" si="101"/>
        <v>-71867555.951062</v>
      </c>
      <c r="AK1502" s="18">
        <f>AD1502-VLOOKUP(A1502,[2]选股结果!$A$2:$G$4900,7,FALSE)</f>
        <v>-136810391.27</v>
      </c>
    </row>
    <row r="1503" spans="1:37">
      <c r="A1503" s="5" t="s">
        <v>3039</v>
      </c>
      <c r="B1503" s="5" t="s">
        <v>3040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/>
      <c r="L1503" s="6">
        <v>0</v>
      </c>
      <c r="M1503" s="6">
        <v>0</v>
      </c>
      <c r="N1503" s="6"/>
      <c r="O1503" s="6">
        <v>0</v>
      </c>
      <c r="P1503" s="6">
        <v>14932472.41</v>
      </c>
      <c r="Q1503" s="6">
        <v>178282127.54</v>
      </c>
      <c r="R1503" s="6"/>
      <c r="S1503" s="6">
        <v>1941350138.19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204405918.38</v>
      </c>
      <c r="AA1503" s="6">
        <v>169133923.91</v>
      </c>
      <c r="AB1503" s="10">
        <f t="shared" ref="AB1503:AB1566" si="103">C1503+D1503+E1503+F1503+G1503+H1503+I1503+J1503+L1503+M1503+O1503+Q1503</f>
        <v>2187626689.15</v>
      </c>
      <c r="AC1503" s="10">
        <f t="shared" si="102"/>
        <v>2329822452.89</v>
      </c>
      <c r="AD1503" s="10">
        <f t="shared" si="100"/>
        <v>-142195763.74</v>
      </c>
      <c r="AE1503" s="12">
        <f>C1503/(1+0.13)/VLOOKUP(A1503,[1]选股结果!$A$2:$AX$3002,3,FALSE)</f>
        <v>0.928287120243726</v>
      </c>
      <c r="AF1503" s="12">
        <f>(S1503/(1+0.1)+Z1503)/(VLOOKUP(A1503,[1]选股结果!$A$2:$AY$3002,51,FALSE))</f>
        <v>1.0940395456682</v>
      </c>
      <c r="AG1503" s="16"/>
      <c r="AH1503" s="12">
        <f>AD1503/VLOOKUP(A1503,[1]选股结果!$A$2:$AX$3002,35,FALSE)</f>
        <v>-3.77585884855772</v>
      </c>
      <c r="AI1503" s="10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S1503/(1+0.13)+Z1503)</f>
        <v>-122416262.969557</v>
      </c>
      <c r="AJ1503" s="10">
        <f t="shared" si="101"/>
        <v>-19779500.7704425</v>
      </c>
      <c r="AK1503" s="18">
        <f>AD1503-VLOOKUP(A1503,[2]选股结果!$A$2:$G$4900,7,FALSE)</f>
        <v>-141903275.83</v>
      </c>
    </row>
    <row r="1504" spans="1:37">
      <c r="A1504" s="5" t="s">
        <v>3041</v>
      </c>
      <c r="B1504" s="5" t="s">
        <v>3042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/>
      <c r="L1504" s="6">
        <v>0</v>
      </c>
      <c r="M1504" s="6">
        <v>0</v>
      </c>
      <c r="N1504" s="6"/>
      <c r="O1504" s="6">
        <v>0</v>
      </c>
      <c r="P1504" s="6">
        <v>101026289.25</v>
      </c>
      <c r="Q1504" s="6">
        <v>160771570.79</v>
      </c>
      <c r="R1504" s="6"/>
      <c r="S1504" s="6">
        <v>6056767039.14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166206085.88</v>
      </c>
      <c r="AA1504" s="6">
        <v>152610726.01</v>
      </c>
      <c r="AB1504" s="10">
        <f t="shared" si="103"/>
        <v>7090872054.71</v>
      </c>
      <c r="AC1504" s="10">
        <f t="shared" si="102"/>
        <v>6476610140.28</v>
      </c>
      <c r="AD1504" s="10">
        <f t="shared" si="100"/>
        <v>614261914.429999</v>
      </c>
      <c r="AE1504" s="12">
        <f>C1504/(1+0.13)/VLOOKUP(A1504,[1]选股结果!$A$2:$AX$3002,3,FALSE)</f>
        <v>1.89519341576158</v>
      </c>
      <c r="AF1504" s="12">
        <f>(S1504/(1+0.1)+Z1504)/(VLOOKUP(A1504,[1]选股结果!$A$2:$AY$3002,51,FALSE))</f>
        <v>2.06409256656374</v>
      </c>
      <c r="AG1504" s="16"/>
      <c r="AH1504" s="12">
        <f>AD1504/VLOOKUP(A1504,[1]选股结果!$A$2:$AX$3002,35,FALSE)</f>
        <v>2.04744463157447</v>
      </c>
      <c r="AI1504" s="10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S1504/(1+0.13)+Z1504)</f>
        <v>-2778064728.82735</v>
      </c>
      <c r="AJ1504" s="10">
        <f t="shared" si="101"/>
        <v>3392326643.25735</v>
      </c>
      <c r="AK1504" s="18">
        <f>AD1504-VLOOKUP(A1504,[2]选股结果!$A$2:$G$4900,7,FALSE)</f>
        <v>614064857.169999</v>
      </c>
    </row>
    <row r="1505" spans="1:37">
      <c r="A1505" s="5" t="s">
        <v>3043</v>
      </c>
      <c r="B1505" s="5" t="s">
        <v>3044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/>
      <c r="L1505" s="6">
        <v>0</v>
      </c>
      <c r="M1505" s="6">
        <v>0</v>
      </c>
      <c r="N1505" s="6"/>
      <c r="O1505" s="6">
        <v>0</v>
      </c>
      <c r="P1505" s="6">
        <v>1563880994.39</v>
      </c>
      <c r="Q1505" s="6">
        <v>254266828.07</v>
      </c>
      <c r="R1505" s="6"/>
      <c r="S1505" s="6">
        <v>16103532939.75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964161756.82</v>
      </c>
      <c r="AA1505" s="6">
        <v>220200028.51</v>
      </c>
      <c r="AB1505" s="10">
        <f t="shared" si="103"/>
        <v>20954018813.12</v>
      </c>
      <c r="AC1505" s="10">
        <f t="shared" si="102"/>
        <v>18851775719.47</v>
      </c>
      <c r="AD1505" s="10">
        <f t="shared" si="100"/>
        <v>2102243093.65</v>
      </c>
      <c r="AE1505" s="12">
        <f>C1505/(1+0.13)/VLOOKUP(A1505,[1]选股结果!$A$2:$AX$3002,3,FALSE)</f>
        <v>0.76038024375394</v>
      </c>
      <c r="AF1505" s="12">
        <f>(S1505/(1+0.1)+Z1505)/(VLOOKUP(A1505,[1]选股结果!$A$2:$AY$3002,51,FALSE))</f>
        <v>0.797009106067712</v>
      </c>
      <c r="AG1505" s="16"/>
      <c r="AH1505" s="12">
        <f>AD1505/VLOOKUP(A1505,[1]选股结果!$A$2:$AX$3002,35,FALSE)</f>
        <v>0.622997952117532</v>
      </c>
      <c r="AI1505" s="10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S1505/(1+0.13)+Z1505)</f>
        <v>4362789732.21655</v>
      </c>
      <c r="AJ1505" s="10">
        <f t="shared" si="101"/>
        <v>-2260546638.56655</v>
      </c>
      <c r="AK1505" s="18">
        <f>AD1505-VLOOKUP(A1505,[2]选股结果!$A$2:$G$4900,7,FALSE)</f>
        <v>2069606807.5</v>
      </c>
    </row>
    <row r="1506" spans="1:37">
      <c r="A1506" s="5" t="s">
        <v>3045</v>
      </c>
      <c r="B1506" s="5" t="s">
        <v>3046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/>
      <c r="L1506" s="6">
        <v>0</v>
      </c>
      <c r="M1506" s="6">
        <v>0</v>
      </c>
      <c r="N1506" s="6"/>
      <c r="O1506" s="6">
        <v>0</v>
      </c>
      <c r="P1506" s="6">
        <v>37349604.17</v>
      </c>
      <c r="Q1506" s="6">
        <v>41646730.28</v>
      </c>
      <c r="R1506" s="6"/>
      <c r="S1506" s="6">
        <v>266051163.69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91106616.9</v>
      </c>
      <c r="AA1506" s="6">
        <v>43872074.23</v>
      </c>
      <c r="AB1506" s="10">
        <f t="shared" si="103"/>
        <v>676361817.44</v>
      </c>
      <c r="AC1506" s="10">
        <f t="shared" si="102"/>
        <v>438379458.99</v>
      </c>
      <c r="AD1506" s="10">
        <f t="shared" si="100"/>
        <v>237982358.45</v>
      </c>
      <c r="AE1506" s="12">
        <f>C1506/(1+0.13)/VLOOKUP(A1506,[1]选股结果!$A$2:$AX$3002,3,FALSE)</f>
        <v>1.22858024293972</v>
      </c>
      <c r="AF1506" s="12">
        <f>(S1506/(1+0.1)+Z1506)/(VLOOKUP(A1506,[1]选股结果!$A$2:$AY$3002,51,FALSE))</f>
        <v>1.0379745952616</v>
      </c>
      <c r="AG1506" s="16"/>
      <c r="AH1506" s="12">
        <f>AD1506/VLOOKUP(A1506,[1]选股结果!$A$2:$AX$3002,35,FALSE)</f>
        <v>2.39809047151839</v>
      </c>
      <c r="AI1506" s="10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S1506/(1+0.13)+Z1506)</f>
        <v>-5760663.38026553</v>
      </c>
      <c r="AJ1506" s="10">
        <f t="shared" si="101"/>
        <v>243743021.830265</v>
      </c>
      <c r="AK1506" s="18">
        <f>AD1506-VLOOKUP(A1506,[2]选股结果!$A$2:$G$4900,7,FALSE)</f>
        <v>236283510.84</v>
      </c>
    </row>
    <row r="1507" spans="1:37">
      <c r="A1507" s="5" t="s">
        <v>3047</v>
      </c>
      <c r="B1507" s="5" t="s">
        <v>3048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/>
      <c r="L1507" s="6">
        <v>0</v>
      </c>
      <c r="M1507" s="6">
        <v>0</v>
      </c>
      <c r="N1507" s="6"/>
      <c r="O1507" s="6">
        <v>0</v>
      </c>
      <c r="P1507" s="6">
        <v>95077767.1</v>
      </c>
      <c r="Q1507" s="6">
        <v>98612435.6</v>
      </c>
      <c r="R1507" s="6"/>
      <c r="S1507" s="6">
        <v>1281237699.08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758114241.08</v>
      </c>
      <c r="AA1507" s="6">
        <v>112672995.11</v>
      </c>
      <c r="AB1507" s="10">
        <f t="shared" si="103"/>
        <v>2323415676.37</v>
      </c>
      <c r="AC1507" s="10">
        <f t="shared" si="102"/>
        <v>2247102702.37</v>
      </c>
      <c r="AD1507" s="10">
        <f t="shared" si="100"/>
        <v>76312974</v>
      </c>
      <c r="AE1507" s="12">
        <f>C1507/(1+0.13)/VLOOKUP(A1507,[1]选股结果!$A$2:$AX$3002,3,FALSE)</f>
        <v>0.731634241705755</v>
      </c>
      <c r="AF1507" s="12">
        <f>(S1507/(1+0.1)+Z1507)/(VLOOKUP(A1507,[1]选股结果!$A$2:$AY$3002,51,FALSE))</f>
        <v>0.758808802992966</v>
      </c>
      <c r="AG1507" s="16"/>
      <c r="AH1507" s="12">
        <f>AD1507/VLOOKUP(A1507,[1]选股结果!$A$2:$AX$3002,35,FALSE)</f>
        <v>1.01560894028432</v>
      </c>
      <c r="AI1507" s="10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S1507/(1+0.13)+Z1507)</f>
        <v>642118618.907788</v>
      </c>
      <c r="AJ1507" s="10">
        <f t="shared" si="101"/>
        <v>-565805644.907788</v>
      </c>
      <c r="AK1507" s="18">
        <f>AD1507-VLOOKUP(A1507,[2]选股结果!$A$2:$G$4900,7,FALSE)</f>
        <v>80078206.75</v>
      </c>
    </row>
    <row r="1508" spans="1:37">
      <c r="A1508" s="5" t="s">
        <v>3049</v>
      </c>
      <c r="B1508" s="5" t="s">
        <v>3050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/>
      <c r="L1508" s="6">
        <v>0</v>
      </c>
      <c r="M1508" s="6">
        <v>0</v>
      </c>
      <c r="N1508" s="6"/>
      <c r="O1508" s="6">
        <v>0</v>
      </c>
      <c r="P1508" s="6">
        <v>1987000000</v>
      </c>
      <c r="Q1508" s="6">
        <v>7906000000</v>
      </c>
      <c r="R1508" s="6"/>
      <c r="S1508" s="6">
        <v>26248000000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16949000000</v>
      </c>
      <c r="AA1508" s="6">
        <v>4283000000</v>
      </c>
      <c r="AB1508" s="10">
        <f t="shared" si="103"/>
        <v>62277000000</v>
      </c>
      <c r="AC1508" s="10">
        <f t="shared" si="102"/>
        <v>49467000000</v>
      </c>
      <c r="AD1508" s="10">
        <f t="shared" si="100"/>
        <v>12810000000</v>
      </c>
      <c r="AE1508" s="12">
        <f>C1508/(1+0.13)/VLOOKUP(A1508,[1]选股结果!$A$2:$AX$3002,3,FALSE)</f>
        <v>0.916476432897275</v>
      </c>
      <c r="AF1508" s="12">
        <f>(S1508/(1+0.1)+Z1508)/(VLOOKUP(A1508,[1]选股结果!$A$2:$AY$3002,51,FALSE))</f>
        <v>0.631306646791216</v>
      </c>
      <c r="AG1508" s="16"/>
      <c r="AH1508" s="12">
        <f>AD1508/VLOOKUP(A1508,[1]选股结果!$A$2:$AX$3002,35,FALSE)</f>
        <v>-1.04922598083381</v>
      </c>
      <c r="AI1508" s="10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S1508/(1+0.13)+Z1508)</f>
        <v>24467681415.9292</v>
      </c>
      <c r="AJ1508" s="10">
        <f t="shared" si="101"/>
        <v>-11657681415.9292</v>
      </c>
      <c r="AK1508" s="18">
        <f>AD1508-VLOOKUP(A1508,[2]选股结果!$A$2:$G$4900,7,FALSE)</f>
        <v>12810000000</v>
      </c>
    </row>
    <row r="1509" spans="1:37">
      <c r="A1509" s="5" t="s">
        <v>3051</v>
      </c>
      <c r="B1509" s="5" t="s">
        <v>3052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/>
      <c r="L1509" s="6">
        <v>0</v>
      </c>
      <c r="M1509" s="6">
        <v>0</v>
      </c>
      <c r="N1509" s="6"/>
      <c r="O1509" s="6">
        <v>0</v>
      </c>
      <c r="P1509" s="6">
        <v>383210176.44</v>
      </c>
      <c r="Q1509" s="6">
        <v>279757733.75</v>
      </c>
      <c r="R1509" s="6"/>
      <c r="S1509" s="6">
        <v>5460042347.87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516342437.13</v>
      </c>
      <c r="AA1509" s="6">
        <v>343702231.36</v>
      </c>
      <c r="AB1509" s="10">
        <f t="shared" si="103"/>
        <v>7018496156.28</v>
      </c>
      <c r="AC1509" s="10">
        <f t="shared" si="102"/>
        <v>6703297192.8</v>
      </c>
      <c r="AD1509" s="10">
        <f t="shared" si="100"/>
        <v>315198963.48</v>
      </c>
      <c r="AE1509" s="12">
        <f>C1509/(1+0.13)/VLOOKUP(A1509,[1]选股结果!$A$2:$AX$3002,3,FALSE)</f>
        <v>0.835849134308351</v>
      </c>
      <c r="AF1509" s="12">
        <f>(S1509/(1+0.1)+Z1509)/(VLOOKUP(A1509,[1]选股结果!$A$2:$AY$3002,51,FALSE))</f>
        <v>0.888873233897274</v>
      </c>
      <c r="AG1509" s="16"/>
      <c r="AH1509" s="12">
        <f>AD1509/VLOOKUP(A1509,[1]选股结果!$A$2:$AX$3002,35,FALSE)</f>
        <v>0.400243165492376</v>
      </c>
      <c r="AI1509" s="10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S1509/(1+0.13)+Z1509)</f>
        <v>816889720.389203</v>
      </c>
      <c r="AJ1509" s="10">
        <f t="shared" si="101"/>
        <v>-501690756.909203</v>
      </c>
      <c r="AK1509" s="18">
        <f>AD1509-VLOOKUP(A1509,[2]选股结果!$A$2:$G$4900,7,FALSE)</f>
        <v>316378939.350001</v>
      </c>
    </row>
    <row r="1510" spans="1:37">
      <c r="A1510" s="5" t="s">
        <v>3053</v>
      </c>
      <c r="B1510" s="5" t="s">
        <v>3054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/>
      <c r="L1510" s="6">
        <v>0</v>
      </c>
      <c r="M1510" s="6">
        <v>0</v>
      </c>
      <c r="N1510" s="6"/>
      <c r="O1510" s="6">
        <v>0</v>
      </c>
      <c r="P1510" s="6">
        <v>337064230.47</v>
      </c>
      <c r="Q1510" s="6">
        <v>56427933.87</v>
      </c>
      <c r="R1510" s="6"/>
      <c r="S1510" s="6">
        <v>3527788120.34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319151644.89</v>
      </c>
      <c r="AA1510" s="6">
        <v>248358198.95</v>
      </c>
      <c r="AB1510" s="10">
        <f t="shared" si="103"/>
        <v>5165711515.82</v>
      </c>
      <c r="AC1510" s="10">
        <f t="shared" si="102"/>
        <v>4432362194.65</v>
      </c>
      <c r="AD1510" s="10">
        <f t="shared" si="100"/>
        <v>733349321.17</v>
      </c>
      <c r="AE1510" s="12">
        <f>C1510/(1+0.13)/VLOOKUP(A1510,[1]选股结果!$A$2:$AX$3002,3,FALSE)</f>
        <v>0.49478431951537</v>
      </c>
      <c r="AF1510" s="12">
        <f>(S1510/(1+0.1)+Z1510)/(VLOOKUP(A1510,[1]选股结果!$A$2:$AY$3002,51,FALSE))</f>
        <v>0.402430943266744</v>
      </c>
      <c r="AG1510" s="16"/>
      <c r="AH1510" s="12">
        <f>AD1510/VLOOKUP(A1510,[1]选股结果!$A$2:$AX$3002,35,FALSE)</f>
        <v>-5.15587627544197</v>
      </c>
      <c r="AI1510" s="10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S1510/(1+0.13)+Z1510)</f>
        <v>5321239548.05858</v>
      </c>
      <c r="AJ1510" s="10">
        <f t="shared" si="101"/>
        <v>-4587890226.88858</v>
      </c>
      <c r="AK1510" s="18">
        <f>AD1510-VLOOKUP(A1510,[2]选股结果!$A$2:$G$4900,7,FALSE)</f>
        <v>733349321.17</v>
      </c>
    </row>
    <row r="1511" spans="1:37">
      <c r="A1511" s="5" t="s">
        <v>3055</v>
      </c>
      <c r="B1511" s="5" t="s">
        <v>3056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/>
      <c r="L1511" s="6">
        <v>0</v>
      </c>
      <c r="M1511" s="6">
        <v>0</v>
      </c>
      <c r="N1511" s="6"/>
      <c r="O1511" s="6">
        <v>0</v>
      </c>
      <c r="P1511" s="6">
        <v>81667160.78</v>
      </c>
      <c r="Q1511" s="6">
        <v>362602460.29</v>
      </c>
      <c r="R1511" s="6"/>
      <c r="S1511" s="6">
        <v>1584856389.53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697758021.41</v>
      </c>
      <c r="AA1511" s="6">
        <v>99909488.51</v>
      </c>
      <c r="AB1511" s="10">
        <f t="shared" si="103"/>
        <v>3020552432.05</v>
      </c>
      <c r="AC1511" s="10">
        <f t="shared" si="102"/>
        <v>2464191060.23</v>
      </c>
      <c r="AD1511" s="10">
        <f t="shared" si="100"/>
        <v>556361371.82</v>
      </c>
      <c r="AE1511" s="12">
        <f>C1511/(1+0.13)/VLOOKUP(A1511,[1]选股结果!$A$2:$AX$3002,3,FALSE)</f>
        <v>0.552637019108136</v>
      </c>
      <c r="AF1511" s="12">
        <f>(S1511/(1+0.1)+Z1511)/(VLOOKUP(A1511,[1]选股结果!$A$2:$AY$3002,51,FALSE))</f>
        <v>0.533110030190315</v>
      </c>
      <c r="AG1511" s="16"/>
      <c r="AH1511" s="12">
        <f>AD1511/VLOOKUP(A1511,[1]选股结果!$A$2:$AX$3002,35,FALSE)</f>
        <v>2.3540812445097</v>
      </c>
      <c r="AI1511" s="10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S1511/(1+0.13)+Z1511)</f>
        <v>1911149806.85487</v>
      </c>
      <c r="AJ1511" s="10">
        <f t="shared" si="101"/>
        <v>-1354788435.03487</v>
      </c>
      <c r="AK1511" s="18">
        <f>AD1511-VLOOKUP(A1511,[2]选股结果!$A$2:$G$4900,7,FALSE)</f>
        <v>556363914.94</v>
      </c>
    </row>
    <row r="1512" spans="1:37">
      <c r="A1512" s="5" t="s">
        <v>3057</v>
      </c>
      <c r="B1512" s="5" t="s">
        <v>3058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/>
      <c r="L1512" s="6">
        <v>0</v>
      </c>
      <c r="M1512" s="6">
        <v>0</v>
      </c>
      <c r="N1512" s="6"/>
      <c r="O1512" s="6">
        <v>0</v>
      </c>
      <c r="P1512" s="6">
        <v>8814006.75</v>
      </c>
      <c r="Q1512" s="6">
        <v>112212268.72</v>
      </c>
      <c r="R1512" s="6"/>
      <c r="S1512" s="6">
        <v>644024178.15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64784648.89</v>
      </c>
      <c r="AA1512" s="6">
        <v>46136686.9</v>
      </c>
      <c r="AB1512" s="10">
        <f t="shared" si="103"/>
        <v>825022774.59</v>
      </c>
      <c r="AC1512" s="10">
        <f t="shared" si="102"/>
        <v>763759520.69</v>
      </c>
      <c r="AD1512" s="10">
        <f t="shared" si="100"/>
        <v>61263253.9000001</v>
      </c>
      <c r="AE1512" s="12">
        <f>C1512/(1+0.13)/VLOOKUP(A1512,[1]选股结果!$A$2:$AX$3002,3,FALSE)</f>
        <v>0.8364992540936</v>
      </c>
      <c r="AF1512" s="12">
        <f>(S1512/(1+0.1)+Z1512)/(VLOOKUP(A1512,[1]选股结果!$A$2:$AY$3002,51,FALSE))</f>
        <v>0.86536221789831</v>
      </c>
      <c r="AG1512" s="16"/>
      <c r="AH1512" s="12">
        <f>AD1512/VLOOKUP(A1512,[1]选股结果!$A$2:$AX$3002,35,FALSE)</f>
        <v>10.1236961052635</v>
      </c>
      <c r="AI1512" s="10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S1512/(1+0.13)+Z1512)</f>
        <v>116714811.052301</v>
      </c>
      <c r="AJ1512" s="10">
        <f t="shared" si="101"/>
        <v>-55451557.1523007</v>
      </c>
      <c r="AK1512" s="18">
        <f>AD1512-VLOOKUP(A1512,[2]选股结果!$A$2:$G$4900,7,FALSE)</f>
        <v>61326544.0100001</v>
      </c>
    </row>
    <row r="1513" spans="1:37">
      <c r="A1513" s="5" t="s">
        <v>3059</v>
      </c>
      <c r="B1513" s="5" t="s">
        <v>3060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/>
      <c r="L1513" s="6">
        <v>0</v>
      </c>
      <c r="M1513" s="6">
        <v>43900000</v>
      </c>
      <c r="N1513" s="6"/>
      <c r="O1513" s="6">
        <v>0</v>
      </c>
      <c r="P1513" s="6">
        <v>564718532.88</v>
      </c>
      <c r="Q1513" s="6">
        <v>59983473554.95</v>
      </c>
      <c r="R1513" s="6"/>
      <c r="S1513" s="6">
        <v>14139785714.17</v>
      </c>
      <c r="T1513" s="6">
        <v>84499883.02</v>
      </c>
      <c r="U1513" s="6">
        <v>0</v>
      </c>
      <c r="V1513" s="6">
        <v>0</v>
      </c>
      <c r="W1513" s="6">
        <v>0</v>
      </c>
      <c r="X1513" s="6">
        <v>228281176.01</v>
      </c>
      <c r="Y1513" s="6">
        <v>0</v>
      </c>
      <c r="Z1513" s="6">
        <v>462409402.8</v>
      </c>
      <c r="AA1513" s="6">
        <v>59284789573.63</v>
      </c>
      <c r="AB1513" s="10">
        <f t="shared" si="103"/>
        <v>75975238552.77</v>
      </c>
      <c r="AC1513" s="10">
        <f t="shared" si="102"/>
        <v>74764484282.51</v>
      </c>
      <c r="AD1513" s="10">
        <f t="shared" si="100"/>
        <v>1210754270.25998</v>
      </c>
      <c r="AE1513" s="12">
        <f>C1513/(1+0.13)/VLOOKUP(A1513,[1]选股结果!$A$2:$AX$3002,3,FALSE)</f>
        <v>0.993473765231572</v>
      </c>
      <c r="AF1513" s="12">
        <f>(S1513/(1+0.1)+Z1513)/(VLOOKUP(A1513,[1]选股结果!$A$2:$AY$3002,51,FALSE))</f>
        <v>1.0056006111352</v>
      </c>
      <c r="AG1513" s="16"/>
      <c r="AH1513" s="12">
        <f>AD1513/VLOOKUP(A1513,[1]选股结果!$A$2:$AX$3002,35,FALSE)</f>
        <v>-115.850196901209</v>
      </c>
      <c r="AI1513" s="10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S1513/(1+0.13)+Z1513)</f>
        <v>267099330.18469</v>
      </c>
      <c r="AJ1513" s="10">
        <f t="shared" si="101"/>
        <v>943654940.075289</v>
      </c>
      <c r="AK1513" s="18">
        <f>AD1513-VLOOKUP(A1513,[2]选股结果!$A$2:$G$4900,7,FALSE)</f>
        <v>1210974266.17998</v>
      </c>
    </row>
    <row r="1514" spans="1:37">
      <c r="A1514" s="5" t="s">
        <v>3061</v>
      </c>
      <c r="B1514" s="5" t="s">
        <v>3062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/>
      <c r="L1514" s="6">
        <v>0</v>
      </c>
      <c r="M1514" s="6">
        <v>0</v>
      </c>
      <c r="N1514" s="6"/>
      <c r="O1514" s="6">
        <v>0</v>
      </c>
      <c r="P1514" s="6">
        <v>346939149.06</v>
      </c>
      <c r="Q1514" s="6">
        <v>46115494.12</v>
      </c>
      <c r="R1514" s="6"/>
      <c r="S1514" s="6">
        <v>938048154.22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958415854.57</v>
      </c>
      <c r="AA1514" s="6">
        <v>52576661.61</v>
      </c>
      <c r="AB1514" s="10">
        <f t="shared" si="103"/>
        <v>2103313136.69</v>
      </c>
      <c r="AC1514" s="10">
        <f t="shared" si="102"/>
        <v>2295979819.46</v>
      </c>
      <c r="AD1514" s="10">
        <f t="shared" si="100"/>
        <v>-192666682.77</v>
      </c>
      <c r="AE1514" s="12">
        <f>C1514/(1+0.13)/VLOOKUP(A1514,[1]选股结果!$A$2:$AX$3002,3,FALSE)</f>
        <v>0.849871536414035</v>
      </c>
      <c r="AF1514" s="12">
        <f>(S1514/(1+0.1)+Z1514)/(VLOOKUP(A1514,[1]选股结果!$A$2:$AY$3002,51,FALSE))</f>
        <v>0.834431251690582</v>
      </c>
      <c r="AG1514" s="16"/>
      <c r="AH1514" s="12">
        <f>AD1514/VLOOKUP(A1514,[1]选股结果!$A$2:$AX$3002,35,FALSE)</f>
        <v>-22.5644551102009</v>
      </c>
      <c r="AI1514" s="10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S1514/(1+0.13)+Z1514)</f>
        <v>382017596.920796</v>
      </c>
      <c r="AJ1514" s="10">
        <f t="shared" si="101"/>
        <v>-574684279.690797</v>
      </c>
      <c r="AK1514" s="18">
        <f>AD1514-VLOOKUP(A1514,[2]选股结果!$A$2:$G$4900,7,FALSE)</f>
        <v>-192831006.38</v>
      </c>
    </row>
    <row r="1515" spans="1:37">
      <c r="A1515" s="5" t="s">
        <v>3063</v>
      </c>
      <c r="B1515" s="5" t="s">
        <v>3064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/>
      <c r="L1515" s="6">
        <v>0</v>
      </c>
      <c r="M1515" s="6">
        <v>0</v>
      </c>
      <c r="N1515" s="6"/>
      <c r="O1515" s="6">
        <v>0</v>
      </c>
      <c r="P1515" s="6">
        <v>1496929712.52</v>
      </c>
      <c r="Q1515" s="6">
        <v>141152815.56</v>
      </c>
      <c r="R1515" s="6"/>
      <c r="S1515" s="6">
        <v>2073734058.91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1387497988.43</v>
      </c>
      <c r="AA1515" s="6">
        <v>240102772.72</v>
      </c>
      <c r="AB1515" s="10">
        <f t="shared" si="103"/>
        <v>6619627280.53</v>
      </c>
      <c r="AC1515" s="10">
        <f t="shared" si="102"/>
        <v>5198264532.58</v>
      </c>
      <c r="AD1515" s="10">
        <f t="shared" si="100"/>
        <v>1421362747.95</v>
      </c>
      <c r="AE1515" s="12">
        <f>C1515/(1+0.13)/VLOOKUP(A1515,[1]选股结果!$A$2:$AX$3002,3,FALSE)</f>
        <v>0.650673921553361</v>
      </c>
      <c r="AF1515" s="12">
        <f>(S1515/(1+0.1)+Z1515)/(VLOOKUP(A1515,[1]选股结果!$A$2:$AY$3002,51,FALSE))</f>
        <v>0.511049991224837</v>
      </c>
      <c r="AG1515" s="16"/>
      <c r="AH1515" s="12">
        <f>AD1515/VLOOKUP(A1515,[1]选股结果!$A$2:$AX$3002,35,FALSE)</f>
        <v>1.21243904927211</v>
      </c>
      <c r="AI1515" s="10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S1515/(1+0.13)+Z1515)</f>
        <v>3181234686.62885</v>
      </c>
      <c r="AJ1515" s="10">
        <f t="shared" si="101"/>
        <v>-1759871938.67885</v>
      </c>
      <c r="AK1515" s="18">
        <f>AD1515-VLOOKUP(A1515,[2]选股结果!$A$2:$G$4900,7,FALSE)</f>
        <v>1421362747.95</v>
      </c>
    </row>
    <row r="1516" spans="1:37">
      <c r="A1516" s="5" t="s">
        <v>3065</v>
      </c>
      <c r="B1516" s="5" t="s">
        <v>3066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/>
      <c r="L1516" s="6">
        <v>0</v>
      </c>
      <c r="M1516" s="6">
        <v>0</v>
      </c>
      <c r="N1516" s="6"/>
      <c r="O1516" s="6">
        <v>0</v>
      </c>
      <c r="P1516" s="6">
        <v>186811505.16</v>
      </c>
      <c r="Q1516" s="6">
        <v>294790372.5</v>
      </c>
      <c r="R1516" s="6"/>
      <c r="S1516" s="6">
        <v>13345257417.04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291250678.94</v>
      </c>
      <c r="AA1516" s="6">
        <v>176762343.17</v>
      </c>
      <c r="AB1516" s="10">
        <f t="shared" si="103"/>
        <v>14481069101.49</v>
      </c>
      <c r="AC1516" s="10">
        <f t="shared" si="102"/>
        <v>14000081944.31</v>
      </c>
      <c r="AD1516" s="10">
        <f t="shared" si="100"/>
        <v>480987157.179998</v>
      </c>
      <c r="AE1516" s="12">
        <f>C1516/(1+0.13)/VLOOKUP(A1516,[1]选股结果!$A$2:$AX$3002,3,FALSE)</f>
        <v>0.908655637348226</v>
      </c>
      <c r="AF1516" s="12">
        <f>(S1516/(1+0.1)+Z1516)/(VLOOKUP(A1516,[1]选股结果!$A$2:$AY$3002,51,FALSE))</f>
        <v>0.931624859532619</v>
      </c>
      <c r="AG1516" s="16"/>
      <c r="AH1516" s="12">
        <f>AD1516/VLOOKUP(A1516,[1]选股结果!$A$2:$AX$3002,35,FALSE)</f>
        <v>1.53166753002615</v>
      </c>
      <c r="AI1516" s="10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S1516/(1+0.13)+Z1516)</f>
        <v>1233878645.3954</v>
      </c>
      <c r="AJ1516" s="10">
        <f t="shared" si="101"/>
        <v>-752891488.215397</v>
      </c>
      <c r="AK1516" s="18">
        <f>AD1516-VLOOKUP(A1516,[2]选股结果!$A$2:$G$4900,7,FALSE)</f>
        <v>481429436.149998</v>
      </c>
    </row>
    <row r="1517" spans="1:37">
      <c r="A1517" s="5" t="s">
        <v>3067</v>
      </c>
      <c r="B1517" s="5" t="s">
        <v>3068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/>
      <c r="L1517" s="6">
        <v>0</v>
      </c>
      <c r="M1517" s="6">
        <v>0</v>
      </c>
      <c r="N1517" s="6"/>
      <c r="O1517" s="6">
        <v>0</v>
      </c>
      <c r="P1517" s="6">
        <v>1157615765.26</v>
      </c>
      <c r="Q1517" s="6">
        <v>415662823.45</v>
      </c>
      <c r="R1517" s="6"/>
      <c r="S1517" s="6">
        <v>36645656278.96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609868132.93</v>
      </c>
      <c r="AA1517" s="6">
        <v>257438077.93</v>
      </c>
      <c r="AB1517" s="10">
        <f t="shared" si="103"/>
        <v>40421098544.96</v>
      </c>
      <c r="AC1517" s="10">
        <f t="shared" si="102"/>
        <v>38670578255.08</v>
      </c>
      <c r="AD1517" s="10">
        <f t="shared" si="100"/>
        <v>1750520289.88</v>
      </c>
      <c r="AE1517" s="12">
        <f>C1517/(1+0.13)/VLOOKUP(A1517,[1]选股结果!$A$2:$AX$3002,3,FALSE)</f>
        <v>0.910937354330092</v>
      </c>
      <c r="AF1517" s="12">
        <f>(S1517/(1+0.1)+Z1517)/(VLOOKUP(A1517,[1]选股结果!$A$2:$AY$3002,51,FALSE))</f>
        <v>0.91090489482568</v>
      </c>
      <c r="AG1517" s="16"/>
      <c r="AH1517" s="12">
        <f>AD1517/VLOOKUP(A1517,[1]选股结果!$A$2:$AX$3002,35,FALSE)</f>
        <v>1.14406648083786</v>
      </c>
      <c r="AI1517" s="10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S1517/(1+0.13)+Z1517)</f>
        <v>4202546275.64628</v>
      </c>
      <c r="AJ1517" s="10">
        <f t="shared" si="101"/>
        <v>-2452025985.76628</v>
      </c>
      <c r="AK1517" s="18">
        <f>AD1517-VLOOKUP(A1517,[2]选股结果!$A$2:$G$4900,7,FALSE)</f>
        <v>1750520289.88</v>
      </c>
    </row>
    <row r="1518" spans="1:37">
      <c r="A1518" s="5" t="s">
        <v>3069</v>
      </c>
      <c r="B1518" s="5" t="s">
        <v>3070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/>
      <c r="L1518" s="6">
        <v>0</v>
      </c>
      <c r="M1518" s="6">
        <v>0</v>
      </c>
      <c r="N1518" s="6"/>
      <c r="O1518" s="6">
        <v>0</v>
      </c>
      <c r="P1518" s="6">
        <v>26245181.31</v>
      </c>
      <c r="Q1518" s="6">
        <v>75127122.66</v>
      </c>
      <c r="R1518" s="6"/>
      <c r="S1518" s="6">
        <v>4943667434.44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102583727.92</v>
      </c>
      <c r="AA1518" s="6">
        <v>116102175.06</v>
      </c>
      <c r="AB1518" s="10">
        <f t="shared" si="103"/>
        <v>5428349233.5</v>
      </c>
      <c r="AC1518" s="10">
        <f t="shared" si="102"/>
        <v>5188598518.73</v>
      </c>
      <c r="AD1518" s="10">
        <f t="shared" si="100"/>
        <v>239750714.77</v>
      </c>
      <c r="AE1518" s="12">
        <f>C1518/(1+0.13)/VLOOKUP(A1518,[1]选股结果!$A$2:$AX$3002,3,FALSE)</f>
        <v>0.989662998026709</v>
      </c>
      <c r="AF1518" s="12">
        <f>(S1518/(1+0.1)+Z1518)/(VLOOKUP(A1518,[1]选股结果!$A$2:$AY$3002,51,FALSE))</f>
        <v>0.963868090106086</v>
      </c>
      <c r="AG1518" s="16"/>
      <c r="AH1518" s="12">
        <f>AD1518/VLOOKUP(A1518,[1]选股结果!$A$2:$AX$3002,35,FALSE)</f>
        <v>-30.4965796454783</v>
      </c>
      <c r="AI1518" s="10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S1518/(1+0.13)+Z1518)</f>
        <v>291634512.777256</v>
      </c>
      <c r="AJ1518" s="10">
        <f t="shared" si="101"/>
        <v>-51883798.0072565</v>
      </c>
      <c r="AK1518" s="18">
        <f>AD1518-VLOOKUP(A1518,[2]选股结果!$A$2:$G$4900,7,FALSE)</f>
        <v>239706399.05</v>
      </c>
    </row>
    <row r="1519" spans="1:37">
      <c r="A1519" s="5" t="s">
        <v>3071</v>
      </c>
      <c r="B1519" s="5" t="s">
        <v>3072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/>
      <c r="L1519" s="6">
        <v>0</v>
      </c>
      <c r="M1519" s="6">
        <v>0</v>
      </c>
      <c r="N1519" s="6"/>
      <c r="O1519" s="6">
        <v>0</v>
      </c>
      <c r="P1519" s="6">
        <v>45303019.97</v>
      </c>
      <c r="Q1519" s="6">
        <v>32071800.74</v>
      </c>
      <c r="R1519" s="6"/>
      <c r="S1519" s="6">
        <v>3893491791.18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150544640.5</v>
      </c>
      <c r="AA1519" s="6">
        <v>82672520.38</v>
      </c>
      <c r="AB1519" s="10">
        <f t="shared" si="103"/>
        <v>3792592089.72</v>
      </c>
      <c r="AC1519" s="10">
        <f t="shared" si="102"/>
        <v>4172011972.03</v>
      </c>
      <c r="AD1519" s="10">
        <f t="shared" si="100"/>
        <v>-379419882.31</v>
      </c>
      <c r="AE1519" s="12">
        <f>C1519/(1+0.13)/VLOOKUP(A1519,[1]选股结果!$A$2:$AX$3002,3,FALSE)</f>
        <v>0.94035166811793</v>
      </c>
      <c r="AF1519" s="12">
        <f>(S1519/(1+0.1)+Z1519)/(VLOOKUP(A1519,[1]选股结果!$A$2:$AY$3002,51,FALSE))</f>
        <v>1.03706215244</v>
      </c>
      <c r="AG1519" s="16"/>
      <c r="AH1519" s="12">
        <f>AD1519/VLOOKUP(A1519,[1]选股结果!$A$2:$AX$3002,35,FALSE)</f>
        <v>-18.2020333970734</v>
      </c>
      <c r="AI1519" s="10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S1519/(1+0.13)+Z1519)</f>
        <v>-37904804.4464602</v>
      </c>
      <c r="AJ1519" s="10">
        <f t="shared" si="101"/>
        <v>-341515077.86354</v>
      </c>
      <c r="AK1519" s="18">
        <f>AD1519-VLOOKUP(A1519,[2]选股结果!$A$2:$G$4900,7,FALSE)</f>
        <v>-379347962.69</v>
      </c>
    </row>
    <row r="1520" spans="1:37">
      <c r="A1520" s="5" t="s">
        <v>3073</v>
      </c>
      <c r="B1520" s="5" t="s">
        <v>3074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/>
      <c r="L1520" s="6">
        <v>0</v>
      </c>
      <c r="M1520" s="6">
        <v>0</v>
      </c>
      <c r="N1520" s="6"/>
      <c r="O1520" s="6">
        <v>0</v>
      </c>
      <c r="P1520" s="6">
        <v>699292684.27</v>
      </c>
      <c r="Q1520" s="6">
        <v>907976034.03</v>
      </c>
      <c r="R1520" s="6"/>
      <c r="S1520" s="6">
        <v>4444717595.68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1210629841.57</v>
      </c>
      <c r="AA1520" s="6">
        <v>2327890927.56</v>
      </c>
      <c r="AB1520" s="10">
        <f t="shared" si="103"/>
        <v>8731074317.63</v>
      </c>
      <c r="AC1520" s="10">
        <f t="shared" si="102"/>
        <v>8682531049.08</v>
      </c>
      <c r="AD1520" s="10">
        <f t="shared" si="100"/>
        <v>48543268.5500011</v>
      </c>
      <c r="AE1520" s="12">
        <f>C1520/(1+0.13)/VLOOKUP(A1520,[1]选股结果!$A$2:$AX$3002,3,FALSE)</f>
        <v>0.72341220766764</v>
      </c>
      <c r="AF1520" s="12">
        <f>(S1520/(1+0.1)+Z1520)/(VLOOKUP(A1520,[1]选股结果!$A$2:$AY$3002,51,FALSE))</f>
        <v>0.568149773161158</v>
      </c>
      <c r="AG1520" s="16"/>
      <c r="AH1520" s="12">
        <f>AD1520/VLOOKUP(A1520,[1]选股结果!$A$2:$AX$3002,35,FALSE)</f>
        <v>0.240873783058143</v>
      </c>
      <c r="AI1520" s="10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S1520/(1+0.13)+Z1520)</f>
        <v>4098769715.04336</v>
      </c>
      <c r="AJ1520" s="10">
        <f t="shared" si="101"/>
        <v>-4050226446.49336</v>
      </c>
      <c r="AK1520" s="18">
        <f>AD1520-VLOOKUP(A1520,[2]选股结果!$A$2:$G$4900,7,FALSE)</f>
        <v>54788918.2500011</v>
      </c>
    </row>
    <row r="1521" spans="1:37">
      <c r="A1521" s="5" t="s">
        <v>3075</v>
      </c>
      <c r="B1521" s="5" t="s">
        <v>3076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/>
      <c r="L1521" s="6">
        <v>0</v>
      </c>
      <c r="M1521" s="6">
        <v>0</v>
      </c>
      <c r="N1521" s="6"/>
      <c r="O1521" s="6">
        <v>0</v>
      </c>
      <c r="P1521" s="6">
        <v>13742703.49</v>
      </c>
      <c r="Q1521" s="6">
        <v>21536141.17</v>
      </c>
      <c r="R1521" s="6"/>
      <c r="S1521" s="6">
        <v>587345350.3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36770912.93</v>
      </c>
      <c r="AA1521" s="6">
        <v>11564887.08</v>
      </c>
      <c r="AB1521" s="10">
        <f t="shared" si="103"/>
        <v>649936545.01</v>
      </c>
      <c r="AC1521" s="10">
        <f t="shared" si="102"/>
        <v>649423853.8</v>
      </c>
      <c r="AD1521" s="10">
        <f t="shared" si="100"/>
        <v>512691.210000038</v>
      </c>
      <c r="AE1521" s="12">
        <f>C1521/(1+0.13)/VLOOKUP(A1521,[1]选股结果!$A$2:$AX$3002,3,FALSE)</f>
        <v>0.980041163111236</v>
      </c>
      <c r="AF1521" s="12">
        <f>(S1521/(1+0.1)+Z1521)/(VLOOKUP(A1521,[1]选股结果!$A$2:$AY$3002,51,FALSE))</f>
        <v>1.05358826424035</v>
      </c>
      <c r="AG1521" s="16"/>
      <c r="AH1521" s="12">
        <f>AD1521/VLOOKUP(A1521,[1]选股结果!$A$2:$AX$3002,35,FALSE)</f>
        <v>0.0164369356705826</v>
      </c>
      <c r="AI1521" s="10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S1521/(1+0.13)+Z1521)</f>
        <v>-14852707.5031859</v>
      </c>
      <c r="AJ1521" s="10">
        <f t="shared" si="101"/>
        <v>15365398.7131859</v>
      </c>
      <c r="AK1521" s="18">
        <f>AD1521-VLOOKUP(A1521,[2]选股结果!$A$2:$G$4900,7,FALSE)</f>
        <v>512691.210000038</v>
      </c>
    </row>
    <row r="1522" spans="1:37">
      <c r="A1522" s="5" t="s">
        <v>3077</v>
      </c>
      <c r="B1522" s="5" t="s">
        <v>3078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/>
      <c r="L1522" s="6">
        <v>0</v>
      </c>
      <c r="M1522" s="6">
        <v>0</v>
      </c>
      <c r="N1522" s="6"/>
      <c r="O1522" s="6">
        <v>0</v>
      </c>
      <c r="P1522" s="6">
        <v>121645927.34</v>
      </c>
      <c r="Q1522" s="6">
        <v>163876981.87</v>
      </c>
      <c r="R1522" s="6"/>
      <c r="S1522" s="6">
        <v>3826905876.71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313994845.66</v>
      </c>
      <c r="AA1522" s="6">
        <v>461001238.83</v>
      </c>
      <c r="AB1522" s="10">
        <f t="shared" si="103"/>
        <v>3981689455.71</v>
      </c>
      <c r="AC1522" s="10">
        <f t="shared" si="102"/>
        <v>4723547888.54</v>
      </c>
      <c r="AD1522" s="10">
        <f t="shared" si="100"/>
        <v>-741858432.83</v>
      </c>
      <c r="AE1522" s="12">
        <f>C1522/(1+0.13)/VLOOKUP(A1522,[1]选股结果!$A$2:$AX$3002,3,FALSE)</f>
        <v>0.791215221103022</v>
      </c>
      <c r="AF1522" s="12">
        <f>(S1522/(1+0.1)+Z1522)/(VLOOKUP(A1522,[1]选股结果!$A$2:$AY$3002,51,FALSE))</f>
        <v>0.967832234255926</v>
      </c>
      <c r="AG1522" s="16"/>
      <c r="AH1522" s="12">
        <f>AD1522/VLOOKUP(A1522,[1]选股结果!$A$2:$AX$3002,35,FALSE)</f>
        <v>-2.09443429170849</v>
      </c>
      <c r="AI1522" s="10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S1522/(1+0.13)+Z1522)</f>
        <v>218430630.050088</v>
      </c>
      <c r="AJ1522" s="10">
        <f t="shared" si="101"/>
        <v>-960289062.880088</v>
      </c>
      <c r="AK1522" s="18">
        <f>AD1522-VLOOKUP(A1522,[2]选股结果!$A$2:$G$4900,7,FALSE)</f>
        <v>-741864800.71</v>
      </c>
    </row>
    <row r="1523" spans="1:37">
      <c r="A1523" s="5" t="s">
        <v>3079</v>
      </c>
      <c r="B1523" s="5" t="s">
        <v>3080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/>
      <c r="L1523" s="6">
        <v>0</v>
      </c>
      <c r="M1523" s="6">
        <v>0</v>
      </c>
      <c r="N1523" s="6"/>
      <c r="O1523" s="6">
        <v>0</v>
      </c>
      <c r="P1523" s="6">
        <v>1915274226.1</v>
      </c>
      <c r="Q1523" s="6">
        <v>387533986.04</v>
      </c>
      <c r="R1523" s="6"/>
      <c r="S1523" s="6">
        <v>4573454100.98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1093470254.53</v>
      </c>
      <c r="AA1523" s="6">
        <v>1614043667.63</v>
      </c>
      <c r="AB1523" s="10">
        <f t="shared" si="103"/>
        <v>13040184783.61</v>
      </c>
      <c r="AC1523" s="10">
        <f t="shared" si="102"/>
        <v>9196242249.24</v>
      </c>
      <c r="AD1523" s="10">
        <f t="shared" si="100"/>
        <v>3843942534.37</v>
      </c>
      <c r="AE1523" s="12">
        <f>C1523/(1+0.13)/VLOOKUP(A1523,[1]选股结果!$A$2:$AX$3002,3,FALSE)</f>
        <v>1.00093437623439</v>
      </c>
      <c r="AF1523" s="12">
        <f>(S1523/(1+0.1)+Z1523)/(VLOOKUP(A1523,[1]选股结果!$A$2:$AY$3002,51,FALSE))</f>
        <v>0.610017366371032</v>
      </c>
      <c r="AG1523" s="16"/>
      <c r="AH1523" s="12">
        <f>AD1523/VLOOKUP(A1523,[1]选股结果!$A$2:$AX$3002,35,FALSE)</f>
        <v>1.80879134435699</v>
      </c>
      <c r="AI1523" s="10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S1523/(1+0.13)+Z1523)</f>
        <v>3467432292.89841</v>
      </c>
      <c r="AJ1523" s="10">
        <f t="shared" si="101"/>
        <v>376510241.471594</v>
      </c>
      <c r="AK1523" s="18">
        <f>AD1523-VLOOKUP(A1523,[2]选股结果!$A$2:$G$4900,7,FALSE)</f>
        <v>3846026858.01</v>
      </c>
    </row>
    <row r="1524" spans="1:37">
      <c r="A1524" s="5" t="s">
        <v>3081</v>
      </c>
      <c r="B1524" s="5" t="s">
        <v>3082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/>
      <c r="L1524" s="6">
        <v>0</v>
      </c>
      <c r="M1524" s="6">
        <v>0</v>
      </c>
      <c r="N1524" s="6"/>
      <c r="O1524" s="6">
        <v>0</v>
      </c>
      <c r="P1524" s="6">
        <v>377091602.11</v>
      </c>
      <c r="Q1524" s="6">
        <v>243398150.51</v>
      </c>
      <c r="R1524" s="6"/>
      <c r="S1524" s="6">
        <v>6585182915.43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561651103.55</v>
      </c>
      <c r="AA1524" s="6">
        <v>123278188.56</v>
      </c>
      <c r="AB1524" s="10">
        <f t="shared" si="103"/>
        <v>7444985608.22</v>
      </c>
      <c r="AC1524" s="10">
        <f t="shared" si="102"/>
        <v>7647203809.65</v>
      </c>
      <c r="AD1524" s="10">
        <f t="shared" si="100"/>
        <v>-202218201.43</v>
      </c>
      <c r="AE1524" s="12">
        <f>C1524/(1+0.13)/VLOOKUP(A1524,[1]选股结果!$A$2:$AX$3002,3,FALSE)</f>
        <v>0.741234455407441</v>
      </c>
      <c r="AF1524" s="12">
        <f>(S1524/(1+0.1)+Z1524)/(VLOOKUP(A1524,[1]选股结果!$A$2:$AY$3002,51,FALSE))</f>
        <v>0.831376538401939</v>
      </c>
      <c r="AG1524" s="16"/>
      <c r="AH1524" s="12">
        <f>AD1524/VLOOKUP(A1524,[1]选股结果!$A$2:$AX$3002,35,FALSE)</f>
        <v>-0.600062675884353</v>
      </c>
      <c r="AI1524" s="10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S1524/(1+0.13)+Z1524)</f>
        <v>1487065421.00947</v>
      </c>
      <c r="AJ1524" s="10">
        <f t="shared" si="101"/>
        <v>-1689283622.43947</v>
      </c>
      <c r="AK1524" s="18">
        <f>AD1524-VLOOKUP(A1524,[2]选股结果!$A$2:$G$4900,7,FALSE)</f>
        <v>-171959041.21</v>
      </c>
    </row>
    <row r="1525" spans="1:37">
      <c r="A1525" s="5" t="s">
        <v>3083</v>
      </c>
      <c r="B1525" s="5" t="s">
        <v>3084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/>
      <c r="L1525" s="6">
        <v>0</v>
      </c>
      <c r="M1525" s="6">
        <v>0</v>
      </c>
      <c r="N1525" s="6"/>
      <c r="O1525" s="6">
        <v>0</v>
      </c>
      <c r="P1525" s="6">
        <v>73153711.69</v>
      </c>
      <c r="Q1525" s="6">
        <v>89179072.12</v>
      </c>
      <c r="R1525" s="6"/>
      <c r="S1525" s="6">
        <v>1150700522.29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216316124.37</v>
      </c>
      <c r="AA1525" s="6">
        <v>95877435.85</v>
      </c>
      <c r="AB1525" s="10">
        <f t="shared" si="103"/>
        <v>1316738020.95</v>
      </c>
      <c r="AC1525" s="10">
        <f t="shared" si="102"/>
        <v>1536047794.2</v>
      </c>
      <c r="AD1525" s="10">
        <f t="shared" si="100"/>
        <v>-219309773.25</v>
      </c>
      <c r="AE1525" s="12">
        <f>C1525/(1+0.13)/VLOOKUP(A1525,[1]选股结果!$A$2:$AX$3002,3,FALSE)</f>
        <v>0.628542100614287</v>
      </c>
      <c r="AF1525" s="12">
        <f>(S1525/(1+0.1)+Z1525)/(VLOOKUP(A1525,[1]选股结果!$A$2:$AY$3002,51,FALSE))</f>
        <v>0.750546848876709</v>
      </c>
      <c r="AG1525" s="16"/>
      <c r="AH1525" s="12">
        <f>AD1525/VLOOKUP(A1525,[1]选股结果!$A$2:$AX$3002,35,FALSE)</f>
        <v>-4.51364531330334</v>
      </c>
      <c r="AI1525" s="10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S1525/(1+0.13)+Z1525)</f>
        <v>447348452.575664</v>
      </c>
      <c r="AJ1525" s="10">
        <f t="shared" si="101"/>
        <v>-666658225.825664</v>
      </c>
      <c r="AK1525" s="18">
        <f>AD1525-VLOOKUP(A1525,[2]选股结果!$A$2:$G$4900,7,FALSE)</f>
        <v>-219266756.54</v>
      </c>
    </row>
    <row r="1526" spans="1:37">
      <c r="A1526" s="5" t="s">
        <v>3085</v>
      </c>
      <c r="B1526" s="5" t="s">
        <v>3086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/>
      <c r="L1526" s="6">
        <v>0</v>
      </c>
      <c r="M1526" s="6">
        <v>0</v>
      </c>
      <c r="N1526" s="6"/>
      <c r="O1526" s="6">
        <v>0</v>
      </c>
      <c r="P1526" s="6">
        <v>26827142.96</v>
      </c>
      <c r="Q1526" s="6">
        <v>152511262.83</v>
      </c>
      <c r="R1526" s="6"/>
      <c r="S1526" s="6">
        <v>279742965.17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126924535.64</v>
      </c>
      <c r="AA1526" s="6">
        <v>288152873.14</v>
      </c>
      <c r="AB1526" s="10">
        <f t="shared" si="103"/>
        <v>1314261565.06</v>
      </c>
      <c r="AC1526" s="10">
        <f t="shared" si="102"/>
        <v>721647516.91</v>
      </c>
      <c r="AD1526" s="10">
        <f t="shared" si="100"/>
        <v>592614048.15</v>
      </c>
      <c r="AE1526" s="12">
        <f>C1526/(1+0.13)/VLOOKUP(A1526,[1]选股结果!$A$2:$AX$3002,3,FALSE)</f>
        <v>0.661730123665827</v>
      </c>
      <c r="AF1526" s="12">
        <f>(S1526/(1+0.1)+Z1526)/(VLOOKUP(A1526,[1]选股结果!$A$2:$AY$3002,51,FALSE))</f>
        <v>0.336088871458593</v>
      </c>
      <c r="AG1526" s="16"/>
      <c r="AH1526" s="12">
        <f>AD1526/VLOOKUP(A1526,[1]选股结果!$A$2:$AX$3002,35,FALSE)</f>
        <v>-113.282087756056</v>
      </c>
      <c r="AI1526" s="10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S1526/(1+0.13)+Z1526)</f>
        <v>759847200.421858</v>
      </c>
      <c r="AJ1526" s="10">
        <f t="shared" si="101"/>
        <v>-167233152.271858</v>
      </c>
      <c r="AK1526" s="18">
        <f>AD1526-VLOOKUP(A1526,[2]选股结果!$A$2:$G$4900,7,FALSE)</f>
        <v>592614048.15</v>
      </c>
    </row>
    <row r="1527" spans="1:37">
      <c r="A1527" s="5" t="s">
        <v>3087</v>
      </c>
      <c r="B1527" s="5" t="s">
        <v>3088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/>
      <c r="L1527" s="6">
        <v>0</v>
      </c>
      <c r="M1527" s="6">
        <v>0</v>
      </c>
      <c r="N1527" s="6"/>
      <c r="O1527" s="6">
        <v>0</v>
      </c>
      <c r="P1527" s="6">
        <v>15673072.5</v>
      </c>
      <c r="Q1527" s="6">
        <v>2108983.26</v>
      </c>
      <c r="R1527" s="6"/>
      <c r="S1527" s="6">
        <v>273514290.14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18998589.08</v>
      </c>
      <c r="AA1527" s="6">
        <v>6120151.26</v>
      </c>
      <c r="AB1527" s="10">
        <f t="shared" si="103"/>
        <v>284652188.88</v>
      </c>
      <c r="AC1527" s="10">
        <f t="shared" si="102"/>
        <v>314306102.98</v>
      </c>
      <c r="AD1527" s="10">
        <f t="shared" si="100"/>
        <v>-29653914.1</v>
      </c>
      <c r="AE1527" s="12">
        <f>C1527/(1+0.13)/VLOOKUP(A1527,[1]选股结果!$A$2:$AX$3002,3,FALSE)</f>
        <v>1.00476218206178</v>
      </c>
      <c r="AF1527" s="12">
        <f>(S1527/(1+0.1)+Z1527)/(VLOOKUP(A1527,[1]选股结果!$A$2:$AY$3002,51,FALSE))</f>
        <v>1.15563261097849</v>
      </c>
      <c r="AG1527" s="16"/>
      <c r="AH1527" s="12">
        <f>AD1527/VLOOKUP(A1527,[1]选股结果!$A$2:$AX$3002,35,FALSE)</f>
        <v>-1.88249357522615</v>
      </c>
      <c r="AI1527" s="10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S1527/(1+0.13)+Z1527)</f>
        <v>-29443664.4716814</v>
      </c>
      <c r="AJ1527" s="10">
        <f t="shared" si="101"/>
        <v>-210249.628318548</v>
      </c>
      <c r="AK1527" s="18">
        <f>AD1527-VLOOKUP(A1527,[2]选股结果!$A$2:$G$4900,7,FALSE)</f>
        <v>-29653914.1</v>
      </c>
    </row>
    <row r="1528" spans="1:37">
      <c r="A1528" s="5" t="s">
        <v>3089</v>
      </c>
      <c r="B1528" s="5" t="s">
        <v>3090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/>
      <c r="L1528" s="6">
        <v>0</v>
      </c>
      <c r="M1528" s="6">
        <v>0</v>
      </c>
      <c r="N1528" s="6"/>
      <c r="O1528" s="6">
        <v>0</v>
      </c>
      <c r="P1528" s="6">
        <v>237350484.5</v>
      </c>
      <c r="Q1528" s="6">
        <v>92059782.98</v>
      </c>
      <c r="R1528" s="6"/>
      <c r="S1528" s="6">
        <v>5200392460.93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747910488.97</v>
      </c>
      <c r="AA1528" s="6">
        <v>192307617.55</v>
      </c>
      <c r="AB1528" s="10">
        <f t="shared" si="103"/>
        <v>7023448109.42</v>
      </c>
      <c r="AC1528" s="10">
        <f t="shared" si="102"/>
        <v>6377961051.95</v>
      </c>
      <c r="AD1528" s="10">
        <f t="shared" si="100"/>
        <v>645487057.469998</v>
      </c>
      <c r="AE1528" s="12">
        <f>C1528/(1+0.13)/VLOOKUP(A1528,[1]选股结果!$A$2:$AX$3002,3,FALSE)</f>
        <v>0.984458857969918</v>
      </c>
      <c r="AF1528" s="12">
        <f>(S1528/(1+0.1)+Z1528)/(VLOOKUP(A1528,[1]选股结果!$A$2:$AY$3002,51,FALSE))</f>
        <v>0.900109775584588</v>
      </c>
      <c r="AG1528" s="16"/>
      <c r="AH1528" s="12">
        <f>AD1528/VLOOKUP(A1528,[1]选股结果!$A$2:$AX$3002,35,FALSE)</f>
        <v>13.1147030239759</v>
      </c>
      <c r="AI1528" s="10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S1528/(1+0.13)+Z1528)</f>
        <v>733163636.768052</v>
      </c>
      <c r="AJ1528" s="10">
        <f t="shared" si="101"/>
        <v>-87676579.2980537</v>
      </c>
      <c r="AK1528" s="18">
        <f>AD1528-VLOOKUP(A1528,[2]选股结果!$A$2:$G$4900,7,FALSE)</f>
        <v>697283493.189998</v>
      </c>
    </row>
    <row r="1529" spans="1:37">
      <c r="A1529" s="5" t="s">
        <v>3091</v>
      </c>
      <c r="B1529" s="5" t="s">
        <v>3092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/>
      <c r="L1529" s="6">
        <v>0</v>
      </c>
      <c r="M1529" s="6">
        <v>0</v>
      </c>
      <c r="N1529" s="6"/>
      <c r="O1529" s="6">
        <v>0</v>
      </c>
      <c r="P1529" s="6">
        <v>543663949.08</v>
      </c>
      <c r="Q1529" s="6">
        <v>349728034.81</v>
      </c>
      <c r="R1529" s="6"/>
      <c r="S1529" s="6">
        <v>8864580178.81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1050030775.47</v>
      </c>
      <c r="AA1529" s="6">
        <v>867121449.43</v>
      </c>
      <c r="AB1529" s="10">
        <f t="shared" si="103"/>
        <v>13952764045.27</v>
      </c>
      <c r="AC1529" s="10">
        <f t="shared" si="102"/>
        <v>11325396352.79</v>
      </c>
      <c r="AD1529" s="10">
        <f t="shared" si="100"/>
        <v>2627367692.48</v>
      </c>
      <c r="AE1529" s="12">
        <f>C1529/(1+0.13)/VLOOKUP(A1529,[1]选股结果!$A$2:$AX$3002,3,FALSE)</f>
        <v>0.726056074025554</v>
      </c>
      <c r="AF1529" s="12">
        <f>(S1529/(1+0.1)+Z1529)/(VLOOKUP(A1529,[1]选股结果!$A$2:$AY$3002,51,FALSE))</f>
        <v>0.706678046680066</v>
      </c>
      <c r="AG1529" s="16"/>
      <c r="AH1529" s="12">
        <f>AD1529/VLOOKUP(A1529,[1]选股结果!$A$2:$AX$3002,35,FALSE)</f>
        <v>0.977618416054081</v>
      </c>
      <c r="AI1529" s="10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S1529/(1+0.13)+Z1529)</f>
        <v>3994726890.24416</v>
      </c>
      <c r="AJ1529" s="10">
        <f t="shared" si="101"/>
        <v>-1367359197.76416</v>
      </c>
      <c r="AK1529" s="18">
        <f>AD1529-VLOOKUP(A1529,[2]选股结果!$A$2:$G$4900,7,FALSE)</f>
        <v>2627933473.83</v>
      </c>
    </row>
    <row r="1530" spans="1:37">
      <c r="A1530" s="5" t="s">
        <v>3093</v>
      </c>
      <c r="B1530" s="5" t="s">
        <v>3094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/>
      <c r="L1530" s="6">
        <v>0</v>
      </c>
      <c r="M1530" s="6">
        <v>0</v>
      </c>
      <c r="N1530" s="6"/>
      <c r="O1530" s="6">
        <v>0</v>
      </c>
      <c r="P1530" s="6">
        <v>897690459.88</v>
      </c>
      <c r="Q1530" s="6">
        <v>447081841.86</v>
      </c>
      <c r="R1530" s="6"/>
      <c r="S1530" s="6">
        <v>21462352361.38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1608843778.66</v>
      </c>
      <c r="AA1530" s="6">
        <v>1388064573.46</v>
      </c>
      <c r="AB1530" s="10">
        <f t="shared" si="103"/>
        <v>26723191017.96</v>
      </c>
      <c r="AC1530" s="10">
        <f t="shared" si="102"/>
        <v>25356951173.38</v>
      </c>
      <c r="AD1530" s="10">
        <f t="shared" si="100"/>
        <v>1366239844.58</v>
      </c>
      <c r="AE1530" s="12">
        <f>C1530/(1+0.13)/VLOOKUP(A1530,[1]选股结果!$A$2:$AX$3002,3,FALSE)</f>
        <v>0.785753637176368</v>
      </c>
      <c r="AF1530" s="12">
        <f>(S1530/(1+0.1)+Z1530)/(VLOOKUP(A1530,[1]选股结果!$A$2:$AY$3002,51,FALSE))</f>
        <v>0.782322561611256</v>
      </c>
      <c r="AG1530" s="16"/>
      <c r="AH1530" s="12">
        <f>AD1530/VLOOKUP(A1530,[1]选股结果!$A$2:$AX$3002,35,FALSE)</f>
        <v>0.880520421763968</v>
      </c>
      <c r="AI1530" s="10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S1530/(1+0.13)+Z1530)</f>
        <v>6394554633.19761</v>
      </c>
      <c r="AJ1530" s="10">
        <f t="shared" si="101"/>
        <v>-5028314788.61761</v>
      </c>
      <c r="AK1530" s="18">
        <f>AD1530-VLOOKUP(A1530,[2]选股结果!$A$2:$G$4900,7,FALSE)</f>
        <v>1239839554.15</v>
      </c>
    </row>
    <row r="1531" spans="1:37">
      <c r="A1531" s="5" t="s">
        <v>3095</v>
      </c>
      <c r="B1531" s="5" t="s">
        <v>3096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/>
      <c r="L1531" s="6">
        <v>0</v>
      </c>
      <c r="M1531" s="6">
        <v>0</v>
      </c>
      <c r="N1531" s="6"/>
      <c r="O1531" s="6">
        <v>0</v>
      </c>
      <c r="P1531" s="6">
        <v>779471.42</v>
      </c>
      <c r="Q1531" s="6">
        <v>320046692.44</v>
      </c>
      <c r="R1531" s="6"/>
      <c r="S1531" s="6">
        <v>418132639.53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8047611.19</v>
      </c>
      <c r="AA1531" s="6">
        <v>269094452.17</v>
      </c>
      <c r="AB1531" s="10">
        <f t="shared" si="103"/>
        <v>685215404.04</v>
      </c>
      <c r="AC1531" s="10">
        <f t="shared" si="102"/>
        <v>696054174.31</v>
      </c>
      <c r="AD1531" s="10">
        <f t="shared" si="100"/>
        <v>-10838770.27</v>
      </c>
      <c r="AE1531" s="12">
        <f>C1531/(1+0.13)/VLOOKUP(A1531,[1]选股结果!$A$2:$AX$3002,3,FALSE)</f>
        <v>1.14365170428573</v>
      </c>
      <c r="AF1531" s="12">
        <f>(S1531/(1+0.1)+Z1531)/(VLOOKUP(A1531,[1]选股结果!$A$2:$AY$3002,51,FALSE))</f>
        <v>1.39368737469401</v>
      </c>
      <c r="AG1531" s="16"/>
      <c r="AH1531" s="12">
        <f>AD1531/VLOOKUP(A1531,[1]选股结果!$A$2:$AX$3002,35,FALSE)</f>
        <v>-3.8654836495331</v>
      </c>
      <c r="AI1531" s="10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S1531/(1+0.13)+Z1531)</f>
        <v>-99557654.539823</v>
      </c>
      <c r="AJ1531" s="10">
        <f t="shared" si="101"/>
        <v>88718884.269823</v>
      </c>
      <c r="AK1531" s="18">
        <f>AD1531-VLOOKUP(A1531,[2]选股结果!$A$2:$G$4900,7,FALSE)</f>
        <v>-10838770.27</v>
      </c>
    </row>
    <row r="1532" spans="1:37">
      <c r="A1532" s="5" t="s">
        <v>3097</v>
      </c>
      <c r="B1532" s="5" t="s">
        <v>3098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/>
      <c r="L1532" s="6">
        <v>0</v>
      </c>
      <c r="M1532" s="6">
        <v>0</v>
      </c>
      <c r="N1532" s="6"/>
      <c r="O1532" s="6">
        <v>0</v>
      </c>
      <c r="P1532" s="6">
        <v>40056525.41</v>
      </c>
      <c r="Q1532" s="6">
        <v>2865033.86</v>
      </c>
      <c r="R1532" s="6"/>
      <c r="S1532" s="6">
        <v>447270380.76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86063943.69</v>
      </c>
      <c r="AA1532" s="6">
        <v>32321765.18</v>
      </c>
      <c r="AB1532" s="10">
        <f t="shared" si="103"/>
        <v>514900678.81</v>
      </c>
      <c r="AC1532" s="10">
        <f t="shared" si="102"/>
        <v>605712615.04</v>
      </c>
      <c r="AD1532" s="10">
        <f t="shared" si="100"/>
        <v>-90811936.23</v>
      </c>
      <c r="AE1532" s="12">
        <f>C1532/(1+0.13)/VLOOKUP(A1532,[1]选股结果!$A$2:$AX$3002,3,FALSE)</f>
        <v>0.461916481176198</v>
      </c>
      <c r="AF1532" s="12">
        <f>(S1532/(1+0.1)+Z1532)/(VLOOKUP(A1532,[1]选股结果!$A$2:$AY$3002,51,FALSE))</f>
        <v>0.530945488986552</v>
      </c>
      <c r="AG1532" s="16"/>
      <c r="AH1532" s="12">
        <f>AD1532/VLOOKUP(A1532,[1]选股结果!$A$2:$AX$3002,35,FALSE)</f>
        <v>-1.8439272426547</v>
      </c>
      <c r="AI1532" s="10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S1532/(1+0.13)+Z1532)</f>
        <v>446038626.812212</v>
      </c>
      <c r="AJ1532" s="10">
        <f t="shared" si="101"/>
        <v>-536850563.042212</v>
      </c>
      <c r="AK1532" s="18">
        <f>AD1532-VLOOKUP(A1532,[2]选股结果!$A$2:$G$4900,7,FALSE)</f>
        <v>-90811936.23</v>
      </c>
    </row>
    <row r="1533" spans="1:37">
      <c r="A1533" s="5" t="s">
        <v>3099</v>
      </c>
      <c r="B1533" s="5" t="s">
        <v>3100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/>
      <c r="L1533" s="6">
        <v>0</v>
      </c>
      <c r="M1533" s="6">
        <v>0</v>
      </c>
      <c r="N1533" s="6"/>
      <c r="O1533" s="6">
        <v>0</v>
      </c>
      <c r="P1533" s="6">
        <v>11120636.11</v>
      </c>
      <c r="Q1533" s="6">
        <v>7735995.1</v>
      </c>
      <c r="R1533" s="6"/>
      <c r="S1533" s="6">
        <v>55300477.55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19954911.34</v>
      </c>
      <c r="AA1533" s="6">
        <v>10464504.6</v>
      </c>
      <c r="AB1533" s="10">
        <f t="shared" si="103"/>
        <v>50993570.49</v>
      </c>
      <c r="AC1533" s="10">
        <f t="shared" si="102"/>
        <v>96840529.6</v>
      </c>
      <c r="AD1533" s="10">
        <f t="shared" si="100"/>
        <v>-45846959.11</v>
      </c>
      <c r="AE1533" s="12">
        <f>C1533/(1+0.13)/VLOOKUP(A1533,[1]选股结果!$A$2:$AX$3002,3,FALSE)</f>
        <v>0.397144034623051</v>
      </c>
      <c r="AF1533" s="12">
        <f>(S1533/(1+0.1)+Z1533)/(VLOOKUP(A1533,[1]选股结果!$A$2:$AY$3002,51,FALSE))</f>
        <v>0.68303677673633</v>
      </c>
      <c r="AG1533" s="16"/>
      <c r="AH1533" s="12">
        <f>AD1533/VLOOKUP(A1533,[1]选股结果!$A$2:$AX$3002,35,FALSE)</f>
        <v>5.44731661774098</v>
      </c>
      <c r="AI1533" s="10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S1533/(1+0.13)+Z1533)</f>
        <v>33924023.5820354</v>
      </c>
      <c r="AJ1533" s="10">
        <f t="shared" si="101"/>
        <v>-79770982.6920354</v>
      </c>
      <c r="AK1533" s="18">
        <f>AD1533-VLOOKUP(A1533,[2]选股结果!$A$2:$G$4900,7,FALSE)</f>
        <v>-45846959.11</v>
      </c>
    </row>
    <row r="1534" spans="1:37">
      <c r="A1534" s="5" t="s">
        <v>3101</v>
      </c>
      <c r="B1534" s="5" t="s">
        <v>3102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/>
      <c r="L1534" s="6">
        <v>0</v>
      </c>
      <c r="M1534" s="6">
        <v>0</v>
      </c>
      <c r="N1534" s="6"/>
      <c r="O1534" s="6">
        <v>0</v>
      </c>
      <c r="P1534" s="6">
        <v>563994113.64</v>
      </c>
      <c r="Q1534" s="6">
        <v>1970525077.65</v>
      </c>
      <c r="R1534" s="6"/>
      <c r="S1534" s="6">
        <v>39583059997.91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3309082184.39</v>
      </c>
      <c r="AA1534" s="6">
        <v>1320089405.96</v>
      </c>
      <c r="AB1534" s="10">
        <f t="shared" si="103"/>
        <v>40143016693.88</v>
      </c>
      <c r="AC1534" s="10">
        <f t="shared" si="102"/>
        <v>44776225701.9</v>
      </c>
      <c r="AD1534" s="10">
        <f t="shared" si="100"/>
        <v>-4633209008.02</v>
      </c>
      <c r="AE1534" s="12">
        <f>C1534/(1+0.13)/VLOOKUP(A1534,[1]选股结果!$A$2:$AX$3002,3,FALSE)</f>
        <v>0.883710866122426</v>
      </c>
      <c r="AF1534" s="12">
        <f>(S1534/(1+0.1)+Z1534)/(VLOOKUP(A1534,[1]选股结果!$A$2:$AY$3002,51,FALSE))</f>
        <v>1.00978977587928</v>
      </c>
      <c r="AG1534" s="16"/>
      <c r="AH1534" s="12">
        <f>AD1534/VLOOKUP(A1534,[1]选股结果!$A$2:$AX$3002,35,FALSE)</f>
        <v>25.9792580144572</v>
      </c>
      <c r="AI1534" s="10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S1534/(1+0.13)+Z1534)</f>
        <v>574396406.071411</v>
      </c>
      <c r="AJ1534" s="10">
        <f t="shared" si="101"/>
        <v>-5207605414.09141</v>
      </c>
      <c r="AK1534" s="18">
        <f>AD1534-VLOOKUP(A1534,[2]选股结果!$A$2:$G$4900,7,FALSE)</f>
        <v>-4631978192.38</v>
      </c>
    </row>
    <row r="1535" spans="1:37">
      <c r="A1535" s="5" t="s">
        <v>3103</v>
      </c>
      <c r="B1535" s="5" t="s">
        <v>3104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/>
      <c r="L1535" s="6">
        <v>0</v>
      </c>
      <c r="M1535" s="6">
        <v>0</v>
      </c>
      <c r="N1535" s="6"/>
      <c r="O1535" s="6">
        <v>0</v>
      </c>
      <c r="P1535" s="6">
        <v>66129903.96</v>
      </c>
      <c r="Q1535" s="6">
        <v>32810446.09</v>
      </c>
      <c r="R1535" s="6"/>
      <c r="S1535" s="6">
        <v>3464293624.87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537694316.68</v>
      </c>
      <c r="AA1535" s="6">
        <v>368838851.84</v>
      </c>
      <c r="AB1535" s="10">
        <f t="shared" si="103"/>
        <v>4346752354.54</v>
      </c>
      <c r="AC1535" s="10">
        <f t="shared" si="102"/>
        <v>4436956697.35</v>
      </c>
      <c r="AD1535" s="10">
        <f t="shared" si="100"/>
        <v>-90204342.8099995</v>
      </c>
      <c r="AE1535" s="12">
        <f>C1535/(1+0.13)/VLOOKUP(A1535,[1]选股结果!$A$2:$AX$3002,3,FALSE)</f>
        <v>0.87374462487205</v>
      </c>
      <c r="AF1535" s="12">
        <f>(S1535/(1+0.1)+Z1535)/(VLOOKUP(A1535,[1]选股结果!$A$2:$AY$3002,51,FALSE))</f>
        <v>0.838522217858389</v>
      </c>
      <c r="AG1535" s="16"/>
      <c r="AH1535" s="12">
        <f>AD1535/VLOOKUP(A1535,[1]选股结果!$A$2:$AX$3002,35,FALSE)</f>
        <v>3.46025399137521</v>
      </c>
      <c r="AI1535" s="10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S1535/(1+0.13)+Z1535)</f>
        <v>793642551.748584</v>
      </c>
      <c r="AJ1535" s="10">
        <f t="shared" si="101"/>
        <v>-883846894.558583</v>
      </c>
      <c r="AK1535" s="18">
        <f>AD1535-VLOOKUP(A1535,[2]选股结果!$A$2:$G$4900,7,FALSE)</f>
        <v>-89859238.5899995</v>
      </c>
    </row>
    <row r="1536" spans="1:37">
      <c r="A1536" s="5" t="s">
        <v>3105</v>
      </c>
      <c r="B1536" s="5" t="s">
        <v>3106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/>
      <c r="L1536" s="6">
        <v>0</v>
      </c>
      <c r="M1536" s="6">
        <v>0</v>
      </c>
      <c r="N1536" s="6"/>
      <c r="O1536" s="6">
        <v>0</v>
      </c>
      <c r="P1536" s="6">
        <v>34499545.82</v>
      </c>
      <c r="Q1536" s="6">
        <v>51165488.26</v>
      </c>
      <c r="R1536" s="6"/>
      <c r="S1536" s="6">
        <v>1366741815.21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323440086.66</v>
      </c>
      <c r="AA1536" s="6">
        <v>58047928.21</v>
      </c>
      <c r="AB1536" s="10">
        <f t="shared" si="103"/>
        <v>1644196157.24</v>
      </c>
      <c r="AC1536" s="10">
        <f t="shared" si="102"/>
        <v>1782729375.9</v>
      </c>
      <c r="AD1536" s="10">
        <f t="shared" si="100"/>
        <v>-138533218.66</v>
      </c>
      <c r="AE1536" s="12">
        <f>C1536/(1+0.13)/VLOOKUP(A1536,[1]选股结果!$A$2:$AX$3002,3,FALSE)</f>
        <v>0.938018071293999</v>
      </c>
      <c r="AF1536" s="12">
        <f>(S1536/(1+0.1)+Z1536)/(VLOOKUP(A1536,[1]选股结果!$A$2:$AY$3002,51,FALSE))</f>
        <v>1.02397885735749</v>
      </c>
      <c r="AG1536" s="16"/>
      <c r="AH1536" s="12">
        <f>AD1536/VLOOKUP(A1536,[1]选股结果!$A$2:$AX$3002,35,FALSE)</f>
        <v>2.43033642556352</v>
      </c>
      <c r="AI1536" s="10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S1536/(1+0.13)+Z1536)</f>
        <v>-3683443.40929246</v>
      </c>
      <c r="AJ1536" s="10">
        <f t="shared" si="101"/>
        <v>-134849775.250708</v>
      </c>
      <c r="AK1536" s="18">
        <f>AD1536-VLOOKUP(A1536,[2]选股结果!$A$2:$G$4900,7,FALSE)</f>
        <v>-138214418.06</v>
      </c>
    </row>
    <row r="1537" spans="1:37">
      <c r="A1537" s="5" t="s">
        <v>3107</v>
      </c>
      <c r="B1537" s="5" t="s">
        <v>3108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/>
      <c r="L1537" s="6">
        <v>0</v>
      </c>
      <c r="M1537" s="6">
        <v>0</v>
      </c>
      <c r="N1537" s="6"/>
      <c r="O1537" s="6">
        <v>0</v>
      </c>
      <c r="P1537" s="6">
        <v>13944763888.87</v>
      </c>
      <c r="Q1537" s="6">
        <v>47000252496.51</v>
      </c>
      <c r="R1537" s="6"/>
      <c r="S1537" s="6">
        <v>693319916483.96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4312191462.04</v>
      </c>
      <c r="AA1537" s="6">
        <v>39291740360.46</v>
      </c>
      <c r="AB1537" s="10">
        <f t="shared" si="103"/>
        <v>692004583924.29</v>
      </c>
      <c r="AC1537" s="10">
        <f t="shared" si="102"/>
        <v>750868612195.33</v>
      </c>
      <c r="AD1537" s="10">
        <f t="shared" si="100"/>
        <v>-58864028271.0399</v>
      </c>
      <c r="AE1537" s="12">
        <f>C1537/(1+0.13)/VLOOKUP(A1537,[1]选股结果!$A$2:$AX$3002,3,FALSE)</f>
        <v>1.21151931399537</v>
      </c>
      <c r="AF1537" s="12">
        <f>(S1537/(1+0.1)+Z1537)/(VLOOKUP(A1537,[1]选股结果!$A$2:$AY$3002,51,FALSE))</f>
        <v>1.3634993570478</v>
      </c>
      <c r="AG1537" s="16"/>
      <c r="AH1537" s="12">
        <f>AD1537/VLOOKUP(A1537,[1]选股结果!$A$2:$AX$3002,35,FALSE)</f>
        <v>-15.7398471188122</v>
      </c>
      <c r="AI1537" s="10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S1537/(1+0.13)+Z1537)</f>
        <v>-152447326606.004</v>
      </c>
      <c r="AJ1537" s="10">
        <f t="shared" si="101"/>
        <v>93583298334.9639</v>
      </c>
      <c r="AK1537" s="18">
        <f>AD1537-VLOOKUP(A1537,[2]选股结果!$A$2:$G$4900,7,FALSE)</f>
        <v>-58851581012.6699</v>
      </c>
    </row>
    <row r="1538" spans="1:37">
      <c r="A1538" s="5" t="s">
        <v>3109</v>
      </c>
      <c r="B1538" s="5" t="s">
        <v>3110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/>
      <c r="L1538" s="6">
        <v>0</v>
      </c>
      <c r="M1538" s="6">
        <v>1587368514.57</v>
      </c>
      <c r="N1538" s="6"/>
      <c r="O1538" s="6">
        <v>0</v>
      </c>
      <c r="P1538" s="6">
        <v>806298776.28</v>
      </c>
      <c r="Q1538" s="6">
        <v>1597157263.95</v>
      </c>
      <c r="R1538" s="6"/>
      <c r="S1538" s="6">
        <v>2568911.58</v>
      </c>
      <c r="T1538" s="6">
        <v>0</v>
      </c>
      <c r="U1538" s="6">
        <v>0</v>
      </c>
      <c r="V1538" s="6">
        <v>0</v>
      </c>
      <c r="W1538" s="6">
        <v>0</v>
      </c>
      <c r="X1538" s="6">
        <v>520609001.77</v>
      </c>
      <c r="Y1538" s="6">
        <v>0</v>
      </c>
      <c r="Z1538" s="6">
        <v>1403048355</v>
      </c>
      <c r="AA1538" s="6">
        <v>1354599319.29</v>
      </c>
      <c r="AB1538" s="10">
        <f t="shared" si="103"/>
        <v>6004095696.31</v>
      </c>
      <c r="AC1538" s="10">
        <f t="shared" si="102"/>
        <v>4087124363.92</v>
      </c>
      <c r="AD1538" s="10">
        <f t="shared" si="100"/>
        <v>1916971332.39</v>
      </c>
      <c r="AE1538" s="12">
        <f>C1538/(1+0.13)/VLOOKUP(A1538,[1]选股结果!$A$2:$AX$3002,3,FALSE)</f>
        <v>0.077135585360344</v>
      </c>
      <c r="AF1538" s="12">
        <f>(S1538/(1+0.1)+Z1538)/(VLOOKUP(A1538,[1]选股结果!$A$2:$AY$3002,51,FALSE))</f>
        <v>0.783264869795696</v>
      </c>
      <c r="AG1538" s="16"/>
      <c r="AH1538" s="12">
        <f>AD1538/VLOOKUP(A1538,[1]选股结果!$A$2:$AX$3002,35,FALSE)</f>
        <v>-2.48469859589295</v>
      </c>
      <c r="AI1538" s="10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S1538/(1+0.13)+Z1538)</f>
        <v>388941979.330354</v>
      </c>
      <c r="AJ1538" s="10">
        <f t="shared" si="101"/>
        <v>1528029353.05965</v>
      </c>
      <c r="AK1538" s="18">
        <f>AD1538-VLOOKUP(A1538,[2]选股结果!$A$2:$G$4900,7,FALSE)</f>
        <v>1917184250.72</v>
      </c>
    </row>
    <row r="1539" spans="1:37">
      <c r="A1539" s="5" t="s">
        <v>3111</v>
      </c>
      <c r="B1539" s="5" t="s">
        <v>3112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/>
      <c r="L1539" s="6">
        <v>0</v>
      </c>
      <c r="M1539" s="6">
        <v>0</v>
      </c>
      <c r="N1539" s="6"/>
      <c r="O1539" s="6">
        <v>0</v>
      </c>
      <c r="P1539" s="6">
        <v>13129067.85</v>
      </c>
      <c r="Q1539" s="6">
        <v>34113833.75</v>
      </c>
      <c r="R1539" s="6"/>
      <c r="S1539" s="6">
        <v>724289320.24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81462141.14</v>
      </c>
      <c r="AA1539" s="6">
        <v>31277474.82</v>
      </c>
      <c r="AB1539" s="10">
        <f t="shared" si="103"/>
        <v>732948624.76</v>
      </c>
      <c r="AC1539" s="10">
        <f t="shared" si="102"/>
        <v>850158004.05</v>
      </c>
      <c r="AD1539" s="10">
        <f t="shared" ref="AD1539:AD1602" si="104">AB1539-AC1539</f>
        <v>-117209379.29</v>
      </c>
      <c r="AE1539" s="12">
        <f>C1539/(1+0.13)/VLOOKUP(A1539,[1]选股结果!$A$2:$AX$3002,3,FALSE)</f>
        <v>0.972147484199783</v>
      </c>
      <c r="AF1539" s="12">
        <f>(S1539/(1+0.1)+Z1539)/(VLOOKUP(A1539,[1]选股结果!$A$2:$AY$3002,51,FALSE))</f>
        <v>1.07072803345351</v>
      </c>
      <c r="AG1539" s="16"/>
      <c r="AH1539" s="12">
        <f>AD1539/VLOOKUP(A1539,[1]选股结果!$A$2:$AX$3002,35,FALSE)</f>
        <v>3.33599827403797</v>
      </c>
      <c r="AI1539" s="10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S1539/(1+0.13)+Z1539)</f>
        <v>-31394474.4823895</v>
      </c>
      <c r="AJ1539" s="10">
        <f t="shared" ref="AJ1539:AJ1602" si="105">AD1539-AI1539</f>
        <v>-85814904.8076106</v>
      </c>
      <c r="AK1539" s="18">
        <f>AD1539-VLOOKUP(A1539,[2]选股结果!$A$2:$G$4900,7,FALSE)</f>
        <v>-100205940.44</v>
      </c>
    </row>
    <row r="1540" spans="1:37">
      <c r="A1540" s="5" t="s">
        <v>3113</v>
      </c>
      <c r="B1540" s="5" t="s">
        <v>3114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/>
      <c r="L1540" s="6">
        <v>0</v>
      </c>
      <c r="M1540" s="6">
        <v>0</v>
      </c>
      <c r="N1540" s="6"/>
      <c r="O1540" s="6">
        <v>0</v>
      </c>
      <c r="P1540" s="6">
        <v>1776916031.35</v>
      </c>
      <c r="Q1540" s="6">
        <v>878912834.87</v>
      </c>
      <c r="R1540" s="6"/>
      <c r="S1540" s="6">
        <v>9003633794.98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1433829333.68</v>
      </c>
      <c r="AA1540" s="6">
        <v>909897634.64</v>
      </c>
      <c r="AB1540" s="10">
        <f t="shared" si="103"/>
        <v>16776848066.28</v>
      </c>
      <c r="AC1540" s="10">
        <f t="shared" si="102"/>
        <v>13124276794.65</v>
      </c>
      <c r="AD1540" s="10">
        <f t="shared" si="104"/>
        <v>3652571271.63</v>
      </c>
      <c r="AE1540" s="12">
        <f>C1540/(1+0.13)/VLOOKUP(A1540,[1]选股结果!$A$2:$AX$3002,3,FALSE)</f>
        <v>0.763485676381706</v>
      </c>
      <c r="AF1540" s="12">
        <f>(S1540/(1+0.1)+Z1540)/(VLOOKUP(A1540,[1]选股结果!$A$2:$AY$3002,51,FALSE))</f>
        <v>0.621381584857079</v>
      </c>
      <c r="AG1540" s="16"/>
      <c r="AH1540" s="12">
        <f>AD1540/VLOOKUP(A1540,[1]选股结果!$A$2:$AX$3002,35,FALSE)</f>
        <v>5.79878803312561</v>
      </c>
      <c r="AI1540" s="10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S1540/(1+0.13)+Z1540)</f>
        <v>6078295264.54858</v>
      </c>
      <c r="AJ1540" s="10">
        <f t="shared" si="105"/>
        <v>-2425723992.91858</v>
      </c>
      <c r="AK1540" s="18">
        <f>AD1540-VLOOKUP(A1540,[2]选股结果!$A$2:$G$4900,7,FALSE)</f>
        <v>3652472690.42</v>
      </c>
    </row>
    <row r="1541" spans="1:37">
      <c r="A1541" s="5" t="s">
        <v>3115</v>
      </c>
      <c r="B1541" s="5" t="s">
        <v>3116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/>
      <c r="L1541" s="6">
        <v>0</v>
      </c>
      <c r="M1541" s="6">
        <v>0</v>
      </c>
      <c r="N1541" s="6"/>
      <c r="O1541" s="6">
        <v>0</v>
      </c>
      <c r="P1541" s="6">
        <v>120604457.84</v>
      </c>
      <c r="Q1541" s="6">
        <v>201215768.74</v>
      </c>
      <c r="R1541" s="6"/>
      <c r="S1541" s="6">
        <v>615888988.18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438675495.81</v>
      </c>
      <c r="AA1541" s="6">
        <v>288599177.77</v>
      </c>
      <c r="AB1541" s="10">
        <f t="shared" si="103"/>
        <v>1027802773.72</v>
      </c>
      <c r="AC1541" s="10">
        <f t="shared" si="102"/>
        <v>1463768119.6</v>
      </c>
      <c r="AD1541" s="10">
        <f t="shared" si="104"/>
        <v>-435965345.88</v>
      </c>
      <c r="AE1541" s="12">
        <f>C1541/(1+0.13)/VLOOKUP(A1541,[1]选股结果!$A$2:$AX$3002,3,FALSE)</f>
        <v>1.03496370722481</v>
      </c>
      <c r="AF1541" s="12">
        <f>(S1541/(1+0.1)+Z1541)/(VLOOKUP(A1541,[1]选股结果!$A$2:$AY$3002,51,FALSE))</f>
        <v>1.35966008443865</v>
      </c>
      <c r="AG1541" s="16"/>
      <c r="AH1541" s="12">
        <f>AD1541/VLOOKUP(A1541,[1]选股结果!$A$2:$AX$3002,35,FALSE)</f>
        <v>11.6690786333598</v>
      </c>
      <c r="AI1541" s="10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S1541/(1+0.13)+Z1541)</f>
        <v>-249280425.084159</v>
      </c>
      <c r="AJ1541" s="10">
        <f t="shared" si="105"/>
        <v>-186684920.795841</v>
      </c>
      <c r="AK1541" s="18">
        <f>AD1541-VLOOKUP(A1541,[2]选股结果!$A$2:$G$4900,7,FALSE)</f>
        <v>-436132001.81</v>
      </c>
    </row>
    <row r="1542" spans="1:37">
      <c r="A1542" s="5" t="s">
        <v>3117</v>
      </c>
      <c r="B1542" s="5" t="s">
        <v>3118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/>
      <c r="L1542" s="6">
        <v>0</v>
      </c>
      <c r="M1542" s="6">
        <v>0</v>
      </c>
      <c r="N1542" s="6"/>
      <c r="O1542" s="6">
        <v>0</v>
      </c>
      <c r="P1542" s="6">
        <v>132956696.3</v>
      </c>
      <c r="Q1542" s="6">
        <v>68736228.34</v>
      </c>
      <c r="R1542" s="6"/>
      <c r="S1542" s="6">
        <v>398774796.62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48050079.4</v>
      </c>
      <c r="AA1542" s="6">
        <v>182377757.61</v>
      </c>
      <c r="AB1542" s="10">
        <f t="shared" si="103"/>
        <v>865974653.13</v>
      </c>
      <c r="AC1542" s="10">
        <f t="shared" si="102"/>
        <v>762159329.93</v>
      </c>
      <c r="AD1542" s="10">
        <f t="shared" si="104"/>
        <v>103815323.2</v>
      </c>
      <c r="AE1542" s="12">
        <f>C1542/(1+0.13)/VLOOKUP(A1542,[1]选股结果!$A$2:$AX$3002,3,FALSE)</f>
        <v>1.07941198393493</v>
      </c>
      <c r="AF1542" s="12">
        <f>(S1542/(1+0.1)+Z1542)/(VLOOKUP(A1542,[1]选股结果!$A$2:$AY$3002,51,FALSE))</f>
        <v>0.767394073436785</v>
      </c>
      <c r="AG1542" s="16"/>
      <c r="AH1542" s="12">
        <f>AD1542/VLOOKUP(A1542,[1]选股结果!$A$2:$AX$3002,35,FALSE)</f>
        <v>1.21707956453859</v>
      </c>
      <c r="AI1542" s="10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S1542/(1+0.13)+Z1542)</f>
        <v>134073752.983805</v>
      </c>
      <c r="AJ1542" s="10">
        <f t="shared" si="105"/>
        <v>-30258429.7838053</v>
      </c>
      <c r="AK1542" s="18">
        <f>AD1542-VLOOKUP(A1542,[2]选股结果!$A$2:$G$4900,7,FALSE)</f>
        <v>103991402.43</v>
      </c>
    </row>
    <row r="1543" spans="1:37">
      <c r="A1543" s="5" t="s">
        <v>3119</v>
      </c>
      <c r="B1543" s="5" t="s">
        <v>3120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/>
      <c r="L1543" s="6">
        <v>0</v>
      </c>
      <c r="M1543" s="6">
        <v>0</v>
      </c>
      <c r="N1543" s="6"/>
      <c r="O1543" s="6">
        <v>0</v>
      </c>
      <c r="P1543" s="6">
        <v>288387412.89</v>
      </c>
      <c r="Q1543" s="6">
        <v>356874539.75</v>
      </c>
      <c r="R1543" s="6"/>
      <c r="S1543" s="6">
        <v>11974002906.38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1129785446.72</v>
      </c>
      <c r="AA1543" s="6">
        <v>243065092.84</v>
      </c>
      <c r="AB1543" s="10">
        <f t="shared" si="103"/>
        <v>14160566444.18</v>
      </c>
      <c r="AC1543" s="10">
        <f t="shared" si="102"/>
        <v>13635240858.83</v>
      </c>
      <c r="AD1543" s="10">
        <f t="shared" si="104"/>
        <v>525325585.350002</v>
      </c>
      <c r="AE1543" s="12">
        <f>C1543/(1+0.13)/VLOOKUP(A1543,[1]选股结果!$A$2:$AX$3002,3,FALSE)</f>
        <v>0.967756594911146</v>
      </c>
      <c r="AF1543" s="12">
        <f>(S1543/(1+0.1)+Z1543)/(VLOOKUP(A1543,[1]选股结果!$A$2:$AY$3002,51,FALSE))</f>
        <v>0.969604462914393</v>
      </c>
      <c r="AG1543" s="16"/>
      <c r="AH1543" s="12">
        <f>AD1543/VLOOKUP(A1543,[1]选股结果!$A$2:$AX$3002,35,FALSE)</f>
        <v>2.17297795779926</v>
      </c>
      <c r="AI1543" s="10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S1543/(1+0.13)+Z1543)</f>
        <v>665652928.801149</v>
      </c>
      <c r="AJ1543" s="10">
        <f t="shared" si="105"/>
        <v>-140327343.451147</v>
      </c>
      <c r="AK1543" s="18">
        <f>AD1543-VLOOKUP(A1543,[2]选股结果!$A$2:$G$4900,7,FALSE)</f>
        <v>525682118.860002</v>
      </c>
    </row>
    <row r="1544" spans="1:37">
      <c r="A1544" s="5" t="s">
        <v>3121</v>
      </c>
      <c r="B1544" s="5" t="s">
        <v>3122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/>
      <c r="L1544" s="6">
        <v>0</v>
      </c>
      <c r="M1544" s="6">
        <v>0</v>
      </c>
      <c r="N1544" s="6"/>
      <c r="O1544" s="6">
        <v>0</v>
      </c>
      <c r="P1544" s="6">
        <v>286217598.98</v>
      </c>
      <c r="Q1544" s="6">
        <v>93791048.38</v>
      </c>
      <c r="R1544" s="6"/>
      <c r="S1544" s="6">
        <v>985233809.66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472853743.01</v>
      </c>
      <c r="AA1544" s="6">
        <v>231797252.17</v>
      </c>
      <c r="AB1544" s="10">
        <f t="shared" si="103"/>
        <v>2811840002.11</v>
      </c>
      <c r="AC1544" s="10">
        <f t="shared" si="102"/>
        <v>1976102403.82</v>
      </c>
      <c r="AD1544" s="10">
        <f t="shared" si="104"/>
        <v>835737598.29</v>
      </c>
      <c r="AE1544" s="12">
        <f>C1544/(1+0.13)/VLOOKUP(A1544,[1]选股结果!$A$2:$AX$3002,3,FALSE)</f>
        <v>0.853601867770204</v>
      </c>
      <c r="AF1544" s="12">
        <f>(S1544/(1+0.1)+Z1544)/(VLOOKUP(A1544,[1]选股结果!$A$2:$AY$3002,51,FALSE))</f>
        <v>0.70164938721005</v>
      </c>
      <c r="AG1544" s="16"/>
      <c r="AH1544" s="12">
        <f>AD1544/VLOOKUP(A1544,[1]选股结果!$A$2:$AX$3002,35,FALSE)</f>
        <v>1.06842140192681</v>
      </c>
      <c r="AI1544" s="10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S1544/(1+0.13)+Z1544)</f>
        <v>605691960.937256</v>
      </c>
      <c r="AJ1544" s="10">
        <f t="shared" si="105"/>
        <v>230045637.352744</v>
      </c>
      <c r="AK1544" s="18">
        <f>AD1544-VLOOKUP(A1544,[2]选股结果!$A$2:$G$4900,7,FALSE)</f>
        <v>841659692.64</v>
      </c>
    </row>
    <row r="1545" spans="1:37">
      <c r="A1545" s="5" t="s">
        <v>3123</v>
      </c>
      <c r="B1545" s="5" t="s">
        <v>3124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/>
      <c r="L1545" s="6">
        <v>0</v>
      </c>
      <c r="M1545" s="6">
        <v>0</v>
      </c>
      <c r="N1545" s="6"/>
      <c r="O1545" s="6">
        <v>0</v>
      </c>
      <c r="P1545" s="6">
        <v>788426313.98</v>
      </c>
      <c r="Q1545" s="6">
        <v>232050349.78</v>
      </c>
      <c r="R1545" s="6"/>
      <c r="S1545" s="6">
        <v>3434045321.57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392621877.03</v>
      </c>
      <c r="AA1545" s="6">
        <v>532752529.82</v>
      </c>
      <c r="AB1545" s="10">
        <f t="shared" si="103"/>
        <v>4620336608.95</v>
      </c>
      <c r="AC1545" s="10">
        <f t="shared" si="102"/>
        <v>5147846042.4</v>
      </c>
      <c r="AD1545" s="10">
        <f t="shared" si="104"/>
        <v>-527509433.45</v>
      </c>
      <c r="AE1545" s="12">
        <f>C1545/(1+0.13)/VLOOKUP(A1545,[1]选股结果!$A$2:$AX$3002,3,FALSE)</f>
        <v>1.09039246574137</v>
      </c>
      <c r="AF1545" s="12">
        <f>(S1545/(1+0.1)+Z1545)/(VLOOKUP(A1545,[1]选股结果!$A$2:$AY$3002,51,FALSE))</f>
        <v>1.19933280451067</v>
      </c>
      <c r="AG1545" s="16"/>
      <c r="AH1545" s="12">
        <f>AD1545/VLOOKUP(A1545,[1]选股结果!$A$2:$AX$3002,35,FALSE)</f>
        <v>-2.64998955841655</v>
      </c>
      <c r="AI1545" s="10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S1545/(1+0.13)+Z1545)</f>
        <v>-501236382.971416</v>
      </c>
      <c r="AJ1545" s="10">
        <f t="shared" si="105"/>
        <v>-26273050.4785838</v>
      </c>
      <c r="AK1545" s="18">
        <f>AD1545-VLOOKUP(A1545,[2]选股结果!$A$2:$G$4900,7,FALSE)</f>
        <v>-458707001.91</v>
      </c>
    </row>
    <row r="1546" spans="1:37">
      <c r="A1546" s="5" t="s">
        <v>3125</v>
      </c>
      <c r="B1546" s="5" t="s">
        <v>3126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/>
      <c r="L1546" s="6">
        <v>0</v>
      </c>
      <c r="M1546" s="6">
        <v>0</v>
      </c>
      <c r="N1546" s="6"/>
      <c r="O1546" s="6">
        <v>0</v>
      </c>
      <c r="P1546" s="6">
        <v>128432644.32</v>
      </c>
      <c r="Q1546" s="6">
        <v>15152901.59</v>
      </c>
      <c r="R1546" s="6"/>
      <c r="S1546" s="6">
        <v>59352249.41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68267083.74</v>
      </c>
      <c r="AA1546" s="6">
        <v>13333032.02</v>
      </c>
      <c r="AB1546" s="10">
        <f t="shared" si="103"/>
        <v>782128915.71</v>
      </c>
      <c r="AC1546" s="10">
        <f t="shared" si="102"/>
        <v>269385009.49</v>
      </c>
      <c r="AD1546" s="10">
        <f t="shared" si="104"/>
        <v>512743906.22</v>
      </c>
      <c r="AE1546" s="12">
        <f>C1546/(1+0.13)/VLOOKUP(A1546,[1]选股结果!$A$2:$AX$3002,3,FALSE)</f>
        <v>0.677894345482267</v>
      </c>
      <c r="AF1546" s="12">
        <f>(S1546/(1+0.1)+Z1546)/(VLOOKUP(A1546,[1]选股结果!$A$2:$AY$3002,51,FALSE))</f>
        <v>0.292399031283358</v>
      </c>
      <c r="AG1546" s="16"/>
      <c r="AH1546" s="12">
        <f>AD1546/VLOOKUP(A1546,[1]选股结果!$A$2:$AX$3002,35,FALSE)</f>
        <v>1.27260944242844</v>
      </c>
      <c r="AI1546" s="10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S1546/(1+0.13)+Z1546)</f>
        <v>297211808.027876</v>
      </c>
      <c r="AJ1546" s="10">
        <f t="shared" si="105"/>
        <v>215532098.192124</v>
      </c>
      <c r="AK1546" s="18">
        <f>AD1546-VLOOKUP(A1546,[2]选股结果!$A$2:$G$4900,7,FALSE)</f>
        <v>512904669.72</v>
      </c>
    </row>
    <row r="1547" spans="1:37">
      <c r="A1547" s="5" t="s">
        <v>3127</v>
      </c>
      <c r="B1547" s="5" t="s">
        <v>3128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/>
      <c r="L1547" s="6">
        <v>0</v>
      </c>
      <c r="M1547" s="6">
        <v>0</v>
      </c>
      <c r="N1547" s="6"/>
      <c r="O1547" s="6">
        <v>0</v>
      </c>
      <c r="P1547" s="6">
        <v>17600201.15</v>
      </c>
      <c r="Q1547" s="6">
        <v>23606801.25</v>
      </c>
      <c r="R1547" s="6"/>
      <c r="S1547" s="6">
        <v>113888838.46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34866952.64</v>
      </c>
      <c r="AA1547" s="6">
        <v>18324172.03</v>
      </c>
      <c r="AB1547" s="10">
        <f t="shared" si="103"/>
        <v>178309671.93</v>
      </c>
      <c r="AC1547" s="10">
        <f t="shared" si="102"/>
        <v>184680164.28</v>
      </c>
      <c r="AD1547" s="10">
        <f t="shared" si="104"/>
        <v>-6370492.34999999</v>
      </c>
      <c r="AE1547" s="12">
        <f>C1547/(1+0.13)/VLOOKUP(A1547,[1]选股结果!$A$2:$AX$3002,3,FALSE)</f>
        <v>0.956235177118034</v>
      </c>
      <c r="AF1547" s="12">
        <f>(S1547/(1+0.1)+Z1547)/(VLOOKUP(A1547,[1]选股结果!$A$2:$AY$3002,51,FALSE))</f>
        <v>0.83771632225854</v>
      </c>
      <c r="AG1547" s="16"/>
      <c r="AH1547" s="12">
        <f>AD1547/VLOOKUP(A1547,[1]选股结果!$A$2:$AX$3002,35,FALSE)</f>
        <v>0.243249047858965</v>
      </c>
      <c r="AI1547" s="10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S1547/(1+0.13)+Z1547)</f>
        <v>29560220.9720354</v>
      </c>
      <c r="AJ1547" s="10">
        <f t="shared" si="105"/>
        <v>-35930713.3220354</v>
      </c>
      <c r="AK1547" s="18">
        <f>AD1547-VLOOKUP(A1547,[2]选股结果!$A$2:$G$4900,7,FALSE)</f>
        <v>-6370492.34999999</v>
      </c>
    </row>
    <row r="1548" spans="1:37">
      <c r="A1548" s="5" t="s">
        <v>3129</v>
      </c>
      <c r="B1548" s="5" t="s">
        <v>3130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/>
      <c r="L1548" s="6">
        <v>0</v>
      </c>
      <c r="M1548" s="6">
        <v>0</v>
      </c>
      <c r="N1548" s="6"/>
      <c r="O1548" s="6">
        <v>0</v>
      </c>
      <c r="P1548" s="6">
        <v>1182779109.69</v>
      </c>
      <c r="Q1548" s="6">
        <v>1694946538.9</v>
      </c>
      <c r="R1548" s="6"/>
      <c r="S1548" s="6">
        <v>23569147011.51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2610587928.92</v>
      </c>
      <c r="AA1548" s="6">
        <v>2312657207.61</v>
      </c>
      <c r="AB1548" s="10">
        <f t="shared" si="103"/>
        <v>29652621333.21</v>
      </c>
      <c r="AC1548" s="10">
        <f t="shared" si="102"/>
        <v>29675171257.73</v>
      </c>
      <c r="AD1548" s="10">
        <f t="shared" si="104"/>
        <v>-22549924.5199966</v>
      </c>
      <c r="AE1548" s="12">
        <f>C1548/(1+0.13)/VLOOKUP(A1548,[1]选股结果!$A$2:$AX$3002,3,FALSE)</f>
        <v>0.552900264215676</v>
      </c>
      <c r="AF1548" s="12">
        <f>(S1548/(1+0.1)+Z1548)/(VLOOKUP(A1548,[1]选股结果!$A$2:$AY$3002,51,FALSE))</f>
        <v>0.536157941406754</v>
      </c>
      <c r="AG1548" s="16"/>
      <c r="AH1548" s="12">
        <f>AD1548/VLOOKUP(A1548,[1]选股结果!$A$2:$AX$3002,35,FALSE)</f>
        <v>-0.127626454366879</v>
      </c>
      <c r="AI1548" s="10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S1548/(1+0.13)+Z1548)</f>
        <v>21363857549.1248</v>
      </c>
      <c r="AJ1548" s="10">
        <f t="shared" si="105"/>
        <v>-21386407473.6448</v>
      </c>
      <c r="AK1548" s="18">
        <f>AD1548-VLOOKUP(A1548,[2]选股结果!$A$2:$G$4900,7,FALSE)</f>
        <v>6435927.84000336</v>
      </c>
    </row>
    <row r="1549" spans="1:37">
      <c r="A1549" s="5" t="s">
        <v>3131</v>
      </c>
      <c r="B1549" s="5" t="s">
        <v>3132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/>
      <c r="L1549" s="6">
        <v>0</v>
      </c>
      <c r="M1549" s="6">
        <v>0</v>
      </c>
      <c r="N1549" s="6"/>
      <c r="O1549" s="6">
        <v>0</v>
      </c>
      <c r="P1549" s="6">
        <v>443873466.62</v>
      </c>
      <c r="Q1549" s="6">
        <v>268790771.65</v>
      </c>
      <c r="R1549" s="6"/>
      <c r="S1549" s="6">
        <v>1304034585.29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202293959.54</v>
      </c>
      <c r="AA1549" s="6">
        <v>57027023.22</v>
      </c>
      <c r="AB1549" s="10">
        <f t="shared" si="103"/>
        <v>1631910459.25</v>
      </c>
      <c r="AC1549" s="10">
        <f t="shared" si="102"/>
        <v>2007229034.67</v>
      </c>
      <c r="AD1549" s="10">
        <f t="shared" si="104"/>
        <v>-375318575.42</v>
      </c>
      <c r="AE1549" s="12">
        <f>C1549/(1+0.13)/VLOOKUP(A1549,[1]选股结果!$A$2:$AX$3002,3,FALSE)</f>
        <v>0.539702331317902</v>
      </c>
      <c r="AF1549" s="12">
        <f>(S1549/(1+0.1)+Z1549)/(VLOOKUP(A1549,[1]选股结果!$A$2:$AY$3002,51,FALSE))</f>
        <v>1.04872931567758</v>
      </c>
      <c r="AG1549" s="16"/>
      <c r="AH1549" s="12">
        <f>AD1549/VLOOKUP(A1549,[1]选股结果!$A$2:$AX$3002,35,FALSE)</f>
        <v>-0.508658650759465</v>
      </c>
      <c r="AI1549" s="10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S1549/(1+0.13)+Z1549)</f>
        <v>-33010258.8562832</v>
      </c>
      <c r="AJ1549" s="10">
        <f t="shared" si="105"/>
        <v>-342308316.563717</v>
      </c>
      <c r="AK1549" s="18">
        <f>AD1549-VLOOKUP(A1549,[2]选股结果!$A$2:$G$4900,7,FALSE)</f>
        <v>-374643485.58</v>
      </c>
    </row>
    <row r="1550" spans="1:37">
      <c r="A1550" s="5" t="s">
        <v>3133</v>
      </c>
      <c r="B1550" s="5" t="s">
        <v>3134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/>
      <c r="L1550" s="6">
        <v>0</v>
      </c>
      <c r="M1550" s="6">
        <v>0</v>
      </c>
      <c r="N1550" s="6"/>
      <c r="O1550" s="6">
        <v>0</v>
      </c>
      <c r="P1550" s="6">
        <v>42693490.42</v>
      </c>
      <c r="Q1550" s="6">
        <v>55045271.78</v>
      </c>
      <c r="R1550" s="6"/>
      <c r="S1550" s="6">
        <v>506616055.68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171119213.32</v>
      </c>
      <c r="AA1550" s="6">
        <v>35286161.2</v>
      </c>
      <c r="AB1550" s="10">
        <f t="shared" si="103"/>
        <v>885857617.12</v>
      </c>
      <c r="AC1550" s="10">
        <f t="shared" si="102"/>
        <v>755714920.62</v>
      </c>
      <c r="AD1550" s="10">
        <f t="shared" si="104"/>
        <v>130142696.5</v>
      </c>
      <c r="AE1550" s="12">
        <f>C1550/(1+0.13)/VLOOKUP(A1550,[1]选股结果!$A$2:$AX$3002,3,FALSE)</f>
        <v>0.489498581064653</v>
      </c>
      <c r="AF1550" s="12">
        <f>(S1550/(1+0.1)+Z1550)/(VLOOKUP(A1550,[1]选股结果!$A$2:$AY$3002,51,FALSE))</f>
        <v>0.579757769971644</v>
      </c>
      <c r="AG1550" s="16"/>
      <c r="AH1550" s="12">
        <f>AD1550/VLOOKUP(A1550,[1]选股结果!$A$2:$AX$3002,35,FALSE)</f>
        <v>1.07983306681607</v>
      </c>
      <c r="AI1550" s="10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S1550/(1+0.13)+Z1550)</f>
        <v>470105213.722832</v>
      </c>
      <c r="AJ1550" s="10">
        <f t="shared" si="105"/>
        <v>-339962517.222832</v>
      </c>
      <c r="AK1550" s="18">
        <f>AD1550-VLOOKUP(A1550,[2]选股结果!$A$2:$G$4900,7,FALSE)</f>
        <v>130142696.5</v>
      </c>
    </row>
    <row r="1551" spans="1:37">
      <c r="A1551" s="5" t="s">
        <v>3135</v>
      </c>
      <c r="B1551" s="5" t="s">
        <v>3136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/>
      <c r="L1551" s="6">
        <v>0</v>
      </c>
      <c r="M1551" s="6">
        <v>0</v>
      </c>
      <c r="N1551" s="6"/>
      <c r="O1551" s="6">
        <v>0</v>
      </c>
      <c r="P1551" s="6">
        <v>351947131.51</v>
      </c>
      <c r="Q1551" s="6">
        <v>2352721797.44</v>
      </c>
      <c r="R1551" s="6"/>
      <c r="S1551" s="6">
        <v>3530367933.23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714782447.1</v>
      </c>
      <c r="AA1551" s="6">
        <v>1813712924.11</v>
      </c>
      <c r="AB1551" s="10">
        <f t="shared" si="103"/>
        <v>6475830019.2</v>
      </c>
      <c r="AC1551" s="10">
        <f t="shared" si="102"/>
        <v>6410810435.95</v>
      </c>
      <c r="AD1551" s="10">
        <f t="shared" si="104"/>
        <v>65019583.250001</v>
      </c>
      <c r="AE1551" s="12">
        <f>C1551/(1+0.13)/VLOOKUP(A1551,[1]选股结果!$A$2:$AX$3002,3,FALSE)</f>
        <v>0.626371847127746</v>
      </c>
      <c r="AF1551" s="12">
        <f>(S1551/(1+0.1)+Z1551)/(VLOOKUP(A1551,[1]选股结果!$A$2:$AY$3002,51,FALSE))</f>
        <v>0.74718222783758</v>
      </c>
      <c r="AG1551" s="16"/>
      <c r="AH1551" s="12">
        <f>AD1551/VLOOKUP(A1551,[1]选股结果!$A$2:$AX$3002,35,FALSE)</f>
        <v>0.445378693800349</v>
      </c>
      <c r="AI1551" s="10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S1551/(1+0.13)+Z1551)</f>
        <v>1413007217.51195</v>
      </c>
      <c r="AJ1551" s="10">
        <f t="shared" si="105"/>
        <v>-1347987634.26195</v>
      </c>
      <c r="AK1551" s="18">
        <f>AD1551-VLOOKUP(A1551,[2]选股结果!$A$2:$G$4900,7,FALSE)</f>
        <v>65049971.490001</v>
      </c>
    </row>
    <row r="1552" spans="1:37">
      <c r="A1552" s="5" t="s">
        <v>3137</v>
      </c>
      <c r="B1552" s="5" t="s">
        <v>3138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/>
      <c r="L1552" s="6">
        <v>0</v>
      </c>
      <c r="M1552" s="6">
        <v>0</v>
      </c>
      <c r="N1552" s="6"/>
      <c r="O1552" s="6">
        <v>0</v>
      </c>
      <c r="P1552" s="6">
        <v>5304008750.87</v>
      </c>
      <c r="Q1552" s="6">
        <v>8859165388.2</v>
      </c>
      <c r="R1552" s="6"/>
      <c r="S1552" s="6">
        <v>210907980861.12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11380279905.74</v>
      </c>
      <c r="AA1552" s="6">
        <v>12538672353.63</v>
      </c>
      <c r="AB1552" s="10">
        <f t="shared" si="103"/>
        <v>228297188913.84</v>
      </c>
      <c r="AC1552" s="10">
        <f t="shared" si="102"/>
        <v>240130941871.36</v>
      </c>
      <c r="AD1552" s="10">
        <f t="shared" si="104"/>
        <v>-11833752957.52</v>
      </c>
      <c r="AE1552" s="12">
        <f>C1552/(1+0.13)/VLOOKUP(A1552,[1]选股结果!$A$2:$AX$3002,3,FALSE)</f>
        <v>0.931118972518042</v>
      </c>
      <c r="AF1552" s="12">
        <f>(S1552/(1+0.1)+Z1552)/(VLOOKUP(A1552,[1]选股结果!$A$2:$AY$3002,51,FALSE))</f>
        <v>0.997327704000199</v>
      </c>
      <c r="AG1552" s="16"/>
      <c r="AH1552" s="12">
        <f>AD1552/VLOOKUP(A1552,[1]选股结果!$A$2:$AX$3002,35,FALSE)</f>
        <v>-3.91170486656038</v>
      </c>
      <c r="AI1552" s="10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S1552/(1+0.13)+Z1552)</f>
        <v>5634534456.86133</v>
      </c>
      <c r="AJ1552" s="10">
        <f t="shared" si="105"/>
        <v>-17468287414.3813</v>
      </c>
      <c r="AK1552" s="18">
        <f>AD1552-VLOOKUP(A1552,[2]选股结果!$A$2:$G$4900,7,FALSE)</f>
        <v>-11794413814.39</v>
      </c>
    </row>
    <row r="1553" spans="1:37">
      <c r="A1553" s="5" t="s">
        <v>3139</v>
      </c>
      <c r="B1553" s="5" t="s">
        <v>3140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/>
      <c r="L1553" s="6">
        <v>0</v>
      </c>
      <c r="M1553" s="6">
        <v>0</v>
      </c>
      <c r="N1553" s="6"/>
      <c r="O1553" s="6">
        <v>0</v>
      </c>
      <c r="P1553" s="6">
        <v>83977591.21</v>
      </c>
      <c r="Q1553" s="6">
        <v>23677249.01</v>
      </c>
      <c r="R1553" s="6"/>
      <c r="S1553" s="6">
        <v>813400187.55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136803887.76</v>
      </c>
      <c r="AA1553" s="6">
        <v>33311825.44</v>
      </c>
      <c r="AB1553" s="10">
        <f t="shared" si="103"/>
        <v>1400109414.93</v>
      </c>
      <c r="AC1553" s="10">
        <f t="shared" si="102"/>
        <v>1067493491.96</v>
      </c>
      <c r="AD1553" s="10">
        <f t="shared" si="104"/>
        <v>332615922.97</v>
      </c>
      <c r="AE1553" s="12">
        <f>C1553/(1+0.13)/VLOOKUP(A1553,[1]选股结果!$A$2:$AX$3002,3,FALSE)</f>
        <v>0.804387449109604</v>
      </c>
      <c r="AF1553" s="12">
        <f>(S1553/(1+0.1)+Z1553)/(VLOOKUP(A1553,[1]选股结果!$A$2:$AY$3002,51,FALSE))</f>
        <v>0.722905141377679</v>
      </c>
      <c r="AG1553" s="16"/>
      <c r="AH1553" s="12">
        <f>AD1553/VLOOKUP(A1553,[1]选股结果!$A$2:$AX$3002,35,FALSE)</f>
        <v>0.666213208014973</v>
      </c>
      <c r="AI1553" s="10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S1553/(1+0.13)+Z1553)</f>
        <v>355507909.986991</v>
      </c>
      <c r="AJ1553" s="10">
        <f t="shared" si="105"/>
        <v>-22891987.0169913</v>
      </c>
      <c r="AK1553" s="18">
        <f>AD1553-VLOOKUP(A1553,[2]选股结果!$A$2:$G$4900,7,FALSE)</f>
        <v>332615922.97</v>
      </c>
    </row>
    <row r="1554" spans="1:37">
      <c r="A1554" s="5" t="s">
        <v>3141</v>
      </c>
      <c r="B1554" s="5" t="s">
        <v>3142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/>
      <c r="L1554" s="6">
        <v>0</v>
      </c>
      <c r="M1554" s="6">
        <v>0</v>
      </c>
      <c r="N1554" s="6"/>
      <c r="O1554" s="6">
        <v>0</v>
      </c>
      <c r="P1554" s="6">
        <v>83344872.44</v>
      </c>
      <c r="Q1554" s="6">
        <v>101535419.22</v>
      </c>
      <c r="R1554" s="6"/>
      <c r="S1554" s="6">
        <v>1023786413.29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159598462.7</v>
      </c>
      <c r="AA1554" s="6">
        <v>131243223.5</v>
      </c>
      <c r="AB1554" s="10">
        <f t="shared" si="103"/>
        <v>2135550242.82</v>
      </c>
      <c r="AC1554" s="10">
        <f t="shared" ref="AC1554:AC1617" si="106">S1554+T1554+U1554+V1554+W1554+X1554+Y1554+Z1554+AA1554+P1554</f>
        <v>1397972971.93</v>
      </c>
      <c r="AD1554" s="10">
        <f t="shared" si="104"/>
        <v>737577270.89</v>
      </c>
      <c r="AE1554" s="12">
        <f>C1554/(1+0.13)/VLOOKUP(A1554,[1]选股结果!$A$2:$AX$3002,3,FALSE)</f>
        <v>0.948691863070259</v>
      </c>
      <c r="AF1554" s="12">
        <f>(S1554/(1+0.1)+Z1554)/(VLOOKUP(A1554,[1]选股结果!$A$2:$AY$3002,51,FALSE))</f>
        <v>0.69368569378024</v>
      </c>
      <c r="AG1554" s="16"/>
      <c r="AH1554" s="12">
        <f>AD1554/VLOOKUP(A1554,[1]选股结果!$A$2:$AX$3002,35,FALSE)</f>
        <v>20.6206386972163</v>
      </c>
      <c r="AI1554" s="10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S1554/(1+0.13)+Z1554)</f>
        <v>506164450.462124</v>
      </c>
      <c r="AJ1554" s="10">
        <f t="shared" si="105"/>
        <v>231412820.427876</v>
      </c>
      <c r="AK1554" s="18">
        <f>AD1554-VLOOKUP(A1554,[2]选股结果!$A$2:$G$4900,7,FALSE)</f>
        <v>736078185.61</v>
      </c>
    </row>
    <row r="1555" spans="1:37">
      <c r="A1555" s="5" t="s">
        <v>3143</v>
      </c>
      <c r="B1555" s="5" t="s">
        <v>3144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/>
      <c r="L1555" s="6">
        <v>0</v>
      </c>
      <c r="M1555" s="6">
        <v>0</v>
      </c>
      <c r="N1555" s="6"/>
      <c r="O1555" s="6">
        <v>0</v>
      </c>
      <c r="P1555" s="6">
        <v>328064528.16</v>
      </c>
      <c r="Q1555" s="6">
        <v>143764485.45</v>
      </c>
      <c r="R1555" s="6"/>
      <c r="S1555" s="6">
        <v>1070358745.07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30463099.23</v>
      </c>
      <c r="AA1555" s="6">
        <v>101187777.15</v>
      </c>
      <c r="AB1555" s="10">
        <f t="shared" si="103"/>
        <v>1790625170.28</v>
      </c>
      <c r="AC1555" s="10">
        <f t="shared" si="106"/>
        <v>1530074149.61</v>
      </c>
      <c r="AD1555" s="10">
        <f t="shared" si="104"/>
        <v>260551020.67</v>
      </c>
      <c r="AE1555" s="12">
        <f>C1555/(1+0.13)/VLOOKUP(A1555,[1]选股结果!$A$2:$AX$3002,3,FALSE)</f>
        <v>0.667332666460116</v>
      </c>
      <c r="AF1555" s="12">
        <f>(S1555/(1+0.1)+Z1555)/(VLOOKUP(A1555,[1]选股结果!$A$2:$AY$3002,51,FALSE))</f>
        <v>0.58992838960355</v>
      </c>
      <c r="AG1555" s="16"/>
      <c r="AH1555" s="12">
        <f>AD1555/VLOOKUP(A1555,[1]选股结果!$A$2:$AX$3002,35,FALSE)</f>
        <v>0.622673770008036</v>
      </c>
      <c r="AI1555" s="10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S1555/(1+0.13)+Z1555)</f>
        <v>723398668.979469</v>
      </c>
      <c r="AJ1555" s="10">
        <f t="shared" si="105"/>
        <v>-462847648.309469</v>
      </c>
      <c r="AK1555" s="18">
        <f>AD1555-VLOOKUP(A1555,[2]选股结果!$A$2:$G$4900,7,FALSE)</f>
        <v>260601994.67</v>
      </c>
    </row>
    <row r="1556" spans="1:37">
      <c r="A1556" s="5" t="s">
        <v>3145</v>
      </c>
      <c r="B1556" s="5" t="s">
        <v>3146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/>
      <c r="L1556" s="6">
        <v>0</v>
      </c>
      <c r="M1556" s="6">
        <v>0</v>
      </c>
      <c r="N1556" s="6"/>
      <c r="O1556" s="6">
        <v>0</v>
      </c>
      <c r="P1556" s="6">
        <v>1016795731.84</v>
      </c>
      <c r="Q1556" s="6">
        <v>399121563.64</v>
      </c>
      <c r="R1556" s="6"/>
      <c r="S1556" s="6">
        <v>4291239712.76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1232065254.05</v>
      </c>
      <c r="AA1556" s="6">
        <v>204135006.98</v>
      </c>
      <c r="AB1556" s="10">
        <f t="shared" si="103"/>
        <v>10678857534.73</v>
      </c>
      <c r="AC1556" s="10">
        <f t="shared" si="106"/>
        <v>6744235705.63</v>
      </c>
      <c r="AD1556" s="10">
        <f t="shared" si="104"/>
        <v>3934621829.1</v>
      </c>
      <c r="AE1556" s="12">
        <f>C1556/(1+0.13)/VLOOKUP(A1556,[1]选股结果!$A$2:$AX$3002,3,FALSE)</f>
        <v>0.65748167235403</v>
      </c>
      <c r="AF1556" s="12">
        <f>(S1556/(1+0.1)+Z1556)/(VLOOKUP(A1556,[1]选股结果!$A$2:$AY$3002,51,FALSE))</f>
        <v>0.591762774464437</v>
      </c>
      <c r="AG1556" s="16"/>
      <c r="AH1556" s="12">
        <f>AD1556/VLOOKUP(A1556,[1]选股结果!$A$2:$AX$3002,35,FALSE)</f>
        <v>0.930577965178321</v>
      </c>
      <c r="AI1556" s="10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S1556/(1+0.13)+Z1556)</f>
        <v>3644786357.9908</v>
      </c>
      <c r="AJ1556" s="10">
        <f t="shared" si="105"/>
        <v>289835471.109202</v>
      </c>
      <c r="AK1556" s="18">
        <f>AD1556-VLOOKUP(A1556,[2]选股结果!$A$2:$G$4900,7,FALSE)</f>
        <v>4282586258.7</v>
      </c>
    </row>
    <row r="1557" spans="1:37">
      <c r="A1557" s="5" t="s">
        <v>3147</v>
      </c>
      <c r="B1557" s="5" t="s">
        <v>3148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/>
      <c r="L1557" s="6">
        <v>0</v>
      </c>
      <c r="M1557" s="6">
        <v>0</v>
      </c>
      <c r="N1557" s="6"/>
      <c r="O1557" s="6">
        <v>0</v>
      </c>
      <c r="P1557" s="6">
        <v>1610293839.95</v>
      </c>
      <c r="Q1557" s="6">
        <v>3807029635.02</v>
      </c>
      <c r="R1557" s="6"/>
      <c r="S1557" s="6">
        <v>3396507669.5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1299584750.58</v>
      </c>
      <c r="AA1557" s="6">
        <v>2620741577.03</v>
      </c>
      <c r="AB1557" s="10">
        <f t="shared" si="103"/>
        <v>11891560176.28</v>
      </c>
      <c r="AC1557" s="10">
        <f t="shared" si="106"/>
        <v>8927127837.06</v>
      </c>
      <c r="AD1557" s="10">
        <f t="shared" si="104"/>
        <v>2964432339.22</v>
      </c>
      <c r="AE1557" s="12">
        <f>C1557/(1+0.13)/VLOOKUP(A1557,[1]选股结果!$A$2:$AX$3002,3,FALSE)</f>
        <v>0.712445436200813</v>
      </c>
      <c r="AF1557" s="12">
        <f>(S1557/(1+0.1)+Z1557)/(VLOOKUP(A1557,[1]选股结果!$A$2:$AY$3002,51,FALSE))</f>
        <v>0.589979867321236</v>
      </c>
      <c r="AG1557" s="16"/>
      <c r="AH1557" s="12">
        <f>AD1557/VLOOKUP(A1557,[1]选股结果!$A$2:$AX$3002,35,FALSE)</f>
        <v>0.786168454896846</v>
      </c>
      <c r="AI1557" s="10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S1557/(1+0.13)+Z1557)</f>
        <v>3131043893.90248</v>
      </c>
      <c r="AJ1557" s="10">
        <f t="shared" si="105"/>
        <v>-166611554.682479</v>
      </c>
      <c r="AK1557" s="18">
        <f>AD1557-VLOOKUP(A1557,[2]选股结果!$A$2:$G$4900,7,FALSE)</f>
        <v>2973557777.56</v>
      </c>
    </row>
    <row r="1558" spans="1:37">
      <c r="A1558" s="5" t="s">
        <v>3149</v>
      </c>
      <c r="B1558" s="5" t="s">
        <v>3150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/>
      <c r="L1558" s="6">
        <v>0</v>
      </c>
      <c r="M1558" s="6">
        <v>0</v>
      </c>
      <c r="N1558" s="6"/>
      <c r="O1558" s="6">
        <v>0</v>
      </c>
      <c r="P1558" s="6">
        <v>92108604.2</v>
      </c>
      <c r="Q1558" s="6">
        <v>23523800.81</v>
      </c>
      <c r="R1558" s="6"/>
      <c r="S1558" s="6">
        <v>4282208334.97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357066996.53</v>
      </c>
      <c r="AA1558" s="6">
        <v>197680152.33</v>
      </c>
      <c r="AB1558" s="10">
        <f t="shared" si="103"/>
        <v>5215799690.43</v>
      </c>
      <c r="AC1558" s="10">
        <f t="shared" si="106"/>
        <v>4929064088.03</v>
      </c>
      <c r="AD1558" s="10">
        <f t="shared" si="104"/>
        <v>286735602.400001</v>
      </c>
      <c r="AE1558" s="12">
        <f>C1558/(1+0.13)/VLOOKUP(A1558,[1]选股结果!$A$2:$AX$3002,3,FALSE)</f>
        <v>0.932381805036831</v>
      </c>
      <c r="AF1558" s="12">
        <f>(S1558/(1+0.1)+Z1558)/(VLOOKUP(A1558,[1]选股结果!$A$2:$AY$3002,51,FALSE))</f>
        <v>0.885484618261569</v>
      </c>
      <c r="AG1558" s="16"/>
      <c r="AH1558" s="12">
        <f>AD1558/VLOOKUP(A1558,[1]选股结果!$A$2:$AX$3002,35,FALSE)</f>
        <v>2.07083062942877</v>
      </c>
      <c r="AI1558" s="10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S1558/(1+0.13)+Z1558)</f>
        <v>652981308.06646</v>
      </c>
      <c r="AJ1558" s="10">
        <f t="shared" si="105"/>
        <v>-366245705.666459</v>
      </c>
      <c r="AK1558" s="18">
        <f>AD1558-VLOOKUP(A1558,[2]选股结果!$A$2:$G$4900,7,FALSE)</f>
        <v>290876040.390001</v>
      </c>
    </row>
    <row r="1559" spans="1:37">
      <c r="A1559" s="5" t="s">
        <v>3151</v>
      </c>
      <c r="B1559" s="5" t="s">
        <v>3152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/>
      <c r="L1559" s="6">
        <v>0</v>
      </c>
      <c r="M1559" s="6">
        <v>0</v>
      </c>
      <c r="N1559" s="6"/>
      <c r="O1559" s="6">
        <v>0</v>
      </c>
      <c r="P1559" s="6">
        <v>59509492.04</v>
      </c>
      <c r="Q1559" s="6">
        <v>231085559.12</v>
      </c>
      <c r="R1559" s="6"/>
      <c r="S1559" s="6">
        <v>3419860121.26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274143018.67</v>
      </c>
      <c r="AA1559" s="6">
        <v>143358060.55</v>
      </c>
      <c r="AB1559" s="10">
        <f t="shared" si="103"/>
        <v>5238759826.95</v>
      </c>
      <c r="AC1559" s="10">
        <f t="shared" si="106"/>
        <v>3896870692.52</v>
      </c>
      <c r="AD1559" s="10">
        <f t="shared" si="104"/>
        <v>1341889134.43</v>
      </c>
      <c r="AE1559" s="12">
        <f>C1559/(1+0.13)/VLOOKUP(A1559,[1]选股结果!$A$2:$AX$3002,3,FALSE)</f>
        <v>0.880093824366988</v>
      </c>
      <c r="AF1559" s="12">
        <f>(S1559/(1+0.1)+Z1559)/(VLOOKUP(A1559,[1]选股结果!$A$2:$AY$3002,51,FALSE))</f>
        <v>0.777852319574745</v>
      </c>
      <c r="AG1559" s="16"/>
      <c r="AH1559" s="12">
        <f>AD1559/VLOOKUP(A1559,[1]选股结果!$A$2:$AX$3002,35,FALSE)</f>
        <v>2.1545675349422</v>
      </c>
      <c r="AI1559" s="10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S1559/(1+0.13)+Z1559)</f>
        <v>1048723959.7092</v>
      </c>
      <c r="AJ1559" s="10">
        <f t="shared" si="105"/>
        <v>293165174.720798</v>
      </c>
      <c r="AK1559" s="18">
        <f>AD1559-VLOOKUP(A1559,[2]选股结果!$A$2:$G$4900,7,FALSE)</f>
        <v>1341957265.43</v>
      </c>
    </row>
    <row r="1560" spans="1:37">
      <c r="A1560" s="5" t="s">
        <v>3153</v>
      </c>
      <c r="B1560" s="5" t="s">
        <v>3154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/>
      <c r="L1560" s="6">
        <v>0</v>
      </c>
      <c r="M1560" s="6">
        <v>0</v>
      </c>
      <c r="N1560" s="6"/>
      <c r="O1560" s="6">
        <v>0</v>
      </c>
      <c r="P1560" s="6">
        <v>274122108.1</v>
      </c>
      <c r="Q1560" s="6">
        <v>247130776.25</v>
      </c>
      <c r="R1560" s="6"/>
      <c r="S1560" s="6">
        <v>35364265386.58</v>
      </c>
      <c r="T1560" s="6">
        <v>2110000</v>
      </c>
      <c r="U1560" s="6">
        <v>0</v>
      </c>
      <c r="V1560" s="6">
        <v>0</v>
      </c>
      <c r="W1560" s="6">
        <v>0</v>
      </c>
      <c r="X1560" s="6">
        <v>15512.87</v>
      </c>
      <c r="Y1560" s="6">
        <v>0</v>
      </c>
      <c r="Z1560" s="6">
        <v>172614902.35</v>
      </c>
      <c r="AA1560" s="6">
        <v>795122726.86</v>
      </c>
      <c r="AB1560" s="10">
        <f t="shared" si="103"/>
        <v>34952570205.5</v>
      </c>
      <c r="AC1560" s="10">
        <f t="shared" si="106"/>
        <v>36608250636.76</v>
      </c>
      <c r="AD1560" s="10">
        <f t="shared" si="104"/>
        <v>-1655680431.26</v>
      </c>
      <c r="AE1560" s="12">
        <f>C1560/(1+0.13)/VLOOKUP(A1560,[1]选股结果!$A$2:$AX$3002,3,FALSE)</f>
        <v>0.911477280958524</v>
      </c>
      <c r="AF1560" s="12">
        <f>(S1560/(1+0.1)+Z1560)/(VLOOKUP(A1560,[1]选股结果!$A$2:$AY$3002,51,FALSE))</f>
        <v>0.980061853461157</v>
      </c>
      <c r="AG1560" s="16"/>
      <c r="AH1560" s="12">
        <f>AD1560/VLOOKUP(A1560,[1]选股结果!$A$2:$AX$3002,35,FALSE)</f>
        <v>-3.03596236336308</v>
      </c>
      <c r="AI1560" s="10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S1560/(1+0.13)+Z1560)</f>
        <v>1511072139.32053</v>
      </c>
      <c r="AJ1560" s="10">
        <f t="shared" si="105"/>
        <v>-3166752570.58054</v>
      </c>
      <c r="AK1560" s="18">
        <f>AD1560-VLOOKUP(A1560,[2]选股结果!$A$2:$G$4900,7,FALSE)</f>
        <v>-1655678631.26</v>
      </c>
    </row>
    <row r="1561" spans="1:37">
      <c r="A1561" s="5" t="s">
        <v>3155</v>
      </c>
      <c r="B1561" s="5" t="s">
        <v>3156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/>
      <c r="L1561" s="6">
        <v>0</v>
      </c>
      <c r="M1561" s="6">
        <v>0</v>
      </c>
      <c r="N1561" s="6"/>
      <c r="O1561" s="6">
        <v>0</v>
      </c>
      <c r="P1561" s="6">
        <v>659138850.52</v>
      </c>
      <c r="Q1561" s="6">
        <v>279801024.57</v>
      </c>
      <c r="R1561" s="6"/>
      <c r="S1561" s="6">
        <v>8503939276.83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1486380226.61</v>
      </c>
      <c r="AA1561" s="6">
        <v>236795019.06</v>
      </c>
      <c r="AB1561" s="10">
        <f t="shared" si="103"/>
        <v>11971632373.7</v>
      </c>
      <c r="AC1561" s="10">
        <f t="shared" si="106"/>
        <v>10886253373.02</v>
      </c>
      <c r="AD1561" s="10">
        <f t="shared" si="104"/>
        <v>1085379000.68</v>
      </c>
      <c r="AE1561" s="12">
        <f>C1561/(1+0.13)/VLOOKUP(A1561,[1]选股结果!$A$2:$AX$3002,3,FALSE)</f>
        <v>0.672803773525978</v>
      </c>
      <c r="AF1561" s="12">
        <f>(S1561/(1+0.1)+Z1561)/(VLOOKUP(A1561,[1]选股结果!$A$2:$AY$3002,51,FALSE))</f>
        <v>0.725145672572851</v>
      </c>
      <c r="AG1561" s="16"/>
      <c r="AH1561" s="12">
        <f>AD1561/VLOOKUP(A1561,[1]选股结果!$A$2:$AX$3002,35,FALSE)</f>
        <v>0.458717976690253</v>
      </c>
      <c r="AI1561" s="10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S1561/(1+0.13)+Z1561)</f>
        <v>3698882192.72442</v>
      </c>
      <c r="AJ1561" s="10">
        <f t="shared" si="105"/>
        <v>-2613503192.04443</v>
      </c>
      <c r="AK1561" s="18">
        <f>AD1561-VLOOKUP(A1561,[2]选股结果!$A$2:$G$4900,7,FALSE)</f>
        <v>1301892950.9</v>
      </c>
    </row>
    <row r="1562" spans="1:37">
      <c r="A1562" s="5" t="s">
        <v>3157</v>
      </c>
      <c r="B1562" s="5" t="s">
        <v>3158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/>
      <c r="L1562" s="6">
        <v>0</v>
      </c>
      <c r="M1562" s="6">
        <v>0</v>
      </c>
      <c r="N1562" s="6"/>
      <c r="O1562" s="6">
        <v>0</v>
      </c>
      <c r="P1562" s="6">
        <v>14566952.92</v>
      </c>
      <c r="Q1562" s="6">
        <v>55862517.44</v>
      </c>
      <c r="R1562" s="6"/>
      <c r="S1562" s="6">
        <v>2066731227.33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361025661.63</v>
      </c>
      <c r="AA1562" s="6">
        <v>64336990.33</v>
      </c>
      <c r="AB1562" s="10">
        <f t="shared" si="103"/>
        <v>1912980242.03</v>
      </c>
      <c r="AC1562" s="10">
        <f t="shared" si="106"/>
        <v>2506660832.21</v>
      </c>
      <c r="AD1562" s="10">
        <f t="shared" si="104"/>
        <v>-593680590.18</v>
      </c>
      <c r="AE1562" s="12">
        <f>C1562/(1+0.13)/VLOOKUP(A1562,[1]选股结果!$A$2:$AX$3002,3,FALSE)</f>
        <v>1.02481549095192</v>
      </c>
      <c r="AF1562" s="12">
        <f>(S1562/(1+0.1)+Z1562)/(VLOOKUP(A1562,[1]选股结果!$A$2:$AY$3002,51,FALSE))</f>
        <v>1.41628484482153</v>
      </c>
      <c r="AG1562" s="16"/>
      <c r="AH1562" s="12">
        <f>AD1562/VLOOKUP(A1562,[1]选股结果!$A$2:$AX$3002,35,FALSE)</f>
        <v>-12.9725754510186</v>
      </c>
      <c r="AI1562" s="10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S1562/(1+0.13)+Z1562)</f>
        <v>-608478816.852655</v>
      </c>
      <c r="AJ1562" s="10">
        <f t="shared" si="105"/>
        <v>14798226.6726546</v>
      </c>
      <c r="AK1562" s="18">
        <f>AD1562-VLOOKUP(A1562,[2]选股结果!$A$2:$G$4900,7,FALSE)</f>
        <v>-593615754.81</v>
      </c>
    </row>
    <row r="1563" spans="1:37">
      <c r="A1563" s="5" t="s">
        <v>3159</v>
      </c>
      <c r="B1563" s="5" t="s">
        <v>3160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/>
      <c r="L1563" s="6">
        <v>0</v>
      </c>
      <c r="M1563" s="6">
        <v>0</v>
      </c>
      <c r="N1563" s="6"/>
      <c r="O1563" s="6">
        <v>0</v>
      </c>
      <c r="P1563" s="6">
        <v>917114527.95</v>
      </c>
      <c r="Q1563" s="6">
        <v>425610506.95</v>
      </c>
      <c r="R1563" s="6"/>
      <c r="S1563" s="6">
        <v>2842123506.53</v>
      </c>
      <c r="T1563" s="6">
        <v>-57080858.37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277298558.45</v>
      </c>
      <c r="AA1563" s="6">
        <v>483839929.08</v>
      </c>
      <c r="AB1563" s="10">
        <f t="shared" si="103"/>
        <v>7141008311.69</v>
      </c>
      <c r="AC1563" s="10">
        <f t="shared" si="106"/>
        <v>4463295663.64</v>
      </c>
      <c r="AD1563" s="10">
        <f t="shared" si="104"/>
        <v>2677712648.05</v>
      </c>
      <c r="AE1563" s="12">
        <f>C1563/(1+0.13)/VLOOKUP(A1563,[1]选股结果!$A$2:$AX$3002,3,FALSE)</f>
        <v>0.960075678151541</v>
      </c>
      <c r="AF1563" s="12">
        <f>(S1563/(1+0.1)+Z1563)/(VLOOKUP(A1563,[1]选股结果!$A$2:$AY$3002,51,FALSE))</f>
        <v>0.564567829302775</v>
      </c>
      <c r="AG1563" s="16"/>
      <c r="AH1563" s="12">
        <f>AD1563/VLOOKUP(A1563,[1]选股结果!$A$2:$AX$3002,35,FALSE)</f>
        <v>4.2165099876715</v>
      </c>
      <c r="AI1563" s="10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S1563/(1+0.13)+Z1563)</f>
        <v>2275224536.82823</v>
      </c>
      <c r="AJ1563" s="10">
        <f t="shared" si="105"/>
        <v>402488111.221769</v>
      </c>
      <c r="AK1563" s="18">
        <f>AD1563-VLOOKUP(A1563,[2]选股结果!$A$2:$G$4900,7,FALSE)</f>
        <v>2677699632.52</v>
      </c>
    </row>
    <row r="1564" spans="1:37">
      <c r="A1564" s="5" t="s">
        <v>3161</v>
      </c>
      <c r="B1564" s="5" t="s">
        <v>3162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/>
      <c r="L1564" s="6">
        <v>0</v>
      </c>
      <c r="M1564" s="6">
        <v>0</v>
      </c>
      <c r="N1564" s="6"/>
      <c r="O1564" s="6">
        <v>0</v>
      </c>
      <c r="P1564" s="6">
        <v>26372513.19</v>
      </c>
      <c r="Q1564" s="6">
        <v>20045064.54</v>
      </c>
      <c r="R1564" s="6"/>
      <c r="S1564" s="6">
        <v>1206892803.73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95132059.91</v>
      </c>
      <c r="AA1564" s="6">
        <v>56562815.06</v>
      </c>
      <c r="AB1564" s="10">
        <f t="shared" si="103"/>
        <v>1462697131.76</v>
      </c>
      <c r="AC1564" s="10">
        <f t="shared" si="106"/>
        <v>1384960191.89</v>
      </c>
      <c r="AD1564" s="10">
        <f t="shared" si="104"/>
        <v>77736939.8699999</v>
      </c>
      <c r="AE1564" s="12">
        <f>C1564/(1+0.13)/VLOOKUP(A1564,[1]选股结果!$A$2:$AX$3002,3,FALSE)</f>
        <v>0.960292537907787</v>
      </c>
      <c r="AF1564" s="12">
        <f>(S1564/(1+0.1)+Z1564)/(VLOOKUP(A1564,[1]选股结果!$A$2:$AY$3002,51,FALSE))</f>
        <v>0.944771920548801</v>
      </c>
      <c r="AG1564" s="16"/>
      <c r="AH1564" s="12">
        <f>AD1564/VLOOKUP(A1564,[1]选股结果!$A$2:$AX$3002,35,FALSE)</f>
        <v>2.05710258174692</v>
      </c>
      <c r="AI1564" s="10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S1564/(1+0.13)+Z1564)</f>
        <v>98826685.7753983</v>
      </c>
      <c r="AJ1564" s="10">
        <f t="shared" si="105"/>
        <v>-21089745.9053984</v>
      </c>
      <c r="AK1564" s="18">
        <f>AD1564-VLOOKUP(A1564,[2]选股结果!$A$2:$G$4900,7,FALSE)</f>
        <v>77581435.2599999</v>
      </c>
    </row>
    <row r="1565" spans="1:37">
      <c r="A1565" s="5" t="s">
        <v>3163</v>
      </c>
      <c r="B1565" s="5" t="s">
        <v>3164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/>
      <c r="L1565" s="6">
        <v>0</v>
      </c>
      <c r="M1565" s="6">
        <v>0</v>
      </c>
      <c r="N1565" s="6"/>
      <c r="O1565" s="6">
        <v>0</v>
      </c>
      <c r="P1565" s="6">
        <v>30722750.92</v>
      </c>
      <c r="Q1565" s="6">
        <v>290828366.02</v>
      </c>
      <c r="R1565" s="6"/>
      <c r="S1565" s="6">
        <v>153532907.52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74688135.25</v>
      </c>
      <c r="AA1565" s="6">
        <v>98145137.69</v>
      </c>
      <c r="AB1565" s="10">
        <f t="shared" si="103"/>
        <v>516790346.76</v>
      </c>
      <c r="AC1565" s="10">
        <f t="shared" si="106"/>
        <v>357088931.38</v>
      </c>
      <c r="AD1565" s="10">
        <f t="shared" si="104"/>
        <v>159701415.38</v>
      </c>
      <c r="AE1565" s="12">
        <f>C1565/(1+0.13)/VLOOKUP(A1565,[1]选股结果!$A$2:$AX$3002,3,FALSE)</f>
        <v>0.773451606584845</v>
      </c>
      <c r="AF1565" s="12">
        <f>(S1565/(1+0.1)+Z1565)/(VLOOKUP(A1565,[1]选股结果!$A$2:$AY$3002,51,FALSE))</f>
        <v>0.809466082692519</v>
      </c>
      <c r="AG1565" s="16"/>
      <c r="AH1565" s="12">
        <f>AD1565/VLOOKUP(A1565,[1]选股结果!$A$2:$AX$3002,35,FALSE)</f>
        <v>-29.711437574385</v>
      </c>
      <c r="AI1565" s="10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S1565/(1+0.13)+Z1565)</f>
        <v>54139358.7962832</v>
      </c>
      <c r="AJ1565" s="10">
        <f t="shared" si="105"/>
        <v>105562056.583717</v>
      </c>
      <c r="AK1565" s="18">
        <f>AD1565-VLOOKUP(A1565,[2]选股结果!$A$2:$G$4900,7,FALSE)</f>
        <v>159707403.78</v>
      </c>
    </row>
    <row r="1566" spans="1:37">
      <c r="A1566" s="5" t="s">
        <v>3165</v>
      </c>
      <c r="B1566" s="5" t="s">
        <v>3166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/>
      <c r="L1566" s="6">
        <v>0</v>
      </c>
      <c r="M1566" s="6">
        <v>0</v>
      </c>
      <c r="N1566" s="6"/>
      <c r="O1566" s="6">
        <v>0</v>
      </c>
      <c r="P1566" s="6">
        <v>9296492000</v>
      </c>
      <c r="Q1566" s="6">
        <v>9658649000</v>
      </c>
      <c r="R1566" s="6"/>
      <c r="S1566" s="6">
        <v>97255139000</v>
      </c>
      <c r="T1566" s="6">
        <v>4645645000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10271918000</v>
      </c>
      <c r="AA1566" s="6">
        <v>15101300000</v>
      </c>
      <c r="AB1566" s="10">
        <f t="shared" si="103"/>
        <v>155149766000</v>
      </c>
      <c r="AC1566" s="10">
        <f t="shared" si="106"/>
        <v>136570494000</v>
      </c>
      <c r="AD1566" s="10">
        <f t="shared" si="104"/>
        <v>18579272000</v>
      </c>
      <c r="AE1566" s="12">
        <f>C1566/(1+0.13)/VLOOKUP(A1566,[1]选股结果!$A$2:$AX$3002,3,FALSE)</f>
        <v>1.15655277824409</v>
      </c>
      <c r="AF1566" s="12">
        <f>(S1566/(1+0.1)+Z1566)/(VLOOKUP(A1566,[1]选股结果!$A$2:$AY$3002,51,FALSE))</f>
        <v>1.14842248705309</v>
      </c>
      <c r="AG1566" s="16"/>
      <c r="AH1566" s="12">
        <f>AD1566/VLOOKUP(A1566,[1]选股结果!$A$2:$AX$3002,35,FALSE)</f>
        <v>1.38520237235266</v>
      </c>
      <c r="AI1566" s="10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S1566/(1+0.13)+Z1566)</f>
        <v>-10406900690.2655</v>
      </c>
      <c r="AJ1566" s="10">
        <f t="shared" si="105"/>
        <v>28986172690.2655</v>
      </c>
      <c r="AK1566" s="18">
        <f>AD1566-VLOOKUP(A1566,[2]选股结果!$A$2:$G$4900,7,FALSE)</f>
        <v>18610397000</v>
      </c>
    </row>
    <row r="1567" spans="1:37">
      <c r="A1567" s="5" t="s">
        <v>3167</v>
      </c>
      <c r="B1567" s="5" t="s">
        <v>3168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/>
      <c r="L1567" s="6">
        <v>0</v>
      </c>
      <c r="M1567" s="6">
        <v>0</v>
      </c>
      <c r="N1567" s="6"/>
      <c r="O1567" s="6">
        <v>0</v>
      </c>
      <c r="P1567" s="6">
        <v>105228089.06</v>
      </c>
      <c r="Q1567" s="6">
        <v>150967769.65</v>
      </c>
      <c r="R1567" s="6"/>
      <c r="S1567" s="6">
        <v>672063163.22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187043698.46</v>
      </c>
      <c r="AA1567" s="6">
        <v>168572598.45</v>
      </c>
      <c r="AB1567" s="10">
        <f t="shared" ref="AB1567:AB1630" si="107">C1567+D1567+E1567+F1567+G1567+H1567+I1567+J1567+L1567+M1567+O1567+Q1567</f>
        <v>1249817189.03</v>
      </c>
      <c r="AC1567" s="10">
        <f t="shared" si="106"/>
        <v>1132907549.19</v>
      </c>
      <c r="AD1567" s="10">
        <f t="shared" si="104"/>
        <v>116909639.84</v>
      </c>
      <c r="AE1567" s="12">
        <f>C1567/(1+0.13)/VLOOKUP(A1567,[1]选股结果!$A$2:$AX$3002,3,FALSE)</f>
        <v>0.834151870577698</v>
      </c>
      <c r="AF1567" s="12">
        <f>(S1567/(1+0.1)+Z1567)/(VLOOKUP(A1567,[1]选股结果!$A$2:$AY$3002,51,FALSE))</f>
        <v>0.819944467029154</v>
      </c>
      <c r="AG1567" s="16"/>
      <c r="AH1567" s="12">
        <f>AD1567/VLOOKUP(A1567,[1]选股结果!$A$2:$AX$3002,35,FALSE)</f>
        <v>1.16164910675051</v>
      </c>
      <c r="AI1567" s="10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S1567/(1+0.13)+Z1567)</f>
        <v>191459234.388407</v>
      </c>
      <c r="AJ1567" s="10">
        <f t="shared" si="105"/>
        <v>-74549594.5484067</v>
      </c>
      <c r="AK1567" s="18">
        <f>AD1567-VLOOKUP(A1567,[2]选股结果!$A$2:$G$4900,7,FALSE)</f>
        <v>116945063.44</v>
      </c>
    </row>
    <row r="1568" spans="1:37">
      <c r="A1568" s="5" t="s">
        <v>3169</v>
      </c>
      <c r="B1568" s="5" t="s">
        <v>3170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/>
      <c r="L1568" s="6">
        <v>0</v>
      </c>
      <c r="M1568" s="6">
        <v>0</v>
      </c>
      <c r="N1568" s="6"/>
      <c r="O1568" s="6">
        <v>0</v>
      </c>
      <c r="P1568" s="6">
        <v>102294419.78</v>
      </c>
      <c r="Q1568" s="6">
        <v>225354012.8</v>
      </c>
      <c r="R1568" s="6"/>
      <c r="S1568" s="6">
        <v>4503953386.19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213756192.14</v>
      </c>
      <c r="AA1568" s="6">
        <v>207405331.86</v>
      </c>
      <c r="AB1568" s="10">
        <f t="shared" si="107"/>
        <v>5509902127.89</v>
      </c>
      <c r="AC1568" s="10">
        <f t="shared" si="106"/>
        <v>5027409329.97</v>
      </c>
      <c r="AD1568" s="10">
        <f t="shared" si="104"/>
        <v>482492797.920001</v>
      </c>
      <c r="AE1568" s="12">
        <f>C1568/(1+0.13)/VLOOKUP(A1568,[1]选股结果!$A$2:$AX$3002,3,FALSE)</f>
        <v>0.919199773915456</v>
      </c>
      <c r="AF1568" s="12">
        <f>(S1568/(1+0.1)+Z1568)/(VLOOKUP(A1568,[1]选股结果!$A$2:$AY$3002,51,FALSE))</f>
        <v>0.938593868534736</v>
      </c>
      <c r="AG1568" s="16"/>
      <c r="AH1568" s="12">
        <f>AD1568/VLOOKUP(A1568,[1]选股结果!$A$2:$AX$3002,35,FALSE)</f>
        <v>4.28314407093422</v>
      </c>
      <c r="AI1568" s="10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S1568/(1+0.13)+Z1568)</f>
        <v>390565184.91469</v>
      </c>
      <c r="AJ1568" s="10">
        <f t="shared" si="105"/>
        <v>91927613.005311</v>
      </c>
      <c r="AK1568" s="18">
        <f>AD1568-VLOOKUP(A1568,[2]选股结果!$A$2:$G$4900,7,FALSE)</f>
        <v>507172851.590001</v>
      </c>
    </row>
    <row r="1569" spans="1:37">
      <c r="A1569" s="5" t="s">
        <v>3171</v>
      </c>
      <c r="B1569" s="5" t="s">
        <v>3172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/>
      <c r="L1569" s="6">
        <v>0</v>
      </c>
      <c r="M1569" s="6">
        <v>0</v>
      </c>
      <c r="N1569" s="6"/>
      <c r="O1569" s="6">
        <v>0</v>
      </c>
      <c r="P1569" s="6">
        <v>44139302.07</v>
      </c>
      <c r="Q1569" s="6">
        <v>192639172.29</v>
      </c>
      <c r="R1569" s="6"/>
      <c r="S1569" s="6">
        <v>769774103.37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229986530.52</v>
      </c>
      <c r="AA1569" s="6">
        <v>294000449.74</v>
      </c>
      <c r="AB1569" s="10">
        <f t="shared" si="107"/>
        <v>1430132328.73</v>
      </c>
      <c r="AC1569" s="10">
        <f t="shared" si="106"/>
        <v>1337900385.7</v>
      </c>
      <c r="AD1569" s="10">
        <f t="shared" si="104"/>
        <v>92231943.03</v>
      </c>
      <c r="AE1569" s="12">
        <f>C1569/(1+0.13)/VLOOKUP(A1569,[1]选股结果!$A$2:$AX$3002,3,FALSE)</f>
        <v>0.748582821132994</v>
      </c>
      <c r="AF1569" s="12">
        <f>(S1569/(1+0.1)+Z1569)/(VLOOKUP(A1569,[1]选股结果!$A$2:$AY$3002,51,FALSE))</f>
        <v>0.615365797814208</v>
      </c>
      <c r="AG1569" s="16"/>
      <c r="AH1569" s="12">
        <f>AD1569/VLOOKUP(A1569,[1]选股结果!$A$2:$AX$3002,35,FALSE)</f>
        <v>-0.9566104817432</v>
      </c>
      <c r="AI1569" s="10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S1569/(1+0.13)+Z1569)</f>
        <v>599738052.338584</v>
      </c>
      <c r="AJ1569" s="10">
        <f t="shared" si="105"/>
        <v>-507506109.308584</v>
      </c>
      <c r="AK1569" s="18">
        <f>AD1569-VLOOKUP(A1569,[2]选股结果!$A$2:$G$4900,7,FALSE)</f>
        <v>92462485.31</v>
      </c>
    </row>
    <row r="1570" spans="1:37">
      <c r="A1570" s="5" t="s">
        <v>3173</v>
      </c>
      <c r="B1570" s="5" t="s">
        <v>3174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/>
      <c r="L1570" s="6">
        <v>0</v>
      </c>
      <c r="M1570" s="6">
        <v>0</v>
      </c>
      <c r="N1570" s="6"/>
      <c r="O1570" s="6">
        <v>0</v>
      </c>
      <c r="P1570" s="6">
        <v>12255902.33</v>
      </c>
      <c r="Q1570" s="6">
        <v>450675879.46</v>
      </c>
      <c r="R1570" s="6"/>
      <c r="S1570" s="6">
        <v>600910295.1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18754887.22</v>
      </c>
      <c r="AA1570" s="6">
        <v>308799989.06</v>
      </c>
      <c r="AB1570" s="10">
        <f t="shared" si="107"/>
        <v>931843075.91</v>
      </c>
      <c r="AC1570" s="10">
        <f t="shared" si="106"/>
        <v>940721073.71</v>
      </c>
      <c r="AD1570" s="10">
        <f t="shared" si="104"/>
        <v>-8877997.80000019</v>
      </c>
      <c r="AE1570" s="12">
        <f>C1570/(1+0.13)/VLOOKUP(A1570,[1]选股结果!$A$2:$AX$3002,3,FALSE)</f>
        <v>0.88495575221239</v>
      </c>
      <c r="AF1570" s="12">
        <f>(S1570/(1+0.1)+Z1570)/(VLOOKUP(A1570,[1]选股结果!$A$2:$AY$3002,51,FALSE))</f>
        <v>1.2733554974043</v>
      </c>
      <c r="AG1570" s="16"/>
      <c r="AH1570" s="12">
        <f>AD1570/VLOOKUP(A1570,[1]选股结果!$A$2:$AX$3002,35,FALSE)</f>
        <v>-0.348571601144317</v>
      </c>
      <c r="AI1570" s="10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S1570/(1+0.13)+Z1570)</f>
        <v>-106795318.89239</v>
      </c>
      <c r="AJ1570" s="10">
        <f t="shared" si="105"/>
        <v>97917321.0923893</v>
      </c>
      <c r="AK1570" s="18">
        <f>AD1570-VLOOKUP(A1570,[2]选股结果!$A$2:$G$4900,7,FALSE)</f>
        <v>-8877997.80000019</v>
      </c>
    </row>
    <row r="1571" spans="1:37">
      <c r="A1571" s="5" t="s">
        <v>3175</v>
      </c>
      <c r="B1571" s="5" t="s">
        <v>3176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/>
      <c r="L1571" s="6">
        <v>0</v>
      </c>
      <c r="M1571" s="6">
        <v>0</v>
      </c>
      <c r="N1571" s="6"/>
      <c r="O1571" s="6">
        <v>0</v>
      </c>
      <c r="P1571" s="6">
        <v>161313379.57</v>
      </c>
      <c r="Q1571" s="6">
        <v>89105650.29</v>
      </c>
      <c r="R1571" s="6"/>
      <c r="S1571" s="6">
        <v>2499252364.43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434114921.84</v>
      </c>
      <c r="AA1571" s="6">
        <v>448184709.01</v>
      </c>
      <c r="AB1571" s="10">
        <f t="shared" si="107"/>
        <v>3531683774.98</v>
      </c>
      <c r="AC1571" s="10">
        <f t="shared" si="106"/>
        <v>3542865374.85</v>
      </c>
      <c r="AD1571" s="10">
        <f t="shared" si="104"/>
        <v>-11181599.8699999</v>
      </c>
      <c r="AE1571" s="12">
        <f>C1571/(1+0.13)/VLOOKUP(A1571,[1]选股结果!$A$2:$AX$3002,3,FALSE)</f>
        <v>0.780063380277366</v>
      </c>
      <c r="AF1571" s="12">
        <f>(S1571/(1+0.1)+Z1571)/(VLOOKUP(A1571,[1]选股结果!$A$2:$AY$3002,51,FALSE))</f>
        <v>0.783111258088222</v>
      </c>
      <c r="AG1571" s="16"/>
      <c r="AH1571" s="12">
        <f>AD1571/VLOOKUP(A1571,[1]选股结果!$A$2:$AX$3002,35,FALSE)</f>
        <v>-0.0217739023968226</v>
      </c>
      <c r="AI1571" s="10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S1571/(1+0.13)+Z1571)</f>
        <v>809812566.307257</v>
      </c>
      <c r="AJ1571" s="10">
        <f t="shared" si="105"/>
        <v>-820994166.177257</v>
      </c>
      <c r="AK1571" s="18">
        <f>AD1571-VLOOKUP(A1571,[2]选股结果!$A$2:$G$4900,7,FALSE)</f>
        <v>-10593841.0099999</v>
      </c>
    </row>
    <row r="1572" spans="1:37">
      <c r="A1572" s="5" t="s">
        <v>3177</v>
      </c>
      <c r="B1572" s="5" t="s">
        <v>3178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/>
      <c r="L1572" s="6">
        <v>0</v>
      </c>
      <c r="M1572" s="6">
        <v>0</v>
      </c>
      <c r="N1572" s="6"/>
      <c r="O1572" s="6">
        <v>0</v>
      </c>
      <c r="P1572" s="6">
        <v>1724762282.96</v>
      </c>
      <c r="Q1572" s="6">
        <v>594268748.9</v>
      </c>
      <c r="R1572" s="6"/>
      <c r="S1572" s="6">
        <v>12056593059.75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5242521416.82</v>
      </c>
      <c r="AA1572" s="6">
        <v>6202106623.63</v>
      </c>
      <c r="AB1572" s="10">
        <f t="shared" si="107"/>
        <v>27869565751.39</v>
      </c>
      <c r="AC1572" s="10">
        <f t="shared" si="106"/>
        <v>25225983383.16</v>
      </c>
      <c r="AD1572" s="10">
        <f t="shared" si="104"/>
        <v>2643582368.23</v>
      </c>
      <c r="AE1572" s="12">
        <f>C1572/(1+0.13)/VLOOKUP(A1572,[1]选股结果!$A$2:$AX$3002,3,FALSE)</f>
        <v>0.89238321014007</v>
      </c>
      <c r="AF1572" s="12">
        <f>(S1572/(1+0.1)+Z1572)/(VLOOKUP(A1572,[1]选股结果!$A$2:$AY$3002,51,FALSE))</f>
        <v>0.647290233588793</v>
      </c>
      <c r="AG1572" s="16"/>
      <c r="AH1572" s="12">
        <f>AD1572/VLOOKUP(A1572,[1]选股结果!$A$2:$AX$3002,35,FALSE)</f>
        <v>0.703751151810737</v>
      </c>
      <c r="AI1572" s="10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S1572/(1+0.13)+Z1572)</f>
        <v>9120068460.76026</v>
      </c>
      <c r="AJ1572" s="10">
        <f t="shared" si="105"/>
        <v>-6476486092.53026</v>
      </c>
      <c r="AK1572" s="18">
        <f>AD1572-VLOOKUP(A1572,[2]选股结果!$A$2:$G$4900,7,FALSE)</f>
        <v>2636309652.17</v>
      </c>
    </row>
    <row r="1573" spans="1:37">
      <c r="A1573" s="5" t="s">
        <v>3179</v>
      </c>
      <c r="B1573" s="5" t="s">
        <v>3180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/>
      <c r="L1573" s="6">
        <v>0</v>
      </c>
      <c r="M1573" s="6">
        <v>0</v>
      </c>
      <c r="N1573" s="6"/>
      <c r="O1573" s="6">
        <v>0</v>
      </c>
      <c r="P1573" s="6">
        <v>485214366.93</v>
      </c>
      <c r="Q1573" s="6">
        <v>82558765.99</v>
      </c>
      <c r="R1573" s="6"/>
      <c r="S1573" s="6">
        <v>639626458.57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230557160.15</v>
      </c>
      <c r="AA1573" s="6">
        <v>126838428.7</v>
      </c>
      <c r="AB1573" s="10">
        <f t="shared" si="107"/>
        <v>1393347999.67</v>
      </c>
      <c r="AC1573" s="10">
        <f t="shared" si="106"/>
        <v>1482236414.35</v>
      </c>
      <c r="AD1573" s="10">
        <f t="shared" si="104"/>
        <v>-88888414.6800001</v>
      </c>
      <c r="AE1573" s="12">
        <f>C1573/(1+0.13)/VLOOKUP(A1573,[1]选股结果!$A$2:$AX$3002,3,FALSE)</f>
        <v>0.792214260127812</v>
      </c>
      <c r="AF1573" s="12">
        <f>(S1573/(1+0.1)+Z1573)/(VLOOKUP(A1573,[1]选股结果!$A$2:$AY$3002,51,FALSE))</f>
        <v>0.746971075499625</v>
      </c>
      <c r="AG1573" s="16"/>
      <c r="AH1573" s="12">
        <f>AD1573/VLOOKUP(A1573,[1]选股结果!$A$2:$AX$3002,35,FALSE)</f>
        <v>-0.330867756564167</v>
      </c>
      <c r="AI1573" s="10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S1573/(1+0.13)+Z1573)</f>
        <v>290506415.241239</v>
      </c>
      <c r="AJ1573" s="10">
        <f t="shared" si="105"/>
        <v>-379394829.921239</v>
      </c>
      <c r="AK1573" s="18">
        <f>AD1573-VLOOKUP(A1573,[2]选股结果!$A$2:$G$4900,7,FALSE)</f>
        <v>-88031430.9200001</v>
      </c>
    </row>
    <row r="1574" spans="1:37">
      <c r="A1574" s="5" t="s">
        <v>3181</v>
      </c>
      <c r="B1574" s="5" t="s">
        <v>3182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/>
      <c r="L1574" s="6">
        <v>0</v>
      </c>
      <c r="M1574" s="6">
        <v>0</v>
      </c>
      <c r="N1574" s="6"/>
      <c r="O1574" s="6">
        <v>0</v>
      </c>
      <c r="P1574" s="6">
        <v>138682959.42</v>
      </c>
      <c r="Q1574" s="6">
        <v>48504330.28</v>
      </c>
      <c r="R1574" s="6"/>
      <c r="S1574" s="6">
        <v>603066980.7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175954058.88</v>
      </c>
      <c r="AA1574" s="6">
        <v>68088261.47</v>
      </c>
      <c r="AB1574" s="10">
        <f t="shared" si="107"/>
        <v>672231420.41</v>
      </c>
      <c r="AC1574" s="10">
        <f t="shared" si="106"/>
        <v>985792260.47</v>
      </c>
      <c r="AD1574" s="10">
        <f t="shared" si="104"/>
        <v>-313560840.06</v>
      </c>
      <c r="AE1574" s="12">
        <f>C1574/(1+0.13)/VLOOKUP(A1574,[1]选股结果!$A$2:$AX$3002,3,FALSE)</f>
        <v>0.684269327185643</v>
      </c>
      <c r="AF1574" s="12">
        <f>(S1574/(1+0.1)+Z1574)/(VLOOKUP(A1574,[1]选股结果!$A$2:$AY$3002,51,FALSE))</f>
        <v>0.736211342893146</v>
      </c>
      <c r="AG1574" s="16"/>
      <c r="AH1574" s="12">
        <f>AD1574/VLOOKUP(A1574,[1]选股结果!$A$2:$AX$3002,35,FALSE)</f>
        <v>2.01468869055287</v>
      </c>
      <c r="AI1574" s="10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S1574/(1+0.13)+Z1574)</f>
        <v>274038883.880177</v>
      </c>
      <c r="AJ1574" s="10">
        <f t="shared" si="105"/>
        <v>-587599723.940177</v>
      </c>
      <c r="AK1574" s="18">
        <f>AD1574-VLOOKUP(A1574,[2]选股结果!$A$2:$G$4900,7,FALSE)</f>
        <v>-313560840.06</v>
      </c>
    </row>
    <row r="1575" spans="1:37">
      <c r="A1575" s="5" t="s">
        <v>3183</v>
      </c>
      <c r="B1575" s="5" t="s">
        <v>3184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/>
      <c r="L1575" s="6">
        <v>0</v>
      </c>
      <c r="M1575" s="6">
        <v>0</v>
      </c>
      <c r="N1575" s="6"/>
      <c r="O1575" s="6">
        <v>0</v>
      </c>
      <c r="P1575" s="6">
        <v>70777844.33</v>
      </c>
      <c r="Q1575" s="6">
        <v>32028742.96</v>
      </c>
      <c r="R1575" s="6"/>
      <c r="S1575" s="6">
        <v>3985665335.23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135940507.42</v>
      </c>
      <c r="AA1575" s="6">
        <v>373832419.02</v>
      </c>
      <c r="AB1575" s="10">
        <f t="shared" si="107"/>
        <v>4857960818.1</v>
      </c>
      <c r="AC1575" s="10">
        <f t="shared" si="106"/>
        <v>4566216106</v>
      </c>
      <c r="AD1575" s="10">
        <f t="shared" si="104"/>
        <v>291744712.1</v>
      </c>
      <c r="AE1575" s="12">
        <f>C1575/(1+0.13)/VLOOKUP(A1575,[1]选股结果!$A$2:$AX$3002,3,FALSE)</f>
        <v>2.90965280316557</v>
      </c>
      <c r="AF1575" s="12">
        <f>(S1575/(1+0.1)+Z1575)/(VLOOKUP(A1575,[1]选股结果!$A$2:$AY$3002,51,FALSE))</f>
        <v>2.51398607644869</v>
      </c>
      <c r="AG1575" s="16"/>
      <c r="AH1575" s="12">
        <f>AD1575/VLOOKUP(A1575,[1]选股结果!$A$2:$AX$3002,35,FALSE)</f>
        <v>9.39239303135579</v>
      </c>
      <c r="AI1575" s="10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S1575/(1+0.13)+Z1575)</f>
        <v>-2167734515.24531</v>
      </c>
      <c r="AJ1575" s="10">
        <f t="shared" si="105"/>
        <v>2459479227.34531</v>
      </c>
      <c r="AK1575" s="18">
        <f>AD1575-VLOOKUP(A1575,[2]选股结果!$A$2:$G$4900,7,FALSE)</f>
        <v>392361026.81</v>
      </c>
    </row>
    <row r="1576" spans="1:37">
      <c r="A1576" s="5" t="s">
        <v>3185</v>
      </c>
      <c r="B1576" s="5" t="s">
        <v>3186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/>
      <c r="L1576" s="6">
        <v>0</v>
      </c>
      <c r="M1576" s="6">
        <v>0</v>
      </c>
      <c r="N1576" s="6"/>
      <c r="O1576" s="6">
        <v>0</v>
      </c>
      <c r="P1576" s="6">
        <v>86014381.74</v>
      </c>
      <c r="Q1576" s="6">
        <v>80962984.67</v>
      </c>
      <c r="R1576" s="6"/>
      <c r="S1576" s="6">
        <v>452625408.05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165848169.93</v>
      </c>
      <c r="AA1576" s="6">
        <v>232674741.64</v>
      </c>
      <c r="AB1576" s="10">
        <f t="shared" si="107"/>
        <v>1186618609.2</v>
      </c>
      <c r="AC1576" s="10">
        <f t="shared" si="106"/>
        <v>937162701.36</v>
      </c>
      <c r="AD1576" s="10">
        <f t="shared" si="104"/>
        <v>249455907.84</v>
      </c>
      <c r="AE1576" s="12">
        <f>C1576/(1+0.13)/VLOOKUP(A1576,[1]选股结果!$A$2:$AX$3002,3,FALSE)</f>
        <v>0.731068411871995</v>
      </c>
      <c r="AF1576" s="12">
        <f>(S1576/(1+0.1)+Z1576)/(VLOOKUP(A1576,[1]选股结果!$A$2:$AY$3002,51,FALSE))</f>
        <v>0.615744811651921</v>
      </c>
      <c r="AG1576" s="16"/>
      <c r="AH1576" s="12">
        <f>AD1576/VLOOKUP(A1576,[1]选股结果!$A$2:$AX$3002,35,FALSE)</f>
        <v>0.635583782388523</v>
      </c>
      <c r="AI1576" s="10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S1576/(1+0.13)+Z1576)</f>
        <v>371204020.398672</v>
      </c>
      <c r="AJ1576" s="10">
        <f t="shared" si="105"/>
        <v>-121748112.558672</v>
      </c>
      <c r="AK1576" s="18">
        <f>AD1576-VLOOKUP(A1576,[2]选股结果!$A$2:$G$4900,7,FALSE)</f>
        <v>248274413.46</v>
      </c>
    </row>
    <row r="1577" spans="1:37">
      <c r="A1577" s="5" t="s">
        <v>3187</v>
      </c>
      <c r="B1577" s="5" t="s">
        <v>3188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/>
      <c r="L1577" s="6">
        <v>0</v>
      </c>
      <c r="M1577" s="6">
        <v>0</v>
      </c>
      <c r="N1577" s="6"/>
      <c r="O1577" s="6">
        <v>0</v>
      </c>
      <c r="P1577" s="6">
        <v>17878682.09</v>
      </c>
      <c r="Q1577" s="6">
        <v>18314182.23</v>
      </c>
      <c r="R1577" s="6"/>
      <c r="S1577" s="6">
        <v>423359483.63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56109244.9</v>
      </c>
      <c r="AA1577" s="6">
        <v>104579197.06</v>
      </c>
      <c r="AB1577" s="10">
        <f t="shared" si="107"/>
        <v>410105674.84</v>
      </c>
      <c r="AC1577" s="10">
        <f t="shared" si="106"/>
        <v>601926607.68</v>
      </c>
      <c r="AD1577" s="10">
        <f t="shared" si="104"/>
        <v>-191820932.84</v>
      </c>
      <c r="AE1577" s="12">
        <f>C1577/(1+0.13)/VLOOKUP(A1577,[1]选股结果!$A$2:$AX$3002,3,FALSE)</f>
        <v>0.539587667624009</v>
      </c>
      <c r="AF1577" s="12">
        <f>(S1577/(1+0.1)+Z1577)/(VLOOKUP(A1577,[1]选股结果!$A$2:$AY$3002,51,FALSE))</f>
        <v>0.640557307010077</v>
      </c>
      <c r="AG1577" s="16"/>
      <c r="AH1577" s="12">
        <f>AD1577/VLOOKUP(A1577,[1]选股结果!$A$2:$AX$3002,35,FALSE)</f>
        <v>-3.7794619691488</v>
      </c>
      <c r="AI1577" s="10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S1577/(1+0.13)+Z1577)</f>
        <v>257670459.787965</v>
      </c>
      <c r="AJ1577" s="10">
        <f t="shared" si="105"/>
        <v>-449491392.627965</v>
      </c>
      <c r="AK1577" s="18">
        <f>AD1577-VLOOKUP(A1577,[2]选股结果!$A$2:$G$4900,7,FALSE)</f>
        <v>-51170659.7599999</v>
      </c>
    </row>
    <row r="1578" spans="1:37">
      <c r="A1578" s="5" t="s">
        <v>3189</v>
      </c>
      <c r="B1578" s="5" t="s">
        <v>3190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/>
      <c r="L1578" s="6">
        <v>0</v>
      </c>
      <c r="M1578" s="6">
        <v>0</v>
      </c>
      <c r="N1578" s="6"/>
      <c r="O1578" s="6">
        <v>0</v>
      </c>
      <c r="P1578" s="6">
        <v>90490639.29</v>
      </c>
      <c r="Q1578" s="6">
        <v>393556233.37</v>
      </c>
      <c r="R1578" s="6"/>
      <c r="S1578" s="6">
        <v>13353539456.25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802342603.95</v>
      </c>
      <c r="AA1578" s="6">
        <v>389723699.05</v>
      </c>
      <c r="AB1578" s="10">
        <f t="shared" si="107"/>
        <v>14064627320.93</v>
      </c>
      <c r="AC1578" s="10">
        <f t="shared" si="106"/>
        <v>14636096398.54</v>
      </c>
      <c r="AD1578" s="10">
        <f t="shared" si="104"/>
        <v>-571469077.610001</v>
      </c>
      <c r="AE1578" s="12">
        <f>C1578/(1+0.13)/VLOOKUP(A1578,[1]选股结果!$A$2:$AX$3002,3,FALSE)</f>
        <v>0.945508473016662</v>
      </c>
      <c r="AF1578" s="12">
        <f>(S1578/(1+0.1)+Z1578)/(VLOOKUP(A1578,[1]选股结果!$A$2:$AY$3002,51,FALSE))</f>
        <v>1.00447237413272</v>
      </c>
      <c r="AG1578" s="16"/>
      <c r="AH1578" s="12">
        <f>AD1578/VLOOKUP(A1578,[1]选股结果!$A$2:$AX$3002,35,FALSE)</f>
        <v>3.43711821205965</v>
      </c>
      <c r="AI1578" s="10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S1578/(1+0.13)+Z1578)</f>
        <v>264666357.316458</v>
      </c>
      <c r="AJ1578" s="10">
        <f t="shared" si="105"/>
        <v>-836135434.926458</v>
      </c>
      <c r="AK1578" s="18">
        <f>AD1578-VLOOKUP(A1578,[2]选股结果!$A$2:$G$4900,7,FALSE)</f>
        <v>-569520859.720001</v>
      </c>
    </row>
    <row r="1579" spans="1:37">
      <c r="A1579" s="5" t="s">
        <v>3191</v>
      </c>
      <c r="B1579" s="5" t="s">
        <v>3192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/>
      <c r="L1579" s="6">
        <v>0</v>
      </c>
      <c r="M1579" s="6">
        <v>0</v>
      </c>
      <c r="N1579" s="6"/>
      <c r="O1579" s="6">
        <v>0</v>
      </c>
      <c r="P1579" s="6">
        <v>119231977.62</v>
      </c>
      <c r="Q1579" s="6">
        <v>65056732.93</v>
      </c>
      <c r="R1579" s="6"/>
      <c r="S1579" s="6">
        <v>13671205396.74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211793949.29</v>
      </c>
      <c r="AA1579" s="6">
        <v>77712318.04</v>
      </c>
      <c r="AB1579" s="10">
        <f t="shared" si="107"/>
        <v>13275202887.64</v>
      </c>
      <c r="AC1579" s="10">
        <f t="shared" si="106"/>
        <v>14079943641.69</v>
      </c>
      <c r="AD1579" s="10">
        <f t="shared" si="104"/>
        <v>-804740754.050003</v>
      </c>
      <c r="AE1579" s="12">
        <f>C1579/(1+0.13)/VLOOKUP(A1579,[1]选股结果!$A$2:$AX$3002,3,FALSE)</f>
        <v>0.952710229188039</v>
      </c>
      <c r="AF1579" s="12">
        <f>(S1579/(1+0.1)+Z1579)/(VLOOKUP(A1579,[1]选股结果!$A$2:$AY$3002,51,FALSE))</f>
        <v>1.04960109648342</v>
      </c>
      <c r="AG1579" s="16"/>
      <c r="AH1579" s="12">
        <f>AD1579/VLOOKUP(A1579,[1]选股结果!$A$2:$AX$3002,35,FALSE)</f>
        <v>-3.93685132646684</v>
      </c>
      <c r="AI1579" s="10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S1579/(1+0.13)+Z1579)</f>
        <v>-267380645.682125</v>
      </c>
      <c r="AJ1579" s="10">
        <f t="shared" si="105"/>
        <v>-537360108.367878</v>
      </c>
      <c r="AK1579" s="18">
        <f>AD1579-VLOOKUP(A1579,[2]选股结果!$A$2:$G$4900,7,FALSE)</f>
        <v>-804623504.730003</v>
      </c>
    </row>
    <row r="1580" spans="1:37">
      <c r="A1580" s="5" t="s">
        <v>3193</v>
      </c>
      <c r="B1580" s="5" t="s">
        <v>3194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/>
      <c r="L1580" s="6">
        <v>0</v>
      </c>
      <c r="M1580" s="6">
        <v>0</v>
      </c>
      <c r="N1580" s="6"/>
      <c r="O1580" s="6">
        <v>0</v>
      </c>
      <c r="P1580" s="6">
        <v>54831518.63</v>
      </c>
      <c r="Q1580" s="6">
        <v>87443946.58</v>
      </c>
      <c r="R1580" s="6"/>
      <c r="S1580" s="6">
        <v>1960809910.88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174616599.65</v>
      </c>
      <c r="AA1580" s="6">
        <v>239289707.93</v>
      </c>
      <c r="AB1580" s="10">
        <f t="shared" si="107"/>
        <v>2115996006.93</v>
      </c>
      <c r="AC1580" s="10">
        <f t="shared" si="106"/>
        <v>2429547737.09</v>
      </c>
      <c r="AD1580" s="10">
        <f t="shared" si="104"/>
        <v>-313551730.16</v>
      </c>
      <c r="AE1580" s="12">
        <f>C1580/(1+0.13)/VLOOKUP(A1580,[1]选股结果!$A$2:$AX$3002,3,FALSE)</f>
        <v>0.716025224290398</v>
      </c>
      <c r="AF1580" s="12">
        <f>(S1580/(1+0.1)+Z1580)/(VLOOKUP(A1580,[1]选股结果!$A$2:$AY$3002,51,FALSE))</f>
        <v>0.881115294881598</v>
      </c>
      <c r="AG1580" s="16"/>
      <c r="AH1580" s="12">
        <f>AD1580/VLOOKUP(A1580,[1]选股结果!$A$2:$AX$3002,35,FALSE)</f>
        <v>-1.49759910673169</v>
      </c>
      <c r="AI1580" s="10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S1580/(1+0.13)+Z1580)</f>
        <v>311396258.091681</v>
      </c>
      <c r="AJ1580" s="10">
        <f t="shared" si="105"/>
        <v>-624947988.251681</v>
      </c>
      <c r="AK1580" s="18">
        <f>AD1580-VLOOKUP(A1580,[2]选股结果!$A$2:$G$4900,7,FALSE)</f>
        <v>-313551730.16</v>
      </c>
    </row>
    <row r="1581" spans="1:37">
      <c r="A1581" s="5" t="s">
        <v>3195</v>
      </c>
      <c r="B1581" s="5" t="s">
        <v>3196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/>
      <c r="L1581" s="6">
        <v>0</v>
      </c>
      <c r="M1581" s="6">
        <v>0</v>
      </c>
      <c r="N1581" s="6"/>
      <c r="O1581" s="6">
        <v>0</v>
      </c>
      <c r="P1581" s="6">
        <v>2287466173.64</v>
      </c>
      <c r="Q1581" s="6">
        <v>732706532.91</v>
      </c>
      <c r="R1581" s="6"/>
      <c r="S1581" s="6">
        <v>7441278644.04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423838357.22</v>
      </c>
      <c r="AA1581" s="6">
        <v>880226257.13</v>
      </c>
      <c r="AB1581" s="10">
        <f t="shared" si="107"/>
        <v>17519223878.31</v>
      </c>
      <c r="AC1581" s="10">
        <f t="shared" si="106"/>
        <v>11032809432.03</v>
      </c>
      <c r="AD1581" s="10">
        <f t="shared" si="104"/>
        <v>6486414446.28</v>
      </c>
      <c r="AE1581" s="12">
        <f>C1581/(1+0.13)/VLOOKUP(A1581,[1]选股结果!$A$2:$AX$3002,3,FALSE)</f>
        <v>1.65255409744012</v>
      </c>
      <c r="AF1581" s="12">
        <f>(S1581/(1+0.1)+Z1581)/(VLOOKUP(A1581,[1]选股结果!$A$2:$AY$3002,51,FALSE))</f>
        <v>0.868596388749629</v>
      </c>
      <c r="AG1581" s="16"/>
      <c r="AH1581" s="12">
        <f>AD1581/VLOOKUP(A1581,[1]选股结果!$A$2:$AX$3002,35,FALSE)</f>
        <v>3.22646395728727</v>
      </c>
      <c r="AI1581" s="10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S1581/(1+0.13)+Z1581)</f>
        <v>1267112896.97159</v>
      </c>
      <c r="AJ1581" s="10">
        <f t="shared" si="105"/>
        <v>5219301549.30841</v>
      </c>
      <c r="AK1581" s="18">
        <f>AD1581-VLOOKUP(A1581,[2]选股结果!$A$2:$G$4900,7,FALSE)</f>
        <v>6486432783.54</v>
      </c>
    </row>
    <row r="1582" spans="1:37">
      <c r="A1582" s="5" t="s">
        <v>3197</v>
      </c>
      <c r="B1582" s="5" t="s">
        <v>3198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/>
      <c r="L1582" s="6">
        <v>0</v>
      </c>
      <c r="M1582" s="6">
        <v>0</v>
      </c>
      <c r="N1582" s="6"/>
      <c r="O1582" s="6">
        <v>0</v>
      </c>
      <c r="P1582" s="6">
        <v>450750619.51</v>
      </c>
      <c r="Q1582" s="6">
        <v>171607673.54</v>
      </c>
      <c r="R1582" s="6"/>
      <c r="S1582" s="6">
        <v>6207666634.56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850243461.07</v>
      </c>
      <c r="AA1582" s="6">
        <v>523605122.93</v>
      </c>
      <c r="AB1582" s="10">
        <f t="shared" si="107"/>
        <v>8730008836.69</v>
      </c>
      <c r="AC1582" s="10">
        <f t="shared" si="106"/>
        <v>8032265838.07</v>
      </c>
      <c r="AD1582" s="10">
        <f t="shared" si="104"/>
        <v>697742998.62</v>
      </c>
      <c r="AE1582" s="12">
        <f>C1582/(1+0.13)/VLOOKUP(A1582,[1]选股结果!$A$2:$AX$3002,3,FALSE)</f>
        <v>1.04135028580214</v>
      </c>
      <c r="AF1582" s="12">
        <f>(S1582/(1+0.1)+Z1582)/(VLOOKUP(A1582,[1]选股结果!$A$2:$AY$3002,51,FALSE))</f>
        <v>0.978855639003528</v>
      </c>
      <c r="AG1582" s="16"/>
      <c r="AH1582" s="12">
        <f>AD1582/VLOOKUP(A1582,[1]选股结果!$A$2:$AX$3002,35,FALSE)</f>
        <v>1.54675238085371</v>
      </c>
      <c r="AI1582" s="10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S1582/(1+0.13)+Z1582)</f>
        <v>290091425.409204</v>
      </c>
      <c r="AJ1582" s="10">
        <f t="shared" si="105"/>
        <v>407651573.210796</v>
      </c>
      <c r="AK1582" s="18">
        <f>AD1582-VLOOKUP(A1582,[2]选股结果!$A$2:$G$4900,7,FALSE)</f>
        <v>694659677.17</v>
      </c>
    </row>
    <row r="1583" spans="1:37">
      <c r="A1583" s="5" t="s">
        <v>3199</v>
      </c>
      <c r="B1583" s="5" t="s">
        <v>3200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/>
      <c r="L1583" s="6">
        <v>0</v>
      </c>
      <c r="M1583" s="6">
        <v>0</v>
      </c>
      <c r="N1583" s="6"/>
      <c r="O1583" s="6">
        <v>0</v>
      </c>
      <c r="P1583" s="6">
        <v>194999954.71</v>
      </c>
      <c r="Q1583" s="6">
        <v>10643499.76</v>
      </c>
      <c r="R1583" s="6"/>
      <c r="S1583" s="6">
        <v>262768292.33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56999999.67</v>
      </c>
      <c r="AA1583" s="6">
        <v>752908990.97</v>
      </c>
      <c r="AB1583" s="10">
        <f t="shared" si="107"/>
        <v>1700929375.39</v>
      </c>
      <c r="AC1583" s="10">
        <f t="shared" si="106"/>
        <v>1267677237.68</v>
      </c>
      <c r="AD1583" s="10">
        <f t="shared" si="104"/>
        <v>433252137.71</v>
      </c>
      <c r="AE1583" s="12">
        <f>C1583/(1+0.13)/VLOOKUP(A1583,[1]选股结果!$A$2:$AX$3002,3,FALSE)</f>
        <v>0.957686575385844</v>
      </c>
      <c r="AF1583" s="12">
        <f>(S1583/(1+0.1)+Z1583)/(VLOOKUP(A1583,[1]选股结果!$A$2:$AY$3002,51,FALSE))</f>
        <v>0.272729775817706</v>
      </c>
      <c r="AG1583" s="16"/>
      <c r="AH1583" s="12">
        <f>AD1583/VLOOKUP(A1583,[1]选股结果!$A$2:$AX$3002,35,FALSE)</f>
        <v>1.0281107324798</v>
      </c>
      <c r="AI1583" s="10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S1583/(1+0.13)+Z1583)</f>
        <v>795346038.02354</v>
      </c>
      <c r="AJ1583" s="10">
        <f t="shared" si="105"/>
        <v>-362093900.31354</v>
      </c>
      <c r="AK1583" s="18">
        <f>AD1583-VLOOKUP(A1583,[2]选股结果!$A$2:$G$4900,7,FALSE)</f>
        <v>433252137.71</v>
      </c>
    </row>
    <row r="1584" spans="1:37">
      <c r="A1584" s="5" t="s">
        <v>3201</v>
      </c>
      <c r="B1584" s="5" t="s">
        <v>3202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/>
      <c r="L1584" s="6">
        <v>0</v>
      </c>
      <c r="M1584" s="6">
        <v>0</v>
      </c>
      <c r="N1584" s="6"/>
      <c r="O1584" s="6">
        <v>0</v>
      </c>
      <c r="P1584" s="6">
        <v>13621926.35</v>
      </c>
      <c r="Q1584" s="6">
        <v>10607356.33</v>
      </c>
      <c r="R1584" s="6"/>
      <c r="S1584" s="6">
        <v>81230619.6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32954226.26</v>
      </c>
      <c r="AA1584" s="6">
        <v>5314423</v>
      </c>
      <c r="AB1584" s="10">
        <f t="shared" si="107"/>
        <v>87281839.62</v>
      </c>
      <c r="AC1584" s="10">
        <f t="shared" si="106"/>
        <v>133121195.21</v>
      </c>
      <c r="AD1584" s="10">
        <f t="shared" si="104"/>
        <v>-45839355.59</v>
      </c>
      <c r="AE1584" s="12">
        <f>C1584/(1+0.13)/VLOOKUP(A1584,[1]选股结果!$A$2:$AX$3002,3,FALSE)</f>
        <v>0.382893106131971</v>
      </c>
      <c r="AF1584" s="12">
        <f>(S1584/(1+0.1)+Z1584)/(VLOOKUP(A1584,[1]选股结果!$A$2:$AY$3002,51,FALSE))</f>
        <v>0.608057885488677</v>
      </c>
      <c r="AG1584" s="16"/>
      <c r="AH1584" s="12">
        <f>AD1584/VLOOKUP(A1584,[1]选股结果!$A$2:$AX$3002,35,FALSE)</f>
        <v>146.292142846209</v>
      </c>
      <c r="AI1584" s="10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S1584/(1+0.13)+Z1584)</f>
        <v>70801843.6492035</v>
      </c>
      <c r="AJ1584" s="10">
        <f t="shared" si="105"/>
        <v>-116641199.239204</v>
      </c>
      <c r="AK1584" s="18">
        <f>AD1584-VLOOKUP(A1584,[2]选股结果!$A$2:$G$4900,7,FALSE)</f>
        <v>-45839355.59</v>
      </c>
    </row>
    <row r="1585" spans="1:37">
      <c r="A1585" s="5" t="s">
        <v>3203</v>
      </c>
      <c r="B1585" s="5" t="s">
        <v>3204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/>
      <c r="L1585" s="6">
        <v>0</v>
      </c>
      <c r="M1585" s="6">
        <v>0</v>
      </c>
      <c r="N1585" s="6"/>
      <c r="O1585" s="6">
        <v>0</v>
      </c>
      <c r="P1585" s="6">
        <v>1655500.42</v>
      </c>
      <c r="Q1585" s="6">
        <v>54188186.67</v>
      </c>
      <c r="R1585" s="6"/>
      <c r="S1585" s="6">
        <v>538945794.23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145031644.71</v>
      </c>
      <c r="AA1585" s="6">
        <v>115633846.15</v>
      </c>
      <c r="AB1585" s="10">
        <f t="shared" si="107"/>
        <v>1293948020.12</v>
      </c>
      <c r="AC1585" s="10">
        <f t="shared" si="106"/>
        <v>801266785.51</v>
      </c>
      <c r="AD1585" s="10">
        <f t="shared" si="104"/>
        <v>492681234.61</v>
      </c>
      <c r="AE1585" s="12">
        <f>C1585/(1+0.13)/VLOOKUP(A1585,[1]选股结果!$A$2:$AX$3002,3,FALSE)</f>
        <v>1.68465419644465</v>
      </c>
      <c r="AF1585" s="12">
        <f>(S1585/(1+0.1)+Z1585)/(VLOOKUP(A1585,[1]选股结果!$A$2:$AY$3002,51,FALSE))</f>
        <v>0.874648898985025</v>
      </c>
      <c r="AG1585" s="16"/>
      <c r="AH1585" s="12">
        <f>AD1585/VLOOKUP(A1585,[1]选股结果!$A$2:$AX$3002,35,FALSE)</f>
        <v>-4.35354101864271</v>
      </c>
      <c r="AI1585" s="10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S1585/(1+0.13)+Z1585)</f>
        <v>104010615.655487</v>
      </c>
      <c r="AJ1585" s="10">
        <f t="shared" si="105"/>
        <v>388670618.954513</v>
      </c>
      <c r="AK1585" s="18">
        <f>AD1585-VLOOKUP(A1585,[2]选股结果!$A$2:$G$4900,7,FALSE)</f>
        <v>493167702.17</v>
      </c>
    </row>
    <row r="1586" spans="1:37">
      <c r="A1586" s="5" t="s">
        <v>3205</v>
      </c>
      <c r="B1586" s="5" t="s">
        <v>3206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/>
      <c r="L1586" s="6">
        <v>0</v>
      </c>
      <c r="M1586" s="6">
        <v>0</v>
      </c>
      <c r="N1586" s="6"/>
      <c r="O1586" s="6">
        <v>0</v>
      </c>
      <c r="P1586" s="6">
        <v>51204673.37</v>
      </c>
      <c r="Q1586" s="6">
        <v>1331864972.06</v>
      </c>
      <c r="R1586" s="6"/>
      <c r="S1586" s="6">
        <v>580186957.39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273362773.24</v>
      </c>
      <c r="AA1586" s="6">
        <v>1358829050.28</v>
      </c>
      <c r="AB1586" s="10">
        <f t="shared" si="107"/>
        <v>2062999706.75</v>
      </c>
      <c r="AC1586" s="10">
        <f t="shared" si="106"/>
        <v>2263583454.28</v>
      </c>
      <c r="AD1586" s="10">
        <f t="shared" si="104"/>
        <v>-200583747.53</v>
      </c>
      <c r="AE1586" s="12">
        <f>C1586/(1+0.13)/VLOOKUP(A1586,[1]选股结果!$A$2:$AX$3002,3,FALSE)</f>
        <v>0.587412436227717</v>
      </c>
      <c r="AF1586" s="12">
        <f>(S1586/(1+0.1)+Z1586)/(VLOOKUP(A1586,[1]选股结果!$A$2:$AY$3002,51,FALSE))</f>
        <v>0.794537682713566</v>
      </c>
      <c r="AG1586" s="16"/>
      <c r="AH1586" s="12">
        <f>AD1586/VLOOKUP(A1586,[1]选股结果!$A$2:$AX$3002,35,FALSE)</f>
        <v>-1.7523051178531</v>
      </c>
      <c r="AI1586" s="10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S1586/(1+0.13)+Z1586)</f>
        <v>221086027.739115</v>
      </c>
      <c r="AJ1586" s="10">
        <f t="shared" si="105"/>
        <v>-421669775.269115</v>
      </c>
      <c r="AK1586" s="18">
        <f>AD1586-VLOOKUP(A1586,[2]选股结果!$A$2:$G$4900,7,FALSE)</f>
        <v>-200509034.08</v>
      </c>
    </row>
    <row r="1587" spans="1:37">
      <c r="A1587" s="5" t="s">
        <v>3207</v>
      </c>
      <c r="B1587" s="5" t="s">
        <v>3208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/>
      <c r="L1587" s="6">
        <v>0</v>
      </c>
      <c r="M1587" s="6">
        <v>0</v>
      </c>
      <c r="N1587" s="6"/>
      <c r="O1587" s="6">
        <v>0</v>
      </c>
      <c r="P1587" s="6">
        <v>627152726.78</v>
      </c>
      <c r="Q1587" s="6">
        <v>129161542.26</v>
      </c>
      <c r="R1587" s="6"/>
      <c r="S1587" s="6">
        <v>4116359644.43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605190726.45</v>
      </c>
      <c r="AA1587" s="6">
        <v>1249916319.1</v>
      </c>
      <c r="AB1587" s="10">
        <f t="shared" si="107"/>
        <v>6837948547.31</v>
      </c>
      <c r="AC1587" s="10">
        <f t="shared" si="106"/>
        <v>6598619416.76</v>
      </c>
      <c r="AD1587" s="10">
        <f t="shared" si="104"/>
        <v>239329130.550001</v>
      </c>
      <c r="AE1587" s="12">
        <f>C1587/(1+0.13)/VLOOKUP(A1587,[1]选股结果!$A$2:$AX$3002,3,FALSE)</f>
        <v>0.871591746146721</v>
      </c>
      <c r="AF1587" s="12">
        <f>(S1587/(1+0.1)+Z1587)/(VLOOKUP(A1587,[1]选股结果!$A$2:$AY$3002,51,FALSE))</f>
        <v>0.73495434271268</v>
      </c>
      <c r="AG1587" s="16"/>
      <c r="AH1587" s="12">
        <f>AD1587/VLOOKUP(A1587,[1]选股结果!$A$2:$AX$3002,35,FALSE)</f>
        <v>0.375504221372642</v>
      </c>
      <c r="AI1587" s="10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S1587/(1+0.13)+Z1587)</f>
        <v>1667123230.93672</v>
      </c>
      <c r="AJ1587" s="10">
        <f t="shared" si="105"/>
        <v>-1427794100.38672</v>
      </c>
      <c r="AK1587" s="18">
        <f>AD1587-VLOOKUP(A1587,[2]选股结果!$A$2:$G$4900,7,FALSE)</f>
        <v>243481296.500001</v>
      </c>
    </row>
    <row r="1588" spans="1:37">
      <c r="A1588" s="5" t="s">
        <v>3209</v>
      </c>
      <c r="B1588" s="5" t="s">
        <v>3210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/>
      <c r="L1588" s="6">
        <v>0</v>
      </c>
      <c r="M1588" s="6">
        <v>0</v>
      </c>
      <c r="N1588" s="6"/>
      <c r="O1588" s="6">
        <v>0</v>
      </c>
      <c r="P1588" s="6">
        <v>197407613.89</v>
      </c>
      <c r="Q1588" s="6">
        <v>258045068.23</v>
      </c>
      <c r="R1588" s="6"/>
      <c r="S1588" s="6">
        <v>2140077371.06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251593233.38</v>
      </c>
      <c r="AA1588" s="6">
        <v>234208869.26</v>
      </c>
      <c r="AB1588" s="10">
        <f t="shared" si="107"/>
        <v>2716739234.13</v>
      </c>
      <c r="AC1588" s="10">
        <f t="shared" si="106"/>
        <v>2823287087.59</v>
      </c>
      <c r="AD1588" s="10">
        <f t="shared" si="104"/>
        <v>-106547853.46</v>
      </c>
      <c r="AE1588" s="12">
        <f>C1588/(1+0.13)/VLOOKUP(A1588,[1]选股结果!$A$2:$AX$3002,3,FALSE)</f>
        <v>0.817395885650315</v>
      </c>
      <c r="AF1588" s="12">
        <f>(S1588/(1+0.1)+Z1588)/(VLOOKUP(A1588,[1]选股结果!$A$2:$AY$3002,51,FALSE))</f>
        <v>1.00893192345946</v>
      </c>
      <c r="AG1588" s="16"/>
      <c r="AH1588" s="12">
        <f>AD1588/VLOOKUP(A1588,[1]选股结果!$A$2:$AX$3002,35,FALSE)</f>
        <v>-0.461215047954739</v>
      </c>
      <c r="AI1588" s="10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S1588/(1+0.13)+Z1588)</f>
        <v>32200344.9208846</v>
      </c>
      <c r="AJ1588" s="10">
        <f t="shared" si="105"/>
        <v>-138748198.380884</v>
      </c>
      <c r="AK1588" s="18">
        <f>AD1588-VLOOKUP(A1588,[2]选股结果!$A$2:$G$4900,7,FALSE)</f>
        <v>-106414193.97</v>
      </c>
    </row>
    <row r="1589" spans="1:37">
      <c r="A1589" s="5" t="s">
        <v>3211</v>
      </c>
      <c r="B1589" s="5" t="s">
        <v>3212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/>
      <c r="L1589" s="6">
        <v>0</v>
      </c>
      <c r="M1589" s="6">
        <v>0</v>
      </c>
      <c r="N1589" s="6"/>
      <c r="O1589" s="6">
        <v>0</v>
      </c>
      <c r="P1589" s="6">
        <v>92249444.33</v>
      </c>
      <c r="Q1589" s="6">
        <v>37586064.22</v>
      </c>
      <c r="R1589" s="6"/>
      <c r="S1589" s="6">
        <v>2647520109.41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285317230.56</v>
      </c>
      <c r="AA1589" s="6">
        <v>150300571.38</v>
      </c>
      <c r="AB1589" s="10">
        <f t="shared" si="107"/>
        <v>3013716063.78</v>
      </c>
      <c r="AC1589" s="10">
        <f t="shared" si="106"/>
        <v>3175387355.68</v>
      </c>
      <c r="AD1589" s="10">
        <f t="shared" si="104"/>
        <v>-161671291.9</v>
      </c>
      <c r="AE1589" s="12">
        <f>C1589/(1+0.13)/VLOOKUP(A1589,[1]选股结果!$A$2:$AX$3002,3,FALSE)</f>
        <v>0.650790220663351</v>
      </c>
      <c r="AF1589" s="12">
        <f>(S1589/(1+0.1)+Z1589)/(VLOOKUP(A1589,[1]选股结果!$A$2:$AY$3002,51,FALSE))</f>
        <v>0.685850993270216</v>
      </c>
      <c r="AG1589" s="16"/>
      <c r="AH1589" s="12">
        <f>AD1589/VLOOKUP(A1589,[1]选股结果!$A$2:$AX$3002,35,FALSE)</f>
        <v>-1.69564481764561</v>
      </c>
      <c r="AI1589" s="10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S1589/(1+0.13)+Z1589)</f>
        <v>1297019526.27965</v>
      </c>
      <c r="AJ1589" s="10">
        <f t="shared" si="105"/>
        <v>-1458690818.17965</v>
      </c>
      <c r="AK1589" s="18">
        <f>AD1589-VLOOKUP(A1589,[2]选股结果!$A$2:$G$4900,7,FALSE)</f>
        <v>-161582804.48</v>
      </c>
    </row>
    <row r="1590" spans="1:37">
      <c r="A1590" s="5" t="s">
        <v>3213</v>
      </c>
      <c r="B1590" s="5" t="s">
        <v>3214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/>
      <c r="L1590" s="6">
        <v>0</v>
      </c>
      <c r="M1590" s="6">
        <v>0</v>
      </c>
      <c r="N1590" s="6"/>
      <c r="O1590" s="6">
        <v>0</v>
      </c>
      <c r="P1590" s="6">
        <v>1135574115.87</v>
      </c>
      <c r="Q1590" s="6">
        <v>631756573.54</v>
      </c>
      <c r="R1590" s="6"/>
      <c r="S1590" s="6">
        <v>12249248420.25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1250817690.9</v>
      </c>
      <c r="AA1590" s="6">
        <v>743871940.43</v>
      </c>
      <c r="AB1590" s="10">
        <f t="shared" si="107"/>
        <v>17267603485.98</v>
      </c>
      <c r="AC1590" s="10">
        <f t="shared" si="106"/>
        <v>15379512167.45</v>
      </c>
      <c r="AD1590" s="10">
        <f t="shared" si="104"/>
        <v>1888091318.53</v>
      </c>
      <c r="AE1590" s="12">
        <f>C1590/(1+0.13)/VLOOKUP(A1590,[1]选股结果!$A$2:$AX$3002,3,FALSE)</f>
        <v>0.722212316915366</v>
      </c>
      <c r="AF1590" s="12">
        <f>(S1590/(1+0.1)+Z1590)/(VLOOKUP(A1590,[1]选股结果!$A$2:$AY$3002,51,FALSE))</f>
        <v>0.709688981514176</v>
      </c>
      <c r="AG1590" s="16"/>
      <c r="AH1590" s="12">
        <f>AD1590/VLOOKUP(A1590,[1]选股结果!$A$2:$AX$3002,35,FALSE)</f>
        <v>0.740422987202316</v>
      </c>
      <c r="AI1590" s="10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S1590/(1+0.13)+Z1590)</f>
        <v>5362556935.97124</v>
      </c>
      <c r="AJ1590" s="10">
        <f t="shared" si="105"/>
        <v>-3474465617.44124</v>
      </c>
      <c r="AK1590" s="18">
        <f>AD1590-VLOOKUP(A1590,[2]选股结果!$A$2:$G$4900,7,FALSE)</f>
        <v>1892363588.32</v>
      </c>
    </row>
    <row r="1591" spans="1:37">
      <c r="A1591" s="5" t="s">
        <v>3215</v>
      </c>
      <c r="B1591" s="5" t="s">
        <v>3216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/>
      <c r="L1591" s="6">
        <v>0</v>
      </c>
      <c r="M1591" s="6">
        <v>0</v>
      </c>
      <c r="N1591" s="6"/>
      <c r="O1591" s="6">
        <v>0</v>
      </c>
      <c r="P1591" s="6">
        <v>47168214.31</v>
      </c>
      <c r="Q1591" s="6">
        <v>46208803.14</v>
      </c>
      <c r="R1591" s="6"/>
      <c r="S1591" s="6">
        <v>613460357.1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282268581.43</v>
      </c>
      <c r="AA1591" s="6">
        <v>94071693.23</v>
      </c>
      <c r="AB1591" s="10">
        <f t="shared" si="107"/>
        <v>1232754804.83</v>
      </c>
      <c r="AC1591" s="10">
        <f t="shared" si="106"/>
        <v>1036968846.07</v>
      </c>
      <c r="AD1591" s="10">
        <f t="shared" si="104"/>
        <v>195785958.76</v>
      </c>
      <c r="AE1591" s="12">
        <f>C1591/(1+0.13)/VLOOKUP(A1591,[1]选股结果!$A$2:$AX$3002,3,FALSE)</f>
        <v>0.734515858282144</v>
      </c>
      <c r="AF1591" s="12">
        <f>(S1591/(1+0.1)+Z1591)/(VLOOKUP(A1591,[1]选股结果!$A$2:$AY$3002,51,FALSE))</f>
        <v>0.659890326971917</v>
      </c>
      <c r="AG1591" s="16"/>
      <c r="AH1591" s="12">
        <f>AD1591/VLOOKUP(A1591,[1]选股结果!$A$2:$AX$3002,35,FALSE)</f>
        <v>3.29368571998196</v>
      </c>
      <c r="AI1591" s="10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S1591/(1+0.13)+Z1591)</f>
        <v>447724049.120089</v>
      </c>
      <c r="AJ1591" s="10">
        <f t="shared" si="105"/>
        <v>-251938090.360089</v>
      </c>
      <c r="AK1591" s="18">
        <f>AD1591-VLOOKUP(A1591,[2]选股结果!$A$2:$G$4900,7,FALSE)</f>
        <v>195785958.76</v>
      </c>
    </row>
    <row r="1592" spans="1:37">
      <c r="A1592" s="5" t="s">
        <v>3217</v>
      </c>
      <c r="B1592" s="5" t="s">
        <v>3218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/>
      <c r="L1592" s="6">
        <v>0</v>
      </c>
      <c r="M1592" s="6">
        <v>0</v>
      </c>
      <c r="N1592" s="6"/>
      <c r="O1592" s="6">
        <v>0</v>
      </c>
      <c r="P1592" s="6">
        <v>38391868.31</v>
      </c>
      <c r="Q1592" s="6">
        <v>16000636.99</v>
      </c>
      <c r="R1592" s="6"/>
      <c r="S1592" s="6">
        <v>731008559.72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199643692.02</v>
      </c>
      <c r="AA1592" s="6">
        <v>160768593.04</v>
      </c>
      <c r="AB1592" s="10">
        <f t="shared" si="107"/>
        <v>1192818670.2</v>
      </c>
      <c r="AC1592" s="10">
        <f t="shared" si="106"/>
        <v>1129812713.09</v>
      </c>
      <c r="AD1592" s="10">
        <f t="shared" si="104"/>
        <v>63005957.1100001</v>
      </c>
      <c r="AE1592" s="12">
        <f>C1592/(1+0.13)/VLOOKUP(A1592,[1]选股结果!$A$2:$AX$3002,3,FALSE)</f>
        <v>0.931618656626194</v>
      </c>
      <c r="AF1592" s="12">
        <f>(S1592/(1+0.1)+Z1592)/(VLOOKUP(A1592,[1]选股结果!$A$2:$AY$3002,51,FALSE))</f>
        <v>0.846497443310135</v>
      </c>
      <c r="AG1592" s="16"/>
      <c r="AH1592" s="12">
        <f>AD1592/VLOOKUP(A1592,[1]选股结果!$A$2:$AX$3002,35,FALSE)</f>
        <v>2.4630506117504</v>
      </c>
      <c r="AI1592" s="10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S1592/(1+0.13)+Z1592)</f>
        <v>174355160.569292</v>
      </c>
      <c r="AJ1592" s="10">
        <f t="shared" si="105"/>
        <v>-111349203.459292</v>
      </c>
      <c r="AK1592" s="18">
        <f>AD1592-VLOOKUP(A1592,[2]选股结果!$A$2:$G$4900,7,FALSE)</f>
        <v>63005957.1100001</v>
      </c>
    </row>
    <row r="1593" spans="1:37">
      <c r="A1593" s="5" t="s">
        <v>3219</v>
      </c>
      <c r="B1593" s="5" t="s">
        <v>3220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/>
      <c r="L1593" s="6">
        <v>0</v>
      </c>
      <c r="M1593" s="6">
        <v>0</v>
      </c>
      <c r="N1593" s="6"/>
      <c r="O1593" s="6">
        <v>0</v>
      </c>
      <c r="P1593" s="6">
        <v>1506909338.05</v>
      </c>
      <c r="Q1593" s="6">
        <v>1321528335.37</v>
      </c>
      <c r="R1593" s="6"/>
      <c r="S1593" s="6">
        <v>5975420998.81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513473079.93</v>
      </c>
      <c r="AA1593" s="6">
        <v>1393565425.25</v>
      </c>
      <c r="AB1593" s="10">
        <f t="shared" si="107"/>
        <v>14180500245.31</v>
      </c>
      <c r="AC1593" s="10">
        <f t="shared" si="106"/>
        <v>9389368842.04</v>
      </c>
      <c r="AD1593" s="10">
        <f t="shared" si="104"/>
        <v>4791131403.27</v>
      </c>
      <c r="AE1593" s="12">
        <f>C1593/(1+0.13)/VLOOKUP(A1593,[1]选股结果!$A$2:$AX$3002,3,FALSE)</f>
        <v>1.7922878857354</v>
      </c>
      <c r="AF1593" s="12">
        <f>(S1593/(1+0.1)+Z1593)/(VLOOKUP(A1593,[1]选股结果!$A$2:$AY$3002,51,FALSE))</f>
        <v>1.03510223265132</v>
      </c>
      <c r="AG1593" s="16"/>
      <c r="AH1593" s="12">
        <f>AD1593/VLOOKUP(A1593,[1]选股结果!$A$2:$AX$3002,35,FALSE)</f>
        <v>9.97249169456166</v>
      </c>
      <c r="AI1593" s="10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S1593/(1+0.13)+Z1593)</f>
        <v>-57411086.9676113</v>
      </c>
      <c r="AJ1593" s="10">
        <f t="shared" si="105"/>
        <v>4848542490.23761</v>
      </c>
      <c r="AK1593" s="18">
        <f>AD1593-VLOOKUP(A1593,[2]选股结果!$A$2:$G$4900,7,FALSE)</f>
        <v>4791087095.35</v>
      </c>
    </row>
    <row r="1594" spans="1:37">
      <c r="A1594" s="5" t="s">
        <v>3221</v>
      </c>
      <c r="B1594" s="5" t="s">
        <v>3222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/>
      <c r="L1594" s="6">
        <v>0</v>
      </c>
      <c r="M1594" s="6">
        <v>0</v>
      </c>
      <c r="N1594" s="6"/>
      <c r="O1594" s="6">
        <v>0</v>
      </c>
      <c r="P1594" s="6">
        <v>40664138.07</v>
      </c>
      <c r="Q1594" s="6">
        <v>25973033.12</v>
      </c>
      <c r="R1594" s="6"/>
      <c r="S1594" s="6">
        <v>1378371773.47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108248990.43</v>
      </c>
      <c r="AA1594" s="6">
        <v>136953257.88</v>
      </c>
      <c r="AB1594" s="10">
        <f t="shared" si="107"/>
        <v>1868683639.16</v>
      </c>
      <c r="AC1594" s="10">
        <f t="shared" si="106"/>
        <v>1664238159.85</v>
      </c>
      <c r="AD1594" s="10">
        <f t="shared" si="104"/>
        <v>204445479.31</v>
      </c>
      <c r="AE1594" s="12">
        <f>C1594/(1+0.13)/VLOOKUP(A1594,[1]选股结果!$A$2:$AX$3002,3,FALSE)</f>
        <v>0.985290558857425</v>
      </c>
      <c r="AF1594" s="12">
        <f>(S1594/(1+0.1)+Z1594)/(VLOOKUP(A1594,[1]选股结果!$A$2:$AY$3002,51,FALSE))</f>
        <v>0.891724324989214</v>
      </c>
      <c r="AG1594" s="16"/>
      <c r="AH1594" s="12">
        <f>AD1594/VLOOKUP(A1594,[1]选股结果!$A$2:$AX$3002,35,FALSE)</f>
        <v>1.8666608442543</v>
      </c>
      <c r="AI1594" s="10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S1594/(1+0.13)+Z1594)</f>
        <v>198561821.820531</v>
      </c>
      <c r="AJ1594" s="10">
        <f t="shared" si="105"/>
        <v>5883657.48946881</v>
      </c>
      <c r="AK1594" s="18">
        <f>AD1594-VLOOKUP(A1594,[2]选股结果!$A$2:$G$4900,7,FALSE)</f>
        <v>204446419.21</v>
      </c>
    </row>
    <row r="1595" spans="1:37">
      <c r="A1595" s="5" t="s">
        <v>3223</v>
      </c>
      <c r="B1595" s="5" t="s">
        <v>3224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/>
      <c r="L1595" s="6">
        <v>0</v>
      </c>
      <c r="M1595" s="6">
        <v>0</v>
      </c>
      <c r="N1595" s="6"/>
      <c r="O1595" s="6">
        <v>0</v>
      </c>
      <c r="P1595" s="6">
        <v>30861747.9</v>
      </c>
      <c r="Q1595" s="6">
        <v>93578580.75</v>
      </c>
      <c r="R1595" s="6"/>
      <c r="S1595" s="6">
        <v>152039882.52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100989376.81</v>
      </c>
      <c r="AA1595" s="6">
        <v>193433278.48</v>
      </c>
      <c r="AB1595" s="10">
        <f t="shared" si="107"/>
        <v>493512976.36</v>
      </c>
      <c r="AC1595" s="10">
        <f t="shared" si="106"/>
        <v>477324285.71</v>
      </c>
      <c r="AD1595" s="10">
        <f t="shared" si="104"/>
        <v>16188690.65</v>
      </c>
      <c r="AE1595" s="12">
        <f>C1595/(1+0.13)/VLOOKUP(A1595,[1]选股结果!$A$2:$AX$3002,3,FALSE)</f>
        <v>0.895607458843393</v>
      </c>
      <c r="AF1595" s="12">
        <f>(S1595/(1+0.1)+Z1595)/(VLOOKUP(A1595,[1]选股结果!$A$2:$AY$3002,51,FALSE))</f>
        <v>0.651175638342485</v>
      </c>
      <c r="AG1595" s="16"/>
      <c r="AH1595" s="12">
        <f>AD1595/VLOOKUP(A1595,[1]选股结果!$A$2:$AX$3002,35,FALSE)</f>
        <v>0.419790659443609</v>
      </c>
      <c r="AI1595" s="10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S1595/(1+0.13)+Z1595)</f>
        <v>131809107.73823</v>
      </c>
      <c r="AJ1595" s="10">
        <f t="shared" si="105"/>
        <v>-115620417.08823</v>
      </c>
      <c r="AK1595" s="18">
        <f>AD1595-VLOOKUP(A1595,[2]选股结果!$A$2:$G$4900,7,FALSE)</f>
        <v>16188690.65</v>
      </c>
    </row>
    <row r="1596" spans="1:37">
      <c r="A1596" s="5" t="s">
        <v>3225</v>
      </c>
      <c r="B1596" s="5" t="s">
        <v>3226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/>
      <c r="L1596" s="6">
        <v>0</v>
      </c>
      <c r="M1596" s="6">
        <v>0</v>
      </c>
      <c r="N1596" s="6"/>
      <c r="O1596" s="6">
        <v>0</v>
      </c>
      <c r="P1596" s="6">
        <v>43769405.31</v>
      </c>
      <c r="Q1596" s="6">
        <v>46811500.94</v>
      </c>
      <c r="R1596" s="6"/>
      <c r="S1596" s="6">
        <v>1205584001.48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226197058.25</v>
      </c>
      <c r="AA1596" s="6">
        <v>164386585.98</v>
      </c>
      <c r="AB1596" s="10">
        <f t="shared" si="107"/>
        <v>1710069253.05</v>
      </c>
      <c r="AC1596" s="10">
        <f t="shared" si="106"/>
        <v>1639937051.02</v>
      </c>
      <c r="AD1596" s="10">
        <f t="shared" si="104"/>
        <v>70132202.03</v>
      </c>
      <c r="AE1596" s="12">
        <f>C1596/(1+0.13)/VLOOKUP(A1596,[1]选股结果!$A$2:$AX$3002,3,FALSE)</f>
        <v>0.855821575908865</v>
      </c>
      <c r="AF1596" s="12">
        <f>(S1596/(1+0.1)+Z1596)/(VLOOKUP(A1596,[1]选股结果!$A$2:$AY$3002,51,FALSE))</f>
        <v>0.882580177646016</v>
      </c>
      <c r="AG1596" s="16"/>
      <c r="AH1596" s="12">
        <f>AD1596/VLOOKUP(A1596,[1]选股结果!$A$2:$AX$3002,35,FALSE)</f>
        <v>0.359316396741135</v>
      </c>
      <c r="AI1596" s="10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S1596/(1+0.13)+Z1596)</f>
        <v>205002151.375044</v>
      </c>
      <c r="AJ1596" s="10">
        <f t="shared" si="105"/>
        <v>-134869949.345044</v>
      </c>
      <c r="AK1596" s="18">
        <f>AD1596-VLOOKUP(A1596,[2]选股结果!$A$2:$G$4900,7,FALSE)</f>
        <v>70132202.03</v>
      </c>
    </row>
    <row r="1597" spans="1:37">
      <c r="A1597" s="5" t="s">
        <v>3227</v>
      </c>
      <c r="B1597" s="5" t="s">
        <v>3228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/>
      <c r="L1597" s="6">
        <v>0</v>
      </c>
      <c r="M1597" s="6">
        <v>0</v>
      </c>
      <c r="N1597" s="6"/>
      <c r="O1597" s="6">
        <v>0</v>
      </c>
      <c r="P1597" s="6">
        <v>10564611.06</v>
      </c>
      <c r="Q1597" s="6">
        <v>11181669.49</v>
      </c>
      <c r="R1597" s="6"/>
      <c r="S1597" s="6">
        <v>1035542006.12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108059908.01</v>
      </c>
      <c r="AA1597" s="6">
        <v>38832852.17</v>
      </c>
      <c r="AB1597" s="10">
        <f t="shared" si="107"/>
        <v>1444581048.87</v>
      </c>
      <c r="AC1597" s="10">
        <f t="shared" si="106"/>
        <v>1192999377.36</v>
      </c>
      <c r="AD1597" s="10">
        <f t="shared" si="104"/>
        <v>251581671.51</v>
      </c>
      <c r="AE1597" s="12">
        <f>C1597/(1+0.13)/VLOOKUP(A1597,[1]选股结果!$A$2:$AX$3002,3,FALSE)</f>
        <v>0.737236494957129</v>
      </c>
      <c r="AF1597" s="12">
        <f>(S1597/(1+0.1)+Z1597)/(VLOOKUP(A1597,[1]选股结果!$A$2:$AY$3002,51,FALSE))</f>
        <v>0.68114985577208</v>
      </c>
      <c r="AG1597" s="16"/>
      <c r="AH1597" s="12">
        <f>AD1597/VLOOKUP(A1597,[1]选股结果!$A$2:$AX$3002,35,FALSE)</f>
        <v>1.4406721607669</v>
      </c>
      <c r="AI1597" s="10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S1597/(1+0.13)+Z1597)</f>
        <v>516252009.196548</v>
      </c>
      <c r="AJ1597" s="10">
        <f t="shared" si="105"/>
        <v>-264670337.686548</v>
      </c>
      <c r="AK1597" s="18">
        <f>AD1597-VLOOKUP(A1597,[2]选股结果!$A$2:$G$4900,7,FALSE)</f>
        <v>251606462.77</v>
      </c>
    </row>
    <row r="1598" spans="1:37">
      <c r="A1598" s="5" t="s">
        <v>3229</v>
      </c>
      <c r="B1598" s="5" t="s">
        <v>3230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/>
      <c r="L1598" s="6">
        <v>0</v>
      </c>
      <c r="M1598" s="6">
        <v>0</v>
      </c>
      <c r="N1598" s="6"/>
      <c r="O1598" s="6">
        <v>0</v>
      </c>
      <c r="P1598" s="6">
        <v>860206490.62</v>
      </c>
      <c r="Q1598" s="6">
        <v>116243040.81</v>
      </c>
      <c r="R1598" s="6"/>
      <c r="S1598" s="6">
        <v>14035820942.26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813919722.51</v>
      </c>
      <c r="AA1598" s="6">
        <v>1223254410.62</v>
      </c>
      <c r="AB1598" s="10">
        <f t="shared" si="107"/>
        <v>18017072947.97</v>
      </c>
      <c r="AC1598" s="10">
        <f t="shared" si="106"/>
        <v>16933201566.01</v>
      </c>
      <c r="AD1598" s="10">
        <f t="shared" si="104"/>
        <v>1083871381.96</v>
      </c>
      <c r="AE1598" s="12">
        <f>C1598/(1+0.13)/VLOOKUP(A1598,[1]选股结果!$A$2:$AX$3002,3,FALSE)</f>
        <v>0.788949348205238</v>
      </c>
      <c r="AF1598" s="12">
        <f>(S1598/(1+0.1)+Z1598)/(VLOOKUP(A1598,[1]选股结果!$A$2:$AY$3002,51,FALSE))</f>
        <v>0.728120907012585</v>
      </c>
      <c r="AG1598" s="16"/>
      <c r="AH1598" s="12">
        <f>AD1598/VLOOKUP(A1598,[1]选股结果!$A$2:$AX$3002,35,FALSE)</f>
        <v>0.993126440205842</v>
      </c>
      <c r="AI1598" s="10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S1598/(1+0.13)+Z1598)</f>
        <v>5407174211.25389</v>
      </c>
      <c r="AJ1598" s="10">
        <f t="shared" si="105"/>
        <v>-4323302829.29389</v>
      </c>
      <c r="AK1598" s="18">
        <f>AD1598-VLOOKUP(A1598,[2]选股结果!$A$2:$G$4900,7,FALSE)</f>
        <v>1083896118.46</v>
      </c>
    </row>
    <row r="1599" spans="1:37">
      <c r="A1599" s="5" t="s">
        <v>3231</v>
      </c>
      <c r="B1599" s="5" t="s">
        <v>3232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/>
      <c r="L1599" s="6">
        <v>0</v>
      </c>
      <c r="M1599" s="6">
        <v>0</v>
      </c>
      <c r="N1599" s="6"/>
      <c r="O1599" s="6">
        <v>0</v>
      </c>
      <c r="P1599" s="6">
        <v>46498058.49</v>
      </c>
      <c r="Q1599" s="6">
        <v>29671053.16</v>
      </c>
      <c r="R1599" s="6"/>
      <c r="S1599" s="6">
        <v>549766186.39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117361444.61</v>
      </c>
      <c r="AA1599" s="6">
        <v>30594509.65</v>
      </c>
      <c r="AB1599" s="10">
        <f t="shared" si="107"/>
        <v>746014290.12</v>
      </c>
      <c r="AC1599" s="10">
        <f t="shared" si="106"/>
        <v>744220199.14</v>
      </c>
      <c r="AD1599" s="10">
        <f t="shared" si="104"/>
        <v>1794090.98000002</v>
      </c>
      <c r="AE1599" s="12">
        <f>C1599/(1+0.13)/VLOOKUP(A1599,[1]选股结果!$A$2:$AX$3002,3,FALSE)</f>
        <v>0.745935865810516</v>
      </c>
      <c r="AF1599" s="12">
        <f>(S1599/(1+0.1)+Z1599)/(VLOOKUP(A1599,[1]选股结果!$A$2:$AY$3002,51,FALSE))</f>
        <v>0.758665384491023</v>
      </c>
      <c r="AG1599" s="16"/>
      <c r="AH1599" s="12">
        <f>AD1599/VLOOKUP(A1599,[1]选股结果!$A$2:$AX$3002,35,FALSE)</f>
        <v>0.146040609245316</v>
      </c>
      <c r="AI1599" s="10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S1599/(1+0.13)+Z1599)</f>
        <v>209586321.912301</v>
      </c>
      <c r="AJ1599" s="10">
        <f t="shared" si="105"/>
        <v>-207792230.932301</v>
      </c>
      <c r="AK1599" s="18">
        <f>AD1599-VLOOKUP(A1599,[2]选股结果!$A$2:$G$4900,7,FALSE)</f>
        <v>5006794.03000002</v>
      </c>
    </row>
    <row r="1600" spans="1:37">
      <c r="A1600" s="5" t="s">
        <v>3233</v>
      </c>
      <c r="B1600" s="5" t="s">
        <v>3234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/>
      <c r="L1600" s="6">
        <v>0</v>
      </c>
      <c r="M1600" s="6">
        <v>0</v>
      </c>
      <c r="N1600" s="6"/>
      <c r="O1600" s="6">
        <v>0</v>
      </c>
      <c r="P1600" s="6">
        <v>468048498.99</v>
      </c>
      <c r="Q1600" s="6">
        <v>441582366.12</v>
      </c>
      <c r="R1600" s="6"/>
      <c r="S1600" s="6">
        <v>28305463868.01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1476128532.9</v>
      </c>
      <c r="AA1600" s="6">
        <v>338251358.56</v>
      </c>
      <c r="AB1600" s="10">
        <f t="shared" si="107"/>
        <v>32124097886.39</v>
      </c>
      <c r="AC1600" s="10">
        <f t="shared" si="106"/>
        <v>30587892258.46</v>
      </c>
      <c r="AD1600" s="10">
        <f t="shared" si="104"/>
        <v>1536205627.93</v>
      </c>
      <c r="AE1600" s="12">
        <f>C1600/(1+0.13)/VLOOKUP(A1600,[1]选股结果!$A$2:$AX$3002,3,FALSE)</f>
        <v>0.918013076052838</v>
      </c>
      <c r="AF1600" s="12">
        <f>(S1600/(1+0.1)+Z1600)/(VLOOKUP(A1600,[1]选股结果!$A$2:$AY$3002,51,FALSE))</f>
        <v>0.925175484323003</v>
      </c>
      <c r="AG1600" s="16"/>
      <c r="AH1600" s="12">
        <f>AD1600/VLOOKUP(A1600,[1]选股结果!$A$2:$AX$3002,35,FALSE)</f>
        <v>1.72856651889146</v>
      </c>
      <c r="AI1600" s="10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S1600/(1+0.13)+Z1600)</f>
        <v>2883661497.2246</v>
      </c>
      <c r="AJ1600" s="10">
        <f t="shared" si="105"/>
        <v>-1347455869.2946</v>
      </c>
      <c r="AK1600" s="18">
        <f>AD1600-VLOOKUP(A1600,[2]选股结果!$A$2:$G$4900,7,FALSE)</f>
        <v>1532134061.14</v>
      </c>
    </row>
    <row r="1601" spans="1:37">
      <c r="A1601" s="5" t="s">
        <v>3235</v>
      </c>
      <c r="B1601" s="5" t="s">
        <v>3236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/>
      <c r="L1601" s="6">
        <v>0</v>
      </c>
      <c r="M1601" s="6">
        <v>0</v>
      </c>
      <c r="N1601" s="6"/>
      <c r="O1601" s="6">
        <v>0</v>
      </c>
      <c r="P1601" s="6">
        <v>53812236.75</v>
      </c>
      <c r="Q1601" s="6">
        <v>20960506.16</v>
      </c>
      <c r="R1601" s="6"/>
      <c r="S1601" s="6">
        <v>523846502.32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38753192.37</v>
      </c>
      <c r="AA1601" s="6">
        <v>40170492.45</v>
      </c>
      <c r="AB1601" s="10">
        <f t="shared" si="107"/>
        <v>474408872.51</v>
      </c>
      <c r="AC1601" s="10">
        <f t="shared" si="106"/>
        <v>656582423.89</v>
      </c>
      <c r="AD1601" s="10">
        <f t="shared" si="104"/>
        <v>-182173551.38</v>
      </c>
      <c r="AE1601" s="12">
        <f>C1601/(1+0.13)/VLOOKUP(A1601,[1]选股结果!$A$2:$AX$3002,3,FALSE)</f>
        <v>0.822205375302014</v>
      </c>
      <c r="AF1601" s="12">
        <f>(S1601/(1+0.1)+Z1601)/(VLOOKUP(A1601,[1]选股结果!$A$2:$AY$3002,51,FALSE))</f>
        <v>1.11379271584207</v>
      </c>
      <c r="AG1601" s="16"/>
      <c r="AH1601" s="12">
        <f>AD1601/VLOOKUP(A1601,[1]选股结果!$A$2:$AX$3002,35,FALSE)</f>
        <v>-20.5485629535997</v>
      </c>
      <c r="AI1601" s="10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S1601/(1+0.13)+Z1601)</f>
        <v>-39970499.9644248</v>
      </c>
      <c r="AJ1601" s="10">
        <f t="shared" si="105"/>
        <v>-142203051.415575</v>
      </c>
      <c r="AK1601" s="18">
        <f>AD1601-VLOOKUP(A1601,[2]选股结果!$A$2:$G$4900,7,FALSE)</f>
        <v>-182024270.62</v>
      </c>
    </row>
    <row r="1602" spans="1:37">
      <c r="A1602" s="5" t="s">
        <v>3237</v>
      </c>
      <c r="B1602" s="5" t="s">
        <v>3238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/>
      <c r="L1602" s="6">
        <v>0</v>
      </c>
      <c r="M1602" s="6">
        <v>0</v>
      </c>
      <c r="N1602" s="6"/>
      <c r="O1602" s="6">
        <v>0</v>
      </c>
      <c r="P1602" s="6">
        <v>72899801.56</v>
      </c>
      <c r="Q1602" s="6">
        <v>24768420.54</v>
      </c>
      <c r="R1602" s="6"/>
      <c r="S1602" s="6">
        <v>874805950.07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110673052.13</v>
      </c>
      <c r="AA1602" s="6">
        <v>59371254.14</v>
      </c>
      <c r="AB1602" s="10">
        <f t="shared" si="107"/>
        <v>1179303760</v>
      </c>
      <c r="AC1602" s="10">
        <f t="shared" si="106"/>
        <v>1117750057.9</v>
      </c>
      <c r="AD1602" s="10">
        <f t="shared" si="104"/>
        <v>61553702.0999999</v>
      </c>
      <c r="AE1602" s="12">
        <f>C1602/(1+0.13)/VLOOKUP(A1602,[1]选股结果!$A$2:$AX$3002,3,FALSE)</f>
        <v>0.938877501802879</v>
      </c>
      <c r="AF1602" s="12">
        <f>(S1602/(1+0.1)+Z1602)/(VLOOKUP(A1602,[1]选股结果!$A$2:$AY$3002,51,FALSE))</f>
        <v>0.892890552857022</v>
      </c>
      <c r="AG1602" s="16"/>
      <c r="AH1602" s="12">
        <f>AD1602/VLOOKUP(A1602,[1]选股结果!$A$2:$AX$3002,35,FALSE)</f>
        <v>1.12839467450219</v>
      </c>
      <c r="AI1602" s="10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S1602/(1+0.13)+Z1602)</f>
        <v>129789754.925929</v>
      </c>
      <c r="AJ1602" s="10">
        <f t="shared" si="105"/>
        <v>-68236052.8259292</v>
      </c>
      <c r="AK1602" s="18">
        <f>AD1602-VLOOKUP(A1602,[2]选股结果!$A$2:$G$4900,7,FALSE)</f>
        <v>61553702.0999999</v>
      </c>
    </row>
    <row r="1603" spans="1:37">
      <c r="A1603" s="5" t="s">
        <v>3239</v>
      </c>
      <c r="B1603" s="5" t="s">
        <v>3240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/>
      <c r="L1603" s="6">
        <v>0</v>
      </c>
      <c r="M1603" s="6">
        <v>0</v>
      </c>
      <c r="N1603" s="6"/>
      <c r="O1603" s="6">
        <v>0</v>
      </c>
      <c r="P1603" s="6">
        <v>1559521455.56</v>
      </c>
      <c r="Q1603" s="6">
        <v>159309547.36</v>
      </c>
      <c r="R1603" s="6"/>
      <c r="S1603" s="6">
        <v>1072746287.7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629937956.48</v>
      </c>
      <c r="AA1603" s="6">
        <v>307453419.87</v>
      </c>
      <c r="AB1603" s="10">
        <f t="shared" si="107"/>
        <v>7612003860.92</v>
      </c>
      <c r="AC1603" s="10">
        <f t="shared" si="106"/>
        <v>3569659119.61</v>
      </c>
      <c r="AD1603" s="10">
        <f t="shared" ref="AD1603:AD1666" si="108">AB1603-AC1603</f>
        <v>4042344741.31</v>
      </c>
      <c r="AE1603" s="12">
        <f>C1603/(1+0.13)/VLOOKUP(A1603,[1]选股结果!$A$2:$AX$3002,3,FALSE)</f>
        <v>1.03144100284043</v>
      </c>
      <c r="AF1603" s="12">
        <f>(S1603/(1+0.1)+Z1603)/(VLOOKUP(A1603,[1]选股结果!$A$2:$AY$3002,51,FALSE))</f>
        <v>0.437461138273133</v>
      </c>
      <c r="AG1603" s="16"/>
      <c r="AH1603" s="12">
        <f>AD1603/VLOOKUP(A1603,[1]选股结果!$A$2:$AX$3002,35,FALSE)</f>
        <v>2.24175870899443</v>
      </c>
      <c r="AI1603" s="10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S1603/(1+0.13)+Z1603)</f>
        <v>2089996356.3054</v>
      </c>
      <c r="AJ1603" s="10">
        <f t="shared" ref="AJ1603:AJ1666" si="109">AD1603-AI1603</f>
        <v>1952348385.0046</v>
      </c>
      <c r="AK1603" s="18">
        <f>AD1603-VLOOKUP(A1603,[2]选股结果!$A$2:$G$4900,7,FALSE)</f>
        <v>4042393217.36</v>
      </c>
    </row>
    <row r="1604" spans="1:37">
      <c r="A1604" s="5" t="s">
        <v>3241</v>
      </c>
      <c r="B1604" s="5" t="s">
        <v>3242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/>
      <c r="L1604" s="6">
        <v>0</v>
      </c>
      <c r="M1604" s="6">
        <v>0</v>
      </c>
      <c r="N1604" s="6"/>
      <c r="O1604" s="6">
        <v>0</v>
      </c>
      <c r="P1604" s="6">
        <v>51456065.55</v>
      </c>
      <c r="Q1604" s="6">
        <v>5481325.34</v>
      </c>
      <c r="R1604" s="6"/>
      <c r="S1604" s="6">
        <v>354209189.86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116359346.28</v>
      </c>
      <c r="AA1604" s="6">
        <v>39785709.26</v>
      </c>
      <c r="AB1604" s="10">
        <f t="shared" si="107"/>
        <v>655604443.05</v>
      </c>
      <c r="AC1604" s="10">
        <f t="shared" si="106"/>
        <v>561810310.95</v>
      </c>
      <c r="AD1604" s="10">
        <f t="shared" si="108"/>
        <v>93794132.1000001</v>
      </c>
      <c r="AE1604" s="12">
        <f>C1604/(1+0.13)/VLOOKUP(A1604,[1]选股结果!$A$2:$AX$3002,3,FALSE)</f>
        <v>0.77396083517833</v>
      </c>
      <c r="AF1604" s="12">
        <f>(S1604/(1+0.1)+Z1604)/(VLOOKUP(A1604,[1]选股结果!$A$2:$AY$3002,51,FALSE))</f>
        <v>0.632041416217485</v>
      </c>
      <c r="AG1604" s="16"/>
      <c r="AH1604" s="12">
        <f>AD1604/VLOOKUP(A1604,[1]选股结果!$A$2:$AX$3002,35,FALSE)</f>
        <v>2.7489404607064</v>
      </c>
      <c r="AI1604" s="10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S1604/(1+0.13)+Z1604)</f>
        <v>263755521.946903</v>
      </c>
      <c r="AJ1604" s="10">
        <f t="shared" si="109"/>
        <v>-169961389.846903</v>
      </c>
      <c r="AK1604" s="18">
        <f>AD1604-VLOOKUP(A1604,[2]选股结果!$A$2:$G$4900,7,FALSE)</f>
        <v>90761607.3300001</v>
      </c>
    </row>
    <row r="1605" spans="1:37">
      <c r="A1605" s="5" t="s">
        <v>3243</v>
      </c>
      <c r="B1605" s="5" t="s">
        <v>3244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/>
      <c r="L1605" s="6">
        <v>0</v>
      </c>
      <c r="M1605" s="6">
        <v>0</v>
      </c>
      <c r="N1605" s="6"/>
      <c r="O1605" s="6">
        <v>0</v>
      </c>
      <c r="P1605" s="6">
        <v>45557005.41</v>
      </c>
      <c r="Q1605" s="6">
        <v>21971954.25</v>
      </c>
      <c r="R1605" s="6"/>
      <c r="S1605" s="6">
        <v>707562508.3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50178966.93</v>
      </c>
      <c r="AA1605" s="6">
        <v>98135943.39</v>
      </c>
      <c r="AB1605" s="10">
        <f t="shared" si="107"/>
        <v>745471006.54</v>
      </c>
      <c r="AC1605" s="10">
        <f t="shared" si="106"/>
        <v>901434424.03</v>
      </c>
      <c r="AD1605" s="10">
        <f t="shared" si="108"/>
        <v>-155963417.49</v>
      </c>
      <c r="AE1605" s="12">
        <f>C1605/(1+0.13)/VLOOKUP(A1605,[1]选股结果!$A$2:$AX$3002,3,FALSE)</f>
        <v>0.943003202689248</v>
      </c>
      <c r="AF1605" s="12">
        <f>(S1605/(1+0.1)+Z1605)/(VLOOKUP(A1605,[1]选股结果!$A$2:$AY$3002,51,FALSE))</f>
        <v>1.00598527857892</v>
      </c>
      <c r="AG1605" s="16"/>
      <c r="AH1605" s="12">
        <f>AD1605/VLOOKUP(A1605,[1]选股结果!$A$2:$AX$3002,35,FALSE)</f>
        <v>9.35074932367848</v>
      </c>
      <c r="AI1605" s="10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S1605/(1+0.13)+Z1605)</f>
        <v>12951527.4600884</v>
      </c>
      <c r="AJ1605" s="10">
        <f t="shared" si="109"/>
        <v>-168914944.950088</v>
      </c>
      <c r="AK1605" s="18">
        <f>AD1605-VLOOKUP(A1605,[2]选股结果!$A$2:$G$4900,7,FALSE)</f>
        <v>-155963417.49</v>
      </c>
    </row>
    <row r="1606" spans="1:37">
      <c r="A1606" s="5" t="s">
        <v>3245</v>
      </c>
      <c r="B1606" s="5" t="s">
        <v>3246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/>
      <c r="L1606" s="6">
        <v>0</v>
      </c>
      <c r="M1606" s="6">
        <v>0</v>
      </c>
      <c r="N1606" s="6"/>
      <c r="O1606" s="6">
        <v>0</v>
      </c>
      <c r="P1606" s="6">
        <v>14563768.64</v>
      </c>
      <c r="Q1606" s="6">
        <v>100486133.99</v>
      </c>
      <c r="R1606" s="6"/>
      <c r="S1606" s="6">
        <v>254523360.44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99339255.23</v>
      </c>
      <c r="AA1606" s="6">
        <v>112467165.66</v>
      </c>
      <c r="AB1606" s="10">
        <f t="shared" si="107"/>
        <v>447122368.84</v>
      </c>
      <c r="AC1606" s="10">
        <f t="shared" si="106"/>
        <v>480893549.97</v>
      </c>
      <c r="AD1606" s="10">
        <f t="shared" si="108"/>
        <v>-33771181.13</v>
      </c>
      <c r="AE1606" s="12">
        <f>C1606/(1+0.13)/VLOOKUP(A1606,[1]选股结果!$A$2:$AX$3002,3,FALSE)</f>
        <v>0.714655262034186</v>
      </c>
      <c r="AF1606" s="12">
        <f>(S1606/(1+0.1)+Z1606)/(VLOOKUP(A1606,[1]选股结果!$A$2:$AY$3002,51,FALSE))</f>
        <v>0.713558386435203</v>
      </c>
      <c r="AG1606" s="16"/>
      <c r="AH1606" s="12">
        <f>AD1606/VLOOKUP(A1606,[1]选股结果!$A$2:$AX$3002,35,FALSE)</f>
        <v>1.31988155627553</v>
      </c>
      <c r="AI1606" s="10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S1606/(1+0.13)+Z1606)</f>
        <v>138904561.086195</v>
      </c>
      <c r="AJ1606" s="10">
        <f t="shared" si="109"/>
        <v>-172675742.216195</v>
      </c>
      <c r="AK1606" s="18">
        <f>AD1606-VLOOKUP(A1606,[2]选股结果!$A$2:$G$4900,7,FALSE)</f>
        <v>-35590230.08</v>
      </c>
    </row>
    <row r="1607" spans="1:37">
      <c r="A1607" s="5" t="s">
        <v>3247</v>
      </c>
      <c r="B1607" s="5" t="s">
        <v>3248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/>
      <c r="L1607" s="6">
        <v>0</v>
      </c>
      <c r="M1607" s="6">
        <v>0</v>
      </c>
      <c r="N1607" s="6"/>
      <c r="O1607" s="6">
        <v>0</v>
      </c>
      <c r="P1607" s="6">
        <v>267797224.76</v>
      </c>
      <c r="Q1607" s="6">
        <v>156886012.42</v>
      </c>
      <c r="R1607" s="6"/>
      <c r="S1607" s="6">
        <v>114363178.91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128376155.65</v>
      </c>
      <c r="AA1607" s="6">
        <v>264112994.13</v>
      </c>
      <c r="AB1607" s="10">
        <f t="shared" si="107"/>
        <v>817465490.93</v>
      </c>
      <c r="AC1607" s="10">
        <f t="shared" si="106"/>
        <v>774649553.45</v>
      </c>
      <c r="AD1607" s="10">
        <f t="shared" si="108"/>
        <v>42815937.4799999</v>
      </c>
      <c r="AE1607" s="12">
        <f>C1607/(1+0.13)/VLOOKUP(A1607,[1]选股结果!$A$2:$AX$3002,3,FALSE)</f>
        <v>0.891976255828276</v>
      </c>
      <c r="AF1607" s="12">
        <f>(S1607/(1+0.1)+Z1607)/(VLOOKUP(A1607,[1]选股结果!$A$2:$AY$3002,51,FALSE))</f>
        <v>0.326662410757234</v>
      </c>
      <c r="AG1607" s="16"/>
      <c r="AH1607" s="12">
        <f>AD1607/VLOOKUP(A1607,[1]选股结果!$A$2:$AX$3002,35,FALSE)</f>
        <v>0.161533140212752</v>
      </c>
      <c r="AI1607" s="10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S1607/(1+0.13)+Z1607)</f>
        <v>481679865.822301</v>
      </c>
      <c r="AJ1607" s="10">
        <f t="shared" si="109"/>
        <v>-438863928.342301</v>
      </c>
      <c r="AK1607" s="18">
        <f>AD1607-VLOOKUP(A1607,[2]选股结果!$A$2:$G$4900,7,FALSE)</f>
        <v>42804908.2299999</v>
      </c>
    </row>
    <row r="1608" spans="1:37">
      <c r="A1608" s="5" t="s">
        <v>3249</v>
      </c>
      <c r="B1608" s="5" t="s">
        <v>3250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/>
      <c r="L1608" s="6">
        <v>0</v>
      </c>
      <c r="M1608" s="6">
        <v>0</v>
      </c>
      <c r="N1608" s="6"/>
      <c r="O1608" s="6">
        <v>0</v>
      </c>
      <c r="P1608" s="6">
        <v>2900274217.93</v>
      </c>
      <c r="Q1608" s="6">
        <v>5479400838.2</v>
      </c>
      <c r="R1608" s="6"/>
      <c r="S1608" s="6">
        <v>87726686488.49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4444228844.27</v>
      </c>
      <c r="AA1608" s="6">
        <v>4541903397.36</v>
      </c>
      <c r="AB1608" s="10">
        <f t="shared" si="107"/>
        <v>95189451745.83</v>
      </c>
      <c r="AC1608" s="10">
        <f t="shared" si="106"/>
        <v>99613092948.05</v>
      </c>
      <c r="AD1608" s="10">
        <f t="shared" si="108"/>
        <v>-4423641202.22</v>
      </c>
      <c r="AE1608" s="12">
        <f>C1608/(1+0.13)/VLOOKUP(A1608,[1]选股结果!$A$2:$AX$3002,3,FALSE)</f>
        <v>0.67402460829927</v>
      </c>
      <c r="AF1608" s="12">
        <f>(S1608/(1+0.1)+Z1608)/(VLOOKUP(A1608,[1]选股结果!$A$2:$AY$3002,51,FALSE))</f>
        <v>0.753330351163276</v>
      </c>
      <c r="AG1608" s="16"/>
      <c r="AH1608" s="12">
        <f>AD1608/VLOOKUP(A1608,[1]选股结果!$A$2:$AX$3002,35,FALSE)</f>
        <v>-1.2677572566988</v>
      </c>
      <c r="AI1608" s="10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S1608/(1+0.13)+Z1608)</f>
        <v>29686263622.1779</v>
      </c>
      <c r="AJ1608" s="10">
        <f t="shared" si="109"/>
        <v>-34109904824.3979</v>
      </c>
      <c r="AK1608" s="18">
        <f>AD1608-VLOOKUP(A1608,[2]选股结果!$A$2:$G$4900,7,FALSE)</f>
        <v>-4422252373.09</v>
      </c>
    </row>
    <row r="1609" spans="1:37">
      <c r="A1609" s="5" t="s">
        <v>3251</v>
      </c>
      <c r="B1609" s="5" t="s">
        <v>3252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/>
      <c r="L1609" s="6">
        <v>0</v>
      </c>
      <c r="M1609" s="6">
        <v>0</v>
      </c>
      <c r="N1609" s="6"/>
      <c r="O1609" s="6">
        <v>0</v>
      </c>
      <c r="P1609" s="6">
        <v>31989177.86</v>
      </c>
      <c r="Q1609" s="6">
        <v>26189390.46</v>
      </c>
      <c r="R1609" s="6"/>
      <c r="S1609" s="6">
        <v>421964529.77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106461358.8</v>
      </c>
      <c r="AA1609" s="6">
        <v>68363435.36</v>
      </c>
      <c r="AB1609" s="10">
        <f t="shared" si="107"/>
        <v>564464666.71</v>
      </c>
      <c r="AC1609" s="10">
        <f t="shared" si="106"/>
        <v>628778501.79</v>
      </c>
      <c r="AD1609" s="10">
        <f t="shared" si="108"/>
        <v>-64313835.0799999</v>
      </c>
      <c r="AE1609" s="12">
        <f>C1609/(1+0.13)/VLOOKUP(A1609,[1]选股结果!$A$2:$AX$3002,3,FALSE)</f>
        <v>0.971742084020441</v>
      </c>
      <c r="AF1609" s="12">
        <f>(S1609/(1+0.1)+Z1609)/(VLOOKUP(A1609,[1]选股结果!$A$2:$AY$3002,51,FALSE))</f>
        <v>0.963506132359823</v>
      </c>
      <c r="AG1609" s="16"/>
      <c r="AH1609" s="12">
        <f>AD1609/VLOOKUP(A1609,[1]选股结果!$A$2:$AX$3002,35,FALSE)</f>
        <v>127.383929143349</v>
      </c>
      <c r="AI1609" s="10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S1609/(1+0.13)+Z1609)</f>
        <v>28745955.7504424</v>
      </c>
      <c r="AJ1609" s="10">
        <f t="shared" si="109"/>
        <v>-93059790.8304424</v>
      </c>
      <c r="AK1609" s="18">
        <f>AD1609-VLOOKUP(A1609,[2]选股结果!$A$2:$G$4900,7,FALSE)</f>
        <v>-64192309.8299999</v>
      </c>
    </row>
    <row r="1610" spans="1:37">
      <c r="A1610" s="5" t="s">
        <v>3253</v>
      </c>
      <c r="B1610" s="5" t="s">
        <v>3254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/>
      <c r="L1610" s="6">
        <v>0</v>
      </c>
      <c r="M1610" s="6">
        <v>0</v>
      </c>
      <c r="N1610" s="6"/>
      <c r="O1610" s="6">
        <v>0</v>
      </c>
      <c r="P1610" s="6">
        <v>28084281.23</v>
      </c>
      <c r="Q1610" s="6">
        <v>239353839.53</v>
      </c>
      <c r="R1610" s="6"/>
      <c r="S1610" s="6">
        <v>943088101.69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64319104.77</v>
      </c>
      <c r="AA1610" s="6">
        <v>256676310.17</v>
      </c>
      <c r="AB1610" s="10">
        <f t="shared" si="107"/>
        <v>1242328686.37</v>
      </c>
      <c r="AC1610" s="10">
        <f t="shared" si="106"/>
        <v>1292167797.86</v>
      </c>
      <c r="AD1610" s="10">
        <f t="shared" si="108"/>
        <v>-49839111.49</v>
      </c>
      <c r="AE1610" s="12">
        <f>C1610/(1+0.13)/VLOOKUP(A1610,[1]选股结果!$A$2:$AX$3002,3,FALSE)</f>
        <v>1.53638540191014</v>
      </c>
      <c r="AF1610" s="12">
        <f>(S1610/(1+0.1)+Z1610)/(VLOOKUP(A1610,[1]选股结果!$A$2:$AY$3002,51,FALSE))</f>
        <v>1.68027888703914</v>
      </c>
      <c r="AG1610" s="16"/>
      <c r="AH1610" s="12">
        <f>AD1610/VLOOKUP(A1610,[1]选股结果!$A$2:$AX$3002,35,FALSE)</f>
        <v>0.578847817322214</v>
      </c>
      <c r="AI1610" s="10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S1610/(1+0.13)+Z1610)</f>
        <v>-350387161.583628</v>
      </c>
      <c r="AJ1610" s="10">
        <f t="shared" si="109"/>
        <v>300548050.093628</v>
      </c>
      <c r="AK1610" s="18">
        <f>AD1610-VLOOKUP(A1610,[2]选股结果!$A$2:$G$4900,7,FALSE)</f>
        <v>-49839111.49</v>
      </c>
    </row>
    <row r="1611" spans="1:37">
      <c r="A1611" s="5" t="s">
        <v>3255</v>
      </c>
      <c r="B1611" s="5" t="s">
        <v>3256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/>
      <c r="L1611" s="6">
        <v>0</v>
      </c>
      <c r="M1611" s="6">
        <v>0</v>
      </c>
      <c r="N1611" s="6"/>
      <c r="O1611" s="6">
        <v>0</v>
      </c>
      <c r="P1611" s="6">
        <v>48146033.34</v>
      </c>
      <c r="Q1611" s="6">
        <v>344961546.81</v>
      </c>
      <c r="R1611" s="6"/>
      <c r="S1611" s="6">
        <v>2567603718.21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90984281.77</v>
      </c>
      <c r="AA1611" s="6">
        <v>512552559.76</v>
      </c>
      <c r="AB1611" s="10">
        <f t="shared" si="107"/>
        <v>5548719686.13</v>
      </c>
      <c r="AC1611" s="10">
        <f t="shared" si="106"/>
        <v>3219286593.08</v>
      </c>
      <c r="AD1611" s="10">
        <f t="shared" si="108"/>
        <v>2329433093.05</v>
      </c>
      <c r="AE1611" s="12">
        <f>C1611/(1+0.13)/VLOOKUP(A1611,[1]选股结果!$A$2:$AX$3002,3,FALSE)</f>
        <v>1.08416588384751</v>
      </c>
      <c r="AF1611" s="12">
        <f>(S1611/(1+0.1)+Z1611)/(VLOOKUP(A1611,[1]选股结果!$A$2:$AY$3002,51,FALSE))</f>
        <v>0.583385623791426</v>
      </c>
      <c r="AG1611" s="16"/>
      <c r="AH1611" s="12">
        <f>AD1611/VLOOKUP(A1611,[1]选股结果!$A$2:$AX$3002,35,FALSE)</f>
        <v>9.63694782022556</v>
      </c>
      <c r="AI1611" s="10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S1611/(1+0.13)+Z1611)</f>
        <v>1793860790.73814</v>
      </c>
      <c r="AJ1611" s="10">
        <f t="shared" si="109"/>
        <v>535572302.311859</v>
      </c>
      <c r="AK1611" s="18">
        <f>AD1611-VLOOKUP(A1611,[2]选股结果!$A$2:$G$4900,7,FALSE)</f>
        <v>2329456676.49</v>
      </c>
    </row>
    <row r="1612" spans="1:37">
      <c r="A1612" s="5" t="s">
        <v>3257</v>
      </c>
      <c r="B1612" s="5" t="s">
        <v>3258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/>
      <c r="L1612" s="6">
        <v>0</v>
      </c>
      <c r="M1612" s="6">
        <v>0</v>
      </c>
      <c r="N1612" s="6"/>
      <c r="O1612" s="6">
        <v>0</v>
      </c>
      <c r="P1612" s="6">
        <v>412428524.99</v>
      </c>
      <c r="Q1612" s="6">
        <v>528575144.86</v>
      </c>
      <c r="R1612" s="6"/>
      <c r="S1612" s="6">
        <v>676899125.04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371327318.33</v>
      </c>
      <c r="AA1612" s="6">
        <v>1731324066.42</v>
      </c>
      <c r="AB1612" s="10">
        <f t="shared" si="107"/>
        <v>3372187077.57</v>
      </c>
      <c r="AC1612" s="10">
        <f t="shared" si="106"/>
        <v>3191979034.78</v>
      </c>
      <c r="AD1612" s="10">
        <f t="shared" si="108"/>
        <v>180208042.79</v>
      </c>
      <c r="AE1612" s="12">
        <f>C1612/(1+0.13)/VLOOKUP(A1612,[1]选股结果!$A$2:$AX$3002,3,FALSE)</f>
        <v>0.943020051790077</v>
      </c>
      <c r="AF1612" s="12">
        <f>(S1612/(1+0.1)+Z1612)/(VLOOKUP(A1612,[1]选股结果!$A$2:$AY$3002,51,FALSE))</f>
        <v>0.400235198176629</v>
      </c>
      <c r="AG1612" s="16"/>
      <c r="AH1612" s="12">
        <f>AD1612/VLOOKUP(A1612,[1]选股结果!$A$2:$AX$3002,35,FALSE)</f>
        <v>0.381070860440337</v>
      </c>
      <c r="AI1612" s="10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S1612/(1+0.13)+Z1612)</f>
        <v>1494922734.53832</v>
      </c>
      <c r="AJ1612" s="10">
        <f t="shared" si="109"/>
        <v>-1314714691.74832</v>
      </c>
      <c r="AK1612" s="18">
        <f>AD1612-VLOOKUP(A1612,[2]选股结果!$A$2:$G$4900,7,FALSE)</f>
        <v>267851098</v>
      </c>
    </row>
    <row r="1613" spans="1:37">
      <c r="A1613" s="5" t="s">
        <v>3259</v>
      </c>
      <c r="B1613" s="5" t="s">
        <v>3260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/>
      <c r="L1613" s="6">
        <v>0</v>
      </c>
      <c r="M1613" s="6">
        <v>0</v>
      </c>
      <c r="N1613" s="6"/>
      <c r="O1613" s="6">
        <v>0</v>
      </c>
      <c r="P1613" s="6">
        <v>30889120.62</v>
      </c>
      <c r="Q1613" s="6">
        <v>45007354.97</v>
      </c>
      <c r="R1613" s="6"/>
      <c r="S1613" s="6">
        <v>3480755590.15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91187499.93</v>
      </c>
      <c r="AA1613" s="6">
        <v>26302190.76</v>
      </c>
      <c r="AB1613" s="10">
        <f t="shared" si="107"/>
        <v>3473435356.31</v>
      </c>
      <c r="AC1613" s="10">
        <f t="shared" si="106"/>
        <v>3629134401.46</v>
      </c>
      <c r="AD1613" s="10">
        <f t="shared" si="108"/>
        <v>-155699045.15</v>
      </c>
      <c r="AE1613" s="12">
        <f>C1613/(1+0.13)/VLOOKUP(A1613,[1]选股结果!$A$2:$AX$3002,3,FALSE)</f>
        <v>1.24800837356276</v>
      </c>
      <c r="AF1613" s="12">
        <f>(S1613/(1+0.1)+Z1613)/(VLOOKUP(A1613,[1]选股结果!$A$2:$AY$3002,51,FALSE))</f>
        <v>1.40790006300059</v>
      </c>
      <c r="AG1613" s="16"/>
      <c r="AH1613" s="12">
        <f>AD1613/VLOOKUP(A1613,[1]选股结果!$A$2:$AX$3002,35,FALSE)</f>
        <v>-1.9096089380067</v>
      </c>
      <c r="AI1613" s="10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S1613/(1+0.13)+Z1613)</f>
        <v>-859185526.868673</v>
      </c>
      <c r="AJ1613" s="10">
        <f t="shared" si="109"/>
        <v>703486481.718673</v>
      </c>
      <c r="AK1613" s="18">
        <f>AD1613-VLOOKUP(A1613,[2]选股结果!$A$2:$G$4900,7,FALSE)</f>
        <v>-157220520.93</v>
      </c>
    </row>
    <row r="1614" spans="1:37">
      <c r="A1614" s="5" t="s">
        <v>3261</v>
      </c>
      <c r="B1614" s="5" t="s">
        <v>3262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/>
      <c r="L1614" s="6">
        <v>0</v>
      </c>
      <c r="M1614" s="6">
        <v>0</v>
      </c>
      <c r="N1614" s="6"/>
      <c r="O1614" s="6">
        <v>0</v>
      </c>
      <c r="P1614" s="6">
        <v>1804287118.96</v>
      </c>
      <c r="Q1614" s="6">
        <v>342727380.87</v>
      </c>
      <c r="R1614" s="6"/>
      <c r="S1614" s="6">
        <v>11461680935.04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515396856.13</v>
      </c>
      <c r="AA1614" s="6">
        <v>347820168.14</v>
      </c>
      <c r="AB1614" s="10">
        <f t="shared" si="107"/>
        <v>18329265760.87</v>
      </c>
      <c r="AC1614" s="10">
        <f t="shared" si="106"/>
        <v>14129185078.27</v>
      </c>
      <c r="AD1614" s="10">
        <f t="shared" si="108"/>
        <v>4200080682.6</v>
      </c>
      <c r="AE1614" s="12">
        <f>C1614/(1+0.13)/VLOOKUP(A1614,[1]选股结果!$A$2:$AX$3002,3,FALSE)</f>
        <v>0.966523446416679</v>
      </c>
      <c r="AF1614" s="12">
        <f>(S1614/(1+0.1)+Z1614)/(VLOOKUP(A1614,[1]选股结果!$A$2:$AY$3002,51,FALSE))</f>
        <v>0.911172054222647</v>
      </c>
      <c r="AG1614" s="16"/>
      <c r="AH1614" s="12">
        <f>AD1614/VLOOKUP(A1614,[1]选股结果!$A$2:$AX$3002,35,FALSE)</f>
        <v>1.55019413300425</v>
      </c>
      <c r="AI1614" s="10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S1614/(1+0.13)+Z1614)</f>
        <v>1342666413.10328</v>
      </c>
      <c r="AJ1614" s="10">
        <f t="shared" si="109"/>
        <v>2857414269.49672</v>
      </c>
      <c r="AK1614" s="18">
        <f>AD1614-VLOOKUP(A1614,[2]选股结果!$A$2:$G$4900,7,FALSE)</f>
        <v>4202143518.12</v>
      </c>
    </row>
    <row r="1615" spans="1:37">
      <c r="A1615" s="5" t="s">
        <v>3263</v>
      </c>
      <c r="B1615" s="5" t="s">
        <v>3264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/>
      <c r="L1615" s="6">
        <v>0</v>
      </c>
      <c r="M1615" s="6">
        <v>0</v>
      </c>
      <c r="N1615" s="6"/>
      <c r="O1615" s="6">
        <v>0</v>
      </c>
      <c r="P1615" s="6">
        <v>43605535.98</v>
      </c>
      <c r="Q1615" s="6">
        <v>56905447.71</v>
      </c>
      <c r="R1615" s="6"/>
      <c r="S1615" s="6">
        <v>709386203.83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134771090.62</v>
      </c>
      <c r="AA1615" s="6">
        <v>142192678.53</v>
      </c>
      <c r="AB1615" s="10">
        <f t="shared" si="107"/>
        <v>1078396049.87</v>
      </c>
      <c r="AC1615" s="10">
        <f t="shared" si="106"/>
        <v>1029955508.96</v>
      </c>
      <c r="AD1615" s="10">
        <f t="shared" si="108"/>
        <v>48440540.9099998</v>
      </c>
      <c r="AE1615" s="12">
        <f>C1615/(1+0.13)/VLOOKUP(A1615,[1]选股结果!$A$2:$AX$3002,3,FALSE)</f>
        <v>0.965914878231786</v>
      </c>
      <c r="AF1615" s="12">
        <f>(S1615/(1+0.1)+Z1615)/(VLOOKUP(A1615,[1]选股结果!$A$2:$AY$3002,51,FALSE))</f>
        <v>0.901476903546545</v>
      </c>
      <c r="AG1615" s="16"/>
      <c r="AH1615" s="12">
        <f>AD1615/VLOOKUP(A1615,[1]选股结果!$A$2:$AX$3002,35,FALSE)</f>
        <v>1.83589229536118</v>
      </c>
      <c r="AI1615" s="10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S1615/(1+0.13)+Z1615)</f>
        <v>102331616.660531</v>
      </c>
      <c r="AJ1615" s="10">
        <f t="shared" si="109"/>
        <v>-53891075.7505311</v>
      </c>
      <c r="AK1615" s="18">
        <f>AD1615-VLOOKUP(A1615,[2]选股结果!$A$2:$G$4900,7,FALSE)</f>
        <v>49030320.7699998</v>
      </c>
    </row>
    <row r="1616" spans="1:37">
      <c r="A1616" s="5" t="s">
        <v>3265</v>
      </c>
      <c r="B1616" s="5" t="s">
        <v>3266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/>
      <c r="L1616" s="6">
        <v>0</v>
      </c>
      <c r="M1616" s="6">
        <v>0</v>
      </c>
      <c r="N1616" s="6"/>
      <c r="O1616" s="6">
        <v>0</v>
      </c>
      <c r="P1616" s="6">
        <v>315564092.09</v>
      </c>
      <c r="Q1616" s="6">
        <v>260138290.76</v>
      </c>
      <c r="R1616" s="6"/>
      <c r="S1616" s="6">
        <v>1470712223.23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1401237346.76</v>
      </c>
      <c r="AA1616" s="6">
        <v>225070354.32</v>
      </c>
      <c r="AB1616" s="10">
        <f t="shared" si="107"/>
        <v>5216153585.31</v>
      </c>
      <c r="AC1616" s="10">
        <f t="shared" si="106"/>
        <v>3412584016.4</v>
      </c>
      <c r="AD1616" s="10">
        <f t="shared" si="108"/>
        <v>1803569568.91</v>
      </c>
      <c r="AE1616" s="12">
        <f>C1616/(1+0.13)/VLOOKUP(A1616,[1]选股结果!$A$2:$AX$3002,3,FALSE)</f>
        <v>0.928037053800992</v>
      </c>
      <c r="AF1616" s="12">
        <f>(S1616/(1+0.1)+Z1616)/(VLOOKUP(A1616,[1]选股结果!$A$2:$AY$3002,51,FALSE))</f>
        <v>0.647751690860132</v>
      </c>
      <c r="AG1616" s="16"/>
      <c r="AH1616" s="12">
        <f>AD1616/VLOOKUP(A1616,[1]选股结果!$A$2:$AX$3002,35,FALSE)</f>
        <v>47.1067802482324</v>
      </c>
      <c r="AI1616" s="10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S1616/(1+0.13)+Z1616)</f>
        <v>1524559354.31354</v>
      </c>
      <c r="AJ1616" s="10">
        <f t="shared" si="109"/>
        <v>279010214.596461</v>
      </c>
      <c r="AK1616" s="18">
        <f>AD1616-VLOOKUP(A1616,[2]选股结果!$A$2:$G$4900,7,FALSE)</f>
        <v>1806814030.67</v>
      </c>
    </row>
    <row r="1617" spans="1:37">
      <c r="A1617" s="5" t="s">
        <v>3267</v>
      </c>
      <c r="B1617" s="5" t="s">
        <v>3268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/>
      <c r="L1617" s="6">
        <v>0</v>
      </c>
      <c r="M1617" s="6">
        <v>0</v>
      </c>
      <c r="N1617" s="6"/>
      <c r="O1617" s="6">
        <v>0</v>
      </c>
      <c r="P1617" s="6">
        <v>108089816.47</v>
      </c>
      <c r="Q1617" s="6">
        <v>128979929.44</v>
      </c>
      <c r="R1617" s="6"/>
      <c r="S1617" s="6">
        <v>12483970185.3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140845476.29</v>
      </c>
      <c r="AA1617" s="6">
        <v>107408277.46</v>
      </c>
      <c r="AB1617" s="10">
        <f t="shared" si="107"/>
        <v>12130540280.49</v>
      </c>
      <c r="AC1617" s="10">
        <f t="shared" si="106"/>
        <v>12840313755.52</v>
      </c>
      <c r="AD1617" s="10">
        <f t="shared" si="108"/>
        <v>-709773475.029999</v>
      </c>
      <c r="AE1617" s="12">
        <f>C1617/(1+0.13)/VLOOKUP(A1617,[1]选股结果!$A$2:$AX$3002,3,FALSE)</f>
        <v>0.952561882795576</v>
      </c>
      <c r="AF1617" s="12">
        <f>(S1617/(1+0.1)+Z1617)/(VLOOKUP(A1617,[1]选股结果!$A$2:$AY$3002,51,FALSE))</f>
        <v>1.05290351697035</v>
      </c>
      <c r="AG1617" s="16"/>
      <c r="AH1617" s="12">
        <f>AD1617/VLOOKUP(A1617,[1]选股结果!$A$2:$AX$3002,35,FALSE)</f>
        <v>-5.363496982582</v>
      </c>
      <c r="AI1617" s="10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S1617/(1+0.13)+Z1617)</f>
        <v>-276012057.109203</v>
      </c>
      <c r="AJ1617" s="10">
        <f t="shared" si="109"/>
        <v>-433761417.920795</v>
      </c>
      <c r="AK1617" s="18">
        <f>AD1617-VLOOKUP(A1617,[2]选股结果!$A$2:$G$4900,7,FALSE)</f>
        <v>-709805702.679999</v>
      </c>
    </row>
    <row r="1618" spans="1:37">
      <c r="A1618" s="5" t="s">
        <v>3269</v>
      </c>
      <c r="B1618" s="5" t="s">
        <v>3270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/>
      <c r="L1618" s="6">
        <v>0</v>
      </c>
      <c r="M1618" s="6">
        <v>0</v>
      </c>
      <c r="N1618" s="6"/>
      <c r="O1618" s="6">
        <v>0</v>
      </c>
      <c r="P1618" s="6">
        <v>160136427.97</v>
      </c>
      <c r="Q1618" s="6">
        <v>158209888.24</v>
      </c>
      <c r="R1618" s="6"/>
      <c r="S1618" s="6">
        <v>2469965429.93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597434234.82</v>
      </c>
      <c r="AA1618" s="6">
        <v>381851961.58</v>
      </c>
      <c r="AB1618" s="10">
        <f t="shared" si="107"/>
        <v>3376675621.91</v>
      </c>
      <c r="AC1618" s="10">
        <f t="shared" ref="AC1618:AC1681" si="110">S1618+T1618+U1618+V1618+W1618+X1618+Y1618+Z1618+AA1618+P1618</f>
        <v>3609388054.3</v>
      </c>
      <c r="AD1618" s="10">
        <f t="shared" si="108"/>
        <v>-232712432.39</v>
      </c>
      <c r="AE1618" s="12">
        <f>C1618/(1+0.13)/VLOOKUP(A1618,[1]选股结果!$A$2:$AX$3002,3,FALSE)</f>
        <v>0.881832437579569</v>
      </c>
      <c r="AF1618" s="12">
        <f>(S1618/(1+0.1)+Z1618)/(VLOOKUP(A1618,[1]选股结果!$A$2:$AY$3002,51,FALSE))</f>
        <v>0.939060855515291</v>
      </c>
      <c r="AG1618" s="16"/>
      <c r="AH1618" s="12">
        <f>AD1618/VLOOKUP(A1618,[1]选股结果!$A$2:$AX$3002,35,FALSE)</f>
        <v>-0.778200141079967</v>
      </c>
      <c r="AI1618" s="10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S1618/(1+0.13)+Z1618)</f>
        <v>244096568.777699</v>
      </c>
      <c r="AJ1618" s="10">
        <f t="shared" si="109"/>
        <v>-476809001.167699</v>
      </c>
      <c r="AK1618" s="18">
        <f>AD1618-VLOOKUP(A1618,[2]选股结果!$A$2:$G$4900,7,FALSE)</f>
        <v>-100331809.85</v>
      </c>
    </row>
    <row r="1619" spans="1:37">
      <c r="A1619" s="5" t="s">
        <v>3271</v>
      </c>
      <c r="B1619" s="5" t="s">
        <v>3272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/>
      <c r="L1619" s="6">
        <v>0</v>
      </c>
      <c r="M1619" s="6">
        <v>0</v>
      </c>
      <c r="N1619" s="6"/>
      <c r="O1619" s="6">
        <v>0</v>
      </c>
      <c r="P1619" s="6">
        <v>66977002.74</v>
      </c>
      <c r="Q1619" s="6">
        <v>55194783.05</v>
      </c>
      <c r="R1619" s="6"/>
      <c r="S1619" s="6">
        <v>812631523.25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115149747.56</v>
      </c>
      <c r="AA1619" s="6">
        <v>49530573.53</v>
      </c>
      <c r="AB1619" s="10">
        <f t="shared" si="107"/>
        <v>1068151822.27</v>
      </c>
      <c r="AC1619" s="10">
        <f t="shared" si="110"/>
        <v>1044288847.08</v>
      </c>
      <c r="AD1619" s="10">
        <f t="shared" si="108"/>
        <v>23862975.1900001</v>
      </c>
      <c r="AE1619" s="12">
        <f>C1619/(1+0.13)/VLOOKUP(A1619,[1]选股结果!$A$2:$AX$3002,3,FALSE)</f>
        <v>0.80444844266424</v>
      </c>
      <c r="AF1619" s="12">
        <f>(S1619/(1+0.1)+Z1619)/(VLOOKUP(A1619,[1]选股结果!$A$2:$AY$3002,51,FALSE))</f>
        <v>0.803441987884107</v>
      </c>
      <c r="AG1619" s="16"/>
      <c r="AH1619" s="12">
        <f>AD1619/VLOOKUP(A1619,[1]选股结果!$A$2:$AX$3002,35,FALSE)</f>
        <v>0.401285582415984</v>
      </c>
      <c r="AI1619" s="10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S1619/(1+0.13)+Z1619)</f>
        <v>228516687.500796</v>
      </c>
      <c r="AJ1619" s="10">
        <f t="shared" si="109"/>
        <v>-204653712.310796</v>
      </c>
      <c r="AK1619" s="18">
        <f>AD1619-VLOOKUP(A1619,[2]选股结果!$A$2:$G$4900,7,FALSE)</f>
        <v>23852039.7900001</v>
      </c>
    </row>
    <row r="1620" spans="1:37">
      <c r="A1620" s="5" t="s">
        <v>3273</v>
      </c>
      <c r="B1620" s="5" t="s">
        <v>3274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/>
      <c r="L1620" s="6">
        <v>0</v>
      </c>
      <c r="M1620" s="6">
        <v>0</v>
      </c>
      <c r="N1620" s="6"/>
      <c r="O1620" s="6">
        <v>0</v>
      </c>
      <c r="P1620" s="6">
        <v>1893413495.66</v>
      </c>
      <c r="Q1620" s="6">
        <v>8341751131.08</v>
      </c>
      <c r="R1620" s="6"/>
      <c r="S1620" s="6">
        <v>14634352496.49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398716453.07</v>
      </c>
      <c r="AA1620" s="6">
        <v>10423825332.71</v>
      </c>
      <c r="AB1620" s="10">
        <f t="shared" si="107"/>
        <v>26906467336.13</v>
      </c>
      <c r="AC1620" s="10">
        <f t="shared" si="110"/>
        <v>27350307777.93</v>
      </c>
      <c r="AD1620" s="10">
        <f t="shared" si="108"/>
        <v>-443840441.799999</v>
      </c>
      <c r="AE1620" s="12">
        <f>C1620/(1+0.13)/VLOOKUP(A1620,[1]选股结果!$A$2:$AX$3002,3,FALSE)</f>
        <v>1.29083115637067</v>
      </c>
      <c r="AF1620" s="12">
        <f>(S1620/(1+0.1)+Z1620)/(VLOOKUP(A1620,[1]选股结果!$A$2:$AY$3002,51,FALSE))</f>
        <v>1.19244686211742</v>
      </c>
      <c r="AG1620" s="16"/>
      <c r="AH1620" s="12">
        <f>AD1620/VLOOKUP(A1620,[1]选股结果!$A$2:$AX$3002,35,FALSE)</f>
        <v>-0.862361033228592</v>
      </c>
      <c r="AI1620" s="10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S1620/(1+0.13)+Z1620)</f>
        <v>-1858247489.13257</v>
      </c>
      <c r="AJ1620" s="10">
        <f t="shared" si="109"/>
        <v>1414407047.33257</v>
      </c>
      <c r="AK1620" s="18">
        <f>AD1620-VLOOKUP(A1620,[2]选股结果!$A$2:$G$4900,7,FALSE)</f>
        <v>-443784165.599999</v>
      </c>
    </row>
    <row r="1621" spans="1:37">
      <c r="A1621" s="5" t="s">
        <v>3275</v>
      </c>
      <c r="B1621" s="5" t="s">
        <v>3276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/>
      <c r="L1621" s="6">
        <v>0</v>
      </c>
      <c r="M1621" s="6">
        <v>0</v>
      </c>
      <c r="N1621" s="6"/>
      <c r="O1621" s="6">
        <v>0</v>
      </c>
      <c r="P1621" s="6">
        <v>643782889.5</v>
      </c>
      <c r="Q1621" s="6">
        <v>284489210.45</v>
      </c>
      <c r="R1621" s="6"/>
      <c r="S1621" s="6">
        <v>4641314559.81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1269688449.93</v>
      </c>
      <c r="AA1621" s="6">
        <v>1647305909.85</v>
      </c>
      <c r="AB1621" s="10">
        <f t="shared" si="107"/>
        <v>9187332294.7</v>
      </c>
      <c r="AC1621" s="10">
        <f t="shared" si="110"/>
        <v>8202091809.09</v>
      </c>
      <c r="AD1621" s="10">
        <f t="shared" si="108"/>
        <v>985240485.610001</v>
      </c>
      <c r="AE1621" s="12">
        <f>C1621/(1+0.13)/VLOOKUP(A1621,[1]选股结果!$A$2:$AX$3002,3,FALSE)</f>
        <v>0.865075153971734</v>
      </c>
      <c r="AF1621" s="12">
        <f>(S1621/(1+0.1)+Z1621)/(VLOOKUP(A1621,[1]选股结果!$A$2:$AY$3002,51,FALSE))</f>
        <v>0.656416246314475</v>
      </c>
      <c r="AG1621" s="16"/>
      <c r="AH1621" s="12">
        <f>AD1621/VLOOKUP(A1621,[1]选股结果!$A$2:$AX$3002,35,FALSE)</f>
        <v>2.04725357871105</v>
      </c>
      <c r="AI1621" s="10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S1621/(1+0.13)+Z1621)</f>
        <v>2985125177.89902</v>
      </c>
      <c r="AJ1621" s="10">
        <f t="shared" si="109"/>
        <v>-1999884692.28902</v>
      </c>
      <c r="AK1621" s="18">
        <f>AD1621-VLOOKUP(A1621,[2]选股结果!$A$2:$G$4900,7,FALSE)</f>
        <v>1011800215.65</v>
      </c>
    </row>
    <row r="1622" spans="1:37">
      <c r="A1622" s="5" t="s">
        <v>3277</v>
      </c>
      <c r="B1622" s="5" t="s">
        <v>3278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/>
      <c r="L1622" s="6">
        <v>0</v>
      </c>
      <c r="M1622" s="6">
        <v>0</v>
      </c>
      <c r="N1622" s="6"/>
      <c r="O1622" s="6">
        <v>0</v>
      </c>
      <c r="P1622" s="6">
        <v>211600883.69</v>
      </c>
      <c r="Q1622" s="6">
        <v>121722626.8</v>
      </c>
      <c r="R1622" s="6"/>
      <c r="S1622" s="6">
        <v>2750632413.04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695399239.09</v>
      </c>
      <c r="AA1622" s="6">
        <v>357132233.44</v>
      </c>
      <c r="AB1622" s="10">
        <f t="shared" si="107"/>
        <v>3664628350.4</v>
      </c>
      <c r="AC1622" s="10">
        <f t="shared" si="110"/>
        <v>4014764769.26</v>
      </c>
      <c r="AD1622" s="10">
        <f t="shared" si="108"/>
        <v>-350136418.86</v>
      </c>
      <c r="AE1622" s="12">
        <f>C1622/(1+0.13)/VLOOKUP(A1622,[1]选股结果!$A$2:$AX$3002,3,FALSE)</f>
        <v>0.883364518543091</v>
      </c>
      <c r="AF1622" s="12">
        <f>(S1622/(1+0.1)+Z1622)/(VLOOKUP(A1622,[1]选股结果!$A$2:$AY$3002,51,FALSE))</f>
        <v>0.913835465356322</v>
      </c>
      <c r="AG1622" s="16"/>
      <c r="AH1622" s="12">
        <f>AD1622/VLOOKUP(A1622,[1]选股结果!$A$2:$AX$3002,35,FALSE)</f>
        <v>-2.19189032872856</v>
      </c>
      <c r="AI1622" s="10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S1622/(1+0.13)+Z1622)</f>
        <v>367731811.218406</v>
      </c>
      <c r="AJ1622" s="10">
        <f t="shared" si="109"/>
        <v>-717868230.078406</v>
      </c>
      <c r="AK1622" s="18">
        <f>AD1622-VLOOKUP(A1622,[2]选股结果!$A$2:$G$4900,7,FALSE)</f>
        <v>-350186626.98</v>
      </c>
    </row>
    <row r="1623" spans="1:37">
      <c r="A1623" s="5" t="s">
        <v>3279</v>
      </c>
      <c r="B1623" s="5" t="s">
        <v>3280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/>
      <c r="L1623" s="6">
        <v>0</v>
      </c>
      <c r="M1623" s="6">
        <v>0</v>
      </c>
      <c r="N1623" s="6"/>
      <c r="O1623" s="6">
        <v>0</v>
      </c>
      <c r="P1623" s="6">
        <v>570764064.02</v>
      </c>
      <c r="Q1623" s="6">
        <v>334181439.28</v>
      </c>
      <c r="R1623" s="6"/>
      <c r="S1623" s="6">
        <v>1487905404.54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471500367.97</v>
      </c>
      <c r="AA1623" s="6">
        <v>243674397.87</v>
      </c>
      <c r="AB1623" s="10">
        <f t="shared" si="107"/>
        <v>5132600936.68</v>
      </c>
      <c r="AC1623" s="10">
        <f t="shared" si="110"/>
        <v>2773844234.4</v>
      </c>
      <c r="AD1623" s="10">
        <f t="shared" si="108"/>
        <v>2358756702.28</v>
      </c>
      <c r="AE1623" s="12">
        <f>C1623/(1+0.13)/VLOOKUP(A1623,[1]选股结果!$A$2:$AX$3002,3,FALSE)</f>
        <v>1.02432352283625</v>
      </c>
      <c r="AF1623" s="12">
        <f>(S1623/(1+0.1)+Z1623)/(VLOOKUP(A1623,[1]选股结果!$A$2:$AY$3002,51,FALSE))</f>
        <v>0.70838199956302</v>
      </c>
      <c r="AG1623" s="16"/>
      <c r="AH1623" s="12">
        <f>AD1623/VLOOKUP(A1623,[1]选股结果!$A$2:$AX$3002,35,FALSE)</f>
        <v>3.55285119314465</v>
      </c>
      <c r="AI1623" s="10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S1623/(1+0.13)+Z1623)</f>
        <v>786851056.544424</v>
      </c>
      <c r="AJ1623" s="10">
        <f t="shared" si="109"/>
        <v>1571905645.73557</v>
      </c>
      <c r="AK1623" s="18">
        <f>AD1623-VLOOKUP(A1623,[2]选股结果!$A$2:$G$4900,7,FALSE)</f>
        <v>2359070553.41</v>
      </c>
    </row>
    <row r="1624" spans="1:37">
      <c r="A1624" s="5" t="s">
        <v>3281</v>
      </c>
      <c r="B1624" s="5" t="s">
        <v>3282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/>
      <c r="L1624" s="6">
        <v>0</v>
      </c>
      <c r="M1624" s="6">
        <v>0</v>
      </c>
      <c r="N1624" s="6"/>
      <c r="O1624" s="6">
        <v>0</v>
      </c>
      <c r="P1624" s="6">
        <v>813517612.45</v>
      </c>
      <c r="Q1624" s="6">
        <v>694669699.02</v>
      </c>
      <c r="R1624" s="6"/>
      <c r="S1624" s="6">
        <v>12643601056.73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2374053870.28</v>
      </c>
      <c r="AA1624" s="6">
        <v>1179108734.53</v>
      </c>
      <c r="AB1624" s="10">
        <f t="shared" si="107"/>
        <v>15909840672.4</v>
      </c>
      <c r="AC1624" s="10">
        <f t="shared" si="110"/>
        <v>17010281273.99</v>
      </c>
      <c r="AD1624" s="10">
        <f t="shared" si="108"/>
        <v>-1100440601.59</v>
      </c>
      <c r="AE1624" s="12">
        <f>C1624/(1+0.13)/VLOOKUP(A1624,[1]选股结果!$A$2:$AX$3002,3,FALSE)</f>
        <v>0.951186012082072</v>
      </c>
      <c r="AF1624" s="12">
        <f>(S1624/(1+0.1)+Z1624)/(VLOOKUP(A1624,[1]选股结果!$A$2:$AY$3002,51,FALSE))</f>
        <v>1.12886653474818</v>
      </c>
      <c r="AG1624" s="16"/>
      <c r="AH1624" s="12">
        <f>AD1624/VLOOKUP(A1624,[1]选股结果!$A$2:$AX$3002,35,FALSE)</f>
        <v>-0.961121422276233</v>
      </c>
      <c r="AI1624" s="10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S1624/(1+0.13)+Z1624)</f>
        <v>-1277982786.44186</v>
      </c>
      <c r="AJ1624" s="10">
        <f t="shared" si="109"/>
        <v>177542184.851856</v>
      </c>
      <c r="AK1624" s="18">
        <f>AD1624-VLOOKUP(A1624,[2]选股结果!$A$2:$G$4900,7,FALSE)</f>
        <v>-1100114862.01</v>
      </c>
    </row>
    <row r="1625" spans="1:37">
      <c r="A1625" s="5" t="s">
        <v>3283</v>
      </c>
      <c r="B1625" s="5" t="s">
        <v>3284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/>
      <c r="L1625" s="6">
        <v>0</v>
      </c>
      <c r="M1625" s="6">
        <v>0</v>
      </c>
      <c r="N1625" s="6"/>
      <c r="O1625" s="6">
        <v>0</v>
      </c>
      <c r="P1625" s="6">
        <v>27478044.92</v>
      </c>
      <c r="Q1625" s="6">
        <v>14921780.6</v>
      </c>
      <c r="R1625" s="6"/>
      <c r="S1625" s="6">
        <v>415074399.19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88655798.9</v>
      </c>
      <c r="AA1625" s="6">
        <v>25930680.36</v>
      </c>
      <c r="AB1625" s="10">
        <f t="shared" si="107"/>
        <v>536450585.45</v>
      </c>
      <c r="AC1625" s="10">
        <f t="shared" si="110"/>
        <v>557138923.37</v>
      </c>
      <c r="AD1625" s="10">
        <f t="shared" si="108"/>
        <v>-20688337.92</v>
      </c>
      <c r="AE1625" s="12">
        <f>C1625/(1+0.13)/VLOOKUP(A1625,[1]选股结果!$A$2:$AX$3002,3,FALSE)</f>
        <v>0.947421007144727</v>
      </c>
      <c r="AF1625" s="12">
        <f>(S1625/(1+0.1)+Z1625)/(VLOOKUP(A1625,[1]选股结果!$A$2:$AY$3002,51,FALSE))</f>
        <v>0.957248778311265</v>
      </c>
      <c r="AG1625" s="16"/>
      <c r="AH1625" s="12">
        <f>AD1625/VLOOKUP(A1625,[1]选股结果!$A$2:$AX$3002,35,FALSE)</f>
        <v>3.65137569642066</v>
      </c>
      <c r="AI1625" s="10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S1625/(1+0.13)+Z1625)</f>
        <v>30829513.4707079</v>
      </c>
      <c r="AJ1625" s="10">
        <f t="shared" si="109"/>
        <v>-51517851.3907079</v>
      </c>
      <c r="AK1625" s="18">
        <f>AD1625-VLOOKUP(A1625,[2]选股结果!$A$2:$G$4900,7,FALSE)</f>
        <v>-21091932.19</v>
      </c>
    </row>
    <row r="1626" spans="1:37">
      <c r="A1626" s="5" t="s">
        <v>3285</v>
      </c>
      <c r="B1626" s="5" t="s">
        <v>3286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/>
      <c r="L1626" s="6">
        <v>0</v>
      </c>
      <c r="M1626" s="6">
        <v>0</v>
      </c>
      <c r="N1626" s="6"/>
      <c r="O1626" s="6">
        <v>0</v>
      </c>
      <c r="P1626" s="6">
        <v>357205220.98</v>
      </c>
      <c r="Q1626" s="6">
        <v>45912898.71</v>
      </c>
      <c r="R1626" s="6"/>
      <c r="S1626" s="6">
        <v>2581183131.05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187449277.28</v>
      </c>
      <c r="AA1626" s="6">
        <v>20115519.94</v>
      </c>
      <c r="AB1626" s="10">
        <f t="shared" si="107"/>
        <v>4002909701.12</v>
      </c>
      <c r="AC1626" s="10">
        <f t="shared" si="110"/>
        <v>3145953149.25</v>
      </c>
      <c r="AD1626" s="10">
        <f t="shared" si="108"/>
        <v>856956551.869999</v>
      </c>
      <c r="AE1626" s="12">
        <f>C1626/(1+0.13)/VLOOKUP(A1626,[1]选股结果!$A$2:$AX$3002,3,FALSE)</f>
        <v>0.598114098401512</v>
      </c>
      <c r="AF1626" s="12">
        <f>(S1626/(1+0.1)+Z1626)/(VLOOKUP(A1626,[1]选股结果!$A$2:$AY$3002,51,FALSE))</f>
        <v>0.565027362666571</v>
      </c>
      <c r="AG1626" s="16"/>
      <c r="AH1626" s="12">
        <f>AD1626/VLOOKUP(A1626,[1]选股结果!$A$2:$AX$3002,35,FALSE)</f>
        <v>0.715599728610409</v>
      </c>
      <c r="AI1626" s="10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S1626/(1+0.13)+Z1626)</f>
        <v>2013019957.20372</v>
      </c>
      <c r="AJ1626" s="10">
        <f t="shared" si="109"/>
        <v>-1156063405.33372</v>
      </c>
      <c r="AK1626" s="18">
        <f>AD1626-VLOOKUP(A1626,[2]选股结果!$A$2:$G$4900,7,FALSE)</f>
        <v>857639206.739999</v>
      </c>
    </row>
    <row r="1627" spans="1:37">
      <c r="A1627" s="5" t="s">
        <v>3287</v>
      </c>
      <c r="B1627" s="5" t="s">
        <v>3288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/>
      <c r="L1627" s="6">
        <v>0</v>
      </c>
      <c r="M1627" s="6">
        <v>0</v>
      </c>
      <c r="N1627" s="6"/>
      <c r="O1627" s="6">
        <v>0</v>
      </c>
      <c r="P1627" s="6">
        <v>1379990281.51</v>
      </c>
      <c r="Q1627" s="6">
        <v>222292699.4</v>
      </c>
      <c r="R1627" s="6"/>
      <c r="S1627" s="6">
        <v>756925066.92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5178960739.33</v>
      </c>
      <c r="AA1627" s="6">
        <v>9067997800.85</v>
      </c>
      <c r="AB1627" s="10">
        <f t="shared" si="107"/>
        <v>19840995349.41</v>
      </c>
      <c r="AC1627" s="10">
        <f t="shared" si="110"/>
        <v>16383873888.61</v>
      </c>
      <c r="AD1627" s="10">
        <f t="shared" si="108"/>
        <v>3457121460.8</v>
      </c>
      <c r="AE1627" s="12">
        <f>C1627/(1+0.13)/VLOOKUP(A1627,[1]选股结果!$A$2:$AX$3002,3,FALSE)</f>
        <v>0.859533186903014</v>
      </c>
      <c r="AF1627" s="12">
        <f>(S1627/(1+0.1)+Z1627)/(VLOOKUP(A1627,[1]选股结果!$A$2:$AY$3002,51,FALSE))</f>
        <v>0.377017676357624</v>
      </c>
      <c r="AG1627" s="16"/>
      <c r="AH1627" s="12">
        <f>AD1627/VLOOKUP(A1627,[1]选股结果!$A$2:$AX$3002,35,FALSE)</f>
        <v>0.843698611802972</v>
      </c>
      <c r="AI1627" s="10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S1627/(1+0.13)+Z1627)</f>
        <v>9712996086.0854</v>
      </c>
      <c r="AJ1627" s="10">
        <f t="shared" si="109"/>
        <v>-6255874625.2854</v>
      </c>
      <c r="AK1627" s="18">
        <f>AD1627-VLOOKUP(A1627,[2]选股结果!$A$2:$G$4900,7,FALSE)</f>
        <v>3460188710.74</v>
      </c>
    </row>
    <row r="1628" spans="1:37">
      <c r="A1628" s="5" t="s">
        <v>3289</v>
      </c>
      <c r="B1628" s="5" t="s">
        <v>3290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/>
      <c r="L1628" s="6">
        <v>0</v>
      </c>
      <c r="M1628" s="6">
        <v>0</v>
      </c>
      <c r="N1628" s="6"/>
      <c r="O1628" s="6">
        <v>0</v>
      </c>
      <c r="P1628" s="6">
        <v>297556727.1</v>
      </c>
      <c r="Q1628" s="6">
        <v>595449304.62</v>
      </c>
      <c r="R1628" s="6"/>
      <c r="S1628" s="6">
        <v>7711731485.71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398305945.63</v>
      </c>
      <c r="AA1628" s="6">
        <v>703119422.45</v>
      </c>
      <c r="AB1628" s="10">
        <f t="shared" si="107"/>
        <v>10671732465.55</v>
      </c>
      <c r="AC1628" s="10">
        <f t="shared" si="110"/>
        <v>9110713580.89</v>
      </c>
      <c r="AD1628" s="10">
        <f t="shared" si="108"/>
        <v>1561018884.66</v>
      </c>
      <c r="AE1628" s="12">
        <f>C1628/(1+0.13)/VLOOKUP(A1628,[1]选股结果!$A$2:$AX$3002,3,FALSE)</f>
        <v>0.867576761688799</v>
      </c>
      <c r="AF1628" s="12">
        <f>(S1628/(1+0.1)+Z1628)/(VLOOKUP(A1628,[1]选股结果!$A$2:$AY$3002,51,FALSE))</f>
        <v>0.789037382165728</v>
      </c>
      <c r="AG1628" s="16"/>
      <c r="AH1628" s="12">
        <f>AD1628/VLOOKUP(A1628,[1]选股结果!$A$2:$AX$3002,35,FALSE)</f>
        <v>2.31244844117393</v>
      </c>
      <c r="AI1628" s="10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S1628/(1+0.13)+Z1628)</f>
        <v>2167038744.67354</v>
      </c>
      <c r="AJ1628" s="10">
        <f t="shared" si="109"/>
        <v>-606019860.013541</v>
      </c>
      <c r="AK1628" s="18">
        <f>AD1628-VLOOKUP(A1628,[2]选股结果!$A$2:$G$4900,7,FALSE)</f>
        <v>1560902231.89</v>
      </c>
    </row>
    <row r="1629" spans="1:37">
      <c r="A1629" s="5" t="s">
        <v>3291</v>
      </c>
      <c r="B1629" s="5" t="s">
        <v>3292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/>
      <c r="L1629" s="6">
        <v>0</v>
      </c>
      <c r="M1629" s="6">
        <v>0</v>
      </c>
      <c r="N1629" s="6"/>
      <c r="O1629" s="6">
        <v>0</v>
      </c>
      <c r="P1629" s="6">
        <v>340244694.11</v>
      </c>
      <c r="Q1629" s="6">
        <v>3876665345.84</v>
      </c>
      <c r="R1629" s="6"/>
      <c r="S1629" s="6">
        <v>41340074830.37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553975479.21</v>
      </c>
      <c r="AA1629" s="6">
        <v>4243616040.57</v>
      </c>
      <c r="AB1629" s="10">
        <f t="shared" si="107"/>
        <v>44100203172.23</v>
      </c>
      <c r="AC1629" s="10">
        <f t="shared" si="110"/>
        <v>46477911044.26</v>
      </c>
      <c r="AD1629" s="10">
        <f t="shared" si="108"/>
        <v>-2377707872.03001</v>
      </c>
      <c r="AE1629" s="12">
        <f>C1629/(1+0.13)/VLOOKUP(A1629,[1]选股结果!$A$2:$AX$3002,3,FALSE)</f>
        <v>1.01263398859043</v>
      </c>
      <c r="AF1629" s="12">
        <f>(S1629/(1+0.1)+Z1629)/(VLOOKUP(A1629,[1]选股结果!$A$2:$AY$3002,51,FALSE))</f>
        <v>1.09388436886571</v>
      </c>
      <c r="AG1629" s="16"/>
      <c r="AH1629" s="12">
        <f>AD1629/VLOOKUP(A1629,[1]选股结果!$A$2:$AX$3002,35,FALSE)</f>
        <v>-6.60346448594942</v>
      </c>
      <c r="AI1629" s="10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S1629/(1+0.13)+Z1629)</f>
        <v>-2275321900.65656</v>
      </c>
      <c r="AJ1629" s="10">
        <f t="shared" si="109"/>
        <v>-102385971.373451</v>
      </c>
      <c r="AK1629" s="18">
        <f>AD1629-VLOOKUP(A1629,[2]选股结果!$A$2:$G$4900,7,FALSE)</f>
        <v>-2376865812.59001</v>
      </c>
    </row>
    <row r="1630" spans="1:37">
      <c r="A1630" s="5" t="s">
        <v>3293</v>
      </c>
      <c r="B1630" s="5" t="s">
        <v>3294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/>
      <c r="L1630" s="6">
        <v>0</v>
      </c>
      <c r="M1630" s="6">
        <v>0</v>
      </c>
      <c r="N1630" s="6"/>
      <c r="O1630" s="6">
        <v>0</v>
      </c>
      <c r="P1630" s="6">
        <v>71141875.21</v>
      </c>
      <c r="Q1630" s="6">
        <v>108933677.57</v>
      </c>
      <c r="R1630" s="6"/>
      <c r="S1630" s="6">
        <v>3786534626.69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238151651.81</v>
      </c>
      <c r="AA1630" s="6">
        <v>148727510.51</v>
      </c>
      <c r="AB1630" s="10">
        <f t="shared" si="107"/>
        <v>4654613019.5</v>
      </c>
      <c r="AC1630" s="10">
        <f t="shared" si="110"/>
        <v>4244555664.22</v>
      </c>
      <c r="AD1630" s="10">
        <f t="shared" si="108"/>
        <v>410057355.28</v>
      </c>
      <c r="AE1630" s="12">
        <f>C1630/(1+0.13)/VLOOKUP(A1630,[1]选股结果!$A$2:$AX$3002,3,FALSE)</f>
        <v>0.858165482933542</v>
      </c>
      <c r="AF1630" s="12">
        <f>(S1630/(1+0.1)+Z1630)/(VLOOKUP(A1630,[1]选股结果!$A$2:$AY$3002,51,FALSE))</f>
        <v>0.806899540490063</v>
      </c>
      <c r="AG1630" s="16"/>
      <c r="AH1630" s="12">
        <f>AD1630/VLOOKUP(A1630,[1]选股结果!$A$2:$AX$3002,35,FALSE)</f>
        <v>18.0014239426255</v>
      </c>
      <c r="AI1630" s="10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S1630/(1+0.13)+Z1630)</f>
        <v>972164567.199291</v>
      </c>
      <c r="AJ1630" s="10">
        <f t="shared" si="109"/>
        <v>-562107211.919291</v>
      </c>
      <c r="AK1630" s="18">
        <f>AD1630-VLOOKUP(A1630,[2]选股结果!$A$2:$G$4900,7,FALSE)</f>
        <v>415548238.4</v>
      </c>
    </row>
    <row r="1631" spans="1:37">
      <c r="A1631" s="5" t="s">
        <v>3295</v>
      </c>
      <c r="B1631" s="5" t="s">
        <v>3296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/>
      <c r="L1631" s="6">
        <v>0</v>
      </c>
      <c r="M1631" s="6">
        <v>0</v>
      </c>
      <c r="N1631" s="6"/>
      <c r="O1631" s="6">
        <v>0</v>
      </c>
      <c r="P1631" s="6">
        <v>274564533</v>
      </c>
      <c r="Q1631" s="6">
        <v>209239662</v>
      </c>
      <c r="R1631" s="6"/>
      <c r="S1631" s="6">
        <v>4244460184.56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315485467.31</v>
      </c>
      <c r="AA1631" s="6">
        <v>457327037.26</v>
      </c>
      <c r="AB1631" s="10">
        <f t="shared" ref="AB1631:AB1694" si="111">C1631+D1631+E1631+F1631+G1631+H1631+I1631+J1631+L1631+M1631+O1631+Q1631</f>
        <v>5556167438.95</v>
      </c>
      <c r="AC1631" s="10">
        <f t="shared" si="110"/>
        <v>5291837222.13</v>
      </c>
      <c r="AD1631" s="10">
        <f t="shared" si="108"/>
        <v>264330216.82</v>
      </c>
      <c r="AE1631" s="12">
        <f>C1631/(1+0.13)/VLOOKUP(A1631,[1]选股结果!$A$2:$AX$3002,3,FALSE)</f>
        <v>1.98024312036905</v>
      </c>
      <c r="AF1631" s="12">
        <f>(S1631/(1+0.1)+Z1631)/(VLOOKUP(A1631,[1]选股结果!$A$2:$AY$3002,51,FALSE))</f>
        <v>1.96717725419632</v>
      </c>
      <c r="AG1631" s="16"/>
      <c r="AH1631" s="12">
        <f>AD1631/VLOOKUP(A1631,[1]选股结果!$A$2:$AX$3002,35,FALSE)</f>
        <v>-6.15614006627687</v>
      </c>
      <c r="AI1631" s="10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S1631/(1+0.13)+Z1631)</f>
        <v>-1949779378.43283</v>
      </c>
      <c r="AJ1631" s="10">
        <f t="shared" si="109"/>
        <v>2214109595.25283</v>
      </c>
      <c r="AK1631" s="18">
        <f>AD1631-VLOOKUP(A1631,[2]选股结果!$A$2:$G$4900,7,FALSE)</f>
        <v>265190206.97</v>
      </c>
    </row>
    <row r="1632" spans="1:37">
      <c r="A1632" s="5" t="s">
        <v>3297</v>
      </c>
      <c r="B1632" s="5" t="s">
        <v>3298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/>
      <c r="L1632" s="6">
        <v>0</v>
      </c>
      <c r="M1632" s="6">
        <v>0</v>
      </c>
      <c r="N1632" s="6"/>
      <c r="O1632" s="6">
        <v>0</v>
      </c>
      <c r="P1632" s="6">
        <v>7877687.3</v>
      </c>
      <c r="Q1632" s="6">
        <v>78562871.05</v>
      </c>
      <c r="R1632" s="6"/>
      <c r="S1632" s="6">
        <v>115743780.44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19240870.39</v>
      </c>
      <c r="AA1632" s="6">
        <v>74320981.68</v>
      </c>
      <c r="AB1632" s="10">
        <f t="shared" si="111"/>
        <v>154372171.56</v>
      </c>
      <c r="AC1632" s="10">
        <f t="shared" si="110"/>
        <v>217183319.81</v>
      </c>
      <c r="AD1632" s="10">
        <f t="shared" si="108"/>
        <v>-62811148.25</v>
      </c>
      <c r="AE1632" s="12">
        <f>C1632/(1+0.13)/VLOOKUP(A1632,[1]选股结果!$A$2:$AX$3002,3,FALSE)</f>
        <v>0.274625416360689</v>
      </c>
      <c r="AF1632" s="12">
        <f>(S1632/(1+0.1)+Z1632)/(VLOOKUP(A1632,[1]选股结果!$A$2:$AY$3002,51,FALSE))</f>
        <v>0.564731883500327</v>
      </c>
      <c r="AG1632" s="16"/>
      <c r="AH1632" s="12">
        <f>AD1632/VLOOKUP(A1632,[1]选股结果!$A$2:$AX$3002,35,FALSE)</f>
        <v>5.46030518328298</v>
      </c>
      <c r="AI1632" s="10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S1632/(1+0.13)+Z1632)</f>
        <v>98723181.8768142</v>
      </c>
      <c r="AJ1632" s="10">
        <f t="shared" si="109"/>
        <v>-161534330.126814</v>
      </c>
      <c r="AK1632" s="18">
        <f>AD1632-VLOOKUP(A1632,[2]选股结果!$A$2:$G$4900,7,FALSE)</f>
        <v>-62811148.25</v>
      </c>
    </row>
    <row r="1633" spans="1:37">
      <c r="A1633" s="5" t="s">
        <v>3299</v>
      </c>
      <c r="B1633" s="5" t="s">
        <v>3300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/>
      <c r="L1633" s="6">
        <v>0</v>
      </c>
      <c r="M1633" s="6">
        <v>0</v>
      </c>
      <c r="N1633" s="6"/>
      <c r="O1633" s="6">
        <v>0</v>
      </c>
      <c r="P1633" s="6">
        <v>1570919912.63</v>
      </c>
      <c r="Q1633" s="6">
        <v>493971641.72</v>
      </c>
      <c r="R1633" s="6"/>
      <c r="S1633" s="6">
        <v>37090796378.04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1841240024.99</v>
      </c>
      <c r="AA1633" s="6">
        <v>570833941.1</v>
      </c>
      <c r="AB1633" s="10">
        <f t="shared" si="111"/>
        <v>44467874497.61</v>
      </c>
      <c r="AC1633" s="10">
        <f t="shared" si="110"/>
        <v>41073790256.76</v>
      </c>
      <c r="AD1633" s="10">
        <f t="shared" si="108"/>
        <v>3394084240.85001</v>
      </c>
      <c r="AE1633" s="12">
        <f>C1633/(1+0.13)/VLOOKUP(A1633,[1]选股结果!$A$2:$AX$3002,3,FALSE)</f>
        <v>0.657843444866176</v>
      </c>
      <c r="AF1633" s="12">
        <f>(S1633/(1+0.1)+Z1633)/(VLOOKUP(A1633,[1]选股结果!$A$2:$AY$3002,51,FALSE))</f>
        <v>0.645813996538168</v>
      </c>
      <c r="AG1633" s="16"/>
      <c r="AH1633" s="12">
        <f>AD1633/VLOOKUP(A1633,[1]选股结果!$A$2:$AX$3002,35,FALSE)</f>
        <v>1.04414540007589</v>
      </c>
      <c r="AI1633" s="10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S1633/(1+0.13)+Z1633)</f>
        <v>20397565936.505</v>
      </c>
      <c r="AJ1633" s="10">
        <f t="shared" si="109"/>
        <v>-17003481695.655</v>
      </c>
      <c r="AK1633" s="18">
        <f>AD1633-VLOOKUP(A1633,[2]选股结果!$A$2:$G$4900,7,FALSE)</f>
        <v>3367090600.99001</v>
      </c>
    </row>
    <row r="1634" spans="1:37">
      <c r="A1634" s="5" t="s">
        <v>3301</v>
      </c>
      <c r="B1634" s="5" t="s">
        <v>3302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/>
      <c r="L1634" s="6">
        <v>0</v>
      </c>
      <c r="M1634" s="6">
        <v>0</v>
      </c>
      <c r="N1634" s="6"/>
      <c r="O1634" s="6">
        <v>0</v>
      </c>
      <c r="P1634" s="6">
        <v>132744982.07</v>
      </c>
      <c r="Q1634" s="6">
        <v>123586019.6</v>
      </c>
      <c r="R1634" s="6"/>
      <c r="S1634" s="6">
        <v>635786648.27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197934942.95</v>
      </c>
      <c r="AA1634" s="6">
        <v>141267601.68</v>
      </c>
      <c r="AB1634" s="10">
        <f t="shared" si="111"/>
        <v>1478357735.82</v>
      </c>
      <c r="AC1634" s="10">
        <f t="shared" si="110"/>
        <v>1107734174.97</v>
      </c>
      <c r="AD1634" s="10">
        <f t="shared" si="108"/>
        <v>370623560.85</v>
      </c>
      <c r="AE1634" s="12">
        <f>C1634/(1+0.13)/VLOOKUP(A1634,[1]选股结果!$A$2:$AX$3002,3,FALSE)</f>
        <v>1.10088789589987</v>
      </c>
      <c r="AF1634" s="12">
        <f>(S1634/(1+0.1)+Z1634)/(VLOOKUP(A1634,[1]选股结果!$A$2:$AY$3002,51,FALSE))</f>
        <v>0.8839487338796</v>
      </c>
      <c r="AG1634" s="16"/>
      <c r="AH1634" s="12">
        <f>AD1634/VLOOKUP(A1634,[1]选股结果!$A$2:$AX$3002,35,FALSE)</f>
        <v>2.39337634338559</v>
      </c>
      <c r="AI1634" s="10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S1634/(1+0.13)+Z1634)</f>
        <v>117213641.213628</v>
      </c>
      <c r="AJ1634" s="10">
        <f t="shared" si="109"/>
        <v>253409919.636372</v>
      </c>
      <c r="AK1634" s="18">
        <f>AD1634-VLOOKUP(A1634,[2]选股结果!$A$2:$G$4900,7,FALSE)</f>
        <v>361860140.91</v>
      </c>
    </row>
    <row r="1635" spans="1:37">
      <c r="A1635" s="5" t="s">
        <v>3303</v>
      </c>
      <c r="B1635" s="5" t="s">
        <v>3304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/>
      <c r="L1635" s="6">
        <v>0</v>
      </c>
      <c r="M1635" s="6">
        <v>0</v>
      </c>
      <c r="N1635" s="6"/>
      <c r="O1635" s="6">
        <v>0</v>
      </c>
      <c r="P1635" s="6">
        <v>199231091.64</v>
      </c>
      <c r="Q1635" s="6">
        <v>91316289.32</v>
      </c>
      <c r="R1635" s="6"/>
      <c r="S1635" s="6">
        <v>6170386009.39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211884494.66</v>
      </c>
      <c r="AA1635" s="6">
        <v>524006480.98</v>
      </c>
      <c r="AB1635" s="10">
        <f t="shared" si="111"/>
        <v>6159813182.84</v>
      </c>
      <c r="AC1635" s="10">
        <f t="shared" si="110"/>
        <v>7105508076.67</v>
      </c>
      <c r="AD1635" s="10">
        <f t="shared" si="108"/>
        <v>-945694893.830001</v>
      </c>
      <c r="AE1635" s="12">
        <f>C1635/(1+0.13)/VLOOKUP(A1635,[1]选股结果!$A$2:$AX$3002,3,FALSE)</f>
        <v>0.737679332869936</v>
      </c>
      <c r="AF1635" s="12">
        <f>(S1635/(1+0.1)+Z1635)/(VLOOKUP(A1635,[1]选股结果!$A$2:$AY$3002,51,FALSE))</f>
        <v>0.819685104225286</v>
      </c>
      <c r="AG1635" s="16"/>
      <c r="AH1635" s="12">
        <f>AD1635/VLOOKUP(A1635,[1]选股结果!$A$2:$AX$3002,35,FALSE)</f>
        <v>-2.88676387809589</v>
      </c>
      <c r="AI1635" s="10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S1635/(1+0.13)+Z1635)</f>
        <v>1429502622.07947</v>
      </c>
      <c r="AJ1635" s="10">
        <f t="shared" si="109"/>
        <v>-2375197515.90947</v>
      </c>
      <c r="AK1635" s="18">
        <f>AD1635-VLOOKUP(A1635,[2]选股结果!$A$2:$G$4900,7,FALSE)</f>
        <v>-945694893.830001</v>
      </c>
    </row>
    <row r="1636" spans="1:37">
      <c r="A1636" s="5" t="s">
        <v>3305</v>
      </c>
      <c r="B1636" s="5" t="s">
        <v>3306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/>
      <c r="L1636" s="6">
        <v>0</v>
      </c>
      <c r="M1636" s="6">
        <v>0</v>
      </c>
      <c r="N1636" s="6"/>
      <c r="O1636" s="6">
        <v>0</v>
      </c>
      <c r="P1636" s="6">
        <v>282751594.3</v>
      </c>
      <c r="Q1636" s="6">
        <v>59164413.22</v>
      </c>
      <c r="R1636" s="6"/>
      <c r="S1636" s="6">
        <v>492190294.93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180142554.32</v>
      </c>
      <c r="AA1636" s="6">
        <v>909993865.94</v>
      </c>
      <c r="AB1636" s="10">
        <f t="shared" si="111"/>
        <v>2493058522.59</v>
      </c>
      <c r="AC1636" s="10">
        <f t="shared" si="110"/>
        <v>1865078309.49</v>
      </c>
      <c r="AD1636" s="10">
        <f t="shared" si="108"/>
        <v>627980213.1</v>
      </c>
      <c r="AE1636" s="12">
        <f>C1636/(1+0.13)/VLOOKUP(A1636,[1]选股结果!$A$2:$AX$3002,3,FALSE)</f>
        <v>1.04912147178222</v>
      </c>
      <c r="AF1636" s="12">
        <f>(S1636/(1+0.1)+Z1636)/(VLOOKUP(A1636,[1]选股结果!$A$2:$AY$3002,51,FALSE))</f>
        <v>0.365741684318053</v>
      </c>
      <c r="AG1636" s="16"/>
      <c r="AH1636" s="12">
        <f>AD1636/VLOOKUP(A1636,[1]选股结果!$A$2:$AX$3002,35,FALSE)</f>
        <v>2.00513347643489</v>
      </c>
      <c r="AI1636" s="10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S1636/(1+0.13)+Z1636)</f>
        <v>1100223953.49858</v>
      </c>
      <c r="AJ1636" s="10">
        <f t="shared" si="109"/>
        <v>-472243740.398584</v>
      </c>
      <c r="AK1636" s="18">
        <f>AD1636-VLOOKUP(A1636,[2]选股结果!$A$2:$G$4900,7,FALSE)</f>
        <v>628015510.95</v>
      </c>
    </row>
    <row r="1637" spans="1:37">
      <c r="A1637" s="5" t="s">
        <v>3307</v>
      </c>
      <c r="B1637" s="5" t="s">
        <v>3308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/>
      <c r="L1637" s="6">
        <v>0</v>
      </c>
      <c r="M1637" s="6">
        <v>0</v>
      </c>
      <c r="N1637" s="6"/>
      <c r="O1637" s="6">
        <v>0</v>
      </c>
      <c r="P1637" s="6">
        <v>149245315.1</v>
      </c>
      <c r="Q1637" s="6">
        <v>15471355.85</v>
      </c>
      <c r="R1637" s="6"/>
      <c r="S1637" s="6">
        <v>3848027594.75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192525970.93</v>
      </c>
      <c r="AA1637" s="6">
        <v>83425178.01</v>
      </c>
      <c r="AB1637" s="10">
        <f t="shared" si="111"/>
        <v>3456284083.51</v>
      </c>
      <c r="AC1637" s="10">
        <f t="shared" si="110"/>
        <v>4273224058.79</v>
      </c>
      <c r="AD1637" s="10">
        <f t="shared" si="108"/>
        <v>-816939975.28</v>
      </c>
      <c r="AE1637" s="12">
        <f>C1637/(1+0.13)/VLOOKUP(A1637,[1]选股结果!$A$2:$AX$3002,3,FALSE)</f>
        <v>0.768590611850322</v>
      </c>
      <c r="AF1637" s="12">
        <f>(S1637/(1+0.1)+Z1637)/(VLOOKUP(A1637,[1]选股结果!$A$2:$AY$3002,51,FALSE))</f>
        <v>0.962740000800634</v>
      </c>
      <c r="AG1637" s="16"/>
      <c r="AH1637" s="12">
        <f>AD1637/VLOOKUP(A1637,[1]选股结果!$A$2:$AX$3002,35,FALSE)</f>
        <v>15.2715069792313</v>
      </c>
      <c r="AI1637" s="10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S1637/(1+0.13)+Z1637)</f>
        <v>235711630.223982</v>
      </c>
      <c r="AJ1637" s="10">
        <f t="shared" si="109"/>
        <v>-1052651605.50398</v>
      </c>
      <c r="AK1637" s="18">
        <f>AD1637-VLOOKUP(A1637,[2]选股结果!$A$2:$G$4900,7,FALSE)</f>
        <v>-816790199.67</v>
      </c>
    </row>
    <row r="1638" spans="1:37">
      <c r="A1638" s="5" t="s">
        <v>3309</v>
      </c>
      <c r="B1638" s="5" t="s">
        <v>3310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/>
      <c r="L1638" s="6">
        <v>0</v>
      </c>
      <c r="M1638" s="6">
        <v>0</v>
      </c>
      <c r="N1638" s="6"/>
      <c r="O1638" s="6">
        <v>0</v>
      </c>
      <c r="P1638" s="6">
        <v>92478753.42</v>
      </c>
      <c r="Q1638" s="6">
        <v>91483767.52</v>
      </c>
      <c r="R1638" s="6"/>
      <c r="S1638" s="6">
        <v>1241781151.48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432554878.22</v>
      </c>
      <c r="AA1638" s="6">
        <v>228760435.02</v>
      </c>
      <c r="AB1638" s="10">
        <f t="shared" si="111"/>
        <v>1756178859.97</v>
      </c>
      <c r="AC1638" s="10">
        <f t="shared" si="110"/>
        <v>1995575218.14</v>
      </c>
      <c r="AD1638" s="10">
        <f t="shared" si="108"/>
        <v>-239396358.17</v>
      </c>
      <c r="AE1638" s="12">
        <f>C1638/(1+0.13)/VLOOKUP(A1638,[1]选股结果!$A$2:$AX$3002,3,FALSE)</f>
        <v>0.838636352799658</v>
      </c>
      <c r="AF1638" s="12">
        <f>(S1638/(1+0.1)+Z1638)/(VLOOKUP(A1638,[1]选股结果!$A$2:$AY$3002,51,FALSE))</f>
        <v>0.865346211409417</v>
      </c>
      <c r="AG1638" s="16"/>
      <c r="AH1638" s="12">
        <f>AD1638/VLOOKUP(A1638,[1]选股结果!$A$2:$AX$3002,35,FALSE)</f>
        <v>33.3009242764847</v>
      </c>
      <c r="AI1638" s="10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S1638/(1+0.13)+Z1638)</f>
        <v>272942389.008849</v>
      </c>
      <c r="AJ1638" s="10">
        <f t="shared" si="109"/>
        <v>-512338747.178849</v>
      </c>
      <c r="AK1638" s="18">
        <f>AD1638-VLOOKUP(A1638,[2]选股结果!$A$2:$G$4900,7,FALSE)</f>
        <v>-238233192.74</v>
      </c>
    </row>
    <row r="1639" spans="1:37">
      <c r="A1639" s="5" t="s">
        <v>3311</v>
      </c>
      <c r="B1639" s="5" t="s">
        <v>3312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/>
      <c r="L1639" s="6">
        <v>0</v>
      </c>
      <c r="M1639" s="6">
        <v>0</v>
      </c>
      <c r="N1639" s="6"/>
      <c r="O1639" s="6">
        <v>0</v>
      </c>
      <c r="P1639" s="6">
        <v>169515588.68</v>
      </c>
      <c r="Q1639" s="6">
        <v>134307992.57</v>
      </c>
      <c r="R1639" s="6"/>
      <c r="S1639" s="6">
        <v>1194745109.57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351584719.9</v>
      </c>
      <c r="AA1639" s="6">
        <v>256629895.17</v>
      </c>
      <c r="AB1639" s="10">
        <f t="shared" si="111"/>
        <v>2076251768.43</v>
      </c>
      <c r="AC1639" s="10">
        <f t="shared" si="110"/>
        <v>1972475313.32</v>
      </c>
      <c r="AD1639" s="10">
        <f t="shared" si="108"/>
        <v>103776455.11</v>
      </c>
      <c r="AE1639" s="12">
        <f>C1639/(1+0.13)/VLOOKUP(A1639,[1]选股结果!$A$2:$AX$3002,3,FALSE)</f>
        <v>0.552774897918386</v>
      </c>
      <c r="AF1639" s="12">
        <f>(S1639/(1+0.1)+Z1639)/(VLOOKUP(A1639,[1]选股结果!$A$2:$AY$3002,51,FALSE))</f>
        <v>0.493791815942791</v>
      </c>
      <c r="AG1639" s="16"/>
      <c r="AH1639" s="12">
        <f>AD1639/VLOOKUP(A1639,[1]选股结果!$A$2:$AX$3002,35,FALSE)</f>
        <v>1.43958832752445</v>
      </c>
      <c r="AI1639" s="10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S1639/(1+0.13)+Z1639)</f>
        <v>1502703304.29841</v>
      </c>
      <c r="AJ1639" s="10">
        <f t="shared" si="109"/>
        <v>-1398926849.18841</v>
      </c>
      <c r="AK1639" s="18">
        <f>AD1639-VLOOKUP(A1639,[2]选股结果!$A$2:$G$4900,7,FALSE)</f>
        <v>101104483.29</v>
      </c>
    </row>
    <row r="1640" spans="1:37">
      <c r="A1640" s="5" t="s">
        <v>3313</v>
      </c>
      <c r="B1640" s="5" t="s">
        <v>3314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/>
      <c r="L1640" s="6">
        <v>0</v>
      </c>
      <c r="M1640" s="6">
        <v>0</v>
      </c>
      <c r="N1640" s="6"/>
      <c r="O1640" s="6">
        <v>0</v>
      </c>
      <c r="P1640" s="6">
        <v>149591875.06</v>
      </c>
      <c r="Q1640" s="6">
        <v>304623578.2</v>
      </c>
      <c r="R1640" s="6"/>
      <c r="S1640" s="6">
        <v>794791024.19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116292065.08</v>
      </c>
      <c r="AA1640" s="6">
        <v>290407856.73</v>
      </c>
      <c r="AB1640" s="10">
        <f t="shared" si="111"/>
        <v>1585002546.08</v>
      </c>
      <c r="AC1640" s="10">
        <f t="shared" si="110"/>
        <v>1351082821.06</v>
      </c>
      <c r="AD1640" s="10">
        <f t="shared" si="108"/>
        <v>233919725.02</v>
      </c>
      <c r="AE1640" s="12">
        <f>C1640/(1+0.13)/VLOOKUP(A1640,[1]选股结果!$A$2:$AX$3002,3,FALSE)</f>
        <v>0.513702974891913</v>
      </c>
      <c r="AF1640" s="12">
        <f>(S1640/(1+0.1)+Z1640)/(VLOOKUP(A1640,[1]选股结果!$A$2:$AY$3002,51,FALSE))</f>
        <v>0.553302529339864</v>
      </c>
      <c r="AG1640" s="16"/>
      <c r="AH1640" s="12">
        <f>AD1640/VLOOKUP(A1640,[1]选股结果!$A$2:$AX$3002,35,FALSE)</f>
        <v>1.68324251022098</v>
      </c>
      <c r="AI1640" s="10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S1640/(1+0.13)+Z1640)</f>
        <v>696394118.396283</v>
      </c>
      <c r="AJ1640" s="10">
        <f t="shared" si="109"/>
        <v>-462474393.376283</v>
      </c>
      <c r="AK1640" s="18">
        <f>AD1640-VLOOKUP(A1640,[2]选股结果!$A$2:$G$4900,7,FALSE)</f>
        <v>235565201.72</v>
      </c>
    </row>
    <row r="1641" spans="1:37">
      <c r="A1641" s="5" t="s">
        <v>3315</v>
      </c>
      <c r="B1641" s="5" t="s">
        <v>3316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/>
      <c r="L1641" s="6">
        <v>0</v>
      </c>
      <c r="M1641" s="6">
        <v>0</v>
      </c>
      <c r="N1641" s="6"/>
      <c r="O1641" s="6">
        <v>0</v>
      </c>
      <c r="P1641" s="6">
        <v>2626079913.26</v>
      </c>
      <c r="Q1641" s="6">
        <v>1229087310.96</v>
      </c>
      <c r="R1641" s="6"/>
      <c r="S1641" s="6">
        <v>6206002765.47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2026576129.12</v>
      </c>
      <c r="AA1641" s="6">
        <v>1919385781.06</v>
      </c>
      <c r="AB1641" s="10">
        <f t="shared" si="111"/>
        <v>21783069814.55</v>
      </c>
      <c r="AC1641" s="10">
        <f t="shared" si="110"/>
        <v>12778044588.91</v>
      </c>
      <c r="AD1641" s="10">
        <f t="shared" si="108"/>
        <v>9005025225.64</v>
      </c>
      <c r="AE1641" s="12">
        <f>C1641/(1+0.13)/VLOOKUP(A1641,[1]选股结果!$A$2:$AX$3002,3,FALSE)</f>
        <v>0.750625427499515</v>
      </c>
      <c r="AF1641" s="12">
        <f>(S1641/(1+0.1)+Z1641)/(VLOOKUP(A1641,[1]选股结果!$A$2:$AY$3002,51,FALSE))</f>
        <v>0.418972394679698</v>
      </c>
      <c r="AG1641" s="16"/>
      <c r="AH1641" s="12">
        <f>AD1641/VLOOKUP(A1641,[1]选股结果!$A$2:$AX$3002,35,FALSE)</f>
        <v>1.83251213354576</v>
      </c>
      <c r="AI1641" s="10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S1641/(1+0.13)+Z1641)</f>
        <v>10784254955.0713</v>
      </c>
      <c r="AJ1641" s="10">
        <f t="shared" si="109"/>
        <v>-1779229729.43132</v>
      </c>
      <c r="AK1641" s="18">
        <f>AD1641-VLOOKUP(A1641,[2]选股结果!$A$2:$G$4900,7,FALSE)</f>
        <v>9008638464.36</v>
      </c>
    </row>
    <row r="1642" spans="1:37">
      <c r="A1642" s="5" t="s">
        <v>3317</v>
      </c>
      <c r="B1642" s="5" t="s">
        <v>3318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/>
      <c r="L1642" s="6">
        <v>0</v>
      </c>
      <c r="M1642" s="6">
        <v>0</v>
      </c>
      <c r="N1642" s="6"/>
      <c r="O1642" s="6">
        <v>0</v>
      </c>
      <c r="P1642" s="6">
        <v>2677596860.93</v>
      </c>
      <c r="Q1642" s="6">
        <v>1747972628.61</v>
      </c>
      <c r="R1642" s="6"/>
      <c r="S1642" s="6">
        <v>134928764583.64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4185875681.18</v>
      </c>
      <c r="AA1642" s="6">
        <v>5726953325.16</v>
      </c>
      <c r="AB1642" s="10">
        <f t="shared" si="111"/>
        <v>140015492404.55</v>
      </c>
      <c r="AC1642" s="10">
        <f t="shared" si="110"/>
        <v>147519190450.91</v>
      </c>
      <c r="AD1642" s="10">
        <f t="shared" si="108"/>
        <v>-7503698046.36002</v>
      </c>
      <c r="AE1642" s="12">
        <f>C1642/(1+0.13)/VLOOKUP(A1642,[1]选股结果!$A$2:$AX$3002,3,FALSE)</f>
        <v>1.00914749695657</v>
      </c>
      <c r="AF1642" s="12">
        <f>(S1642/(1+0.1)+Z1642)/(VLOOKUP(A1642,[1]选股结果!$A$2:$AY$3002,51,FALSE))</f>
        <v>1.08933780201028</v>
      </c>
      <c r="AG1642" s="16"/>
      <c r="AH1642" s="12">
        <f>AD1642/VLOOKUP(A1642,[1]选股结果!$A$2:$AX$3002,35,FALSE)</f>
        <v>-4.15424726376152</v>
      </c>
      <c r="AI1642" s="10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S1642/(1+0.13)+Z1642)</f>
        <v>-7146450243.30354</v>
      </c>
      <c r="AJ1642" s="10">
        <f t="shared" si="109"/>
        <v>-357247803.056473</v>
      </c>
      <c r="AK1642" s="18">
        <f>AD1642-VLOOKUP(A1642,[2]选股结果!$A$2:$G$4900,7,FALSE)</f>
        <v>-7406031044.24002</v>
      </c>
    </row>
    <row r="1643" spans="1:37">
      <c r="A1643" s="5" t="s">
        <v>3319</v>
      </c>
      <c r="B1643" s="5" t="s">
        <v>3320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/>
      <c r="L1643" s="6">
        <v>0</v>
      </c>
      <c r="M1643" s="6">
        <v>0</v>
      </c>
      <c r="N1643" s="6"/>
      <c r="O1643" s="6">
        <v>0</v>
      </c>
      <c r="P1643" s="6">
        <v>501047394.2</v>
      </c>
      <c r="Q1643" s="6">
        <v>216313935.02</v>
      </c>
      <c r="R1643" s="6"/>
      <c r="S1643" s="6">
        <v>6032852722.03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927275172.56</v>
      </c>
      <c r="AA1643" s="6">
        <v>482779517.66</v>
      </c>
      <c r="AB1643" s="10">
        <f t="shared" si="111"/>
        <v>8201439032.48</v>
      </c>
      <c r="AC1643" s="10">
        <f t="shared" si="110"/>
        <v>7943954806.45</v>
      </c>
      <c r="AD1643" s="10">
        <f t="shared" si="108"/>
        <v>257484226.030001</v>
      </c>
      <c r="AE1643" s="12">
        <f>C1643/(1+0.13)/VLOOKUP(A1643,[1]选股结果!$A$2:$AX$3002,3,FALSE)</f>
        <v>0.93052268022927</v>
      </c>
      <c r="AF1643" s="12">
        <f>(S1643/(1+0.1)+Z1643)/(VLOOKUP(A1643,[1]选股结果!$A$2:$AY$3002,51,FALSE))</f>
        <v>0.987426895836787</v>
      </c>
      <c r="AG1643" s="16"/>
      <c r="AH1643" s="12">
        <f>AD1643/VLOOKUP(A1643,[1]选股结果!$A$2:$AX$3002,35,FALSE)</f>
        <v>0.284138627135814</v>
      </c>
      <c r="AI1643" s="10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S1643/(1+0.13)+Z1643)</f>
        <v>227245136.529381</v>
      </c>
      <c r="AJ1643" s="10">
        <f t="shared" si="109"/>
        <v>30239089.5006199</v>
      </c>
      <c r="AK1643" s="18">
        <f>AD1643-VLOOKUP(A1643,[2]选股结果!$A$2:$G$4900,7,FALSE)</f>
        <v>258357803.150001</v>
      </c>
    </row>
    <row r="1644" spans="1:37">
      <c r="A1644" s="5" t="s">
        <v>3321</v>
      </c>
      <c r="B1644" s="5" t="s">
        <v>3322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/>
      <c r="L1644" s="6">
        <v>0</v>
      </c>
      <c r="M1644" s="6">
        <v>0</v>
      </c>
      <c r="N1644" s="6"/>
      <c r="O1644" s="6">
        <v>0</v>
      </c>
      <c r="P1644" s="6">
        <v>271547222</v>
      </c>
      <c r="Q1644" s="6">
        <v>92368702</v>
      </c>
      <c r="R1644" s="6"/>
      <c r="S1644" s="6">
        <v>5476759162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1517755432</v>
      </c>
      <c r="AA1644" s="6">
        <v>87573775</v>
      </c>
      <c r="AB1644" s="10">
        <f t="shared" si="111"/>
        <v>9106614566</v>
      </c>
      <c r="AC1644" s="10">
        <f t="shared" si="110"/>
        <v>7353635591</v>
      </c>
      <c r="AD1644" s="10">
        <f t="shared" si="108"/>
        <v>1752978975</v>
      </c>
      <c r="AE1644" s="12">
        <f>C1644/(1+0.13)/VLOOKUP(A1644,[1]选股结果!$A$2:$AX$3002,3,FALSE)</f>
        <v>0.85382997420547</v>
      </c>
      <c r="AF1644" s="12">
        <f>(S1644/(1+0.1)+Z1644)/(VLOOKUP(A1644,[1]选股结果!$A$2:$AY$3002,51,FALSE))</f>
        <v>0.853773182765847</v>
      </c>
      <c r="AG1644" s="16"/>
      <c r="AH1644" s="12">
        <f>AD1644/VLOOKUP(A1644,[1]选股结果!$A$2:$AX$3002,35,FALSE)</f>
        <v>1.38193378595411</v>
      </c>
      <c r="AI1644" s="10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S1644/(1+0.13)+Z1644)</f>
        <v>1244868066.10619</v>
      </c>
      <c r="AJ1644" s="10">
        <f t="shared" si="109"/>
        <v>508110908.893806</v>
      </c>
      <c r="AK1644" s="18">
        <f>AD1644-VLOOKUP(A1644,[2]选股结果!$A$2:$G$4900,7,FALSE)</f>
        <v>1753123328</v>
      </c>
    </row>
    <row r="1645" spans="1:37">
      <c r="A1645" s="5" t="s">
        <v>3323</v>
      </c>
      <c r="B1645" s="5" t="s">
        <v>3324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/>
      <c r="L1645" s="6">
        <v>0</v>
      </c>
      <c r="M1645" s="6">
        <v>0</v>
      </c>
      <c r="N1645" s="6"/>
      <c r="O1645" s="6">
        <v>0</v>
      </c>
      <c r="P1645" s="6">
        <v>29331862.8</v>
      </c>
      <c r="Q1645" s="6">
        <v>267239041.28</v>
      </c>
      <c r="R1645" s="6"/>
      <c r="S1645" s="6">
        <v>1604311465.67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123125590.93</v>
      </c>
      <c r="AA1645" s="6">
        <v>212174517.4</v>
      </c>
      <c r="AB1645" s="10">
        <f t="shared" si="111"/>
        <v>2020591016.94</v>
      </c>
      <c r="AC1645" s="10">
        <f t="shared" si="110"/>
        <v>1968943436.8</v>
      </c>
      <c r="AD1645" s="10">
        <f t="shared" si="108"/>
        <v>51647580.1399999</v>
      </c>
      <c r="AE1645" s="12">
        <f>C1645/(1+0.13)/VLOOKUP(A1645,[1]选股结果!$A$2:$AX$3002,3,FALSE)</f>
        <v>1.09412736259551</v>
      </c>
      <c r="AF1645" s="12">
        <f>(S1645/(1+0.1)+Z1645)/(VLOOKUP(A1645,[1]选股结果!$A$2:$AY$3002,51,FALSE))</f>
        <v>1.10323773668747</v>
      </c>
      <c r="AG1645" s="16"/>
      <c r="AH1645" s="12">
        <f>AD1645/VLOOKUP(A1645,[1]选股结果!$A$2:$AX$3002,35,FALSE)</f>
        <v>-1.56071440635209</v>
      </c>
      <c r="AI1645" s="10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S1645/(1+0.13)+Z1645)</f>
        <v>-109280275.484956</v>
      </c>
      <c r="AJ1645" s="10">
        <f t="shared" si="109"/>
        <v>160927855.624956</v>
      </c>
      <c r="AK1645" s="18">
        <f>AD1645-VLOOKUP(A1645,[2]选股结果!$A$2:$G$4900,7,FALSE)</f>
        <v>54416712.5299999</v>
      </c>
    </row>
    <row r="1646" spans="1:37">
      <c r="A1646" s="5" t="s">
        <v>3325</v>
      </c>
      <c r="B1646" s="5" t="s">
        <v>3326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/>
      <c r="L1646" s="6">
        <v>0</v>
      </c>
      <c r="M1646" s="6">
        <v>0</v>
      </c>
      <c r="N1646" s="6"/>
      <c r="O1646" s="6">
        <v>0</v>
      </c>
      <c r="P1646" s="6">
        <v>60900795.61</v>
      </c>
      <c r="Q1646" s="6">
        <v>111083788.12</v>
      </c>
      <c r="R1646" s="6"/>
      <c r="S1646" s="6">
        <v>1729022800.77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235850449.38</v>
      </c>
      <c r="AA1646" s="6">
        <v>247651364.76</v>
      </c>
      <c r="AB1646" s="10">
        <f t="shared" si="111"/>
        <v>1859872797.52</v>
      </c>
      <c r="AC1646" s="10">
        <f t="shared" si="110"/>
        <v>2273425410.52</v>
      </c>
      <c r="AD1646" s="10">
        <f t="shared" si="108"/>
        <v>-413552613</v>
      </c>
      <c r="AE1646" s="12">
        <f>C1646/(1+0.13)/VLOOKUP(A1646,[1]选股结果!$A$2:$AX$3002,3,FALSE)</f>
        <v>0.804055992142042</v>
      </c>
      <c r="AF1646" s="12">
        <f>(S1646/(1+0.1)+Z1646)/(VLOOKUP(A1646,[1]选股结果!$A$2:$AY$3002,51,FALSE))</f>
        <v>0.831872987199085</v>
      </c>
      <c r="AG1646" s="16"/>
      <c r="AH1646" s="12">
        <f>AD1646/VLOOKUP(A1646,[1]选股结果!$A$2:$AX$3002,35,FALSE)</f>
        <v>2.13229035853444</v>
      </c>
      <c r="AI1646" s="10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S1646/(1+0.13)+Z1646)</f>
        <v>407076168.802213</v>
      </c>
      <c r="AJ1646" s="10">
        <f t="shared" si="109"/>
        <v>-820628781.802213</v>
      </c>
      <c r="AK1646" s="18">
        <f>AD1646-VLOOKUP(A1646,[2]选股结果!$A$2:$G$4900,7,FALSE)</f>
        <v>-413031809.19</v>
      </c>
    </row>
    <row r="1647" spans="1:37">
      <c r="A1647" s="5" t="s">
        <v>3327</v>
      </c>
      <c r="B1647" s="5" t="s">
        <v>3328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/>
      <c r="L1647" s="6">
        <v>0</v>
      </c>
      <c r="M1647" s="6">
        <v>0</v>
      </c>
      <c r="N1647" s="6"/>
      <c r="O1647" s="6">
        <v>0</v>
      </c>
      <c r="P1647" s="6">
        <v>133038955.99</v>
      </c>
      <c r="Q1647" s="6">
        <v>74479584.16</v>
      </c>
      <c r="R1647" s="6"/>
      <c r="S1647" s="6">
        <v>840815995.86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235376849.83</v>
      </c>
      <c r="AA1647" s="6">
        <v>310262283.4</v>
      </c>
      <c r="AB1647" s="10">
        <f t="shared" si="111"/>
        <v>1626939541.67</v>
      </c>
      <c r="AC1647" s="10">
        <f t="shared" si="110"/>
        <v>1519494085.08</v>
      </c>
      <c r="AD1647" s="10">
        <f t="shared" si="108"/>
        <v>107445456.59</v>
      </c>
      <c r="AE1647" s="12">
        <f>C1647/(1+0.13)/VLOOKUP(A1647,[1]选股结果!$A$2:$AX$3002,3,FALSE)</f>
        <v>1.01064305225594</v>
      </c>
      <c r="AF1647" s="12">
        <f>(S1647/(1+0.1)+Z1647)/(VLOOKUP(A1647,[1]选股结果!$A$2:$AY$3002,51,FALSE))</f>
        <v>0.824381345054858</v>
      </c>
      <c r="AG1647" s="16"/>
      <c r="AH1647" s="12">
        <f>AD1647/VLOOKUP(A1647,[1]选股结果!$A$2:$AX$3002,35,FALSE)</f>
        <v>0.855042595637402</v>
      </c>
      <c r="AI1647" s="10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S1647/(1+0.13)+Z1647)</f>
        <v>233271884.841504</v>
      </c>
      <c r="AJ1647" s="10">
        <f t="shared" si="109"/>
        <v>-125826428.251504</v>
      </c>
      <c r="AK1647" s="18">
        <f>AD1647-VLOOKUP(A1647,[2]选股结果!$A$2:$G$4900,7,FALSE)</f>
        <v>107425999.62</v>
      </c>
    </row>
    <row r="1648" spans="1:37">
      <c r="A1648" s="5" t="s">
        <v>3329</v>
      </c>
      <c r="B1648" s="5" t="s">
        <v>3330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/>
      <c r="L1648" s="6">
        <v>0</v>
      </c>
      <c r="M1648" s="6">
        <v>0</v>
      </c>
      <c r="N1648" s="6"/>
      <c r="O1648" s="6">
        <v>0</v>
      </c>
      <c r="P1648" s="6">
        <v>1521445505.71</v>
      </c>
      <c r="Q1648" s="6">
        <v>128639201</v>
      </c>
      <c r="R1648" s="6"/>
      <c r="S1648" s="6">
        <v>21535004826.19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2378480234.39</v>
      </c>
      <c r="AA1648" s="6">
        <v>179984154.49</v>
      </c>
      <c r="AB1648" s="10">
        <f t="shared" si="111"/>
        <v>31218824942.73</v>
      </c>
      <c r="AC1648" s="10">
        <f t="shared" si="110"/>
        <v>25614914720.78</v>
      </c>
      <c r="AD1648" s="10">
        <f t="shared" si="108"/>
        <v>5603910221.95</v>
      </c>
      <c r="AE1648" s="12">
        <f>C1648/(1+0.13)/VLOOKUP(A1648,[1]选股结果!$A$2:$AX$3002,3,FALSE)</f>
        <v>0.68140376607919</v>
      </c>
      <c r="AF1648" s="12">
        <f>(S1648/(1+0.1)+Z1648)/(VLOOKUP(A1648,[1]选股结果!$A$2:$AY$3002,51,FALSE))</f>
        <v>0.594082007280235</v>
      </c>
      <c r="AG1648" s="16"/>
      <c r="AH1648" s="12">
        <f>AD1648/VLOOKUP(A1648,[1]选股结果!$A$2:$AX$3002,35,FALSE)</f>
        <v>2.26293047678713</v>
      </c>
      <c r="AI1648" s="10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S1648/(1+0.13)+Z1648)</f>
        <v>15521445507.0716</v>
      </c>
      <c r="AJ1648" s="10">
        <f t="shared" si="109"/>
        <v>-9917535285.12159</v>
      </c>
      <c r="AK1648" s="18">
        <f>AD1648-VLOOKUP(A1648,[2]选股结果!$A$2:$G$4900,7,FALSE)</f>
        <v>5679942961.05</v>
      </c>
    </row>
    <row r="1649" spans="1:37">
      <c r="A1649" s="5" t="s">
        <v>3331</v>
      </c>
      <c r="B1649" s="5" t="s">
        <v>3332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/>
      <c r="L1649" s="6">
        <v>0</v>
      </c>
      <c r="M1649" s="6">
        <v>0</v>
      </c>
      <c r="N1649" s="6"/>
      <c r="O1649" s="6">
        <v>0</v>
      </c>
      <c r="P1649" s="6">
        <v>484633938.32</v>
      </c>
      <c r="Q1649" s="6">
        <v>29322362.78</v>
      </c>
      <c r="R1649" s="6"/>
      <c r="S1649" s="6">
        <v>9198367620.57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412113661.48</v>
      </c>
      <c r="AA1649" s="6">
        <v>65602517.01</v>
      </c>
      <c r="AB1649" s="10">
        <f t="shared" si="111"/>
        <v>11184979949.69</v>
      </c>
      <c r="AC1649" s="10">
        <f t="shared" si="110"/>
        <v>10160717737.38</v>
      </c>
      <c r="AD1649" s="10">
        <f t="shared" si="108"/>
        <v>1024262212.31</v>
      </c>
      <c r="AE1649" s="12">
        <f>C1649/(1+0.13)/VLOOKUP(A1649,[1]选股结果!$A$2:$AX$3002,3,FALSE)</f>
        <v>0.885795239642078</v>
      </c>
      <c r="AF1649" s="12">
        <f>(S1649/(1+0.1)+Z1649)/(VLOOKUP(A1649,[1]选股结果!$A$2:$AY$3002,51,FALSE))</f>
        <v>0.853234053611259</v>
      </c>
      <c r="AG1649" s="16"/>
      <c r="AH1649" s="12">
        <f>AD1649/VLOOKUP(A1649,[1]选股结果!$A$2:$AX$3002,35,FALSE)</f>
        <v>1.4688111924372</v>
      </c>
      <c r="AI1649" s="10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S1649/(1+0.13)+Z1649)</f>
        <v>1731277444.02239</v>
      </c>
      <c r="AJ1649" s="10">
        <f t="shared" si="109"/>
        <v>-707015231.712387</v>
      </c>
      <c r="AK1649" s="18">
        <f>AD1649-VLOOKUP(A1649,[2]选股结果!$A$2:$G$4900,7,FALSE)</f>
        <v>1039415724.18</v>
      </c>
    </row>
    <row r="1650" spans="1:37">
      <c r="A1650" s="5" t="s">
        <v>3333</v>
      </c>
      <c r="B1650" s="5" t="s">
        <v>3334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/>
      <c r="L1650" s="6">
        <v>0</v>
      </c>
      <c r="M1650" s="6">
        <v>0</v>
      </c>
      <c r="N1650" s="6"/>
      <c r="O1650" s="6">
        <v>0</v>
      </c>
      <c r="P1650" s="6">
        <v>5716684673.42</v>
      </c>
      <c r="Q1650" s="6">
        <v>1068890016.59</v>
      </c>
      <c r="R1650" s="6"/>
      <c r="S1650" s="6">
        <v>98415537211.72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3995983442.77</v>
      </c>
      <c r="AA1650" s="6">
        <v>3703177125.31</v>
      </c>
      <c r="AB1650" s="10">
        <f t="shared" si="111"/>
        <v>126953265962.19</v>
      </c>
      <c r="AC1650" s="10">
        <f t="shared" si="110"/>
        <v>111831382453.22</v>
      </c>
      <c r="AD1650" s="10">
        <f t="shared" si="108"/>
        <v>15121883508.97</v>
      </c>
      <c r="AE1650" s="12">
        <f>C1650/(1+0.13)/VLOOKUP(A1650,[1]选股结果!$A$2:$AX$3002,3,FALSE)</f>
        <v>1.03805161865515</v>
      </c>
      <c r="AF1650" s="12">
        <f>(S1650/(1+0.1)+Z1650)/(VLOOKUP(A1650,[1]选股结果!$A$2:$AY$3002,51,FALSE))</f>
        <v>1.12705093705094</v>
      </c>
      <c r="AG1650" s="16"/>
      <c r="AH1650" s="12">
        <f>AD1650/VLOOKUP(A1650,[1]选股结果!$A$2:$AX$3002,35,FALSE)</f>
        <v>0.772223996713213</v>
      </c>
      <c r="AI1650" s="10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S1650/(1+0.13)+Z1650)</f>
        <v>-8160870330.8541</v>
      </c>
      <c r="AJ1650" s="10">
        <f t="shared" si="109"/>
        <v>23282753839.8241</v>
      </c>
      <c r="AK1650" s="18">
        <f>AD1650-VLOOKUP(A1650,[2]选股结果!$A$2:$G$4900,7,FALSE)</f>
        <v>15105477846.03</v>
      </c>
    </row>
    <row r="1651" spans="1:37">
      <c r="A1651" s="5" t="s">
        <v>3335</v>
      </c>
      <c r="B1651" s="5" t="s">
        <v>3336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/>
      <c r="L1651" s="6">
        <v>0</v>
      </c>
      <c r="M1651" s="6">
        <v>0</v>
      </c>
      <c r="N1651" s="6"/>
      <c r="O1651" s="6">
        <v>0</v>
      </c>
      <c r="P1651" s="6">
        <v>234752439.75</v>
      </c>
      <c r="Q1651" s="6">
        <v>1048540077.91</v>
      </c>
      <c r="R1651" s="6"/>
      <c r="S1651" s="6">
        <v>19697768760.28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262901135.44</v>
      </c>
      <c r="AA1651" s="6">
        <v>1052003804.02</v>
      </c>
      <c r="AB1651" s="10">
        <f t="shared" si="111"/>
        <v>21493467421.45</v>
      </c>
      <c r="AC1651" s="10">
        <f t="shared" si="110"/>
        <v>21247426139.49</v>
      </c>
      <c r="AD1651" s="10">
        <f t="shared" si="108"/>
        <v>246041281.960003</v>
      </c>
      <c r="AE1651" s="12">
        <f>C1651/(1+0.13)/VLOOKUP(A1651,[1]选股结果!$A$2:$AX$3002,3,FALSE)</f>
        <v>1.07378982512073</v>
      </c>
      <c r="AF1651" s="12">
        <f>(S1651/(1+0.1)+Z1651)/(VLOOKUP(A1651,[1]选股结果!$A$2:$AY$3002,51,FALSE))</f>
        <v>1.10774193941013</v>
      </c>
      <c r="AG1651" s="16"/>
      <c r="AH1651" s="12">
        <f>AD1651/VLOOKUP(A1651,[1]选股结果!$A$2:$AX$3002,35,FALSE)</f>
        <v>2.92825602114289</v>
      </c>
      <c r="AI1651" s="10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S1651/(1+0.13)+Z1651)</f>
        <v>-1291850450.38929</v>
      </c>
      <c r="AJ1651" s="10">
        <f t="shared" si="109"/>
        <v>1537891732.3493</v>
      </c>
      <c r="AK1651" s="18">
        <f>AD1651-VLOOKUP(A1651,[2]选股结果!$A$2:$G$4900,7,FALSE)</f>
        <v>249489639.050003</v>
      </c>
    </row>
    <row r="1652" spans="1:37">
      <c r="A1652" s="5" t="s">
        <v>3337</v>
      </c>
      <c r="B1652" s="5" t="s">
        <v>3338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/>
      <c r="L1652" s="6">
        <v>0</v>
      </c>
      <c r="M1652" s="6">
        <v>0</v>
      </c>
      <c r="N1652" s="6"/>
      <c r="O1652" s="6">
        <v>0</v>
      </c>
      <c r="P1652" s="6">
        <v>206944249.24</v>
      </c>
      <c r="Q1652" s="6">
        <v>185288486.16</v>
      </c>
      <c r="R1652" s="6"/>
      <c r="S1652" s="6">
        <v>4817615002.24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533636677.19</v>
      </c>
      <c r="AA1652" s="6">
        <v>395533415.44</v>
      </c>
      <c r="AB1652" s="10">
        <f t="shared" si="111"/>
        <v>5898020136.77</v>
      </c>
      <c r="AC1652" s="10">
        <f t="shared" si="110"/>
        <v>5953729344.11</v>
      </c>
      <c r="AD1652" s="10">
        <f t="shared" si="108"/>
        <v>-55709207.3399992</v>
      </c>
      <c r="AE1652" s="12">
        <f>C1652/(1+0.13)/VLOOKUP(A1652,[1]选股结果!$A$2:$AX$3002,3,FALSE)</f>
        <v>0.856396111894163</v>
      </c>
      <c r="AF1652" s="12">
        <f>(S1652/(1+0.1)+Z1652)/(VLOOKUP(A1652,[1]选股结果!$A$2:$AY$3002,51,FALSE))</f>
        <v>0.850443049752863</v>
      </c>
      <c r="AG1652" s="16"/>
      <c r="AH1652" s="12">
        <f>AD1652/VLOOKUP(A1652,[1]选股结果!$A$2:$AX$3002,35,FALSE)</f>
        <v>-0.450480964640345</v>
      </c>
      <c r="AI1652" s="10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S1652/(1+0.13)+Z1652)</f>
        <v>980313139.813009</v>
      </c>
      <c r="AJ1652" s="10">
        <f t="shared" si="109"/>
        <v>-1036022347.15301</v>
      </c>
      <c r="AK1652" s="18">
        <f>AD1652-VLOOKUP(A1652,[2]选股结果!$A$2:$G$4900,7,FALSE)</f>
        <v>-55686948.1499992</v>
      </c>
    </row>
    <row r="1653" spans="1:37">
      <c r="A1653" s="5" t="s">
        <v>3339</v>
      </c>
      <c r="B1653" s="5" t="s">
        <v>3340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/>
      <c r="L1653" s="6">
        <v>0</v>
      </c>
      <c r="M1653" s="6">
        <v>0</v>
      </c>
      <c r="N1653" s="6"/>
      <c r="O1653" s="6">
        <v>0</v>
      </c>
      <c r="P1653" s="6">
        <v>26191009.39</v>
      </c>
      <c r="Q1653" s="6">
        <v>108203696.67</v>
      </c>
      <c r="R1653" s="6"/>
      <c r="S1653" s="6">
        <v>3568727900.05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86671504.37</v>
      </c>
      <c r="AA1653" s="6">
        <v>101223188.85</v>
      </c>
      <c r="AB1653" s="10">
        <f t="shared" si="111"/>
        <v>3466352193.31</v>
      </c>
      <c r="AC1653" s="10">
        <f t="shared" si="110"/>
        <v>3782813602.66</v>
      </c>
      <c r="AD1653" s="10">
        <f t="shared" si="108"/>
        <v>-316461409.35</v>
      </c>
      <c r="AE1653" s="12">
        <f>C1653/(1+0.13)/VLOOKUP(A1653,[1]选股结果!$A$2:$AX$3002,3,FALSE)</f>
        <v>1.05980084983821</v>
      </c>
      <c r="AF1653" s="12">
        <f>(S1653/(1+0.1)+Z1653)/(VLOOKUP(A1653,[1]选股结果!$A$2:$AY$3002,51,FALSE))</f>
        <v>1.17844418421799</v>
      </c>
      <c r="AG1653" s="16"/>
      <c r="AH1653" s="12">
        <f>AD1653/VLOOKUP(A1653,[1]选股结果!$A$2:$AX$3002,35,FALSE)</f>
        <v>12.4409105513852</v>
      </c>
      <c r="AI1653" s="10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S1653/(1+0.13)+Z1653)</f>
        <v>-418255383.500089</v>
      </c>
      <c r="AJ1653" s="10">
        <f t="shared" si="109"/>
        <v>101793974.150089</v>
      </c>
      <c r="AK1653" s="18">
        <f>AD1653-VLOOKUP(A1653,[2]选股结果!$A$2:$G$4900,7,FALSE)</f>
        <v>-316459467.44</v>
      </c>
    </row>
    <row r="1654" spans="1:37">
      <c r="A1654" s="5" t="s">
        <v>3341</v>
      </c>
      <c r="B1654" s="5" t="s">
        <v>3342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/>
      <c r="L1654" s="6">
        <v>0</v>
      </c>
      <c r="M1654" s="6">
        <v>0</v>
      </c>
      <c r="N1654" s="6"/>
      <c r="O1654" s="6">
        <v>0</v>
      </c>
      <c r="P1654" s="6">
        <v>476192784.65</v>
      </c>
      <c r="Q1654" s="6">
        <v>49819149.5</v>
      </c>
      <c r="R1654" s="6"/>
      <c r="S1654" s="6">
        <v>2421114733.47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838057352.07</v>
      </c>
      <c r="AA1654" s="6">
        <v>1703108904.28</v>
      </c>
      <c r="AB1654" s="10">
        <f t="shared" si="111"/>
        <v>6419114534.92</v>
      </c>
      <c r="AC1654" s="10">
        <f t="shared" si="110"/>
        <v>5438473774.47</v>
      </c>
      <c r="AD1654" s="10">
        <f t="shared" si="108"/>
        <v>980640760.450001</v>
      </c>
      <c r="AE1654" s="12">
        <f>C1654/(1+0.13)/VLOOKUP(A1654,[1]选股结果!$A$2:$AX$3002,3,FALSE)</f>
        <v>0.966753594733396</v>
      </c>
      <c r="AF1654" s="12">
        <f>(S1654/(1+0.1)+Z1654)/(VLOOKUP(A1654,[1]选股结果!$A$2:$AY$3002,51,FALSE))</f>
        <v>0.553417457589705</v>
      </c>
      <c r="AG1654" s="16"/>
      <c r="AH1654" s="12">
        <f>AD1654/VLOOKUP(A1654,[1]选股结果!$A$2:$AX$3002,35,FALSE)</f>
        <v>2.78344682723241</v>
      </c>
      <c r="AI1654" s="10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S1654/(1+0.13)+Z1654)</f>
        <v>2510824890.19956</v>
      </c>
      <c r="AJ1654" s="10">
        <f t="shared" si="109"/>
        <v>-1530184129.74956</v>
      </c>
      <c r="AK1654" s="18">
        <f>AD1654-VLOOKUP(A1654,[2]选股结果!$A$2:$G$4900,7,FALSE)</f>
        <v>980581919.800001</v>
      </c>
    </row>
    <row r="1655" spans="1:37">
      <c r="A1655" s="5" t="s">
        <v>3343</v>
      </c>
      <c r="B1655" s="5" t="s">
        <v>3344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/>
      <c r="L1655" s="6">
        <v>0</v>
      </c>
      <c r="M1655" s="6">
        <v>0</v>
      </c>
      <c r="N1655" s="6"/>
      <c r="O1655" s="6">
        <v>0</v>
      </c>
      <c r="P1655" s="6">
        <v>28117821.14</v>
      </c>
      <c r="Q1655" s="6">
        <v>85047306.54</v>
      </c>
      <c r="R1655" s="6"/>
      <c r="S1655" s="6">
        <v>10510253286.21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301005483.92</v>
      </c>
      <c r="AA1655" s="6">
        <v>44321285.61</v>
      </c>
      <c r="AB1655" s="10">
        <f t="shared" si="111"/>
        <v>10891620480.16</v>
      </c>
      <c r="AC1655" s="10">
        <f t="shared" si="110"/>
        <v>10883697876.88</v>
      </c>
      <c r="AD1655" s="10">
        <f t="shared" si="108"/>
        <v>7922603.28000259</v>
      </c>
      <c r="AE1655" s="12">
        <f>C1655/(1+0.13)/VLOOKUP(A1655,[1]选股结果!$A$2:$AX$3002,3,FALSE)</f>
        <v>2.22223337193237</v>
      </c>
      <c r="AF1655" s="12">
        <f>(S1655/(1+0.1)+Z1655)/(VLOOKUP(A1655,[1]选股结果!$A$2:$AY$3002,51,FALSE))</f>
        <v>2.29331987079904</v>
      </c>
      <c r="AG1655" s="16"/>
      <c r="AH1655" s="12">
        <f>AD1655/VLOOKUP(A1655,[1]选股结果!$A$2:$AX$3002,35,FALSE)</f>
        <v>0.652486256731011</v>
      </c>
      <c r="AI1655" s="10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S1655/(1+0.13)+Z1655)</f>
        <v>-5304510347.53071</v>
      </c>
      <c r="AJ1655" s="10">
        <f t="shared" si="109"/>
        <v>5312432950.81071</v>
      </c>
      <c r="AK1655" s="18">
        <f>AD1655-VLOOKUP(A1655,[2]选股结果!$A$2:$G$4900,7,FALSE)</f>
        <v>7917548.71000259</v>
      </c>
    </row>
    <row r="1656" spans="1:37">
      <c r="A1656" s="5" t="s">
        <v>3345</v>
      </c>
      <c r="B1656" s="5" t="s">
        <v>3346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/>
      <c r="L1656" s="6">
        <v>-158966546.33</v>
      </c>
      <c r="M1656" s="6">
        <v>0</v>
      </c>
      <c r="N1656" s="6"/>
      <c r="O1656" s="6">
        <v>0</v>
      </c>
      <c r="P1656" s="6">
        <v>119272884</v>
      </c>
      <c r="Q1656" s="6">
        <v>99639845.13</v>
      </c>
      <c r="R1656" s="6"/>
      <c r="S1656" s="6">
        <v>3553913.33</v>
      </c>
      <c r="T1656" s="6">
        <v>-143913884.92</v>
      </c>
      <c r="U1656" s="6">
        <v>0</v>
      </c>
      <c r="V1656" s="6">
        <v>0</v>
      </c>
      <c r="W1656" s="6">
        <v>0</v>
      </c>
      <c r="X1656" s="6">
        <v>40162430.87</v>
      </c>
      <c r="Y1656" s="6">
        <v>0</v>
      </c>
      <c r="Z1656" s="6">
        <v>44770122.88</v>
      </c>
      <c r="AA1656" s="6">
        <v>52592841.49</v>
      </c>
      <c r="AB1656" s="10">
        <f t="shared" si="111"/>
        <v>260764791.08</v>
      </c>
      <c r="AC1656" s="10">
        <f t="shared" si="110"/>
        <v>116438307.65</v>
      </c>
      <c r="AD1656" s="10">
        <f t="shared" si="108"/>
        <v>144326483.43</v>
      </c>
      <c r="AE1656" s="12">
        <f>C1656/(1+0.13)/VLOOKUP(A1656,[1]选股结果!$A$2:$AX$3002,3,FALSE)</f>
        <v>0.200915078746911</v>
      </c>
      <c r="AF1656" s="12">
        <f>(S1656/(1+0.1)+Z1656)/(VLOOKUP(A1656,[1]选股结果!$A$2:$AY$3002,51,FALSE))</f>
        <v>0.345879916963568</v>
      </c>
      <c r="AG1656" s="16"/>
      <c r="AH1656" s="12">
        <f>AD1656/VLOOKUP(A1656,[1]选股结果!$A$2:$AX$3002,35,FALSE)</f>
        <v>2.30900329969186</v>
      </c>
      <c r="AI1656" s="10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S1656/(1+0.13)+Z1656)</f>
        <v>90864064.4657522</v>
      </c>
      <c r="AJ1656" s="10">
        <f t="shared" si="109"/>
        <v>53462418.9642477</v>
      </c>
      <c r="AK1656" s="18">
        <f>AD1656-VLOOKUP(A1656,[2]选股结果!$A$2:$G$4900,7,FALSE)</f>
        <v>142442207.5</v>
      </c>
    </row>
    <row r="1657" spans="1:37">
      <c r="A1657" s="5" t="s">
        <v>3347</v>
      </c>
      <c r="B1657" s="5" t="s">
        <v>3348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/>
      <c r="L1657" s="6">
        <v>0</v>
      </c>
      <c r="M1657" s="6">
        <v>0</v>
      </c>
      <c r="N1657" s="6"/>
      <c r="O1657" s="6">
        <v>0</v>
      </c>
      <c r="P1657" s="6">
        <v>275224203</v>
      </c>
      <c r="Q1657" s="6">
        <v>137096920</v>
      </c>
      <c r="R1657" s="6"/>
      <c r="S1657" s="6">
        <v>13815934352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1633745677</v>
      </c>
      <c r="AA1657" s="6">
        <v>426428850</v>
      </c>
      <c r="AB1657" s="10">
        <f t="shared" si="111"/>
        <v>15723499634</v>
      </c>
      <c r="AC1657" s="10">
        <f t="shared" si="110"/>
        <v>16151333082</v>
      </c>
      <c r="AD1657" s="10">
        <f t="shared" si="108"/>
        <v>-427833448</v>
      </c>
      <c r="AE1657" s="12">
        <f>C1657/(1+0.13)/VLOOKUP(A1657,[1]选股结果!$A$2:$AX$3002,3,FALSE)</f>
        <v>0.862719293328813</v>
      </c>
      <c r="AF1657" s="12">
        <f>(S1657/(1+0.1)+Z1657)/(VLOOKUP(A1657,[1]选股结果!$A$2:$AY$3002,51,FALSE))</f>
        <v>0.898935834469746</v>
      </c>
      <c r="AG1657" s="16"/>
      <c r="AH1657" s="12">
        <f>AD1657/VLOOKUP(A1657,[1]选股结果!$A$2:$AX$3002,35,FALSE)</f>
        <v>-3.49935038878359</v>
      </c>
      <c r="AI1657" s="10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S1657/(1+0.13)+Z1657)</f>
        <v>1929195486.00885</v>
      </c>
      <c r="AJ1657" s="10">
        <f t="shared" si="109"/>
        <v>-2357028934.00885</v>
      </c>
      <c r="AK1657" s="18">
        <f>AD1657-VLOOKUP(A1657,[2]选股结果!$A$2:$G$4900,7,FALSE)</f>
        <v>-350895346</v>
      </c>
    </row>
    <row r="1658" spans="1:37">
      <c r="A1658" s="5" t="s">
        <v>3349</v>
      </c>
      <c r="B1658" s="5" t="s">
        <v>3350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/>
      <c r="L1658" s="6">
        <v>0</v>
      </c>
      <c r="M1658" s="6">
        <v>0</v>
      </c>
      <c r="N1658" s="6"/>
      <c r="O1658" s="6">
        <v>0</v>
      </c>
      <c r="P1658" s="6">
        <v>83598162.38</v>
      </c>
      <c r="Q1658" s="6">
        <v>29892301.35</v>
      </c>
      <c r="R1658" s="6"/>
      <c r="S1658" s="6">
        <v>640518487.66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50309267.38</v>
      </c>
      <c r="AA1658" s="6">
        <v>59816741.97</v>
      </c>
      <c r="AB1658" s="10">
        <f t="shared" si="111"/>
        <v>1041504563.16</v>
      </c>
      <c r="AC1658" s="10">
        <f t="shared" si="110"/>
        <v>834242659.39</v>
      </c>
      <c r="AD1658" s="10">
        <f t="shared" si="108"/>
        <v>207261903.77</v>
      </c>
      <c r="AE1658" s="12">
        <f>C1658/(1+0.13)/VLOOKUP(A1658,[1]选股结果!$A$2:$AX$3002,3,FALSE)</f>
        <v>1.42555127990772</v>
      </c>
      <c r="AF1658" s="12">
        <f>(S1658/(1+0.1)+Z1658)/(VLOOKUP(A1658,[1]选股结果!$A$2:$AY$3002,51,FALSE))</f>
        <v>0.963837880870949</v>
      </c>
      <c r="AG1658" s="16"/>
      <c r="AH1658" s="12">
        <f>AD1658/VLOOKUP(A1658,[1]选股结果!$A$2:$AX$3002,35,FALSE)</f>
        <v>-5.66859678745457</v>
      </c>
      <c r="AI1658" s="10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S1658/(1+0.13)+Z1658)</f>
        <v>39193413.5869025</v>
      </c>
      <c r="AJ1658" s="10">
        <f t="shared" si="109"/>
        <v>168068490.183097</v>
      </c>
      <c r="AK1658" s="18">
        <f>AD1658-VLOOKUP(A1658,[2]选股结果!$A$2:$G$4900,7,FALSE)</f>
        <v>207542082.63</v>
      </c>
    </row>
    <row r="1659" spans="1:37">
      <c r="A1659" s="5" t="s">
        <v>3351</v>
      </c>
      <c r="B1659" s="5" t="s">
        <v>3352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/>
      <c r="L1659" s="6">
        <v>0</v>
      </c>
      <c r="M1659" s="6">
        <v>0</v>
      </c>
      <c r="N1659" s="6"/>
      <c r="O1659" s="6">
        <v>0</v>
      </c>
      <c r="P1659" s="6">
        <v>291864168.81</v>
      </c>
      <c r="Q1659" s="6">
        <v>222127945.85</v>
      </c>
      <c r="R1659" s="6"/>
      <c r="S1659" s="6">
        <v>673251718.9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104533035.92</v>
      </c>
      <c r="AA1659" s="6">
        <v>348512672.02</v>
      </c>
      <c r="AB1659" s="10">
        <f t="shared" si="111"/>
        <v>3090491277.17</v>
      </c>
      <c r="AC1659" s="10">
        <f t="shared" si="110"/>
        <v>1418161595.65</v>
      </c>
      <c r="AD1659" s="10">
        <f t="shared" si="108"/>
        <v>1672329681.52</v>
      </c>
      <c r="AE1659" s="12">
        <f>C1659/(1+0.13)/VLOOKUP(A1659,[1]选股结果!$A$2:$AX$3002,3,FALSE)</f>
        <v>2.51096506108107</v>
      </c>
      <c r="AF1659" s="12">
        <f>(S1659/(1+0.1)+Z1659)/(VLOOKUP(A1659,[1]选股结果!$A$2:$AY$3002,51,FALSE))</f>
        <v>0.629139020569094</v>
      </c>
      <c r="AG1659" s="16"/>
      <c r="AH1659" s="12">
        <f>AD1659/VLOOKUP(A1659,[1]选股结果!$A$2:$AX$3002,35,FALSE)</f>
        <v>-11.8479243020627</v>
      </c>
      <c r="AI1659" s="10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S1659/(1+0.13)+Z1659)</f>
        <v>438654214.432566</v>
      </c>
      <c r="AJ1659" s="10">
        <f t="shared" si="109"/>
        <v>1233675467.08743</v>
      </c>
      <c r="AK1659" s="18">
        <f>AD1659-VLOOKUP(A1659,[2]选股结果!$A$2:$G$4900,7,FALSE)</f>
        <v>1672327818.42</v>
      </c>
    </row>
    <row r="1660" spans="1:37">
      <c r="A1660" s="5" t="s">
        <v>3353</v>
      </c>
      <c r="B1660" s="5" t="s">
        <v>3354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/>
      <c r="L1660" s="6">
        <v>0</v>
      </c>
      <c r="M1660" s="6">
        <v>0</v>
      </c>
      <c r="N1660" s="6"/>
      <c r="O1660" s="6">
        <v>0</v>
      </c>
      <c r="P1660" s="6">
        <v>388514478.31</v>
      </c>
      <c r="Q1660" s="6">
        <v>251919898.31</v>
      </c>
      <c r="R1660" s="6"/>
      <c r="S1660" s="6">
        <v>3128217424.64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931279713.84</v>
      </c>
      <c r="AA1660" s="6">
        <v>310374766.39</v>
      </c>
      <c r="AB1660" s="10">
        <f t="shared" si="111"/>
        <v>6378245628.67</v>
      </c>
      <c r="AC1660" s="10">
        <f t="shared" si="110"/>
        <v>4758386383.18</v>
      </c>
      <c r="AD1660" s="10">
        <f t="shared" si="108"/>
        <v>1619859245.49</v>
      </c>
      <c r="AE1660" s="12">
        <f>C1660/(1+0.13)/VLOOKUP(A1660,[1]选股结果!$A$2:$AX$3002,3,FALSE)</f>
        <v>0.761048029441217</v>
      </c>
      <c r="AF1660" s="12">
        <f>(S1660/(1+0.1)+Z1660)/(VLOOKUP(A1660,[1]选股结果!$A$2:$AY$3002,51,FALSE))</f>
        <v>0.654489991477877</v>
      </c>
      <c r="AG1660" s="16"/>
      <c r="AH1660" s="12">
        <f>AD1660/VLOOKUP(A1660,[1]选股结果!$A$2:$AX$3002,35,FALSE)</f>
        <v>1.93492246238413</v>
      </c>
      <c r="AI1660" s="10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S1660/(1+0.13)+Z1660)</f>
        <v>2068409911.7438</v>
      </c>
      <c r="AJ1660" s="10">
        <f t="shared" si="109"/>
        <v>-448550666.253805</v>
      </c>
      <c r="AK1660" s="18">
        <f>AD1660-VLOOKUP(A1660,[2]选股结果!$A$2:$G$4900,7,FALSE)</f>
        <v>1620394603.76</v>
      </c>
    </row>
    <row r="1661" spans="1:37">
      <c r="A1661" s="5" t="s">
        <v>3355</v>
      </c>
      <c r="B1661" s="5" t="s">
        <v>3356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/>
      <c r="L1661" s="6">
        <v>0</v>
      </c>
      <c r="M1661" s="6">
        <v>0</v>
      </c>
      <c r="N1661" s="6"/>
      <c r="O1661" s="6">
        <v>0</v>
      </c>
      <c r="P1661" s="6">
        <v>8059801829.9</v>
      </c>
      <c r="Q1661" s="6">
        <v>2662873758.68</v>
      </c>
      <c r="R1661" s="6"/>
      <c r="S1661" s="6">
        <v>17300533800.1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2506756116.89</v>
      </c>
      <c r="AA1661" s="6">
        <v>2779123770.45</v>
      </c>
      <c r="AB1661" s="10">
        <f t="shared" si="111"/>
        <v>56508348389.46</v>
      </c>
      <c r="AC1661" s="10">
        <f t="shared" si="110"/>
        <v>30646215517.34</v>
      </c>
      <c r="AD1661" s="10">
        <f t="shared" si="108"/>
        <v>25862132872.12</v>
      </c>
      <c r="AE1661" s="12">
        <f>C1661/(1+0.13)/VLOOKUP(A1661,[1]选股结果!$A$2:$AX$3002,3,FALSE)</f>
        <v>1.66207471131787</v>
      </c>
      <c r="AF1661" s="12">
        <f>(S1661/(1+0.1)+Z1661)/(VLOOKUP(A1661,[1]选股结果!$A$2:$AY$3002,51,FALSE))</f>
        <v>0.727517158021642</v>
      </c>
      <c r="AG1661" s="16"/>
      <c r="AH1661" s="12">
        <f>AD1661/VLOOKUP(A1661,[1]选股结果!$A$2:$AX$3002,35,FALSE)</f>
        <v>9.21961659754071</v>
      </c>
      <c r="AI1661" s="10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S1661/(1+0.13)+Z1661)</f>
        <v>7247070063.19664</v>
      </c>
      <c r="AJ1661" s="10">
        <f t="shared" si="109"/>
        <v>18615062808.9234</v>
      </c>
      <c r="AK1661" s="18">
        <f>AD1661-VLOOKUP(A1661,[2]选股结果!$A$2:$G$4900,7,FALSE)</f>
        <v>25863813906.73</v>
      </c>
    </row>
    <row r="1662" spans="1:37">
      <c r="A1662" s="5" t="s">
        <v>3357</v>
      </c>
      <c r="B1662" s="5" t="s">
        <v>3358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/>
      <c r="L1662" s="6">
        <v>0</v>
      </c>
      <c r="M1662" s="6">
        <v>0</v>
      </c>
      <c r="N1662" s="6"/>
      <c r="O1662" s="6">
        <v>0</v>
      </c>
      <c r="P1662" s="6">
        <v>205307406.49</v>
      </c>
      <c r="Q1662" s="6">
        <v>203319127.89</v>
      </c>
      <c r="R1662" s="6"/>
      <c r="S1662" s="6">
        <v>3643580160.75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380318924.36</v>
      </c>
      <c r="AA1662" s="6">
        <v>384224030.42</v>
      </c>
      <c r="AB1662" s="10">
        <f t="shared" si="111"/>
        <v>3845658058.55</v>
      </c>
      <c r="AC1662" s="10">
        <f t="shared" si="110"/>
        <v>4613430522.02</v>
      </c>
      <c r="AD1662" s="10">
        <f t="shared" si="108"/>
        <v>-767772463.47</v>
      </c>
      <c r="AE1662" s="12">
        <f>C1662/(1+0.13)/VLOOKUP(A1662,[1]选股结果!$A$2:$AX$3002,3,FALSE)</f>
        <v>0.819248841061106</v>
      </c>
      <c r="AF1662" s="12">
        <f>(S1662/(1+0.1)+Z1662)/(VLOOKUP(A1662,[1]选股结果!$A$2:$AY$3002,51,FALSE))</f>
        <v>0.994163345512588</v>
      </c>
      <c r="AG1662" s="16"/>
      <c r="AH1662" s="12">
        <f>AD1662/VLOOKUP(A1662,[1]选股结果!$A$2:$AX$3002,35,FALSE)</f>
        <v>-6.37064439197063</v>
      </c>
      <c r="AI1662" s="10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S1662/(1+0.13)+Z1662)</f>
        <v>109617720.577344</v>
      </c>
      <c r="AJ1662" s="10">
        <f t="shared" si="109"/>
        <v>-877390184.047344</v>
      </c>
      <c r="AK1662" s="18">
        <f>AD1662-VLOOKUP(A1662,[2]选股结果!$A$2:$G$4900,7,FALSE)</f>
        <v>-767022670.21</v>
      </c>
    </row>
    <row r="1663" spans="1:37">
      <c r="A1663" s="5" t="s">
        <v>3359</v>
      </c>
      <c r="B1663" s="5" t="s">
        <v>3360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/>
      <c r="L1663" s="6">
        <v>0</v>
      </c>
      <c r="M1663" s="6">
        <v>0</v>
      </c>
      <c r="N1663" s="6"/>
      <c r="O1663" s="6">
        <v>0</v>
      </c>
      <c r="P1663" s="6">
        <v>324626686.18</v>
      </c>
      <c r="Q1663" s="6">
        <v>68262372.23</v>
      </c>
      <c r="R1663" s="6"/>
      <c r="S1663" s="6">
        <v>7244686823.12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379432700.4</v>
      </c>
      <c r="AA1663" s="6">
        <v>280840612.85</v>
      </c>
      <c r="AB1663" s="10">
        <f t="shared" si="111"/>
        <v>8661705030.04</v>
      </c>
      <c r="AC1663" s="10">
        <f t="shared" si="110"/>
        <v>8229586822.55</v>
      </c>
      <c r="AD1663" s="10">
        <f t="shared" si="108"/>
        <v>432118207.489999</v>
      </c>
      <c r="AE1663" s="12">
        <f>C1663/(1+0.13)/VLOOKUP(A1663,[1]选股结果!$A$2:$AX$3002,3,FALSE)</f>
        <v>1.25290248625907</v>
      </c>
      <c r="AF1663" s="12">
        <f>(S1663/(1+0.1)+Z1663)/(VLOOKUP(A1663,[1]选股结果!$A$2:$AY$3002,51,FALSE))</f>
        <v>1.18660797236998</v>
      </c>
      <c r="AG1663" s="16"/>
      <c r="AH1663" s="12">
        <f>AD1663/VLOOKUP(A1663,[1]选股结果!$A$2:$AX$3002,35,FALSE)</f>
        <v>1.02853641937216</v>
      </c>
      <c r="AI1663" s="10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S1663/(1+0.13)+Z1663)</f>
        <v>-920556461.677345</v>
      </c>
      <c r="AJ1663" s="10">
        <f t="shared" si="109"/>
        <v>1352674669.16734</v>
      </c>
      <c r="AK1663" s="18">
        <f>AD1663-VLOOKUP(A1663,[2]选股结果!$A$2:$G$4900,7,FALSE)</f>
        <v>464603660.629999</v>
      </c>
    </row>
    <row r="1664" spans="1:37">
      <c r="A1664" s="5" t="s">
        <v>3361</v>
      </c>
      <c r="B1664" s="5" t="s">
        <v>3362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/>
      <c r="L1664" s="6">
        <v>0</v>
      </c>
      <c r="M1664" s="6">
        <v>0</v>
      </c>
      <c r="N1664" s="6"/>
      <c r="O1664" s="6">
        <v>0</v>
      </c>
      <c r="P1664" s="6">
        <v>714657202.09</v>
      </c>
      <c r="Q1664" s="6">
        <v>421520798.87</v>
      </c>
      <c r="R1664" s="6"/>
      <c r="S1664" s="6">
        <v>2370711385.35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645645692.4</v>
      </c>
      <c r="AA1664" s="6">
        <v>379303759.81</v>
      </c>
      <c r="AB1664" s="10">
        <f t="shared" si="111"/>
        <v>7151280567.3</v>
      </c>
      <c r="AC1664" s="10">
        <f t="shared" si="110"/>
        <v>4110318039.65</v>
      </c>
      <c r="AD1664" s="10">
        <f t="shared" si="108"/>
        <v>3040962527.65</v>
      </c>
      <c r="AE1664" s="12">
        <f>C1664/(1+0.13)/VLOOKUP(A1664,[1]选股结果!$A$2:$AX$3002,3,FALSE)</f>
        <v>0.652924274714879</v>
      </c>
      <c r="AF1664" s="12">
        <f>(S1664/(1+0.1)+Z1664)/(VLOOKUP(A1664,[1]选股结果!$A$2:$AY$3002,51,FALSE))</f>
        <v>0.382905802734247</v>
      </c>
      <c r="AG1664" s="16"/>
      <c r="AH1664" s="12">
        <f>AD1664/VLOOKUP(A1664,[1]选股结果!$A$2:$AX$3002,35,FALSE)</f>
        <v>2.20465987804003</v>
      </c>
      <c r="AI1664" s="10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S1664/(1+0.13)+Z1664)</f>
        <v>4571071235.64912</v>
      </c>
      <c r="AJ1664" s="10">
        <f t="shared" si="109"/>
        <v>-1530108707.99912</v>
      </c>
      <c r="AK1664" s="18">
        <f>AD1664-VLOOKUP(A1664,[2]选股结果!$A$2:$G$4900,7,FALSE)</f>
        <v>3040962527.65</v>
      </c>
    </row>
    <row r="1665" spans="1:37">
      <c r="A1665" s="5" t="s">
        <v>3363</v>
      </c>
      <c r="B1665" s="5" t="s">
        <v>3364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/>
      <c r="L1665" s="6">
        <v>0</v>
      </c>
      <c r="M1665" s="6">
        <v>0</v>
      </c>
      <c r="N1665" s="6"/>
      <c r="O1665" s="6">
        <v>0</v>
      </c>
      <c r="P1665" s="6">
        <v>401355738.54</v>
      </c>
      <c r="Q1665" s="6">
        <v>79684234.39</v>
      </c>
      <c r="R1665" s="6"/>
      <c r="S1665" s="6">
        <v>2696349396.3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630254422.43</v>
      </c>
      <c r="AA1665" s="6">
        <v>1109529689.55</v>
      </c>
      <c r="AB1665" s="10">
        <f t="shared" si="111"/>
        <v>5503602406.79</v>
      </c>
      <c r="AC1665" s="10">
        <f t="shared" si="110"/>
        <v>4837489246.82</v>
      </c>
      <c r="AD1665" s="10">
        <f t="shared" si="108"/>
        <v>666113159.97</v>
      </c>
      <c r="AE1665" s="12">
        <f>C1665/(1+0.13)/VLOOKUP(A1665,[1]选股结果!$A$2:$AX$3002,3,FALSE)</f>
        <v>0.896810169631949</v>
      </c>
      <c r="AF1665" s="12">
        <f>(S1665/(1+0.1)+Z1665)/(VLOOKUP(A1665,[1]选股结果!$A$2:$AY$3002,51,FALSE))</f>
        <v>0.646487169377072</v>
      </c>
      <c r="AG1665" s="16"/>
      <c r="AH1665" s="12">
        <f>AD1665/VLOOKUP(A1665,[1]选股结果!$A$2:$AX$3002,35,FALSE)</f>
        <v>0.995068142547252</v>
      </c>
      <c r="AI1665" s="10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S1665/(1+0.13)+Z1665)</f>
        <v>1750095752.09991</v>
      </c>
      <c r="AJ1665" s="10">
        <f t="shared" si="109"/>
        <v>-1083982592.12991</v>
      </c>
      <c r="AK1665" s="18">
        <f>AD1665-VLOOKUP(A1665,[2]选股结果!$A$2:$G$4900,7,FALSE)</f>
        <v>677457038.63</v>
      </c>
    </row>
    <row r="1666" spans="1:37">
      <c r="A1666" s="5" t="s">
        <v>3365</v>
      </c>
      <c r="B1666" s="5" t="s">
        <v>3366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/>
      <c r="L1666" s="6">
        <v>0</v>
      </c>
      <c r="M1666" s="6">
        <v>0</v>
      </c>
      <c r="N1666" s="6"/>
      <c r="O1666" s="6">
        <v>0</v>
      </c>
      <c r="P1666" s="6">
        <v>184246348.88</v>
      </c>
      <c r="Q1666" s="6">
        <v>202111409.53</v>
      </c>
      <c r="R1666" s="6"/>
      <c r="S1666" s="6">
        <v>1410175408.57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374071604.66</v>
      </c>
      <c r="AA1666" s="6">
        <v>276809763.89</v>
      </c>
      <c r="AB1666" s="10">
        <f t="shared" si="111"/>
        <v>2421845178.7</v>
      </c>
      <c r="AC1666" s="10">
        <f t="shared" si="110"/>
        <v>2245303126</v>
      </c>
      <c r="AD1666" s="10">
        <f t="shared" si="108"/>
        <v>176542052.7</v>
      </c>
      <c r="AE1666" s="12">
        <f>C1666/(1+0.13)/VLOOKUP(A1666,[1]选股结果!$A$2:$AX$3002,3,FALSE)</f>
        <v>0.637864745925008</v>
      </c>
      <c r="AF1666" s="12">
        <f>(S1666/(1+0.1)+Z1666)/(VLOOKUP(A1666,[1]选股结果!$A$2:$AY$3002,51,FALSE))</f>
        <v>0.594092717767974</v>
      </c>
      <c r="AG1666" s="16"/>
      <c r="AH1666" s="12">
        <f>AD1666/VLOOKUP(A1666,[1]选股结果!$A$2:$AX$3002,35,FALSE)</f>
        <v>0.553459329155007</v>
      </c>
      <c r="AI1666" s="10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S1666/(1+0.13)+Z1666)</f>
        <v>1165512147.76752</v>
      </c>
      <c r="AJ1666" s="10">
        <f t="shared" si="109"/>
        <v>-988970095.067522</v>
      </c>
      <c r="AK1666" s="18">
        <f>AD1666-VLOOKUP(A1666,[2]选股结果!$A$2:$G$4900,7,FALSE)</f>
        <v>175518493.94</v>
      </c>
    </row>
    <row r="1667" spans="1:37">
      <c r="A1667" s="5" t="s">
        <v>3367</v>
      </c>
      <c r="B1667" s="5" t="s">
        <v>3368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/>
      <c r="L1667" s="6">
        <v>0</v>
      </c>
      <c r="M1667" s="6">
        <v>0</v>
      </c>
      <c r="N1667" s="6"/>
      <c r="O1667" s="6">
        <v>0</v>
      </c>
      <c r="P1667" s="6">
        <v>29673668.02</v>
      </c>
      <c r="Q1667" s="6">
        <v>20385479.07</v>
      </c>
      <c r="R1667" s="6"/>
      <c r="S1667" s="6">
        <v>1390633649.15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185615482.39</v>
      </c>
      <c r="AA1667" s="6">
        <v>47687389.88</v>
      </c>
      <c r="AB1667" s="10">
        <f t="shared" si="111"/>
        <v>1712630089.97</v>
      </c>
      <c r="AC1667" s="10">
        <f t="shared" si="110"/>
        <v>1653610189.44</v>
      </c>
      <c r="AD1667" s="10">
        <f t="shared" ref="AD1667:AD1730" si="112">AB1667-AC1667</f>
        <v>59019900.53</v>
      </c>
      <c r="AE1667" s="12">
        <f>C1667/(1+0.13)/VLOOKUP(A1667,[1]选股结果!$A$2:$AX$3002,3,FALSE)</f>
        <v>0.709256643353043</v>
      </c>
      <c r="AF1667" s="12">
        <f>(S1667/(1+0.1)+Z1667)/(VLOOKUP(A1667,[1]选股结果!$A$2:$AY$3002,51,FALSE))</f>
        <v>0.739116466309089</v>
      </c>
      <c r="AG1667" s="16"/>
      <c r="AH1667" s="12">
        <f>AD1667/VLOOKUP(A1667,[1]选股结果!$A$2:$AX$3002,35,FALSE)</f>
        <v>0.204232396841181</v>
      </c>
      <c r="AI1667" s="10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S1667/(1+0.13)+Z1667)</f>
        <v>545304193.464602</v>
      </c>
      <c r="AJ1667" s="10">
        <f t="shared" ref="AJ1667:AJ1730" si="113">AD1667-AI1667</f>
        <v>-486284292.934602</v>
      </c>
      <c r="AK1667" s="18">
        <f>AD1667-VLOOKUP(A1667,[2]选股结果!$A$2:$G$4900,7,FALSE)</f>
        <v>255613397.02</v>
      </c>
    </row>
    <row r="1668" spans="1:37">
      <c r="A1668" s="5" t="s">
        <v>3369</v>
      </c>
      <c r="B1668" s="5" t="s">
        <v>3370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/>
      <c r="L1668" s="6">
        <v>0</v>
      </c>
      <c r="M1668" s="6">
        <v>0</v>
      </c>
      <c r="N1668" s="6"/>
      <c r="O1668" s="6">
        <v>0</v>
      </c>
      <c r="P1668" s="6">
        <v>2286607930.36</v>
      </c>
      <c r="Q1668" s="6">
        <v>1360832935.5</v>
      </c>
      <c r="R1668" s="6"/>
      <c r="S1668" s="6">
        <v>38960003881.98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3891407699.58</v>
      </c>
      <c r="AA1668" s="6">
        <v>2249133619.7</v>
      </c>
      <c r="AB1668" s="10">
        <f t="shared" si="111"/>
        <v>53154196066.63</v>
      </c>
      <c r="AC1668" s="10">
        <f t="shared" si="110"/>
        <v>47387153131.62</v>
      </c>
      <c r="AD1668" s="10">
        <f t="shared" si="112"/>
        <v>5767042935.00999</v>
      </c>
      <c r="AE1668" s="12">
        <f>C1668/(1+0.13)/VLOOKUP(A1668,[1]选股结果!$A$2:$AX$3002,3,FALSE)</f>
        <v>0.856093133432338</v>
      </c>
      <c r="AF1668" s="12">
        <f>(S1668/(1+0.1)+Z1668)/(VLOOKUP(A1668,[1]选股结果!$A$2:$AY$3002,51,FALSE))</f>
        <v>0.792722035308498</v>
      </c>
      <c r="AG1668" s="16"/>
      <c r="AH1668" s="12">
        <f>AD1668/VLOOKUP(A1668,[1]选股结果!$A$2:$AX$3002,35,FALSE)</f>
        <v>1.69111522202025</v>
      </c>
      <c r="AI1668" s="10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S1668/(1+0.13)+Z1668)</f>
        <v>11218829773.3248</v>
      </c>
      <c r="AJ1668" s="10">
        <f t="shared" si="113"/>
        <v>-5451786838.31477</v>
      </c>
      <c r="AK1668" s="18">
        <f>AD1668-VLOOKUP(A1668,[2]选股结果!$A$2:$G$4900,7,FALSE)</f>
        <v>5768901058.81999</v>
      </c>
    </row>
    <row r="1669" spans="1:37">
      <c r="A1669" s="5" t="s">
        <v>3371</v>
      </c>
      <c r="B1669" s="5" t="s">
        <v>3372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/>
      <c r="L1669" s="6">
        <v>0</v>
      </c>
      <c r="M1669" s="6">
        <v>0</v>
      </c>
      <c r="N1669" s="6"/>
      <c r="O1669" s="6">
        <v>0</v>
      </c>
      <c r="P1669" s="6">
        <v>48771883.94</v>
      </c>
      <c r="Q1669" s="6">
        <v>36545322.72</v>
      </c>
      <c r="R1669" s="6"/>
      <c r="S1669" s="6">
        <v>877842699.18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201169905.34</v>
      </c>
      <c r="AA1669" s="6">
        <v>106685176.03</v>
      </c>
      <c r="AB1669" s="10">
        <f t="shared" si="111"/>
        <v>1285878132.05</v>
      </c>
      <c r="AC1669" s="10">
        <f t="shared" si="110"/>
        <v>1234469664.49</v>
      </c>
      <c r="AD1669" s="10">
        <f t="shared" si="112"/>
        <v>51408467.5599999</v>
      </c>
      <c r="AE1669" s="12">
        <f>C1669/(1+0.13)/VLOOKUP(A1669,[1]选股结果!$A$2:$AX$3002,3,FALSE)</f>
        <v>0.981561801461987</v>
      </c>
      <c r="AF1669" s="12">
        <f>(S1669/(1+0.1)+Z1669)/(VLOOKUP(A1669,[1]选股结果!$A$2:$AY$3002,51,FALSE))</f>
        <v>0.870422970868789</v>
      </c>
      <c r="AG1669" s="16"/>
      <c r="AH1669" s="12">
        <f>AD1669/VLOOKUP(A1669,[1]选股结果!$A$2:$AX$3002,35,FALSE)</f>
        <v>-0.506144831633278</v>
      </c>
      <c r="AI1669" s="10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S1669/(1+0.13)+Z1669)</f>
        <v>169935815.293009</v>
      </c>
      <c r="AJ1669" s="10">
        <f t="shared" si="113"/>
        <v>-118527347.733009</v>
      </c>
      <c r="AK1669" s="18">
        <f>AD1669-VLOOKUP(A1669,[2]选股结果!$A$2:$G$4900,7,FALSE)</f>
        <v>51290691.3599999</v>
      </c>
    </row>
    <row r="1670" spans="1:37">
      <c r="A1670" s="5" t="s">
        <v>3373</v>
      </c>
      <c r="B1670" s="5" t="s">
        <v>3374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/>
      <c r="L1670" s="6">
        <v>0</v>
      </c>
      <c r="M1670" s="6">
        <v>0</v>
      </c>
      <c r="N1670" s="6"/>
      <c r="O1670" s="6">
        <v>0</v>
      </c>
      <c r="P1670" s="6">
        <v>1841764840.41</v>
      </c>
      <c r="Q1670" s="6">
        <v>4557672726.78</v>
      </c>
      <c r="R1670" s="6"/>
      <c r="S1670" s="6">
        <v>28727988756.96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1125376238.9</v>
      </c>
      <c r="AA1670" s="6">
        <v>4903375129.25</v>
      </c>
      <c r="AB1670" s="10">
        <f t="shared" si="111"/>
        <v>38500902891.25</v>
      </c>
      <c r="AC1670" s="10">
        <f t="shared" si="110"/>
        <v>36598504965.52</v>
      </c>
      <c r="AD1670" s="10">
        <f t="shared" si="112"/>
        <v>1902397925.73</v>
      </c>
      <c r="AE1670" s="12">
        <f>C1670/(1+0.13)/VLOOKUP(A1670,[1]选股结果!$A$2:$AX$3002,3,FALSE)</f>
        <v>0.947625777098318</v>
      </c>
      <c r="AF1670" s="12">
        <f>(S1670/(1+0.1)+Z1670)/(VLOOKUP(A1670,[1]选股结果!$A$2:$AY$3002,51,FALSE))</f>
        <v>0.873372340176949</v>
      </c>
      <c r="AG1670" s="16"/>
      <c r="AH1670" s="12">
        <f>AD1670/VLOOKUP(A1670,[1]选股结果!$A$2:$AX$3002,35,FALSE)</f>
        <v>11.4173119988324</v>
      </c>
      <c r="AI1670" s="10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S1670/(1+0.13)+Z1670)</f>
        <v>4643051931.97539</v>
      </c>
      <c r="AJ1670" s="10">
        <f t="shared" si="113"/>
        <v>-2740654006.2454</v>
      </c>
      <c r="AK1670" s="18">
        <f>AD1670-VLOOKUP(A1670,[2]选股结果!$A$2:$G$4900,7,FALSE)</f>
        <v>1942145979.22</v>
      </c>
    </row>
    <row r="1671" spans="1:37">
      <c r="A1671" s="5" t="s">
        <v>3375</v>
      </c>
      <c r="B1671" s="5" t="s">
        <v>3376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/>
      <c r="L1671" s="6">
        <v>0</v>
      </c>
      <c r="M1671" s="6">
        <v>0</v>
      </c>
      <c r="N1671" s="6"/>
      <c r="O1671" s="6">
        <v>0</v>
      </c>
      <c r="P1671" s="6">
        <v>332592060.85</v>
      </c>
      <c r="Q1671" s="6">
        <v>193892727.3</v>
      </c>
      <c r="R1671" s="6"/>
      <c r="S1671" s="6">
        <v>5175547070.06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684392500.63</v>
      </c>
      <c r="AA1671" s="6">
        <v>825815886.24</v>
      </c>
      <c r="AB1671" s="10">
        <f t="shared" si="111"/>
        <v>6908305611.43</v>
      </c>
      <c r="AC1671" s="10">
        <f t="shared" si="110"/>
        <v>7018347517.78</v>
      </c>
      <c r="AD1671" s="10">
        <f t="shared" si="112"/>
        <v>-110041906.35</v>
      </c>
      <c r="AE1671" s="12">
        <f>C1671/(1+0.13)/VLOOKUP(A1671,[1]选股结果!$A$2:$AX$3002,3,FALSE)</f>
        <v>0.90008860994812</v>
      </c>
      <c r="AF1671" s="12">
        <f>(S1671/(1+0.1)+Z1671)/(VLOOKUP(A1671,[1]选股结果!$A$2:$AY$3002,51,FALSE))</f>
        <v>0.835129391255821</v>
      </c>
      <c r="AG1671" s="16"/>
      <c r="AH1671" s="12">
        <f>AD1671/VLOOKUP(A1671,[1]选股结果!$A$2:$AX$3002,35,FALSE)</f>
        <v>-0.690143147162209</v>
      </c>
      <c r="AI1671" s="10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S1671/(1+0.13)+Z1671)</f>
        <v>1188890853.44442</v>
      </c>
      <c r="AJ1671" s="10">
        <f t="shared" si="113"/>
        <v>-1298932759.79443</v>
      </c>
      <c r="AK1671" s="18">
        <f>AD1671-VLOOKUP(A1671,[2]选股结果!$A$2:$G$4900,7,FALSE)</f>
        <v>-109972375.58</v>
      </c>
    </row>
    <row r="1672" spans="1:37">
      <c r="A1672" s="5" t="s">
        <v>3377</v>
      </c>
      <c r="B1672" s="5" t="s">
        <v>3378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/>
      <c r="L1672" s="6">
        <v>0</v>
      </c>
      <c r="M1672" s="6">
        <v>0</v>
      </c>
      <c r="N1672" s="6"/>
      <c r="O1672" s="6">
        <v>0</v>
      </c>
      <c r="P1672" s="6">
        <v>240728236.6</v>
      </c>
      <c r="Q1672" s="6">
        <v>138460002.24</v>
      </c>
      <c r="R1672" s="6"/>
      <c r="S1672" s="6">
        <v>1809379444.78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965622399.16</v>
      </c>
      <c r="AA1672" s="6">
        <v>820907290.74</v>
      </c>
      <c r="AB1672" s="10">
        <f t="shared" si="111"/>
        <v>4193378894.08</v>
      </c>
      <c r="AC1672" s="10">
        <f t="shared" si="110"/>
        <v>3836637371.28</v>
      </c>
      <c r="AD1672" s="10">
        <f t="shared" si="112"/>
        <v>356741522.8</v>
      </c>
      <c r="AE1672" s="12">
        <f>C1672/(1+0.13)/VLOOKUP(A1672,[1]选股结果!$A$2:$AX$3002,3,FALSE)</f>
        <v>0.96389122777847</v>
      </c>
      <c r="AF1672" s="12">
        <f>(S1672/(1+0.1)+Z1672)/(VLOOKUP(A1672,[1]选股结果!$A$2:$AY$3002,51,FALSE))</f>
        <v>0.759463126396809</v>
      </c>
      <c r="AG1672" s="16"/>
      <c r="AH1672" s="12">
        <f>AD1672/VLOOKUP(A1672,[1]选股结果!$A$2:$AX$3002,35,FALSE)</f>
        <v>2.81897785246687</v>
      </c>
      <c r="AI1672" s="10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S1672/(1+0.13)+Z1672)</f>
        <v>870470282.65708</v>
      </c>
      <c r="AJ1672" s="10">
        <f t="shared" si="113"/>
        <v>-513728759.85708</v>
      </c>
      <c r="AK1672" s="18">
        <f>AD1672-VLOOKUP(A1672,[2]选股结果!$A$2:$G$4900,7,FALSE)</f>
        <v>356573967.72</v>
      </c>
    </row>
    <row r="1673" spans="1:37">
      <c r="A1673" s="5" t="s">
        <v>3379</v>
      </c>
      <c r="B1673" s="5" t="s">
        <v>3380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/>
      <c r="L1673" s="6">
        <v>0</v>
      </c>
      <c r="M1673" s="6">
        <v>0</v>
      </c>
      <c r="N1673" s="6"/>
      <c r="O1673" s="6">
        <v>0</v>
      </c>
      <c r="P1673" s="6">
        <v>323544077.46</v>
      </c>
      <c r="Q1673" s="6">
        <v>32865530.33</v>
      </c>
      <c r="R1673" s="6"/>
      <c r="S1673" s="6">
        <v>477890031.18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65672937.18</v>
      </c>
      <c r="AA1673" s="6">
        <v>108159794.41</v>
      </c>
      <c r="AB1673" s="10">
        <f t="shared" si="111"/>
        <v>1588144361.22</v>
      </c>
      <c r="AC1673" s="10">
        <f t="shared" si="110"/>
        <v>975266840.23</v>
      </c>
      <c r="AD1673" s="10">
        <f t="shared" si="112"/>
        <v>612877520.99</v>
      </c>
      <c r="AE1673" s="12">
        <f>C1673/(1+0.13)/VLOOKUP(A1673,[1]选股结果!$A$2:$AX$3002,3,FALSE)</f>
        <v>0.917465457340855</v>
      </c>
      <c r="AF1673" s="12">
        <f>(S1673/(1+0.1)+Z1673)/(VLOOKUP(A1673,[1]选股结果!$A$2:$AY$3002,51,FALSE))</f>
        <v>0.675323012187504</v>
      </c>
      <c r="AG1673" s="16"/>
      <c r="AH1673" s="12">
        <f>AD1673/VLOOKUP(A1673,[1]选股结果!$A$2:$AX$3002,35,FALSE)</f>
        <v>0.992683585994373</v>
      </c>
      <c r="AI1673" s="10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S1673/(1+0.13)+Z1673)</f>
        <v>251977322.782301</v>
      </c>
      <c r="AJ1673" s="10">
        <f t="shared" si="113"/>
        <v>360900198.207699</v>
      </c>
      <c r="AK1673" s="18">
        <f>AD1673-VLOOKUP(A1673,[2]选股结果!$A$2:$G$4900,7,FALSE)</f>
        <v>612877520.99</v>
      </c>
    </row>
    <row r="1674" spans="1:37">
      <c r="A1674" s="5" t="s">
        <v>3381</v>
      </c>
      <c r="B1674" s="5" t="s">
        <v>3382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/>
      <c r="L1674" s="6">
        <v>0</v>
      </c>
      <c r="M1674" s="6">
        <v>0</v>
      </c>
      <c r="N1674" s="6"/>
      <c r="O1674" s="6">
        <v>0</v>
      </c>
      <c r="P1674" s="6">
        <v>1812510534.24</v>
      </c>
      <c r="Q1674" s="6">
        <v>3478907273.64</v>
      </c>
      <c r="R1674" s="6"/>
      <c r="S1674" s="6">
        <v>48937067248.95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8519263525.54</v>
      </c>
      <c r="AA1674" s="6">
        <v>5603784692.21</v>
      </c>
      <c r="AB1674" s="10">
        <f t="shared" si="111"/>
        <v>60020008541.47</v>
      </c>
      <c r="AC1674" s="10">
        <f t="shared" si="110"/>
        <v>64872626000.94</v>
      </c>
      <c r="AD1674" s="10">
        <f t="shared" si="112"/>
        <v>-4852617459.46999</v>
      </c>
      <c r="AE1674" s="12">
        <f>C1674/(1+0.13)/VLOOKUP(A1674,[1]选股结果!$A$2:$AX$3002,3,FALSE)</f>
        <v>0.957905015547715</v>
      </c>
      <c r="AF1674" s="12">
        <f>(S1674/(1+0.1)+Z1674)/(VLOOKUP(A1674,[1]选股结果!$A$2:$AY$3002,51,FALSE))</f>
        <v>1.03761390151592</v>
      </c>
      <c r="AG1674" s="16"/>
      <c r="AH1674" s="12">
        <f>AD1674/VLOOKUP(A1674,[1]选股结果!$A$2:$AX$3002,35,FALSE)</f>
        <v>-6.17997489245547</v>
      </c>
      <c r="AI1674" s="10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S1674/(1+0.13)+Z1674)</f>
        <v>-740438625.702827</v>
      </c>
      <c r="AJ1674" s="10">
        <f t="shared" si="113"/>
        <v>-4112178833.76717</v>
      </c>
      <c r="AK1674" s="18">
        <f>AD1674-VLOOKUP(A1674,[2]选股结果!$A$2:$G$4900,7,FALSE)</f>
        <v>-4853308150.75999</v>
      </c>
    </row>
    <row r="1675" spans="1:37">
      <c r="A1675" s="5" t="s">
        <v>3383</v>
      </c>
      <c r="B1675" s="5" t="s">
        <v>3384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/>
      <c r="L1675" s="6">
        <v>0</v>
      </c>
      <c r="M1675" s="6">
        <v>0</v>
      </c>
      <c r="N1675" s="6"/>
      <c r="O1675" s="6">
        <v>0</v>
      </c>
      <c r="P1675" s="6">
        <v>5411404600</v>
      </c>
      <c r="Q1675" s="6">
        <v>1126994465.84</v>
      </c>
      <c r="R1675" s="6"/>
      <c r="S1675" s="6">
        <v>23509036877.06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3658335061.8</v>
      </c>
      <c r="AA1675" s="6">
        <v>2384018660.89</v>
      </c>
      <c r="AB1675" s="10">
        <f t="shared" si="111"/>
        <v>30069831708.27</v>
      </c>
      <c r="AC1675" s="10">
        <f t="shared" si="110"/>
        <v>34962795199.75</v>
      </c>
      <c r="AD1675" s="10">
        <f t="shared" si="112"/>
        <v>-4892963491.48</v>
      </c>
      <c r="AE1675" s="12">
        <f>C1675/(1+0.13)/VLOOKUP(A1675,[1]选股结果!$A$2:$AX$3002,3,FALSE)</f>
        <v>0.901157879406375</v>
      </c>
      <c r="AF1675" s="12">
        <f>(S1675/(1+0.1)+Z1675)/(VLOOKUP(A1675,[1]选股结果!$A$2:$AY$3002,51,FALSE))</f>
        <v>0.798525358976644</v>
      </c>
      <c r="AG1675" s="16"/>
      <c r="AH1675" s="12">
        <f>AD1675/VLOOKUP(A1675,[1]选股结果!$A$2:$AX$3002,35,FALSE)</f>
        <v>0.372303442292047</v>
      </c>
      <c r="AI1675" s="10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S1675/(1+0.13)+Z1675)</f>
        <v>6882720208.77256</v>
      </c>
      <c r="AJ1675" s="10">
        <f t="shared" si="113"/>
        <v>-11775683700.2526</v>
      </c>
      <c r="AK1675" s="18">
        <f>AD1675-VLOOKUP(A1675,[2]选股结果!$A$2:$G$4900,7,FALSE)</f>
        <v>-4864801980.27</v>
      </c>
    </row>
    <row r="1676" spans="1:37">
      <c r="A1676" s="5" t="s">
        <v>3385</v>
      </c>
      <c r="B1676" s="5" t="s">
        <v>3386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/>
      <c r="L1676" s="6">
        <v>0</v>
      </c>
      <c r="M1676" s="6">
        <v>0</v>
      </c>
      <c r="N1676" s="6"/>
      <c r="O1676" s="6">
        <v>0</v>
      </c>
      <c r="P1676" s="6">
        <v>41863676.89</v>
      </c>
      <c r="Q1676" s="6">
        <v>14995986.62</v>
      </c>
      <c r="R1676" s="6"/>
      <c r="S1676" s="6">
        <v>467039972.29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179067861.35</v>
      </c>
      <c r="AA1676" s="6">
        <v>58705665.38</v>
      </c>
      <c r="AB1676" s="10">
        <f t="shared" si="111"/>
        <v>679900066.66</v>
      </c>
      <c r="AC1676" s="10">
        <f t="shared" si="110"/>
        <v>746677175.91</v>
      </c>
      <c r="AD1676" s="10">
        <f t="shared" si="112"/>
        <v>-66777109.25</v>
      </c>
      <c r="AE1676" s="12">
        <f>C1676/(1+0.13)/VLOOKUP(A1676,[1]选股结果!$A$2:$AX$3002,3,FALSE)</f>
        <v>0.748798070087037</v>
      </c>
      <c r="AF1676" s="12">
        <f>(S1676/(1+0.1)+Z1676)/(VLOOKUP(A1676,[1]选股结果!$A$2:$AY$3002,51,FALSE))</f>
        <v>0.698238202448942</v>
      </c>
      <c r="AG1676" s="16"/>
      <c r="AH1676" s="12">
        <f>AD1676/VLOOKUP(A1676,[1]选股结果!$A$2:$AX$3002,35,FALSE)</f>
        <v>0.750494607780477</v>
      </c>
      <c r="AI1676" s="10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S1676/(1+0.13)+Z1676)</f>
        <v>272154979.618849</v>
      </c>
      <c r="AJ1676" s="10">
        <f t="shared" si="113"/>
        <v>-338932088.868849</v>
      </c>
      <c r="AK1676" s="18">
        <f>AD1676-VLOOKUP(A1676,[2]选股结果!$A$2:$G$4900,7,FALSE)</f>
        <v>-65200914.18</v>
      </c>
    </row>
    <row r="1677" spans="1:37">
      <c r="A1677" s="5" t="s">
        <v>3387</v>
      </c>
      <c r="B1677" s="5" t="s">
        <v>3388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/>
      <c r="L1677" s="6">
        <v>0</v>
      </c>
      <c r="M1677" s="6">
        <v>0</v>
      </c>
      <c r="N1677" s="6"/>
      <c r="O1677" s="6">
        <v>0</v>
      </c>
      <c r="P1677" s="6">
        <v>7052577.51</v>
      </c>
      <c r="Q1677" s="6">
        <v>12920087.31</v>
      </c>
      <c r="R1677" s="6"/>
      <c r="S1677" s="6">
        <v>65514836.19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26076175.3</v>
      </c>
      <c r="AA1677" s="6">
        <v>21491966.51</v>
      </c>
      <c r="AB1677" s="10">
        <f t="shared" si="111"/>
        <v>61813008.32</v>
      </c>
      <c r="AC1677" s="10">
        <f t="shared" si="110"/>
        <v>120135555.51</v>
      </c>
      <c r="AD1677" s="10">
        <f t="shared" si="112"/>
        <v>-58322547.19</v>
      </c>
      <c r="AE1677" s="12">
        <f>C1677/(1+0.13)/VLOOKUP(A1677,[1]选股结果!$A$2:$AX$3002,3,FALSE)</f>
        <v>0.470377830659603</v>
      </c>
      <c r="AF1677" s="12">
        <f>(S1677/(1+0.1)+Z1677)/(VLOOKUP(A1677,[1]选股结果!$A$2:$AY$3002,51,FALSE))</f>
        <v>0.73399628894958</v>
      </c>
      <c r="AG1677" s="16"/>
      <c r="AH1677" s="12">
        <f>AD1677/VLOOKUP(A1677,[1]选股结果!$A$2:$AX$3002,35,FALSE)</f>
        <v>-0.766995898064017</v>
      </c>
      <c r="AI1677" s="10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S1677/(1+0.13)+Z1677)</f>
        <v>32615780.5584071</v>
      </c>
      <c r="AJ1677" s="10">
        <f t="shared" si="113"/>
        <v>-90938327.7484071</v>
      </c>
      <c r="AK1677" s="18">
        <f>AD1677-VLOOKUP(A1677,[2]选股结果!$A$2:$G$4900,7,FALSE)</f>
        <v>-58322547.19</v>
      </c>
    </row>
    <row r="1678" spans="1:37">
      <c r="A1678" s="5" t="s">
        <v>3389</v>
      </c>
      <c r="B1678" s="5" t="s">
        <v>3390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/>
      <c r="L1678" s="6">
        <v>0</v>
      </c>
      <c r="M1678" s="6">
        <v>0</v>
      </c>
      <c r="N1678" s="6"/>
      <c r="O1678" s="6">
        <v>0</v>
      </c>
      <c r="P1678" s="6">
        <v>7076607975.83</v>
      </c>
      <c r="Q1678" s="6">
        <v>4961013075.22</v>
      </c>
      <c r="R1678" s="6"/>
      <c r="S1678" s="6">
        <v>125783946278.95</v>
      </c>
      <c r="T1678" s="6">
        <v>0</v>
      </c>
      <c r="U1678" s="6">
        <v>171307863.3</v>
      </c>
      <c r="V1678" s="6">
        <v>0</v>
      </c>
      <c r="W1678" s="6">
        <v>0</v>
      </c>
      <c r="X1678" s="6">
        <v>0</v>
      </c>
      <c r="Y1678" s="6">
        <v>0</v>
      </c>
      <c r="Z1678" s="6">
        <v>2844745327.57</v>
      </c>
      <c r="AA1678" s="6">
        <v>5053876375.91</v>
      </c>
      <c r="AB1678" s="10">
        <f t="shared" si="111"/>
        <v>160202556209.08</v>
      </c>
      <c r="AC1678" s="10">
        <f t="shared" si="110"/>
        <v>140930483821.56</v>
      </c>
      <c r="AD1678" s="10">
        <f t="shared" si="112"/>
        <v>19272072387.52</v>
      </c>
      <c r="AE1678" s="12">
        <f>C1678/(1+0.13)/VLOOKUP(A1678,[1]选股结果!$A$2:$AX$3002,3,FALSE)</f>
        <v>0.904888330797976</v>
      </c>
      <c r="AF1678" s="12">
        <f>(S1678/(1+0.1)+Z1678)/(VLOOKUP(A1678,[1]选股结果!$A$2:$AY$3002,51,FALSE))</f>
        <v>0.88690241607319</v>
      </c>
      <c r="AG1678" s="16"/>
      <c r="AH1678" s="12">
        <f>AD1678/VLOOKUP(A1678,[1]选股结果!$A$2:$AX$3002,35,FALSE)</f>
        <v>1.56029020291228</v>
      </c>
      <c r="AI1678" s="10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S1678/(1+0.13)+Z1678)</f>
        <v>17980339009.509</v>
      </c>
      <c r="AJ1678" s="10">
        <f t="shared" si="113"/>
        <v>1291733378.011</v>
      </c>
      <c r="AK1678" s="18">
        <f>AD1678-VLOOKUP(A1678,[2]选股结果!$A$2:$G$4900,7,FALSE)</f>
        <v>19273621156.65</v>
      </c>
    </row>
    <row r="1679" spans="1:37">
      <c r="A1679" s="5" t="s">
        <v>3391</v>
      </c>
      <c r="B1679" s="5" t="s">
        <v>3392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/>
      <c r="L1679" s="6">
        <v>0</v>
      </c>
      <c r="M1679" s="6">
        <v>0</v>
      </c>
      <c r="N1679" s="6"/>
      <c r="O1679" s="6">
        <v>0</v>
      </c>
      <c r="P1679" s="6">
        <v>3979982151.54</v>
      </c>
      <c r="Q1679" s="6">
        <v>47983702.75</v>
      </c>
      <c r="R1679" s="6"/>
      <c r="S1679" s="6">
        <v>16050524436.61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3787496971.72</v>
      </c>
      <c r="AA1679" s="6">
        <v>528401816.19</v>
      </c>
      <c r="AB1679" s="10">
        <f t="shared" si="111"/>
        <v>29119161641.9</v>
      </c>
      <c r="AC1679" s="10">
        <f t="shared" si="110"/>
        <v>24346405376.06</v>
      </c>
      <c r="AD1679" s="10">
        <f t="shared" si="112"/>
        <v>4772756265.84</v>
      </c>
      <c r="AE1679" s="12">
        <f>C1679/(1+0.13)/VLOOKUP(A1679,[1]选股结果!$A$2:$AX$3002,3,FALSE)</f>
        <v>0.91869301903584</v>
      </c>
      <c r="AF1679" s="12">
        <f>(S1679/(1+0.1)+Z1679)/(VLOOKUP(A1679,[1]选股结果!$A$2:$AY$3002,51,FALSE))</f>
        <v>0.769684688941469</v>
      </c>
      <c r="AG1679" s="16"/>
      <c r="AH1679" s="12">
        <f>AD1679/VLOOKUP(A1679,[1]选股结果!$A$2:$AX$3002,35,FALSE)</f>
        <v>1.81914453702688</v>
      </c>
      <c r="AI1679" s="10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S1679/(1+0.13)+Z1679)</f>
        <v>5886956199.17646</v>
      </c>
      <c r="AJ1679" s="10">
        <f t="shared" si="113"/>
        <v>-1114199933.33646</v>
      </c>
      <c r="AK1679" s="18">
        <f>AD1679-VLOOKUP(A1679,[2]选股结果!$A$2:$G$4900,7,FALSE)</f>
        <v>4772756265.84</v>
      </c>
    </row>
    <row r="1680" spans="1:37">
      <c r="A1680" s="5" t="s">
        <v>3393</v>
      </c>
      <c r="B1680" s="5" t="s">
        <v>3394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/>
      <c r="L1680" s="6">
        <v>0</v>
      </c>
      <c r="M1680" s="6">
        <v>0</v>
      </c>
      <c r="N1680" s="6"/>
      <c r="O1680" s="6">
        <v>0</v>
      </c>
      <c r="P1680" s="6">
        <v>1217355773.72</v>
      </c>
      <c r="Q1680" s="6">
        <v>2038080302.85</v>
      </c>
      <c r="R1680" s="6"/>
      <c r="S1680" s="6">
        <v>3550331888.24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1173174233.01</v>
      </c>
      <c r="AA1680" s="6">
        <v>1248685226.01</v>
      </c>
      <c r="AB1680" s="10">
        <f t="shared" si="111"/>
        <v>11462829285.59</v>
      </c>
      <c r="AC1680" s="10">
        <f t="shared" si="110"/>
        <v>7189547120.98</v>
      </c>
      <c r="AD1680" s="10">
        <f t="shared" si="112"/>
        <v>4273282164.61</v>
      </c>
      <c r="AE1680" s="12">
        <f>C1680/(1+0.13)/VLOOKUP(A1680,[1]选股结果!$A$2:$AX$3002,3,FALSE)</f>
        <v>0.833571567396163</v>
      </c>
      <c r="AF1680" s="12">
        <f>(S1680/(1+0.1)+Z1680)/(VLOOKUP(A1680,[1]选股结果!$A$2:$AY$3002,51,FALSE))</f>
        <v>0.682876413454894</v>
      </c>
      <c r="AG1680" s="16"/>
      <c r="AH1680" s="12">
        <f>AD1680/VLOOKUP(A1680,[1]选股结果!$A$2:$AX$3002,35,FALSE)</f>
        <v>1.84889383001101</v>
      </c>
      <c r="AI1680" s="10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S1680/(1+0.13)+Z1680)</f>
        <v>2129368308.01894</v>
      </c>
      <c r="AJ1680" s="10">
        <f t="shared" si="113"/>
        <v>2143913856.59106</v>
      </c>
      <c r="AK1680" s="18">
        <f>AD1680-VLOOKUP(A1680,[2]选股结果!$A$2:$G$4900,7,FALSE)</f>
        <v>4273282164.61</v>
      </c>
    </row>
    <row r="1681" spans="1:37">
      <c r="A1681" s="5" t="s">
        <v>3395</v>
      </c>
      <c r="B1681" s="5" t="s">
        <v>3396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/>
      <c r="L1681" s="6">
        <v>0</v>
      </c>
      <c r="M1681" s="6">
        <v>0</v>
      </c>
      <c r="N1681" s="6"/>
      <c r="O1681" s="6">
        <v>0</v>
      </c>
      <c r="P1681" s="6">
        <v>185389088.14</v>
      </c>
      <c r="Q1681" s="6">
        <v>49377800.4</v>
      </c>
      <c r="R1681" s="6"/>
      <c r="S1681" s="6">
        <v>389039273.97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354153832.56</v>
      </c>
      <c r="AA1681" s="6">
        <v>807194124.94</v>
      </c>
      <c r="AB1681" s="10">
        <f t="shared" si="111"/>
        <v>2009856756.35</v>
      </c>
      <c r="AC1681" s="10">
        <f t="shared" si="110"/>
        <v>1735776319.61</v>
      </c>
      <c r="AD1681" s="10">
        <f t="shared" si="112"/>
        <v>274080436.74</v>
      </c>
      <c r="AE1681" s="12">
        <f>C1681/(1+0.13)/VLOOKUP(A1681,[1]选股结果!$A$2:$AX$3002,3,FALSE)</f>
        <v>0.786586227808892</v>
      </c>
      <c r="AF1681" s="12">
        <f>(S1681/(1+0.1)+Z1681)/(VLOOKUP(A1681,[1]选股结果!$A$2:$AY$3002,51,FALSE))</f>
        <v>0.34735905501007</v>
      </c>
      <c r="AG1681" s="16"/>
      <c r="AH1681" s="12">
        <f>AD1681/VLOOKUP(A1681,[1]选股结果!$A$2:$AX$3002,35,FALSE)</f>
        <v>2.23067160512222</v>
      </c>
      <c r="AI1681" s="10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S1681/(1+0.13)+Z1681)</f>
        <v>1339299187.91372</v>
      </c>
      <c r="AJ1681" s="10">
        <f t="shared" si="113"/>
        <v>-1065218751.17372</v>
      </c>
      <c r="AK1681" s="18">
        <f>AD1681-VLOOKUP(A1681,[2]选股结果!$A$2:$G$4900,7,FALSE)</f>
        <v>274247219.2</v>
      </c>
    </row>
    <row r="1682" spans="1:37">
      <c r="A1682" s="5" t="s">
        <v>3397</v>
      </c>
      <c r="B1682" s="5" t="s">
        <v>3398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/>
      <c r="L1682" s="6">
        <v>0</v>
      </c>
      <c r="M1682" s="6">
        <v>0</v>
      </c>
      <c r="N1682" s="6"/>
      <c r="O1682" s="6">
        <v>0</v>
      </c>
      <c r="P1682" s="6">
        <v>1652608309.61</v>
      </c>
      <c r="Q1682" s="6">
        <v>1445365223</v>
      </c>
      <c r="R1682" s="6"/>
      <c r="S1682" s="6">
        <v>6611970665.68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1528738368.73</v>
      </c>
      <c r="AA1682" s="6">
        <v>2252640015.71</v>
      </c>
      <c r="AB1682" s="10">
        <f t="shared" si="111"/>
        <v>15743338314.65</v>
      </c>
      <c r="AC1682" s="10">
        <f t="shared" ref="AC1682:AC1745" si="114">S1682+T1682+U1682+V1682+W1682+X1682+Y1682+Z1682+AA1682+P1682</f>
        <v>12045957359.73</v>
      </c>
      <c r="AD1682" s="10">
        <f t="shared" si="112"/>
        <v>3697380954.92</v>
      </c>
      <c r="AE1682" s="12">
        <f>C1682/(1+0.13)/VLOOKUP(A1682,[1]选股结果!$A$2:$AX$3002,3,FALSE)</f>
        <v>1.00691392066203</v>
      </c>
      <c r="AF1682" s="12">
        <f>(S1682/(1+0.1)+Z1682)/(VLOOKUP(A1682,[1]选股结果!$A$2:$AY$3002,51,FALSE))</f>
        <v>0.766027575711101</v>
      </c>
      <c r="AG1682" s="16"/>
      <c r="AH1682" s="12">
        <f>AD1682/VLOOKUP(A1682,[1]选股结果!$A$2:$AX$3002,35,FALSE)</f>
        <v>1.25997053710531</v>
      </c>
      <c r="AI1682" s="10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S1682/(1+0.13)+Z1682)</f>
        <v>2462452818.2369</v>
      </c>
      <c r="AJ1682" s="10">
        <f t="shared" si="113"/>
        <v>1234928136.6831</v>
      </c>
      <c r="AK1682" s="18">
        <f>AD1682-VLOOKUP(A1682,[2]选股结果!$A$2:$G$4900,7,FALSE)</f>
        <v>3690736948.11</v>
      </c>
    </row>
    <row r="1683" spans="1:37">
      <c r="A1683" s="5" t="s">
        <v>3399</v>
      </c>
      <c r="B1683" s="5" t="s">
        <v>3400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/>
      <c r="L1683" s="6">
        <v>0</v>
      </c>
      <c r="M1683" s="6">
        <v>0</v>
      </c>
      <c r="N1683" s="6"/>
      <c r="O1683" s="6">
        <v>0</v>
      </c>
      <c r="P1683" s="6">
        <v>30246253.25</v>
      </c>
      <c r="Q1683" s="6">
        <v>13927272.14</v>
      </c>
      <c r="R1683" s="6"/>
      <c r="S1683" s="6">
        <v>164159113.8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104787235.95</v>
      </c>
      <c r="AA1683" s="6">
        <v>33761730.81</v>
      </c>
      <c r="AB1683" s="10">
        <f t="shared" si="111"/>
        <v>326675444.13</v>
      </c>
      <c r="AC1683" s="10">
        <f t="shared" si="114"/>
        <v>332954333.81</v>
      </c>
      <c r="AD1683" s="10">
        <f t="shared" si="112"/>
        <v>-6278889.68000001</v>
      </c>
      <c r="AE1683" s="12">
        <f>C1683/(1+0.13)/VLOOKUP(A1683,[1]选股结果!$A$2:$AX$3002,3,FALSE)</f>
        <v>0.410826449579003</v>
      </c>
      <c r="AF1683" s="12">
        <f>(S1683/(1+0.1)+Z1683)/(VLOOKUP(A1683,[1]选股结果!$A$2:$AY$3002,51,FALSE))</f>
        <v>0.421527510842492</v>
      </c>
      <c r="AG1683" s="16"/>
      <c r="AH1683" s="12">
        <f>AD1683/VLOOKUP(A1683,[1]选股结果!$A$2:$AX$3002,35,FALSE)</f>
        <v>-0.109901110807809</v>
      </c>
      <c r="AI1683" s="10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S1683/(1+0.13)+Z1683)</f>
        <v>352563684.714602</v>
      </c>
      <c r="AJ1683" s="10">
        <f t="shared" si="113"/>
        <v>-358842574.394602</v>
      </c>
      <c r="AK1683" s="18">
        <f>AD1683-VLOOKUP(A1683,[2]选股结果!$A$2:$G$4900,7,FALSE)</f>
        <v>-6243486.59000001</v>
      </c>
    </row>
    <row r="1684" spans="1:37">
      <c r="A1684" s="5" t="s">
        <v>3401</v>
      </c>
      <c r="B1684" s="5" t="s">
        <v>3402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/>
      <c r="L1684" s="6">
        <v>0</v>
      </c>
      <c r="M1684" s="6">
        <v>0</v>
      </c>
      <c r="N1684" s="6"/>
      <c r="O1684" s="6">
        <v>0</v>
      </c>
      <c r="P1684" s="6">
        <v>5833729.5</v>
      </c>
      <c r="Q1684" s="6">
        <v>22885374.81</v>
      </c>
      <c r="R1684" s="6"/>
      <c r="S1684" s="6">
        <v>309723519.72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69397273.01</v>
      </c>
      <c r="AA1684" s="6">
        <v>71951425.08</v>
      </c>
      <c r="AB1684" s="10">
        <f t="shared" si="111"/>
        <v>504798480.95</v>
      </c>
      <c r="AC1684" s="10">
        <f t="shared" si="114"/>
        <v>456905947.31</v>
      </c>
      <c r="AD1684" s="10">
        <f t="shared" si="112"/>
        <v>47892533.64</v>
      </c>
      <c r="AE1684" s="12">
        <f>C1684/(1+0.13)/VLOOKUP(A1684,[1]选股结果!$A$2:$AX$3002,3,FALSE)</f>
        <v>0.967226077546037</v>
      </c>
      <c r="AF1684" s="12">
        <f>(S1684/(1+0.1)+Z1684)/(VLOOKUP(A1684,[1]选股结果!$A$2:$AY$3002,51,FALSE))</f>
        <v>0.758316223953645</v>
      </c>
      <c r="AG1684" s="16"/>
      <c r="AH1684" s="12">
        <f>AD1684/VLOOKUP(A1684,[1]选股结果!$A$2:$AX$3002,35,FALSE)</f>
        <v>-2.36429175485395</v>
      </c>
      <c r="AI1684" s="10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S1684/(1+0.13)+Z1684)</f>
        <v>119331372.908319</v>
      </c>
      <c r="AJ1684" s="10">
        <f t="shared" si="113"/>
        <v>-71438839.2683185</v>
      </c>
      <c r="AK1684" s="18">
        <f>AD1684-VLOOKUP(A1684,[2]选股结果!$A$2:$G$4900,7,FALSE)</f>
        <v>61183993.79</v>
      </c>
    </row>
    <row r="1685" spans="1:37">
      <c r="A1685" s="5" t="s">
        <v>3403</v>
      </c>
      <c r="B1685" s="5" t="s">
        <v>3404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/>
      <c r="L1685" s="6">
        <v>0</v>
      </c>
      <c r="M1685" s="6">
        <v>0</v>
      </c>
      <c r="N1685" s="6"/>
      <c r="O1685" s="6">
        <v>0</v>
      </c>
      <c r="P1685" s="6">
        <v>8457098.08</v>
      </c>
      <c r="Q1685" s="6">
        <v>42106001.27</v>
      </c>
      <c r="R1685" s="6"/>
      <c r="S1685" s="6">
        <v>174659648.86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44526115.42</v>
      </c>
      <c r="AA1685" s="6">
        <v>49854539.64</v>
      </c>
      <c r="AB1685" s="10">
        <f t="shared" si="111"/>
        <v>280215068.08</v>
      </c>
      <c r="AC1685" s="10">
        <f t="shared" si="114"/>
        <v>277497402</v>
      </c>
      <c r="AD1685" s="10">
        <f t="shared" si="112"/>
        <v>2717666.07999998</v>
      </c>
      <c r="AE1685" s="12">
        <f>C1685/(1+0.13)/VLOOKUP(A1685,[1]选股结果!$A$2:$AX$3002,3,FALSE)</f>
        <v>0.992849423325456</v>
      </c>
      <c r="AF1685" s="12">
        <f>(S1685/(1+0.1)+Z1685)/(VLOOKUP(A1685,[1]选股结果!$A$2:$AY$3002,51,FALSE))</f>
        <v>0.952579185682618</v>
      </c>
      <c r="AG1685" s="16"/>
      <c r="AH1685" s="12">
        <f>AD1685/VLOOKUP(A1685,[1]选股结果!$A$2:$AX$3002,35,FALSE)</f>
        <v>6.26920081767034</v>
      </c>
      <c r="AI1685" s="10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S1685/(1+0.13)+Z1685)</f>
        <v>14336394.6619468</v>
      </c>
      <c r="AJ1685" s="10">
        <f t="shared" si="113"/>
        <v>-11618728.5819468</v>
      </c>
      <c r="AK1685" s="18">
        <f>AD1685-VLOOKUP(A1685,[2]选股结果!$A$2:$G$4900,7,FALSE)</f>
        <v>2698026.19999998</v>
      </c>
    </row>
    <row r="1686" spans="1:37">
      <c r="A1686" s="5" t="s">
        <v>3405</v>
      </c>
      <c r="B1686" s="5" t="s">
        <v>3406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/>
      <c r="L1686" s="6">
        <v>0</v>
      </c>
      <c r="M1686" s="6">
        <v>0</v>
      </c>
      <c r="N1686" s="6"/>
      <c r="O1686" s="6">
        <v>0</v>
      </c>
      <c r="P1686" s="6">
        <v>100681442.79</v>
      </c>
      <c r="Q1686" s="6">
        <v>30209753.7</v>
      </c>
      <c r="R1686" s="6"/>
      <c r="S1686" s="6">
        <v>974974216.3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130968729.14</v>
      </c>
      <c r="AA1686" s="6">
        <v>190739598.65</v>
      </c>
      <c r="AB1686" s="10">
        <f t="shared" si="111"/>
        <v>1494854726.93</v>
      </c>
      <c r="AC1686" s="10">
        <f t="shared" si="114"/>
        <v>1397363986.88</v>
      </c>
      <c r="AD1686" s="10">
        <f t="shared" si="112"/>
        <v>97490740.05</v>
      </c>
      <c r="AE1686" s="12">
        <f>C1686/(1+0.13)/VLOOKUP(A1686,[1]选股结果!$A$2:$AX$3002,3,FALSE)</f>
        <v>0.866982509674242</v>
      </c>
      <c r="AF1686" s="12">
        <f>(S1686/(1+0.1)+Z1686)/(VLOOKUP(A1686,[1]选股结果!$A$2:$AY$3002,51,FALSE))</f>
        <v>0.750176853850112</v>
      </c>
      <c r="AG1686" s="16"/>
      <c r="AH1686" s="12">
        <f>AD1686/VLOOKUP(A1686,[1]选股结果!$A$2:$AX$3002,35,FALSE)</f>
        <v>0.974257085162188</v>
      </c>
      <c r="AI1686" s="10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S1686/(1+0.13)+Z1686)</f>
        <v>362314357.436549</v>
      </c>
      <c r="AJ1686" s="10">
        <f t="shared" si="113"/>
        <v>-264823617.386549</v>
      </c>
      <c r="AK1686" s="18">
        <f>AD1686-VLOOKUP(A1686,[2]选股结果!$A$2:$G$4900,7,FALSE)</f>
        <v>97507968.11</v>
      </c>
    </row>
    <row r="1687" spans="1:37">
      <c r="A1687" s="5" t="s">
        <v>3407</v>
      </c>
      <c r="B1687" s="5" t="s">
        <v>3408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/>
      <c r="L1687" s="6">
        <v>0</v>
      </c>
      <c r="M1687" s="6">
        <v>0</v>
      </c>
      <c r="N1687" s="6"/>
      <c r="O1687" s="6">
        <v>0</v>
      </c>
      <c r="P1687" s="6">
        <v>7116559.54</v>
      </c>
      <c r="Q1687" s="6">
        <v>30639578.82</v>
      </c>
      <c r="R1687" s="6"/>
      <c r="S1687" s="6">
        <v>612641071.01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34404687.46</v>
      </c>
      <c r="AA1687" s="6">
        <v>33893725.19</v>
      </c>
      <c r="AB1687" s="10">
        <f t="shared" si="111"/>
        <v>636958933.79</v>
      </c>
      <c r="AC1687" s="10">
        <f t="shared" si="114"/>
        <v>688056043.2</v>
      </c>
      <c r="AD1687" s="10">
        <f t="shared" si="112"/>
        <v>-51097109.41</v>
      </c>
      <c r="AE1687" s="12">
        <f>C1687/(1+0.13)/VLOOKUP(A1687,[1]选股结果!$A$2:$AX$3002,3,FALSE)</f>
        <v>0.876645877416678</v>
      </c>
      <c r="AF1687" s="12">
        <f>(S1687/(1+0.1)+Z1687)/(VLOOKUP(A1687,[1]选股结果!$A$2:$AY$3002,51,FALSE))</f>
        <v>0.942580234721582</v>
      </c>
      <c r="AG1687" s="16"/>
      <c r="AH1687" s="12">
        <f>AD1687/VLOOKUP(A1687,[1]选股结果!$A$2:$AX$3002,35,FALSE)</f>
        <v>-11.1796184249954</v>
      </c>
      <c r="AI1687" s="10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S1687/(1+0.13)+Z1687)</f>
        <v>50809903.9081415</v>
      </c>
      <c r="AJ1687" s="10">
        <f t="shared" si="113"/>
        <v>-101907013.318141</v>
      </c>
      <c r="AK1687" s="18">
        <f>AD1687-VLOOKUP(A1687,[2]选股结果!$A$2:$G$4900,7,FALSE)</f>
        <v>-51107145.71</v>
      </c>
    </row>
    <row r="1688" spans="1:37">
      <c r="A1688" s="5" t="s">
        <v>3409</v>
      </c>
      <c r="B1688" s="5" t="s">
        <v>3410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/>
      <c r="L1688" s="6">
        <v>0</v>
      </c>
      <c r="M1688" s="6">
        <v>0</v>
      </c>
      <c r="N1688" s="6"/>
      <c r="O1688" s="6">
        <v>0</v>
      </c>
      <c r="P1688" s="6">
        <v>7647714.85</v>
      </c>
      <c r="Q1688" s="6">
        <v>45007150.78</v>
      </c>
      <c r="R1688" s="6"/>
      <c r="S1688" s="6">
        <v>196307838.66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59202536.87</v>
      </c>
      <c r="AA1688" s="6">
        <v>43425192.43</v>
      </c>
      <c r="AB1688" s="10">
        <f t="shared" si="111"/>
        <v>356837626.54</v>
      </c>
      <c r="AC1688" s="10">
        <f t="shared" si="114"/>
        <v>306583282.81</v>
      </c>
      <c r="AD1688" s="10">
        <f t="shared" si="112"/>
        <v>50254343.73</v>
      </c>
      <c r="AE1688" s="12">
        <f>C1688/(1+0.13)/VLOOKUP(A1688,[1]选股结果!$A$2:$AX$3002,3,FALSE)</f>
        <v>0.641898809412502</v>
      </c>
      <c r="AF1688" s="12">
        <f>(S1688/(1+0.1)+Z1688)/(VLOOKUP(A1688,[1]选股结果!$A$2:$AY$3002,51,FALSE))</f>
        <v>0.699833529851313</v>
      </c>
      <c r="AG1688" s="16"/>
      <c r="AH1688" s="12">
        <f>AD1688/VLOOKUP(A1688,[1]选股结果!$A$2:$AX$3002,35,FALSE)</f>
        <v>0.944932022583806</v>
      </c>
      <c r="AI1688" s="10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S1688/(1+0.13)+Z1688)</f>
        <v>106674771.843451</v>
      </c>
      <c r="AJ1688" s="10">
        <f t="shared" si="113"/>
        <v>-56420428.1134514</v>
      </c>
      <c r="AK1688" s="18">
        <f>AD1688-VLOOKUP(A1688,[2]选股结果!$A$2:$G$4900,7,FALSE)</f>
        <v>49319140.68</v>
      </c>
    </row>
    <row r="1689" spans="1:37">
      <c r="A1689" s="5" t="s">
        <v>3411</v>
      </c>
      <c r="B1689" s="5" t="s">
        <v>3412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/>
      <c r="L1689" s="6">
        <v>0</v>
      </c>
      <c r="M1689" s="6">
        <v>0</v>
      </c>
      <c r="N1689" s="6"/>
      <c r="O1689" s="6">
        <v>0</v>
      </c>
      <c r="P1689" s="6">
        <v>42240224.46</v>
      </c>
      <c r="Q1689" s="6">
        <v>16931163.76</v>
      </c>
      <c r="R1689" s="6"/>
      <c r="S1689" s="6">
        <v>810829922.83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150772100.95</v>
      </c>
      <c r="AA1689" s="6">
        <v>61732231.38</v>
      </c>
      <c r="AB1689" s="10">
        <f t="shared" si="111"/>
        <v>1228473848.43</v>
      </c>
      <c r="AC1689" s="10">
        <f t="shared" si="114"/>
        <v>1065574479.62</v>
      </c>
      <c r="AD1689" s="10">
        <f t="shared" si="112"/>
        <v>162899368.81</v>
      </c>
      <c r="AE1689" s="12">
        <f>C1689/(1+0.13)/VLOOKUP(A1689,[1]选股结果!$A$2:$AX$3002,3,FALSE)</f>
        <v>0.669987277343554</v>
      </c>
      <c r="AF1689" s="12">
        <f>(S1689/(1+0.1)+Z1689)/(VLOOKUP(A1689,[1]选股结果!$A$2:$AY$3002,51,FALSE))</f>
        <v>0.609204322842663</v>
      </c>
      <c r="AG1689" s="16"/>
      <c r="AH1689" s="12">
        <f>AD1689/VLOOKUP(A1689,[1]选股结果!$A$2:$AX$3002,35,FALSE)</f>
        <v>2.7333418310335</v>
      </c>
      <c r="AI1689" s="10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S1689/(1+0.13)+Z1689)</f>
        <v>589138113.305664</v>
      </c>
      <c r="AJ1689" s="10">
        <f t="shared" si="113"/>
        <v>-426238744.495664</v>
      </c>
      <c r="AK1689" s="18">
        <f>AD1689-VLOOKUP(A1689,[2]选股结果!$A$2:$G$4900,7,FALSE)</f>
        <v>162900283.89</v>
      </c>
    </row>
    <row r="1690" spans="1:37">
      <c r="A1690" s="5" t="s">
        <v>3413</v>
      </c>
      <c r="B1690" s="5" t="s">
        <v>3414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/>
      <c r="L1690" s="6">
        <v>0</v>
      </c>
      <c r="M1690" s="6">
        <v>0</v>
      </c>
      <c r="N1690" s="6"/>
      <c r="O1690" s="6">
        <v>0</v>
      </c>
      <c r="P1690" s="6">
        <v>144849522.54</v>
      </c>
      <c r="Q1690" s="6">
        <v>231708314.36</v>
      </c>
      <c r="R1690" s="6"/>
      <c r="S1690" s="6">
        <v>8431373946.24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701210623.4</v>
      </c>
      <c r="AA1690" s="6">
        <v>562733015.62</v>
      </c>
      <c r="AB1690" s="10">
        <f t="shared" si="111"/>
        <v>10177820182.02</v>
      </c>
      <c r="AC1690" s="10">
        <f t="shared" si="114"/>
        <v>9840167107.8</v>
      </c>
      <c r="AD1690" s="10">
        <f t="shared" si="112"/>
        <v>337653074.219999</v>
      </c>
      <c r="AE1690" s="12">
        <f>C1690/(1+0.13)/VLOOKUP(A1690,[1]选股结果!$A$2:$AX$3002,3,FALSE)</f>
        <v>1.43204466417393</v>
      </c>
      <c r="AF1690" s="12">
        <f>(S1690/(1+0.1)+Z1690)/(VLOOKUP(A1690,[1]选股结果!$A$2:$AY$3002,51,FALSE))</f>
        <v>1.39402157456691</v>
      </c>
      <c r="AG1690" s="16"/>
      <c r="AH1690" s="12">
        <f>AD1690/VLOOKUP(A1690,[1]选股结果!$A$2:$AX$3002,35,FALSE)</f>
        <v>-1.93415479802536</v>
      </c>
      <c r="AI1690" s="10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S1690/(1+0.13)+Z1690)</f>
        <v>-2161192770.75876</v>
      </c>
      <c r="AJ1690" s="10">
        <f t="shared" si="113"/>
        <v>2498845844.97876</v>
      </c>
      <c r="AK1690" s="18">
        <f>AD1690-VLOOKUP(A1690,[2]选股结果!$A$2:$G$4900,7,FALSE)</f>
        <v>356748879.549999</v>
      </c>
    </row>
    <row r="1691" spans="1:37">
      <c r="A1691" s="5" t="s">
        <v>3415</v>
      </c>
      <c r="B1691" s="5" t="s">
        <v>3416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/>
      <c r="L1691" s="6">
        <v>0</v>
      </c>
      <c r="M1691" s="6">
        <v>0</v>
      </c>
      <c r="N1691" s="6"/>
      <c r="O1691" s="6">
        <v>0</v>
      </c>
      <c r="P1691" s="6">
        <v>3026270060</v>
      </c>
      <c r="Q1691" s="6">
        <v>2994144091</v>
      </c>
      <c r="R1691" s="6"/>
      <c r="S1691" s="6">
        <v>372399908628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3596539678</v>
      </c>
      <c r="AA1691" s="6">
        <v>3491404153</v>
      </c>
      <c r="AB1691" s="10">
        <f t="shared" si="111"/>
        <v>390522704932</v>
      </c>
      <c r="AC1691" s="10">
        <f t="shared" si="114"/>
        <v>382514122519</v>
      </c>
      <c r="AD1691" s="10">
        <f t="shared" si="112"/>
        <v>8008582413</v>
      </c>
      <c r="AE1691" s="12">
        <f>C1691/(1+0.13)/VLOOKUP(A1691,[1]选股结果!$A$2:$AX$3002,3,FALSE)</f>
        <v>1.01686862395622</v>
      </c>
      <c r="AF1691" s="12">
        <f>(S1691/(1+0.1)+Z1691)/(VLOOKUP(A1691,[1]选股结果!$A$2:$AY$3002,51,FALSE))</f>
        <v>1.04742454285864</v>
      </c>
      <c r="AG1691" s="16"/>
      <c r="AH1691" s="12">
        <f>AD1691/VLOOKUP(A1691,[1]选股结果!$A$2:$AX$3002,35,FALSE)</f>
        <v>1.70482151381607</v>
      </c>
      <c r="AI1691" s="10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S1691/(1+0.13)+Z1691)</f>
        <v>-6503327688.71686</v>
      </c>
      <c r="AJ1691" s="10">
        <f t="shared" si="113"/>
        <v>14511910101.7169</v>
      </c>
      <c r="AK1691" s="18">
        <f>AD1691-VLOOKUP(A1691,[2]选股结果!$A$2:$G$4900,7,FALSE)</f>
        <v>8054817106</v>
      </c>
    </row>
    <row r="1692" spans="1:37">
      <c r="A1692" s="5" t="s">
        <v>3417</v>
      </c>
      <c r="B1692" s="5" t="s">
        <v>3418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/>
      <c r="L1692" s="6">
        <v>0</v>
      </c>
      <c r="M1692" s="6">
        <v>0</v>
      </c>
      <c r="N1692" s="6"/>
      <c r="O1692" s="6">
        <v>0</v>
      </c>
      <c r="P1692" s="6">
        <v>62927035.23</v>
      </c>
      <c r="Q1692" s="6">
        <v>290410328.48</v>
      </c>
      <c r="R1692" s="6"/>
      <c r="S1692" s="6">
        <v>2517102081.84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466038252.43</v>
      </c>
      <c r="AA1692" s="6">
        <v>350931362.22</v>
      </c>
      <c r="AB1692" s="10">
        <f t="shared" si="111"/>
        <v>3419457523.11</v>
      </c>
      <c r="AC1692" s="10">
        <f t="shared" si="114"/>
        <v>3396998731.72</v>
      </c>
      <c r="AD1692" s="10">
        <f t="shared" si="112"/>
        <v>22458791.3900003</v>
      </c>
      <c r="AE1692" s="12">
        <f>C1692/(1+0.13)/VLOOKUP(A1692,[1]选股结果!$A$2:$AX$3002,3,FALSE)</f>
        <v>0.8475508541783</v>
      </c>
      <c r="AF1692" s="12">
        <f>(S1692/(1+0.1)+Z1692)/(VLOOKUP(A1692,[1]选股结果!$A$2:$AY$3002,51,FALSE))</f>
        <v>0.85125348693028</v>
      </c>
      <c r="AG1692" s="16"/>
      <c r="AH1692" s="12">
        <f>AD1692/VLOOKUP(A1692,[1]选股结果!$A$2:$AX$3002,35,FALSE)</f>
        <v>0.0821736288448532</v>
      </c>
      <c r="AI1692" s="10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S1692/(1+0.13)+Z1692)</f>
        <v>542034362.819911</v>
      </c>
      <c r="AJ1692" s="10">
        <f t="shared" si="113"/>
        <v>-519575571.429911</v>
      </c>
      <c r="AK1692" s="18">
        <f>AD1692-VLOOKUP(A1692,[2]选股结果!$A$2:$G$4900,7,FALSE)</f>
        <v>21927766.0700003</v>
      </c>
    </row>
    <row r="1693" spans="1:37">
      <c r="A1693" s="5" t="s">
        <v>3419</v>
      </c>
      <c r="B1693" s="5" t="s">
        <v>3420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/>
      <c r="L1693" s="6">
        <v>0</v>
      </c>
      <c r="M1693" s="6">
        <v>0</v>
      </c>
      <c r="N1693" s="6"/>
      <c r="O1693" s="6">
        <v>0</v>
      </c>
      <c r="P1693" s="6">
        <v>103321152.49</v>
      </c>
      <c r="Q1693" s="6">
        <v>96101904.8</v>
      </c>
      <c r="R1693" s="6"/>
      <c r="S1693" s="6">
        <v>2187792211.7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318837068.4</v>
      </c>
      <c r="AA1693" s="6">
        <v>259953385.09</v>
      </c>
      <c r="AB1693" s="10">
        <f t="shared" si="111"/>
        <v>2061111323.46</v>
      </c>
      <c r="AC1693" s="10">
        <f t="shared" si="114"/>
        <v>2869903817.68</v>
      </c>
      <c r="AD1693" s="10">
        <f t="shared" si="112"/>
        <v>-808792494.22</v>
      </c>
      <c r="AE1693" s="12">
        <f>C1693/(1+0.13)/VLOOKUP(A1693,[1]选股结果!$A$2:$AX$3002,3,FALSE)</f>
        <v>0.669276996034096</v>
      </c>
      <c r="AF1693" s="12">
        <f>(S1693/(1+0.1)+Z1693)/(VLOOKUP(A1693,[1]选股结果!$A$2:$AY$3002,51,FALSE))</f>
        <v>1.01308615401422</v>
      </c>
      <c r="AG1693" s="16"/>
      <c r="AH1693" s="12">
        <f>AD1693/VLOOKUP(A1693,[1]选股结果!$A$2:$AX$3002,35,FALSE)</f>
        <v>-2.27683438263506</v>
      </c>
      <c r="AI1693" s="10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S1693/(1+0.13)+Z1693)</f>
        <v>22993368.8406196</v>
      </c>
      <c r="AJ1693" s="10">
        <f t="shared" si="113"/>
        <v>-831785863.060619</v>
      </c>
      <c r="AK1693" s="18">
        <f>AD1693-VLOOKUP(A1693,[2]选股结果!$A$2:$G$4900,7,FALSE)</f>
        <v>-810224732.19</v>
      </c>
    </row>
    <row r="1694" spans="1:37">
      <c r="A1694" s="5" t="s">
        <v>3421</v>
      </c>
      <c r="B1694" s="5" t="s">
        <v>3422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/>
      <c r="L1694" s="6">
        <v>0</v>
      </c>
      <c r="M1694" s="6">
        <v>0</v>
      </c>
      <c r="N1694" s="6"/>
      <c r="O1694" s="6">
        <v>0</v>
      </c>
      <c r="P1694" s="6">
        <v>96134928.2</v>
      </c>
      <c r="Q1694" s="6">
        <v>22191937.76</v>
      </c>
      <c r="R1694" s="6"/>
      <c r="S1694" s="6">
        <v>536490624.27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199977574.88</v>
      </c>
      <c r="AA1694" s="6">
        <v>20439993.46</v>
      </c>
      <c r="AB1694" s="10">
        <f t="shared" si="111"/>
        <v>992963126.41</v>
      </c>
      <c r="AC1694" s="10">
        <f t="shared" si="114"/>
        <v>853043120.81</v>
      </c>
      <c r="AD1694" s="10">
        <f t="shared" si="112"/>
        <v>139920005.6</v>
      </c>
      <c r="AE1694" s="12">
        <f>C1694/(1+0.13)/VLOOKUP(A1694,[1]选股结果!$A$2:$AX$3002,3,FALSE)</f>
        <v>0.590279477578915</v>
      </c>
      <c r="AF1694" s="12">
        <f>(S1694/(1+0.1)+Z1694)/(VLOOKUP(A1694,[1]选股结果!$A$2:$AY$3002,51,FALSE))</f>
        <v>0.543415058588967</v>
      </c>
      <c r="AG1694" s="16"/>
      <c r="AH1694" s="12">
        <f>AD1694/VLOOKUP(A1694,[1]选股结果!$A$2:$AX$3002,35,FALSE)</f>
        <v>0.897957605916513</v>
      </c>
      <c r="AI1694" s="10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S1694/(1+0.13)+Z1694)</f>
        <v>590760366.474248</v>
      </c>
      <c r="AJ1694" s="10">
        <f t="shared" si="113"/>
        <v>-450840360.874248</v>
      </c>
      <c r="AK1694" s="18">
        <f>AD1694-VLOOKUP(A1694,[2]选股结果!$A$2:$G$4900,7,FALSE)</f>
        <v>140030197.55</v>
      </c>
    </row>
    <row r="1695" spans="1:37">
      <c r="A1695" s="5" t="s">
        <v>3423</v>
      </c>
      <c r="B1695" s="5" t="s">
        <v>3424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/>
      <c r="L1695" s="6">
        <v>0</v>
      </c>
      <c r="M1695" s="6">
        <v>0</v>
      </c>
      <c r="N1695" s="6"/>
      <c r="O1695" s="6">
        <v>0</v>
      </c>
      <c r="P1695" s="6">
        <v>140898713.18</v>
      </c>
      <c r="Q1695" s="6">
        <v>390185855.53</v>
      </c>
      <c r="R1695" s="6"/>
      <c r="S1695" s="6">
        <v>446316830.27</v>
      </c>
      <c r="T1695" s="6">
        <v>-2517960.78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98026749.46</v>
      </c>
      <c r="AA1695" s="6">
        <v>52729773.14</v>
      </c>
      <c r="AB1695" s="10">
        <f t="shared" ref="AB1695:AB1758" si="115">C1695+D1695+E1695+F1695+G1695+H1695+I1695+J1695+L1695+M1695+O1695+Q1695</f>
        <v>1954507266.39</v>
      </c>
      <c r="AC1695" s="10">
        <f t="shared" si="114"/>
        <v>735454105.27</v>
      </c>
      <c r="AD1695" s="10">
        <f t="shared" si="112"/>
        <v>1219053161.12</v>
      </c>
      <c r="AE1695" s="12">
        <f>C1695/(1+0.13)/VLOOKUP(A1695,[1]选股结果!$A$2:$AX$3002,3,FALSE)</f>
        <v>0.989838234406454</v>
      </c>
      <c r="AF1695" s="12">
        <f>(S1695/(1+0.1)+Z1695)/(VLOOKUP(A1695,[1]选股结果!$A$2:$AY$3002,51,FALSE))</f>
        <v>0.691987758580289</v>
      </c>
      <c r="AG1695" s="16"/>
      <c r="AH1695" s="12">
        <f>AD1695/VLOOKUP(A1695,[1]选股结果!$A$2:$AX$3002,35,FALSE)</f>
        <v>2.09559940610187</v>
      </c>
      <c r="AI1695" s="10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S1695/(1+0.13)+Z1695)</f>
        <v>235005832.933363</v>
      </c>
      <c r="AJ1695" s="10">
        <f t="shared" si="113"/>
        <v>984047328.186637</v>
      </c>
      <c r="AK1695" s="18">
        <f>AD1695-VLOOKUP(A1695,[2]选股结果!$A$2:$G$4900,7,FALSE)</f>
        <v>1219053161.12</v>
      </c>
    </row>
    <row r="1696" spans="1:37">
      <c r="A1696" s="5" t="s">
        <v>3425</v>
      </c>
      <c r="B1696" s="5" t="s">
        <v>3426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/>
      <c r="L1696" s="6">
        <v>0</v>
      </c>
      <c r="M1696" s="6">
        <v>0</v>
      </c>
      <c r="N1696" s="6"/>
      <c r="O1696" s="6">
        <v>0</v>
      </c>
      <c r="P1696" s="6">
        <v>368405868.05</v>
      </c>
      <c r="Q1696" s="6">
        <v>61144834.41</v>
      </c>
      <c r="R1696" s="6"/>
      <c r="S1696" s="6">
        <v>13918489707.45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191269003.95</v>
      </c>
      <c r="AA1696" s="6">
        <v>55484736.89</v>
      </c>
      <c r="AB1696" s="10">
        <f t="shared" si="115"/>
        <v>13915857278.89</v>
      </c>
      <c r="AC1696" s="10">
        <f t="shared" si="114"/>
        <v>14533649316.34</v>
      </c>
      <c r="AD1696" s="10">
        <f t="shared" si="112"/>
        <v>-617792037.450001</v>
      </c>
      <c r="AE1696" s="12">
        <f>C1696/(1+0.13)/VLOOKUP(A1696,[1]选股结果!$A$2:$AX$3002,3,FALSE)</f>
        <v>0.884069748614032</v>
      </c>
      <c r="AF1696" s="12">
        <f>(S1696/(1+0.1)+Z1696)/(VLOOKUP(A1696,[1]选股结果!$A$2:$AY$3002,51,FALSE))</f>
        <v>0.961674347886645</v>
      </c>
      <c r="AG1696" s="16"/>
      <c r="AH1696" s="12">
        <f>AD1696/VLOOKUP(A1696,[1]选股结果!$A$2:$AX$3002,35,FALSE)</f>
        <v>-1.43917486329925</v>
      </c>
      <c r="AI1696" s="10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S1696/(1+0.13)+Z1696)</f>
        <v>847815050.363182</v>
      </c>
      <c r="AJ1696" s="10">
        <f t="shared" si="113"/>
        <v>-1465607087.81318</v>
      </c>
      <c r="AK1696" s="18">
        <f>AD1696-VLOOKUP(A1696,[2]选股结果!$A$2:$G$4900,7,FALSE)</f>
        <v>-633919114.340001</v>
      </c>
    </row>
    <row r="1697" spans="1:37">
      <c r="A1697" s="5" t="s">
        <v>3427</v>
      </c>
      <c r="B1697" s="5" t="s">
        <v>3428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/>
      <c r="L1697" s="6">
        <v>0</v>
      </c>
      <c r="M1697" s="6">
        <v>0</v>
      </c>
      <c r="N1697" s="6"/>
      <c r="O1697" s="6">
        <v>0</v>
      </c>
      <c r="P1697" s="6">
        <v>4158406.69</v>
      </c>
      <c r="Q1697" s="6">
        <v>5723889.28</v>
      </c>
      <c r="R1697" s="6"/>
      <c r="S1697" s="6">
        <v>29983242.6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22566273.41</v>
      </c>
      <c r="AA1697" s="6">
        <v>18636800.93</v>
      </c>
      <c r="AB1697" s="10">
        <f t="shared" si="115"/>
        <v>185367268.61</v>
      </c>
      <c r="AC1697" s="10">
        <f t="shared" si="114"/>
        <v>75344723.63</v>
      </c>
      <c r="AD1697" s="10">
        <f t="shared" si="112"/>
        <v>110022544.98</v>
      </c>
      <c r="AE1697" s="12">
        <f>C1697/(1+0.13)/VLOOKUP(A1697,[1]选股结果!$A$2:$AX$3002,3,FALSE)</f>
        <v>1.02328197448131</v>
      </c>
      <c r="AF1697" s="12">
        <f>(S1697/(1+0.1)+Z1697)/(VLOOKUP(A1697,[1]选股结果!$A$2:$AY$3002,51,FALSE))</f>
        <v>0.367619975481305</v>
      </c>
      <c r="AG1697" s="16"/>
      <c r="AH1697" s="12">
        <f>AD1697/VLOOKUP(A1697,[1]选股结果!$A$2:$AX$3002,35,FALSE)</f>
        <v>4.35324274144822</v>
      </c>
      <c r="AI1697" s="10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S1697/(1+0.13)+Z1697)</f>
        <v>86430513.0511504</v>
      </c>
      <c r="AJ1697" s="10">
        <f t="shared" si="113"/>
        <v>23592031.9288496</v>
      </c>
      <c r="AK1697" s="18">
        <f>AD1697-VLOOKUP(A1697,[2]选股结果!$A$2:$G$4900,7,FALSE)</f>
        <v>110070295.55</v>
      </c>
    </row>
    <row r="1698" spans="1:37">
      <c r="A1698" s="5" t="s">
        <v>3429</v>
      </c>
      <c r="B1698" s="5" t="s">
        <v>3430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/>
      <c r="L1698" s="6">
        <v>0</v>
      </c>
      <c r="M1698" s="6">
        <v>0</v>
      </c>
      <c r="N1698" s="6"/>
      <c r="O1698" s="6">
        <v>0</v>
      </c>
      <c r="P1698" s="6">
        <v>167469350.04</v>
      </c>
      <c r="Q1698" s="6">
        <v>632604996.99</v>
      </c>
      <c r="R1698" s="6"/>
      <c r="S1698" s="6">
        <v>4148606565.5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1625842460.2</v>
      </c>
      <c r="AA1698" s="6">
        <v>931080301.61</v>
      </c>
      <c r="AB1698" s="10">
        <f t="shared" si="115"/>
        <v>7325286768.76</v>
      </c>
      <c r="AC1698" s="10">
        <f t="shared" si="114"/>
        <v>6872998677.35</v>
      </c>
      <c r="AD1698" s="10">
        <f t="shared" si="112"/>
        <v>452288091.410001</v>
      </c>
      <c r="AE1698" s="12">
        <f>C1698/(1+0.13)/VLOOKUP(A1698,[1]选股结果!$A$2:$AX$3002,3,FALSE)</f>
        <v>0.853800083725716</v>
      </c>
      <c r="AF1698" s="12">
        <f>(S1698/(1+0.1)+Z1698)/(VLOOKUP(A1698,[1]选股结果!$A$2:$AY$3002,51,FALSE))</f>
        <v>0.872108157426363</v>
      </c>
      <c r="AG1698" s="16"/>
      <c r="AH1698" s="12">
        <f>AD1698/VLOOKUP(A1698,[1]选股结果!$A$2:$AX$3002,35,FALSE)</f>
        <v>0.814567491888654</v>
      </c>
      <c r="AI1698" s="10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S1698/(1+0.13)+Z1698)</f>
        <v>891624307.014689</v>
      </c>
      <c r="AJ1698" s="10">
        <f t="shared" si="113"/>
        <v>-439336215.604689</v>
      </c>
      <c r="AK1698" s="18">
        <f>AD1698-VLOOKUP(A1698,[2]选股结果!$A$2:$G$4900,7,FALSE)</f>
        <v>452782818.210001</v>
      </c>
    </row>
    <row r="1699" spans="1:37">
      <c r="A1699" s="5" t="s">
        <v>3431</v>
      </c>
      <c r="B1699" s="5" t="s">
        <v>3432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/>
      <c r="L1699" s="6">
        <v>0</v>
      </c>
      <c r="M1699" s="6">
        <v>0</v>
      </c>
      <c r="N1699" s="6"/>
      <c r="O1699" s="6">
        <v>0</v>
      </c>
      <c r="P1699" s="6">
        <v>237336442.63</v>
      </c>
      <c r="Q1699" s="6">
        <v>647706719.86</v>
      </c>
      <c r="R1699" s="6"/>
      <c r="S1699" s="6">
        <v>5163232622.62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1210140217.46</v>
      </c>
      <c r="AA1699" s="6">
        <v>726526519.45</v>
      </c>
      <c r="AB1699" s="10">
        <f t="shared" si="115"/>
        <v>7539115355.14</v>
      </c>
      <c r="AC1699" s="10">
        <f t="shared" si="114"/>
        <v>7337235802.16</v>
      </c>
      <c r="AD1699" s="10">
        <f t="shared" si="112"/>
        <v>201879552.98</v>
      </c>
      <c r="AE1699" s="12">
        <f>C1699/(1+0.13)/VLOOKUP(A1699,[1]选股结果!$A$2:$AX$3002,3,FALSE)</f>
        <v>0.800381403383674</v>
      </c>
      <c r="AF1699" s="12">
        <f>(S1699/(1+0.1)+Z1699)/(VLOOKUP(A1699,[1]选股结果!$A$2:$AY$3002,51,FALSE))</f>
        <v>0.887157414879536</v>
      </c>
      <c r="AG1699" s="16"/>
      <c r="AH1699" s="12">
        <f>AD1699/VLOOKUP(A1699,[1]选股结果!$A$2:$AX$3002,35,FALSE)</f>
        <v>0.119961130952787</v>
      </c>
      <c r="AI1699" s="10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S1699/(1+0.13)+Z1699)</f>
        <v>875577168.05177</v>
      </c>
      <c r="AJ1699" s="10">
        <f t="shared" si="113"/>
        <v>-673697615.071771</v>
      </c>
      <c r="AK1699" s="18">
        <f>AD1699-VLOOKUP(A1699,[2]选股结果!$A$2:$G$4900,7,FALSE)</f>
        <v>208759732.44</v>
      </c>
    </row>
    <row r="1700" spans="1:37">
      <c r="A1700" s="5" t="s">
        <v>3433</v>
      </c>
      <c r="B1700" s="5" t="s">
        <v>3434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/>
      <c r="L1700" s="6">
        <v>0</v>
      </c>
      <c r="M1700" s="6">
        <v>0</v>
      </c>
      <c r="N1700" s="6"/>
      <c r="O1700" s="6">
        <v>0</v>
      </c>
      <c r="P1700" s="6">
        <v>150065869.89</v>
      </c>
      <c r="Q1700" s="6">
        <v>128941057.6</v>
      </c>
      <c r="R1700" s="6"/>
      <c r="S1700" s="6">
        <v>2463621081.96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302070798.93</v>
      </c>
      <c r="AA1700" s="6">
        <v>319697921.96</v>
      </c>
      <c r="AB1700" s="10">
        <f t="shared" si="115"/>
        <v>3441005478.41</v>
      </c>
      <c r="AC1700" s="10">
        <f t="shared" si="114"/>
        <v>3235455672.74</v>
      </c>
      <c r="AD1700" s="10">
        <f t="shared" si="112"/>
        <v>205549805.67</v>
      </c>
      <c r="AE1700" s="12">
        <f>C1700/(1+0.13)/VLOOKUP(A1700,[1]选股结果!$A$2:$AX$3002,3,FALSE)</f>
        <v>0.66310780938509</v>
      </c>
      <c r="AF1700" s="12">
        <f>(S1700/(1+0.1)+Z1700)/(VLOOKUP(A1700,[1]选股结果!$A$2:$AY$3002,51,FALSE))</f>
        <v>0.544103981803036</v>
      </c>
      <c r="AG1700" s="16"/>
      <c r="AH1700" s="12">
        <f>AD1700/VLOOKUP(A1700,[1]选股结果!$A$2:$AX$3002,35,FALSE)</f>
        <v>-0.264430065043925</v>
      </c>
      <c r="AI1700" s="10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S1700/(1+0.13)+Z1700)</f>
        <v>2189131692.25779</v>
      </c>
      <c r="AJ1700" s="10">
        <f t="shared" si="113"/>
        <v>-1983581886.58779</v>
      </c>
      <c r="AK1700" s="18">
        <f>AD1700-VLOOKUP(A1700,[2]选股结果!$A$2:$G$4900,7,FALSE)</f>
        <v>229363072.03</v>
      </c>
    </row>
    <row r="1701" spans="1:37">
      <c r="A1701" s="5" t="s">
        <v>3435</v>
      </c>
      <c r="B1701" s="5" t="s">
        <v>3436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/>
      <c r="L1701" s="6">
        <v>0</v>
      </c>
      <c r="M1701" s="6">
        <v>0</v>
      </c>
      <c r="N1701" s="6"/>
      <c r="O1701" s="6">
        <v>0</v>
      </c>
      <c r="P1701" s="6">
        <v>5248855439.74</v>
      </c>
      <c r="Q1701" s="6">
        <v>35138591820.71</v>
      </c>
      <c r="R1701" s="6"/>
      <c r="S1701" s="6">
        <v>22883144051.3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843503940.63</v>
      </c>
      <c r="AA1701" s="6">
        <v>44548813381.4</v>
      </c>
      <c r="AB1701" s="10">
        <f t="shared" si="115"/>
        <v>82891558481.33</v>
      </c>
      <c r="AC1701" s="10">
        <f t="shared" si="114"/>
        <v>73524316813.07</v>
      </c>
      <c r="AD1701" s="10">
        <f t="shared" si="112"/>
        <v>9367241668.25999</v>
      </c>
      <c r="AE1701" s="12">
        <f>C1701/(1+0.13)/VLOOKUP(A1701,[1]选股结果!$A$2:$AX$3002,3,FALSE)</f>
        <v>0.961969926918727</v>
      </c>
      <c r="AF1701" s="12">
        <f>(S1701/(1+0.1)+Z1701)/(VLOOKUP(A1701,[1]选股结果!$A$2:$AY$3002,51,FALSE))</f>
        <v>0.541262747323171</v>
      </c>
      <c r="AG1701" s="16"/>
      <c r="AH1701" s="12">
        <f>AD1701/VLOOKUP(A1701,[1]选股结果!$A$2:$AX$3002,35,FALSE)</f>
        <v>5.1530325554297</v>
      </c>
      <c r="AI1701" s="10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S1701/(1+0.13)+Z1701)</f>
        <v>18898263051.8273</v>
      </c>
      <c r="AJ1701" s="10">
        <f t="shared" si="113"/>
        <v>-9531021383.56734</v>
      </c>
      <c r="AK1701" s="18">
        <f>AD1701-VLOOKUP(A1701,[2]选股结果!$A$2:$G$4900,7,FALSE)</f>
        <v>9517512036.22999</v>
      </c>
    </row>
    <row r="1702" spans="1:37">
      <c r="A1702" s="5" t="s">
        <v>3437</v>
      </c>
      <c r="B1702" s="5" t="s">
        <v>3438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/>
      <c r="L1702" s="6">
        <v>0</v>
      </c>
      <c r="M1702" s="6">
        <v>0</v>
      </c>
      <c r="N1702" s="6"/>
      <c r="O1702" s="6">
        <v>0</v>
      </c>
      <c r="P1702" s="6">
        <v>1158239027.58</v>
      </c>
      <c r="Q1702" s="6">
        <v>700813149.55</v>
      </c>
      <c r="R1702" s="6"/>
      <c r="S1702" s="6">
        <v>1948244870.59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659770839.99</v>
      </c>
      <c r="AA1702" s="6">
        <v>841660802.74</v>
      </c>
      <c r="AB1702" s="10">
        <f t="shared" si="115"/>
        <v>8754374546.24</v>
      </c>
      <c r="AC1702" s="10">
        <f t="shared" si="114"/>
        <v>4607915540.9</v>
      </c>
      <c r="AD1702" s="10">
        <f t="shared" si="112"/>
        <v>4146459005.34</v>
      </c>
      <c r="AE1702" s="12">
        <f>C1702/(1+0.13)/VLOOKUP(A1702,[1]选股结果!$A$2:$AX$3002,3,FALSE)</f>
        <v>0.930496484338648</v>
      </c>
      <c r="AF1702" s="12">
        <f>(S1702/(1+0.1)+Z1702)/(VLOOKUP(A1702,[1]选股结果!$A$2:$AY$3002,51,FALSE))</f>
        <v>0.672809360553705</v>
      </c>
      <c r="AG1702" s="16"/>
      <c r="AH1702" s="12">
        <f>AD1702/VLOOKUP(A1702,[1]选股结果!$A$2:$AX$3002,35,FALSE)</f>
        <v>1.09921748272196</v>
      </c>
      <c r="AI1702" s="10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S1702/(1+0.13)+Z1702)</f>
        <v>1229181556.7531</v>
      </c>
      <c r="AJ1702" s="10">
        <f t="shared" si="113"/>
        <v>2917277448.5869</v>
      </c>
      <c r="AK1702" s="18">
        <f>AD1702-VLOOKUP(A1702,[2]选股结果!$A$2:$G$4900,7,FALSE)</f>
        <v>4146456971.49</v>
      </c>
    </row>
    <row r="1703" spans="1:37">
      <c r="A1703" s="5" t="s">
        <v>3439</v>
      </c>
      <c r="B1703" s="5" t="s">
        <v>3440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/>
      <c r="L1703" s="6">
        <v>0</v>
      </c>
      <c r="M1703" s="6">
        <v>0</v>
      </c>
      <c r="N1703" s="6"/>
      <c r="O1703" s="6">
        <v>0</v>
      </c>
      <c r="P1703" s="6">
        <v>341107485.81</v>
      </c>
      <c r="Q1703" s="6">
        <v>482581598.34</v>
      </c>
      <c r="R1703" s="6"/>
      <c r="S1703" s="6">
        <v>2728247743.05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1024638322.78</v>
      </c>
      <c r="AA1703" s="6">
        <v>376911644.81</v>
      </c>
      <c r="AB1703" s="10">
        <f t="shared" si="115"/>
        <v>4879171682.72</v>
      </c>
      <c r="AC1703" s="10">
        <f t="shared" si="114"/>
        <v>4470905196.45</v>
      </c>
      <c r="AD1703" s="10">
        <f t="shared" si="112"/>
        <v>408266486.27</v>
      </c>
      <c r="AE1703" s="12">
        <f>C1703/(1+0.13)/VLOOKUP(A1703,[1]选股结果!$A$2:$AX$3002,3,FALSE)</f>
        <v>0.750802565458153</v>
      </c>
      <c r="AF1703" s="12">
        <f>(S1703/(1+0.1)+Z1703)/(VLOOKUP(A1703,[1]选股结果!$A$2:$AY$3002,51,FALSE))</f>
        <v>0.755398292388427</v>
      </c>
      <c r="AG1703" s="16"/>
      <c r="AH1703" s="12">
        <f>AD1703/VLOOKUP(A1703,[1]选股结果!$A$2:$AX$3002,35,FALSE)</f>
        <v>0.795256224759102</v>
      </c>
      <c r="AI1703" s="10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S1703/(1+0.13)+Z1703)</f>
        <v>1200738857.91743</v>
      </c>
      <c r="AJ1703" s="10">
        <f t="shared" si="113"/>
        <v>-792472371.647432</v>
      </c>
      <c r="AK1703" s="18">
        <f>AD1703-VLOOKUP(A1703,[2]选股结果!$A$2:$G$4900,7,FALSE)</f>
        <v>420159465.44</v>
      </c>
    </row>
    <row r="1704" spans="1:37">
      <c r="A1704" s="5" t="s">
        <v>3441</v>
      </c>
      <c r="B1704" s="5" t="s">
        <v>3442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/>
      <c r="L1704" s="6">
        <v>0</v>
      </c>
      <c r="M1704" s="6">
        <v>0</v>
      </c>
      <c r="N1704" s="6"/>
      <c r="O1704" s="6">
        <v>0</v>
      </c>
      <c r="P1704" s="6">
        <v>42074806.71</v>
      </c>
      <c r="Q1704" s="6">
        <v>17713128.81</v>
      </c>
      <c r="R1704" s="6"/>
      <c r="S1704" s="6">
        <v>117934896.44</v>
      </c>
      <c r="T1704" s="6">
        <v>0</v>
      </c>
      <c r="U1704" s="6">
        <v>0</v>
      </c>
      <c r="V1704" s="6">
        <v>0</v>
      </c>
      <c r="W1704" s="6">
        <v>0</v>
      </c>
      <c r="X1704" s="6">
        <v>16084.22</v>
      </c>
      <c r="Y1704" s="6">
        <v>0</v>
      </c>
      <c r="Z1704" s="6">
        <v>102340732.78</v>
      </c>
      <c r="AA1704" s="6">
        <v>16757443.17</v>
      </c>
      <c r="AB1704" s="10">
        <f t="shared" si="115"/>
        <v>445463166.09</v>
      </c>
      <c r="AC1704" s="10">
        <f t="shared" si="114"/>
        <v>279123963.32</v>
      </c>
      <c r="AD1704" s="10">
        <f t="shared" si="112"/>
        <v>166339202.77</v>
      </c>
      <c r="AE1704" s="12">
        <f>C1704/(1+0.13)/VLOOKUP(A1704,[1]选股结果!$A$2:$AX$3002,3,FALSE)</f>
        <v>0.464110573995991</v>
      </c>
      <c r="AF1704" s="12">
        <f>(S1704/(1+0.1)+Z1704)/(VLOOKUP(A1704,[1]选股结果!$A$2:$AY$3002,51,FALSE))</f>
        <v>0.269834321237103</v>
      </c>
      <c r="AG1704" s="16"/>
      <c r="AH1704" s="12">
        <f>AD1704/VLOOKUP(A1704,[1]选股结果!$A$2:$AX$3002,35,FALSE)</f>
        <v>5.11326168910917</v>
      </c>
      <c r="AI1704" s="10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S1704/(1+0.13)+Z1704)</f>
        <v>569895590.018849</v>
      </c>
      <c r="AJ1704" s="10">
        <f t="shared" si="113"/>
        <v>-403556387.24885</v>
      </c>
      <c r="AK1704" s="18">
        <f>AD1704-VLOOKUP(A1704,[2]选股结果!$A$2:$G$4900,7,FALSE)</f>
        <v>166473076.08</v>
      </c>
    </row>
    <row r="1705" spans="1:37">
      <c r="A1705" s="5" t="s">
        <v>3443</v>
      </c>
      <c r="B1705" s="5" t="s">
        <v>3444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/>
      <c r="L1705" s="6">
        <v>0</v>
      </c>
      <c r="M1705" s="6">
        <v>0</v>
      </c>
      <c r="N1705" s="6"/>
      <c r="O1705" s="6">
        <v>0</v>
      </c>
      <c r="P1705" s="6">
        <v>1263867720.7</v>
      </c>
      <c r="Q1705" s="6">
        <v>357722261.48</v>
      </c>
      <c r="R1705" s="6"/>
      <c r="S1705" s="6">
        <v>3161363236.72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1546737299.97</v>
      </c>
      <c r="AA1705" s="6">
        <v>4781069905.04</v>
      </c>
      <c r="AB1705" s="10">
        <f t="shared" si="115"/>
        <v>12256903444.72</v>
      </c>
      <c r="AC1705" s="10">
        <f t="shared" si="114"/>
        <v>10753038162.43</v>
      </c>
      <c r="AD1705" s="10">
        <f t="shared" si="112"/>
        <v>1503865282.29</v>
      </c>
      <c r="AE1705" s="12">
        <f>C1705/(1+0.13)/VLOOKUP(A1705,[1]选股结果!$A$2:$AX$3002,3,FALSE)</f>
        <v>0.88239974584173</v>
      </c>
      <c r="AF1705" s="12">
        <f>(S1705/(1+0.1)+Z1705)/(VLOOKUP(A1705,[1]选股结果!$A$2:$AY$3002,51,FALSE))</f>
        <v>0.452398770122454</v>
      </c>
      <c r="AG1705" s="16"/>
      <c r="AH1705" s="12">
        <f>AD1705/VLOOKUP(A1705,[1]选股结果!$A$2:$AX$3002,35,FALSE)</f>
        <v>0.792106825621829</v>
      </c>
      <c r="AI1705" s="10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S1705/(1+0.13)+Z1705)</f>
        <v>5427293503.47186</v>
      </c>
      <c r="AJ1705" s="10">
        <f t="shared" si="113"/>
        <v>-3923428221.18186</v>
      </c>
      <c r="AK1705" s="18">
        <f>AD1705-VLOOKUP(A1705,[2]选股结果!$A$2:$G$4900,7,FALSE)</f>
        <v>1522223141.5</v>
      </c>
    </row>
    <row r="1706" spans="1:37">
      <c r="A1706" s="5" t="s">
        <v>3445</v>
      </c>
      <c r="B1706" s="5" t="s">
        <v>3446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/>
      <c r="L1706" s="6">
        <v>0</v>
      </c>
      <c r="M1706" s="6">
        <v>0</v>
      </c>
      <c r="N1706" s="6"/>
      <c r="O1706" s="6">
        <v>0</v>
      </c>
      <c r="P1706" s="6">
        <v>3074062.72</v>
      </c>
      <c r="Q1706" s="6">
        <v>2320549.54</v>
      </c>
      <c r="R1706" s="6"/>
      <c r="S1706" s="6">
        <v>94266355.01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16329889.16</v>
      </c>
      <c r="AA1706" s="6">
        <v>41432567.46</v>
      </c>
      <c r="AB1706" s="10">
        <f t="shared" si="115"/>
        <v>76321332.39</v>
      </c>
      <c r="AC1706" s="10">
        <f t="shared" si="114"/>
        <v>155102874.35</v>
      </c>
      <c r="AD1706" s="10">
        <f t="shared" si="112"/>
        <v>-78781541.96</v>
      </c>
      <c r="AE1706" s="12">
        <f>C1706/(1+0.13)/VLOOKUP(A1706,[1]选股结果!$A$2:$AX$3002,3,FALSE)</f>
        <v>0.803767403841576</v>
      </c>
      <c r="AF1706" s="12">
        <f>(S1706/(1+0.1)+Z1706)/(VLOOKUP(A1706,[1]选股结果!$A$2:$AY$3002,51,FALSE))</f>
        <v>0.815038630898664</v>
      </c>
      <c r="AG1706" s="16"/>
      <c r="AH1706" s="12">
        <f>AD1706/VLOOKUP(A1706,[1]选股结果!$A$2:$AX$3002,35,FALSE)</f>
        <v>1.28952316034324</v>
      </c>
      <c r="AI1706" s="10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S1706/(1+0.13)+Z1706)</f>
        <v>25428606.4638053</v>
      </c>
      <c r="AJ1706" s="10">
        <f t="shared" si="113"/>
        <v>-104210148.423805</v>
      </c>
      <c r="AK1706" s="18">
        <f>AD1706-VLOOKUP(A1706,[2]选股结果!$A$2:$G$4900,7,FALSE)</f>
        <v>-78781541.96</v>
      </c>
    </row>
    <row r="1707" spans="1:37">
      <c r="A1707" s="5" t="s">
        <v>3447</v>
      </c>
      <c r="B1707" s="5" t="s">
        <v>3448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/>
      <c r="L1707" s="6">
        <v>0</v>
      </c>
      <c r="M1707" s="6">
        <v>0</v>
      </c>
      <c r="N1707" s="6"/>
      <c r="O1707" s="6">
        <v>0</v>
      </c>
      <c r="P1707" s="6">
        <v>12481909745.02</v>
      </c>
      <c r="Q1707" s="6">
        <v>123767867314.42</v>
      </c>
      <c r="R1707" s="6"/>
      <c r="S1707" s="6">
        <v>50560781530.49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5435347533.26</v>
      </c>
      <c r="AA1707" s="6">
        <v>131193576142.02</v>
      </c>
      <c r="AB1707" s="10">
        <f t="shared" si="115"/>
        <v>198184843963.29</v>
      </c>
      <c r="AC1707" s="10">
        <f t="shared" si="114"/>
        <v>199671614950.79</v>
      </c>
      <c r="AD1707" s="10">
        <f t="shared" si="112"/>
        <v>-1486770987.5</v>
      </c>
      <c r="AE1707" s="12">
        <f>C1707/(1+0.13)/VLOOKUP(A1707,[1]选股结果!$A$2:$AX$3002,3,FALSE)</f>
        <v>1.22339065087784</v>
      </c>
      <c r="AF1707" s="12">
        <f>(S1707/(1+0.1)+Z1707)/(VLOOKUP(A1707,[1]选股结果!$A$2:$AY$3002,51,FALSE))</f>
        <v>1.00611972333874</v>
      </c>
      <c r="AG1707" s="16"/>
      <c r="AH1707" s="12">
        <f>AD1707/VLOOKUP(A1707,[1]选股结果!$A$2:$AX$3002,35,FALSE)</f>
        <v>-0.278980976914787</v>
      </c>
      <c r="AI1707" s="10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S1707/(1+0.13)+Z1707)</f>
        <v>907653746.868935</v>
      </c>
      <c r="AJ1707" s="10">
        <f t="shared" si="113"/>
        <v>-2394424734.36893</v>
      </c>
      <c r="AK1707" s="18">
        <f>AD1707-VLOOKUP(A1707,[2]选股结果!$A$2:$G$4900,7,FALSE)</f>
        <v>-1487358688.04</v>
      </c>
    </row>
    <row r="1708" spans="1:37">
      <c r="A1708" s="5" t="s">
        <v>3449</v>
      </c>
      <c r="B1708" s="5" t="s">
        <v>3450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/>
      <c r="L1708" s="6">
        <v>0</v>
      </c>
      <c r="M1708" s="6">
        <v>0</v>
      </c>
      <c r="N1708" s="6"/>
      <c r="O1708" s="6">
        <v>0</v>
      </c>
      <c r="P1708" s="6">
        <v>138537707.53</v>
      </c>
      <c r="Q1708" s="6">
        <v>17529364.7</v>
      </c>
      <c r="R1708" s="6"/>
      <c r="S1708" s="6">
        <v>2687858906.36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236448870.6</v>
      </c>
      <c r="AA1708" s="6">
        <v>78705085.07</v>
      </c>
      <c r="AB1708" s="10">
        <f t="shared" si="115"/>
        <v>3420835196.45</v>
      </c>
      <c r="AC1708" s="10">
        <f t="shared" si="114"/>
        <v>3141550569.56</v>
      </c>
      <c r="AD1708" s="10">
        <f t="shared" si="112"/>
        <v>279284626.889999</v>
      </c>
      <c r="AE1708" s="12">
        <f>C1708/(1+0.13)/VLOOKUP(A1708,[1]选股结果!$A$2:$AX$3002,3,FALSE)</f>
        <v>0.93077464438107</v>
      </c>
      <c r="AF1708" s="12">
        <f>(S1708/(1+0.1)+Z1708)/(VLOOKUP(A1708,[1]选股结果!$A$2:$AY$3002,51,FALSE))</f>
        <v>0.897113248452357</v>
      </c>
      <c r="AG1708" s="16"/>
      <c r="AH1708" s="12">
        <f>AD1708/VLOOKUP(A1708,[1]选股结果!$A$2:$AX$3002,35,FALSE)</f>
        <v>2.11478429703939</v>
      </c>
      <c r="AI1708" s="10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S1708/(1+0.13)+Z1708)</f>
        <v>372226700.381416</v>
      </c>
      <c r="AJ1708" s="10">
        <f t="shared" si="113"/>
        <v>-92942073.4914165</v>
      </c>
      <c r="AK1708" s="18">
        <f>AD1708-VLOOKUP(A1708,[2]选股结果!$A$2:$G$4900,7,FALSE)</f>
        <v>282139348.469999</v>
      </c>
    </row>
    <row r="1709" spans="1:37">
      <c r="A1709" s="5" t="s">
        <v>3451</v>
      </c>
      <c r="B1709" s="5" t="s">
        <v>3452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/>
      <c r="L1709" s="6">
        <v>0</v>
      </c>
      <c r="M1709" s="6">
        <v>0</v>
      </c>
      <c r="N1709" s="6"/>
      <c r="O1709" s="6">
        <v>0</v>
      </c>
      <c r="P1709" s="6">
        <v>531096403.7</v>
      </c>
      <c r="Q1709" s="6">
        <v>156335622.99</v>
      </c>
      <c r="R1709" s="6"/>
      <c r="S1709" s="6">
        <v>3531391061.13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826818991.72</v>
      </c>
      <c r="AA1709" s="6">
        <v>381607735.11</v>
      </c>
      <c r="AB1709" s="10">
        <f t="shared" si="115"/>
        <v>5604429671.95</v>
      </c>
      <c r="AC1709" s="10">
        <f t="shared" si="114"/>
        <v>5270914191.66</v>
      </c>
      <c r="AD1709" s="10">
        <f t="shared" si="112"/>
        <v>333515480.29</v>
      </c>
      <c r="AE1709" s="12">
        <f>C1709/(1+0.13)/VLOOKUP(A1709,[1]选股结果!$A$2:$AX$3002,3,FALSE)</f>
        <v>0.585343805157899</v>
      </c>
      <c r="AF1709" s="12">
        <f>(S1709/(1+0.1)+Z1709)/(VLOOKUP(A1709,[1]选股结果!$A$2:$AY$3002,51,FALSE))</f>
        <v>0.550694620346892</v>
      </c>
      <c r="AG1709" s="16"/>
      <c r="AH1709" s="12">
        <f>AD1709/VLOOKUP(A1709,[1]选股结果!$A$2:$AX$3002,35,FALSE)</f>
        <v>0.516825098266756</v>
      </c>
      <c r="AI1709" s="10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S1709/(1+0.13)+Z1709)</f>
        <v>3379114719.80159</v>
      </c>
      <c r="AJ1709" s="10">
        <f t="shared" si="113"/>
        <v>-3045599239.51159</v>
      </c>
      <c r="AK1709" s="18">
        <f>AD1709-VLOOKUP(A1709,[2]选股结果!$A$2:$G$4900,7,FALSE)</f>
        <v>358901562.93</v>
      </c>
    </row>
    <row r="1710" spans="1:37">
      <c r="A1710" s="5" t="s">
        <v>3453</v>
      </c>
      <c r="B1710" s="5" t="s">
        <v>3454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/>
      <c r="L1710" s="6">
        <v>0</v>
      </c>
      <c r="M1710" s="6">
        <v>0</v>
      </c>
      <c r="N1710" s="6"/>
      <c r="O1710" s="6">
        <v>0</v>
      </c>
      <c r="P1710" s="6">
        <v>78380154.36</v>
      </c>
      <c r="Q1710" s="6">
        <v>35998548.45</v>
      </c>
      <c r="R1710" s="6"/>
      <c r="S1710" s="6">
        <v>2972150492.31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227218146.12</v>
      </c>
      <c r="AA1710" s="6">
        <v>181951147.52</v>
      </c>
      <c r="AB1710" s="10">
        <f t="shared" si="115"/>
        <v>3929575723.77</v>
      </c>
      <c r="AC1710" s="10">
        <f t="shared" si="114"/>
        <v>3459699940.31</v>
      </c>
      <c r="AD1710" s="10">
        <f t="shared" si="112"/>
        <v>469875783.46</v>
      </c>
      <c r="AE1710" s="12">
        <f>C1710/(1+0.13)/VLOOKUP(A1710,[1]选股结果!$A$2:$AX$3002,3,FALSE)</f>
        <v>0.718874481230934</v>
      </c>
      <c r="AF1710" s="12">
        <f>(S1710/(1+0.1)+Z1710)/(VLOOKUP(A1710,[1]选股结果!$A$2:$AY$3002,51,FALSE))</f>
        <v>0.702838645309771</v>
      </c>
      <c r="AG1710" s="16"/>
      <c r="AH1710" s="12">
        <f>AD1710/VLOOKUP(A1710,[1]选股结果!$A$2:$AX$3002,35,FALSE)</f>
        <v>0.892896097221431</v>
      </c>
      <c r="AI1710" s="10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S1710/(1+0.13)+Z1710)</f>
        <v>1310192620.47938</v>
      </c>
      <c r="AJ1710" s="10">
        <f t="shared" si="113"/>
        <v>-840316837.019381</v>
      </c>
      <c r="AK1710" s="18">
        <f>AD1710-VLOOKUP(A1710,[2]选股结果!$A$2:$G$4900,7,FALSE)</f>
        <v>470268601.18</v>
      </c>
    </row>
    <row r="1711" spans="1:37">
      <c r="A1711" s="5" t="s">
        <v>3455</v>
      </c>
      <c r="B1711" s="5" t="s">
        <v>3456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/>
      <c r="L1711" s="6">
        <v>1880000000</v>
      </c>
      <c r="M1711" s="6">
        <v>7129707059.58</v>
      </c>
      <c r="N1711" s="6"/>
      <c r="O1711" s="6">
        <v>0</v>
      </c>
      <c r="P1711" s="6">
        <v>3834287498.58</v>
      </c>
      <c r="Q1711" s="6">
        <v>5725701801.96</v>
      </c>
      <c r="R1711" s="6"/>
      <c r="S1711" s="6">
        <v>2066647088.58</v>
      </c>
      <c r="T1711" s="6">
        <v>-2219138593</v>
      </c>
      <c r="U1711" s="6">
        <v>0</v>
      </c>
      <c r="V1711" s="6">
        <v>0</v>
      </c>
      <c r="W1711" s="6">
        <v>0</v>
      </c>
      <c r="X1711" s="6">
        <v>1673480652.99</v>
      </c>
      <c r="Y1711" s="6">
        <v>0</v>
      </c>
      <c r="Z1711" s="6">
        <v>1626960682.91</v>
      </c>
      <c r="AA1711" s="6">
        <v>11309389339.17</v>
      </c>
      <c r="AB1711" s="10">
        <f t="shared" si="115"/>
        <v>25509932105.96</v>
      </c>
      <c r="AC1711" s="10">
        <f t="shared" si="114"/>
        <v>18291626669.23</v>
      </c>
      <c r="AD1711" s="10">
        <f t="shared" si="112"/>
        <v>7218305436.73</v>
      </c>
      <c r="AE1711" s="12">
        <f>C1711/(1+0.13)/VLOOKUP(A1711,[1]选股结果!$A$2:$AX$3002,3,FALSE)</f>
        <v>1.01461023060976</v>
      </c>
      <c r="AF1711" s="12">
        <f>(S1711/(1+0.1)+Z1711)/(VLOOKUP(A1711,[1]选股结果!$A$2:$AY$3002,51,FALSE))</f>
        <v>0.816023170764365</v>
      </c>
      <c r="AG1711" s="16"/>
      <c r="AH1711" s="12">
        <f>AD1711/VLOOKUP(A1711,[1]选股结果!$A$2:$AX$3002,35,FALSE)</f>
        <v>-2.17853801291621</v>
      </c>
      <c r="AI1711" s="10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S1711/(1+0.13)+Z1711)</f>
        <v>840264778.368141</v>
      </c>
      <c r="AJ1711" s="10">
        <f t="shared" si="113"/>
        <v>6378040658.36186</v>
      </c>
      <c r="AK1711" s="18">
        <f>AD1711-VLOOKUP(A1711,[2]选股结果!$A$2:$G$4900,7,FALSE)</f>
        <v>7218574122.36</v>
      </c>
    </row>
    <row r="1712" spans="1:37">
      <c r="A1712" s="5" t="s">
        <v>3457</v>
      </c>
      <c r="B1712" s="5" t="s">
        <v>3458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/>
      <c r="L1712" s="6">
        <v>0</v>
      </c>
      <c r="M1712" s="6">
        <v>0</v>
      </c>
      <c r="N1712" s="6"/>
      <c r="O1712" s="6">
        <v>0</v>
      </c>
      <c r="P1712" s="6">
        <v>13369776.14</v>
      </c>
      <c r="Q1712" s="6">
        <v>73656110.65</v>
      </c>
      <c r="R1712" s="6"/>
      <c r="S1712" s="6">
        <v>1680098746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445553447.6</v>
      </c>
      <c r="AA1712" s="6">
        <v>112523603.26</v>
      </c>
      <c r="AB1712" s="10">
        <f t="shared" si="115"/>
        <v>2051293672.88</v>
      </c>
      <c r="AC1712" s="10">
        <f t="shared" si="114"/>
        <v>2251545573</v>
      </c>
      <c r="AD1712" s="10">
        <f t="shared" si="112"/>
        <v>-200251900.12</v>
      </c>
      <c r="AE1712" s="12">
        <f>C1712/(1+0.13)/VLOOKUP(A1712,[1]选股结果!$A$2:$AX$3002,3,FALSE)</f>
        <v>0.762563272191908</v>
      </c>
      <c r="AF1712" s="12">
        <f>(S1712/(1+0.1)+Z1712)/(VLOOKUP(A1712,[1]选股结果!$A$2:$AY$3002,51,FALSE))</f>
        <v>0.871675387770085</v>
      </c>
      <c r="AG1712" s="16"/>
      <c r="AH1712" s="12">
        <f>AD1712/VLOOKUP(A1712,[1]选股结果!$A$2:$AX$3002,35,FALSE)</f>
        <v>5.73226289521176</v>
      </c>
      <c r="AI1712" s="10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S1712/(1+0.13)+Z1712)</f>
        <v>330994349.832478</v>
      </c>
      <c r="AJ1712" s="10">
        <f t="shared" si="113"/>
        <v>-531246249.952477</v>
      </c>
      <c r="AK1712" s="18">
        <f>AD1712-VLOOKUP(A1712,[2]选股结果!$A$2:$G$4900,7,FALSE)</f>
        <v>-199820282.21</v>
      </c>
    </row>
    <row r="1713" spans="1:37">
      <c r="A1713" s="5" t="s">
        <v>3459</v>
      </c>
      <c r="B1713" s="5" t="s">
        <v>3460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/>
      <c r="L1713" s="6">
        <v>0</v>
      </c>
      <c r="M1713" s="6">
        <v>0</v>
      </c>
      <c r="N1713" s="6"/>
      <c r="O1713" s="6">
        <v>0</v>
      </c>
      <c r="P1713" s="6">
        <v>550085054.53</v>
      </c>
      <c r="Q1713" s="6">
        <v>120431423.77</v>
      </c>
      <c r="R1713" s="6"/>
      <c r="S1713" s="6">
        <v>6729439415.99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177347190.96</v>
      </c>
      <c r="AA1713" s="6">
        <v>101928087.51</v>
      </c>
      <c r="AB1713" s="10">
        <f t="shared" si="115"/>
        <v>7791847374.99</v>
      </c>
      <c r="AC1713" s="10">
        <f t="shared" si="114"/>
        <v>7558799748.99</v>
      </c>
      <c r="AD1713" s="10">
        <f t="shared" si="112"/>
        <v>233047626.000001</v>
      </c>
      <c r="AE1713" s="12">
        <f>C1713/(1+0.13)/VLOOKUP(A1713,[1]选股结果!$A$2:$AX$3002,3,FALSE)</f>
        <v>0.871355117577667</v>
      </c>
      <c r="AF1713" s="12">
        <f>(S1713/(1+0.1)+Z1713)/(VLOOKUP(A1713,[1]选股结果!$A$2:$AY$3002,51,FALSE))</f>
        <v>0.929877847542587</v>
      </c>
      <c r="AG1713" s="16"/>
      <c r="AH1713" s="12">
        <f>AD1713/VLOOKUP(A1713,[1]选股结果!$A$2:$AX$3002,35,FALSE)</f>
        <v>0.292551337254587</v>
      </c>
      <c r="AI1713" s="10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S1713/(1+0.13)+Z1713)</f>
        <v>637123921.094867</v>
      </c>
      <c r="AJ1713" s="10">
        <f t="shared" si="113"/>
        <v>-404076295.094866</v>
      </c>
      <c r="AK1713" s="18">
        <f>AD1713-VLOOKUP(A1713,[2]选股结果!$A$2:$G$4900,7,FALSE)</f>
        <v>233135189.110001</v>
      </c>
    </row>
    <row r="1714" spans="1:37">
      <c r="A1714" s="5" t="s">
        <v>3461</v>
      </c>
      <c r="B1714" s="5" t="s">
        <v>3462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/>
      <c r="L1714" s="6">
        <v>0</v>
      </c>
      <c r="M1714" s="6">
        <v>0</v>
      </c>
      <c r="N1714" s="6"/>
      <c r="O1714" s="6">
        <v>0</v>
      </c>
      <c r="P1714" s="6">
        <v>861552209.37</v>
      </c>
      <c r="Q1714" s="6">
        <v>349785840.79</v>
      </c>
      <c r="R1714" s="6"/>
      <c r="S1714" s="6">
        <v>1098315346.32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2132562036.82</v>
      </c>
      <c r="AA1714" s="6">
        <v>373621340.96</v>
      </c>
      <c r="AB1714" s="10">
        <f t="shared" si="115"/>
        <v>5437774766.36</v>
      </c>
      <c r="AC1714" s="10">
        <f t="shared" si="114"/>
        <v>4466050933.47</v>
      </c>
      <c r="AD1714" s="10">
        <f t="shared" si="112"/>
        <v>971723832.889999</v>
      </c>
      <c r="AE1714" s="12">
        <f>C1714/(1+0.13)/VLOOKUP(A1714,[1]选股结果!$A$2:$AX$3002,3,FALSE)</f>
        <v>0.73222782235366</v>
      </c>
      <c r="AF1714" s="12">
        <f>(S1714/(1+0.1)+Z1714)/(VLOOKUP(A1714,[1]选股结果!$A$2:$AY$3002,51,FALSE))</f>
        <v>0.62158814236138</v>
      </c>
      <c r="AG1714" s="16"/>
      <c r="AH1714" s="12">
        <f>AD1714/VLOOKUP(A1714,[1]选股结果!$A$2:$AX$3002,35,FALSE)</f>
        <v>1.12467149607203</v>
      </c>
      <c r="AI1714" s="10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S1714/(1+0.13)+Z1714)</f>
        <v>1932623976.07097</v>
      </c>
      <c r="AJ1714" s="10">
        <f t="shared" si="113"/>
        <v>-960900143.180975</v>
      </c>
      <c r="AK1714" s="18">
        <f>AD1714-VLOOKUP(A1714,[2]选股结果!$A$2:$G$4900,7,FALSE)</f>
        <v>971749335.799999</v>
      </c>
    </row>
    <row r="1715" spans="1:37">
      <c r="A1715" s="5" t="s">
        <v>3463</v>
      </c>
      <c r="B1715" s="5" t="s">
        <v>3464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/>
      <c r="L1715" s="6">
        <v>0</v>
      </c>
      <c r="M1715" s="6">
        <v>0</v>
      </c>
      <c r="N1715" s="6"/>
      <c r="O1715" s="6">
        <v>0</v>
      </c>
      <c r="P1715" s="6">
        <v>183990215.2</v>
      </c>
      <c r="Q1715" s="6">
        <v>42053724.33</v>
      </c>
      <c r="R1715" s="6"/>
      <c r="S1715" s="6">
        <v>3662539695.28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488760288.2</v>
      </c>
      <c r="AA1715" s="6">
        <v>96682539.75</v>
      </c>
      <c r="AB1715" s="10">
        <f t="shared" si="115"/>
        <v>4756821839.57</v>
      </c>
      <c r="AC1715" s="10">
        <f t="shared" si="114"/>
        <v>4431972738.43</v>
      </c>
      <c r="AD1715" s="10">
        <f t="shared" si="112"/>
        <v>324849101.139999</v>
      </c>
      <c r="AE1715" s="12">
        <f>C1715/(1+0.13)/VLOOKUP(A1715,[1]选股结果!$A$2:$AX$3002,3,FALSE)</f>
        <v>0.916331924180802</v>
      </c>
      <c r="AF1715" s="12">
        <f>(S1715/(1+0.1)+Z1715)/(VLOOKUP(A1715,[1]选股结果!$A$2:$AY$3002,51,FALSE))</f>
        <v>0.749417072170371</v>
      </c>
      <c r="AG1715" s="16"/>
      <c r="AH1715" s="12">
        <f>AD1715/VLOOKUP(A1715,[1]选股结果!$A$2:$AX$3002,35,FALSE)</f>
        <v>-0.315819084385087</v>
      </c>
      <c r="AI1715" s="10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S1715/(1+0.13)+Z1715)</f>
        <v>1365136667.10575</v>
      </c>
      <c r="AJ1715" s="10">
        <f t="shared" si="113"/>
        <v>-1040287565.96575</v>
      </c>
      <c r="AK1715" s="18">
        <f>AD1715-VLOOKUP(A1715,[2]选股结果!$A$2:$G$4900,7,FALSE)</f>
        <v>324849101.139999</v>
      </c>
    </row>
    <row r="1716" spans="1:37">
      <c r="A1716" s="5" t="s">
        <v>3465</v>
      </c>
      <c r="B1716" s="5" t="s">
        <v>3466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/>
      <c r="L1716" s="6">
        <v>0</v>
      </c>
      <c r="M1716" s="6">
        <v>0</v>
      </c>
      <c r="N1716" s="6"/>
      <c r="O1716" s="6">
        <v>0</v>
      </c>
      <c r="P1716" s="6">
        <v>155252611.86</v>
      </c>
      <c r="Q1716" s="6">
        <v>2218090542.25</v>
      </c>
      <c r="R1716" s="6"/>
      <c r="S1716" s="6">
        <v>5080867117.78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467823409.02</v>
      </c>
      <c r="AA1716" s="6">
        <v>2028168531.23</v>
      </c>
      <c r="AB1716" s="10">
        <f t="shared" si="115"/>
        <v>7854016570.75</v>
      </c>
      <c r="AC1716" s="10">
        <f t="shared" si="114"/>
        <v>7732111669.89</v>
      </c>
      <c r="AD1716" s="10">
        <f t="shared" si="112"/>
        <v>121904900.860002</v>
      </c>
      <c r="AE1716" s="12">
        <f>C1716/(1+0.13)/VLOOKUP(A1716,[1]选股结果!$A$2:$AX$3002,3,FALSE)</f>
        <v>0.602049867705413</v>
      </c>
      <c r="AF1716" s="12">
        <f>(S1716/(1+0.1)+Z1716)/(VLOOKUP(A1716,[1]选股结果!$A$2:$AY$3002,51,FALSE))</f>
        <v>0.623487624870534</v>
      </c>
      <c r="AG1716" s="16"/>
      <c r="AH1716" s="12">
        <f>AD1716/VLOOKUP(A1716,[1]选股结果!$A$2:$AX$3002,35,FALSE)</f>
        <v>-2.55180616084757</v>
      </c>
      <c r="AI1716" s="10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S1716/(1+0.13)+Z1716)</f>
        <v>3194445845.23381</v>
      </c>
      <c r="AJ1716" s="10">
        <f t="shared" si="113"/>
        <v>-3072540944.3738</v>
      </c>
      <c r="AK1716" s="18">
        <f>AD1716-VLOOKUP(A1716,[2]选股结果!$A$2:$G$4900,7,FALSE)</f>
        <v>121930855.370002</v>
      </c>
    </row>
    <row r="1717" spans="1:37">
      <c r="A1717" s="5" t="s">
        <v>3467</v>
      </c>
      <c r="B1717" s="5" t="s">
        <v>3468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/>
      <c r="L1717" s="6">
        <v>0</v>
      </c>
      <c r="M1717" s="6">
        <v>0</v>
      </c>
      <c r="N1717" s="6"/>
      <c r="O1717" s="6">
        <v>0</v>
      </c>
      <c r="P1717" s="6">
        <v>1118389215.46</v>
      </c>
      <c r="Q1717" s="6">
        <v>664719201.14</v>
      </c>
      <c r="R1717" s="6"/>
      <c r="S1717" s="6">
        <v>9593269229.25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1426491535.12</v>
      </c>
      <c r="AA1717" s="6">
        <v>2185721210.23</v>
      </c>
      <c r="AB1717" s="10">
        <f t="shared" si="115"/>
        <v>16502306074.08</v>
      </c>
      <c r="AC1717" s="10">
        <f t="shared" si="114"/>
        <v>14323871190.06</v>
      </c>
      <c r="AD1717" s="10">
        <f t="shared" si="112"/>
        <v>2178434884.02</v>
      </c>
      <c r="AE1717" s="12">
        <f>C1717/(1+0.13)/VLOOKUP(A1717,[1]选股结果!$A$2:$AX$3002,3,FALSE)</f>
        <v>0.990075460972764</v>
      </c>
      <c r="AF1717" s="12">
        <f>(S1717/(1+0.1)+Z1717)/(VLOOKUP(A1717,[1]选股结果!$A$2:$AY$3002,51,FALSE))</f>
        <v>0.90646631357554</v>
      </c>
      <c r="AG1717" s="16"/>
      <c r="AH1717" s="12">
        <f>AD1717/VLOOKUP(A1717,[1]选股结果!$A$2:$AX$3002,35,FALSE)</f>
        <v>1.09464626270366</v>
      </c>
      <c r="AI1717" s="10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S1717/(1+0.13)+Z1717)</f>
        <v>1278619396.9731</v>
      </c>
      <c r="AJ1717" s="10">
        <f t="shared" si="113"/>
        <v>899815487.046904</v>
      </c>
      <c r="AK1717" s="18">
        <f>AD1717-VLOOKUP(A1717,[2]选股结果!$A$2:$G$4900,7,FALSE)</f>
        <v>2180126987.81</v>
      </c>
    </row>
    <row r="1718" spans="1:37">
      <c r="A1718" s="5" t="s">
        <v>3469</v>
      </c>
      <c r="B1718" s="5" t="s">
        <v>3470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/>
      <c r="L1718" s="6">
        <v>0</v>
      </c>
      <c r="M1718" s="6">
        <v>0</v>
      </c>
      <c r="N1718" s="6"/>
      <c r="O1718" s="6">
        <v>0</v>
      </c>
      <c r="P1718" s="6">
        <v>158412385.86</v>
      </c>
      <c r="Q1718" s="6">
        <v>168410238.97</v>
      </c>
      <c r="R1718" s="6"/>
      <c r="S1718" s="6">
        <v>3416690235.17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673215558.16</v>
      </c>
      <c r="AA1718" s="6">
        <v>141440539.16</v>
      </c>
      <c r="AB1718" s="10">
        <f t="shared" si="115"/>
        <v>4426373615.22</v>
      </c>
      <c r="AC1718" s="10">
        <f t="shared" si="114"/>
        <v>4389758718.35</v>
      </c>
      <c r="AD1718" s="10">
        <f t="shared" si="112"/>
        <v>36614896.8700008</v>
      </c>
      <c r="AE1718" s="12">
        <f>C1718/(1+0.13)/VLOOKUP(A1718,[1]选股结果!$A$2:$AX$3002,3,FALSE)</f>
        <v>0.676641032646533</v>
      </c>
      <c r="AF1718" s="12">
        <f>(S1718/(1+0.1)+Z1718)/(VLOOKUP(A1718,[1]选股结果!$A$2:$AY$3002,51,FALSE))</f>
        <v>0.776029262397374</v>
      </c>
      <c r="AG1718" s="16"/>
      <c r="AH1718" s="12">
        <f>AD1718/VLOOKUP(A1718,[1]选股结果!$A$2:$AX$3002,35,FALSE)</f>
        <v>0.0569957527008475</v>
      </c>
      <c r="AI1718" s="10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S1718/(1+0.13)+Z1718)</f>
        <v>1173209972.08841</v>
      </c>
      <c r="AJ1718" s="10">
        <f t="shared" si="113"/>
        <v>-1136595075.21841</v>
      </c>
      <c r="AK1718" s="18">
        <f>AD1718-VLOOKUP(A1718,[2]选股结果!$A$2:$G$4900,7,FALSE)</f>
        <v>39858507.4900008</v>
      </c>
    </row>
    <row r="1719" spans="1:37">
      <c r="A1719" s="5" t="s">
        <v>3471</v>
      </c>
      <c r="B1719" s="5" t="s">
        <v>3472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/>
      <c r="L1719" s="6">
        <v>0</v>
      </c>
      <c r="M1719" s="6">
        <v>0</v>
      </c>
      <c r="N1719" s="6"/>
      <c r="O1719" s="6">
        <v>0</v>
      </c>
      <c r="P1719" s="6">
        <v>105352963.79</v>
      </c>
      <c r="Q1719" s="6">
        <v>13196746.82</v>
      </c>
      <c r="R1719" s="6"/>
      <c r="S1719" s="6">
        <v>1178480995.59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222505457.58</v>
      </c>
      <c r="AA1719" s="6">
        <v>224138728.33</v>
      </c>
      <c r="AB1719" s="10">
        <f t="shared" si="115"/>
        <v>1487774522.54</v>
      </c>
      <c r="AC1719" s="10">
        <f t="shared" si="114"/>
        <v>1730478145.29</v>
      </c>
      <c r="AD1719" s="10">
        <f t="shared" si="112"/>
        <v>-242703622.75</v>
      </c>
      <c r="AE1719" s="12">
        <f>C1719/(1+0.13)/VLOOKUP(A1719,[1]选股结果!$A$2:$AX$3002,3,FALSE)</f>
        <v>0.805904851024015</v>
      </c>
      <c r="AF1719" s="12">
        <f>(S1719/(1+0.1)+Z1719)/(VLOOKUP(A1719,[1]选股结果!$A$2:$AY$3002,51,FALSE))</f>
        <v>0.840469883838958</v>
      </c>
      <c r="AG1719" s="16"/>
      <c r="AH1719" s="12">
        <f>AD1719/VLOOKUP(A1719,[1]选股结果!$A$2:$AX$3002,35,FALSE)</f>
        <v>-3.20364108639115</v>
      </c>
      <c r="AI1719" s="10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S1719/(1+0.13)+Z1719)</f>
        <v>274029649.199646</v>
      </c>
      <c r="AJ1719" s="10">
        <f t="shared" si="113"/>
        <v>-516733271.949646</v>
      </c>
      <c r="AK1719" s="18">
        <f>AD1719-VLOOKUP(A1719,[2]选股结果!$A$2:$G$4900,7,FALSE)</f>
        <v>-242580682.31</v>
      </c>
    </row>
    <row r="1720" spans="1:37">
      <c r="A1720" s="5" t="s">
        <v>3473</v>
      </c>
      <c r="B1720" s="5" t="s">
        <v>3474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/>
      <c r="L1720" s="6">
        <v>0</v>
      </c>
      <c r="M1720" s="6">
        <v>0</v>
      </c>
      <c r="N1720" s="6"/>
      <c r="O1720" s="6">
        <v>0</v>
      </c>
      <c r="P1720" s="6">
        <v>20892562.42</v>
      </c>
      <c r="Q1720" s="6">
        <v>25448191.94</v>
      </c>
      <c r="R1720" s="6"/>
      <c r="S1720" s="6">
        <v>432578514.88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186835329.99</v>
      </c>
      <c r="AA1720" s="6">
        <v>88461008.41</v>
      </c>
      <c r="AB1720" s="10">
        <f t="shared" si="115"/>
        <v>674150576.94</v>
      </c>
      <c r="AC1720" s="10">
        <f t="shared" si="114"/>
        <v>728767415.7</v>
      </c>
      <c r="AD1720" s="10">
        <f t="shared" si="112"/>
        <v>-54616838.7599999</v>
      </c>
      <c r="AE1720" s="12">
        <f>C1720/(1+0.13)/VLOOKUP(A1720,[1]选股结果!$A$2:$AX$3002,3,FALSE)</f>
        <v>0.764334493926435</v>
      </c>
      <c r="AF1720" s="12">
        <f>(S1720/(1+0.1)+Z1720)/(VLOOKUP(A1720,[1]选股结果!$A$2:$AY$3002,51,FALSE))</f>
        <v>0.72740129211043</v>
      </c>
      <c r="AG1720" s="16"/>
      <c r="AH1720" s="12">
        <f>AD1720/VLOOKUP(A1720,[1]选股结果!$A$2:$AX$3002,35,FALSE)</f>
        <v>0.824079669432496</v>
      </c>
      <c r="AI1720" s="10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S1720/(1+0.13)+Z1720)</f>
        <v>227832571.343451</v>
      </c>
      <c r="AJ1720" s="10">
        <f t="shared" si="113"/>
        <v>-282449410.103451</v>
      </c>
      <c r="AK1720" s="18">
        <f>AD1720-VLOOKUP(A1720,[2]选股结果!$A$2:$G$4900,7,FALSE)</f>
        <v>-54579008.4299999</v>
      </c>
    </row>
    <row r="1721" spans="1:37">
      <c r="A1721" s="5" t="s">
        <v>3475</v>
      </c>
      <c r="B1721" s="5" t="s">
        <v>3476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/>
      <c r="L1721" s="6">
        <v>0</v>
      </c>
      <c r="M1721" s="6">
        <v>0</v>
      </c>
      <c r="N1721" s="6"/>
      <c r="O1721" s="6">
        <v>0</v>
      </c>
      <c r="P1721" s="6">
        <v>1288030511.16</v>
      </c>
      <c r="Q1721" s="6">
        <v>464191106.16</v>
      </c>
      <c r="R1721" s="6"/>
      <c r="S1721" s="6">
        <v>18587189995.86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2530886058.92</v>
      </c>
      <c r="AA1721" s="6">
        <v>2032788613.56</v>
      </c>
      <c r="AB1721" s="10">
        <f t="shared" si="115"/>
        <v>22805209726.59</v>
      </c>
      <c r="AC1721" s="10">
        <f t="shared" si="114"/>
        <v>24438895179.5</v>
      </c>
      <c r="AD1721" s="10">
        <f t="shared" si="112"/>
        <v>-1633685452.91</v>
      </c>
      <c r="AE1721" s="12">
        <f>C1721/(1+0.13)/VLOOKUP(A1721,[1]选股结果!$A$2:$AX$3002,3,FALSE)</f>
        <v>0.851031274534903</v>
      </c>
      <c r="AF1721" s="12">
        <f>(S1721/(1+0.1)+Z1721)/(VLOOKUP(A1721,[1]选股结果!$A$2:$AY$3002,51,FALSE))</f>
        <v>0.9797032250594</v>
      </c>
      <c r="AG1721" s="16"/>
      <c r="AH1721" s="12">
        <f>AD1721/VLOOKUP(A1721,[1]选股结果!$A$2:$AX$3002,35,FALSE)</f>
        <v>-0.530579775952932</v>
      </c>
      <c r="AI1721" s="10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S1721/(1+0.13)+Z1721)</f>
        <v>851106710.379116</v>
      </c>
      <c r="AJ1721" s="10">
        <f t="shared" si="113"/>
        <v>-2484792163.28912</v>
      </c>
      <c r="AK1721" s="18">
        <f>AD1721-VLOOKUP(A1721,[2]选股结果!$A$2:$G$4900,7,FALSE)</f>
        <v>-1634069995.07</v>
      </c>
    </row>
    <row r="1722" spans="1:37">
      <c r="A1722" s="5" t="s">
        <v>3477</v>
      </c>
      <c r="B1722" s="5" t="s">
        <v>3478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/>
      <c r="L1722" s="6">
        <v>0</v>
      </c>
      <c r="M1722" s="6">
        <v>0</v>
      </c>
      <c r="N1722" s="6"/>
      <c r="O1722" s="6">
        <v>0</v>
      </c>
      <c r="P1722" s="6">
        <v>1112576366.12</v>
      </c>
      <c r="Q1722" s="6">
        <v>142675729.52</v>
      </c>
      <c r="R1722" s="6"/>
      <c r="S1722" s="6">
        <v>7189423757.57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1924377696.22</v>
      </c>
      <c r="AA1722" s="6">
        <v>184146162.62</v>
      </c>
      <c r="AB1722" s="10">
        <f t="shared" si="115"/>
        <v>11374654213.7</v>
      </c>
      <c r="AC1722" s="10">
        <f t="shared" si="114"/>
        <v>10410523982.53</v>
      </c>
      <c r="AD1722" s="10">
        <f t="shared" si="112"/>
        <v>964130231.170002</v>
      </c>
      <c r="AE1722" s="12">
        <f>C1722/(1+0.13)/VLOOKUP(A1722,[1]选股结果!$A$2:$AX$3002,3,FALSE)</f>
        <v>0.575732772632755</v>
      </c>
      <c r="AF1722" s="12">
        <f>(S1722/(1+0.1)+Z1722)/(VLOOKUP(A1722,[1]选股结果!$A$2:$AY$3002,51,FALSE))</f>
        <v>0.563051566114532</v>
      </c>
      <c r="AG1722" s="16"/>
      <c r="AH1722" s="12">
        <f>AD1722/VLOOKUP(A1722,[1]选股结果!$A$2:$AX$3002,35,FALSE)</f>
        <v>0.601440690696289</v>
      </c>
      <c r="AI1722" s="10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S1722/(1+0.13)+Z1722)</f>
        <v>6738953434.00601</v>
      </c>
      <c r="AJ1722" s="10">
        <f t="shared" si="113"/>
        <v>-5774823202.83601</v>
      </c>
      <c r="AK1722" s="18">
        <f>AD1722-VLOOKUP(A1722,[2]选股结果!$A$2:$G$4900,7,FALSE)</f>
        <v>966004787.960002</v>
      </c>
    </row>
    <row r="1723" spans="1:37">
      <c r="A1723" s="5" t="s">
        <v>3479</v>
      </c>
      <c r="B1723" s="5" t="s">
        <v>3480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/>
      <c r="L1723" s="6">
        <v>0</v>
      </c>
      <c r="M1723" s="6">
        <v>0</v>
      </c>
      <c r="N1723" s="6"/>
      <c r="O1723" s="6">
        <v>0</v>
      </c>
      <c r="P1723" s="6">
        <v>19956156.06</v>
      </c>
      <c r="Q1723" s="6">
        <v>132482202.71</v>
      </c>
      <c r="R1723" s="6"/>
      <c r="S1723" s="6">
        <v>2148507626.75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552001243.06</v>
      </c>
      <c r="AA1723" s="6">
        <v>200663222.87</v>
      </c>
      <c r="AB1723" s="10">
        <f t="shared" si="115"/>
        <v>2722947569.17</v>
      </c>
      <c r="AC1723" s="10">
        <f t="shared" si="114"/>
        <v>2921128248.74</v>
      </c>
      <c r="AD1723" s="10">
        <f t="shared" si="112"/>
        <v>-198180679.57</v>
      </c>
      <c r="AE1723" s="12">
        <f>C1723/(1+0.13)/VLOOKUP(A1723,[1]选股结果!$A$2:$AX$3002,3,FALSE)</f>
        <v>0.93609124416333</v>
      </c>
      <c r="AF1723" s="12">
        <f>(S1723/(1+0.1)+Z1723)/(VLOOKUP(A1723,[1]选股结果!$A$2:$AY$3002,51,FALSE))</f>
        <v>0.997485547096777</v>
      </c>
      <c r="AG1723" s="16"/>
      <c r="AH1723" s="12">
        <f>AD1723/VLOOKUP(A1723,[1]选股结果!$A$2:$AX$3002,35,FALSE)</f>
        <v>3.28044824947245</v>
      </c>
      <c r="AI1723" s="10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S1723/(1+0.13)+Z1723)</f>
        <v>58169629.8053985</v>
      </c>
      <c r="AJ1723" s="10">
        <f t="shared" si="113"/>
        <v>-256350309.375398</v>
      </c>
      <c r="AK1723" s="18">
        <f>AD1723-VLOOKUP(A1723,[2]选股结果!$A$2:$G$4900,7,FALSE)</f>
        <v>-197841776.18</v>
      </c>
    </row>
    <row r="1724" spans="1:37">
      <c r="A1724" s="5" t="s">
        <v>3481</v>
      </c>
      <c r="B1724" s="5" t="s">
        <v>3482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/>
      <c r="L1724" s="6">
        <v>0</v>
      </c>
      <c r="M1724" s="6">
        <v>0</v>
      </c>
      <c r="N1724" s="6"/>
      <c r="O1724" s="6">
        <v>0</v>
      </c>
      <c r="P1724" s="6">
        <v>692772974.83</v>
      </c>
      <c r="Q1724" s="6">
        <v>279224166.34</v>
      </c>
      <c r="R1724" s="6"/>
      <c r="S1724" s="6">
        <v>2866505793.28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434809137.1</v>
      </c>
      <c r="AA1724" s="6">
        <v>277038375.13</v>
      </c>
      <c r="AB1724" s="10">
        <f t="shared" si="115"/>
        <v>5292778953.66</v>
      </c>
      <c r="AC1724" s="10">
        <f t="shared" si="114"/>
        <v>4271126280.34</v>
      </c>
      <c r="AD1724" s="10">
        <f t="shared" si="112"/>
        <v>1021652673.32</v>
      </c>
      <c r="AE1724" s="12">
        <f>C1724/(1+0.13)/VLOOKUP(A1724,[1]选股结果!$A$2:$AX$3002,3,FALSE)</f>
        <v>1.07536068314433</v>
      </c>
      <c r="AF1724" s="12">
        <f>(S1724/(1+0.1)+Z1724)/(VLOOKUP(A1724,[1]选股结果!$A$2:$AY$3002,51,FALSE))</f>
        <v>1.0014139612887</v>
      </c>
      <c r="AG1724" s="16"/>
      <c r="AH1724" s="12">
        <f>AD1724/VLOOKUP(A1724,[1]选股结果!$A$2:$AX$3002,35,FALSE)</f>
        <v>0.857285147550921</v>
      </c>
      <c r="AI1724" s="10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S1724/(1+0.13)+Z1724)</f>
        <v>64890172.3967261</v>
      </c>
      <c r="AJ1724" s="10">
        <f t="shared" si="113"/>
        <v>956762500.923274</v>
      </c>
      <c r="AK1724" s="18">
        <f>AD1724-VLOOKUP(A1724,[2]选股结果!$A$2:$G$4900,7,FALSE)</f>
        <v>1021727853.49</v>
      </c>
    </row>
    <row r="1725" spans="1:37">
      <c r="A1725" s="5" t="s">
        <v>3483</v>
      </c>
      <c r="B1725" s="5" t="s">
        <v>3484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/>
      <c r="L1725" s="6">
        <v>0</v>
      </c>
      <c r="M1725" s="6">
        <v>0</v>
      </c>
      <c r="N1725" s="6"/>
      <c r="O1725" s="6">
        <v>0</v>
      </c>
      <c r="P1725" s="6">
        <v>140266687.54</v>
      </c>
      <c r="Q1725" s="6">
        <v>339429289.57</v>
      </c>
      <c r="R1725" s="6"/>
      <c r="S1725" s="6">
        <v>1163594416.29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462841335.66</v>
      </c>
      <c r="AA1725" s="6">
        <v>311400527.62</v>
      </c>
      <c r="AB1725" s="10">
        <f t="shared" si="115"/>
        <v>2145945300.7</v>
      </c>
      <c r="AC1725" s="10">
        <f t="shared" si="114"/>
        <v>2078102967.11</v>
      </c>
      <c r="AD1725" s="10">
        <f t="shared" si="112"/>
        <v>67842333.5899999</v>
      </c>
      <c r="AE1725" s="12">
        <f>C1725/(1+0.13)/VLOOKUP(A1725,[1]选股结果!$A$2:$AX$3002,3,FALSE)</f>
        <v>0.531076783437455</v>
      </c>
      <c r="AF1725" s="12">
        <f>(S1725/(1+0.1)+Z1725)/(VLOOKUP(A1725,[1]选股结果!$A$2:$AY$3002,51,FALSE))</f>
        <v>0.532641716462503</v>
      </c>
      <c r="AG1725" s="16"/>
      <c r="AH1725" s="12">
        <f>AD1725/VLOOKUP(A1725,[1]选股结果!$A$2:$AX$3002,35,FALSE)</f>
        <v>0.784161014961703</v>
      </c>
      <c r="AI1725" s="10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S1725/(1+0.13)+Z1725)</f>
        <v>1362358389.86195</v>
      </c>
      <c r="AJ1725" s="10">
        <f t="shared" si="113"/>
        <v>-1294516056.27195</v>
      </c>
      <c r="AK1725" s="18">
        <f>AD1725-VLOOKUP(A1725,[2]选股结果!$A$2:$G$4900,7,FALSE)</f>
        <v>67951809.2899999</v>
      </c>
    </row>
    <row r="1726" spans="1:37">
      <c r="A1726" s="5" t="s">
        <v>3485</v>
      </c>
      <c r="B1726" s="5" t="s">
        <v>3486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/>
      <c r="L1726" s="6">
        <v>0</v>
      </c>
      <c r="M1726" s="6">
        <v>0</v>
      </c>
      <c r="N1726" s="6"/>
      <c r="O1726" s="6">
        <v>0</v>
      </c>
      <c r="P1726" s="6">
        <v>1132604396.44</v>
      </c>
      <c r="Q1726" s="6">
        <v>619538601.4</v>
      </c>
      <c r="R1726" s="6"/>
      <c r="S1726" s="6">
        <v>33347414091.05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2880407179.31</v>
      </c>
      <c r="AA1726" s="6">
        <v>292176689.38</v>
      </c>
      <c r="AB1726" s="10">
        <f t="shared" si="115"/>
        <v>37677964489.03</v>
      </c>
      <c r="AC1726" s="10">
        <f t="shared" si="114"/>
        <v>37652602356.18</v>
      </c>
      <c r="AD1726" s="10">
        <f t="shared" si="112"/>
        <v>25362132.8499985</v>
      </c>
      <c r="AE1726" s="12">
        <f>C1726/(1+0.13)/VLOOKUP(A1726,[1]选股结果!$A$2:$AX$3002,3,FALSE)</f>
        <v>1.06734080132606</v>
      </c>
      <c r="AF1726" s="12">
        <f>(S1726/(1+0.1)+Z1726)/(VLOOKUP(A1726,[1]选股结果!$A$2:$AY$3002,51,FALSE))</f>
        <v>1.04741419344957</v>
      </c>
      <c r="AG1726" s="16"/>
      <c r="AH1726" s="12">
        <f>AD1726/VLOOKUP(A1726,[1]选股结果!$A$2:$AX$3002,35,FALSE)</f>
        <v>-0.0463437958665017</v>
      </c>
      <c r="AI1726" s="10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S1726/(1+0.13)+Z1726)</f>
        <v>-697877413.31319</v>
      </c>
      <c r="AJ1726" s="10">
        <f t="shared" si="113"/>
        <v>723239546.163189</v>
      </c>
      <c r="AK1726" s="18">
        <f>AD1726-VLOOKUP(A1726,[2]选股结果!$A$2:$G$4900,7,FALSE)</f>
        <v>417330503.569999</v>
      </c>
    </row>
    <row r="1727" spans="1:37">
      <c r="A1727" s="5" t="s">
        <v>3487</v>
      </c>
      <c r="B1727" s="5" t="s">
        <v>3488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/>
      <c r="L1727" s="6">
        <v>0</v>
      </c>
      <c r="M1727" s="6">
        <v>0</v>
      </c>
      <c r="N1727" s="6"/>
      <c r="O1727" s="6">
        <v>0</v>
      </c>
      <c r="P1727" s="6">
        <v>52027691.79</v>
      </c>
      <c r="Q1727" s="6">
        <v>125018453.64</v>
      </c>
      <c r="R1727" s="6"/>
      <c r="S1727" s="6">
        <v>1327991210.02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191446831.77</v>
      </c>
      <c r="AA1727" s="6">
        <v>82439635.19</v>
      </c>
      <c r="AB1727" s="10">
        <f t="shared" si="115"/>
        <v>1831765054.22</v>
      </c>
      <c r="AC1727" s="10">
        <f t="shared" si="114"/>
        <v>1653905368.77</v>
      </c>
      <c r="AD1727" s="10">
        <f t="shared" si="112"/>
        <v>177859685.45</v>
      </c>
      <c r="AE1727" s="12">
        <f>C1727/(1+0.13)/VLOOKUP(A1727,[1]选股结果!$A$2:$AX$3002,3,FALSE)</f>
        <v>0.960862273196223</v>
      </c>
      <c r="AF1727" s="12">
        <f>(S1727/(1+0.1)+Z1727)/(VLOOKUP(A1727,[1]选股结果!$A$2:$AY$3002,51,FALSE))</f>
        <v>0.966778682883319</v>
      </c>
      <c r="AG1727" s="16"/>
      <c r="AH1727" s="12">
        <f>AD1727/VLOOKUP(A1727,[1]选股结果!$A$2:$AX$3002,35,FALSE)</f>
        <v>1.61569206272012</v>
      </c>
      <c r="AI1727" s="10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S1727/(1+0.13)+Z1727)</f>
        <v>80115058.9153097</v>
      </c>
      <c r="AJ1727" s="10">
        <f t="shared" si="113"/>
        <v>97744626.5346904</v>
      </c>
      <c r="AK1727" s="18">
        <f>AD1727-VLOOKUP(A1727,[2]选股结果!$A$2:$G$4900,7,FALSE)</f>
        <v>177881748.56</v>
      </c>
    </row>
    <row r="1728" spans="1:37">
      <c r="A1728" s="5" t="s">
        <v>3489</v>
      </c>
      <c r="B1728" s="5" t="s">
        <v>3490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/>
      <c r="L1728" s="6">
        <v>0</v>
      </c>
      <c r="M1728" s="6">
        <v>0</v>
      </c>
      <c r="N1728" s="6"/>
      <c r="O1728" s="6">
        <v>0</v>
      </c>
      <c r="P1728" s="6">
        <v>749661585.69</v>
      </c>
      <c r="Q1728" s="6">
        <v>482685800.01</v>
      </c>
      <c r="R1728" s="6"/>
      <c r="S1728" s="6">
        <v>4511792259.42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1136767178.95</v>
      </c>
      <c r="AA1728" s="6">
        <v>2757579706.17</v>
      </c>
      <c r="AB1728" s="10">
        <f t="shared" si="115"/>
        <v>10368667172.65</v>
      </c>
      <c r="AC1728" s="10">
        <f t="shared" si="114"/>
        <v>9155800730.23</v>
      </c>
      <c r="AD1728" s="10">
        <f t="shared" si="112"/>
        <v>1212866442.42</v>
      </c>
      <c r="AE1728" s="12">
        <f>C1728/(1+0.13)/VLOOKUP(A1728,[1]选股结果!$A$2:$AX$3002,3,FALSE)</f>
        <v>0.81685495457127</v>
      </c>
      <c r="AF1728" s="12">
        <f>(S1728/(1+0.1)+Z1728)/(VLOOKUP(A1728,[1]选股结果!$A$2:$AY$3002,51,FALSE))</f>
        <v>0.536556861085051</v>
      </c>
      <c r="AG1728" s="16"/>
      <c r="AH1728" s="12">
        <f>AD1728/VLOOKUP(A1728,[1]选股结果!$A$2:$AX$3002,35,FALSE)</f>
        <v>1.60335352869274</v>
      </c>
      <c r="AI1728" s="10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S1728/(1+0.13)+Z1728)</f>
        <v>4633481157.83894</v>
      </c>
      <c r="AJ1728" s="10">
        <f t="shared" si="113"/>
        <v>-3420614715.41894</v>
      </c>
      <c r="AK1728" s="18">
        <f>AD1728-VLOOKUP(A1728,[2]选股结果!$A$2:$G$4900,7,FALSE)</f>
        <v>1213080663.44</v>
      </c>
    </row>
    <row r="1729" spans="1:37">
      <c r="A1729" s="5" t="s">
        <v>3491</v>
      </c>
      <c r="B1729" s="5" t="s">
        <v>3492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/>
      <c r="L1729" s="6">
        <v>0</v>
      </c>
      <c r="M1729" s="6">
        <v>0</v>
      </c>
      <c r="N1729" s="6"/>
      <c r="O1729" s="6">
        <v>0</v>
      </c>
      <c r="P1729" s="6">
        <v>7013125.03</v>
      </c>
      <c r="Q1729" s="6">
        <v>3973315.55</v>
      </c>
      <c r="R1729" s="6"/>
      <c r="S1729" s="6">
        <v>68637254.95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18521865.78</v>
      </c>
      <c r="AA1729" s="6">
        <v>5305229.98</v>
      </c>
      <c r="AB1729" s="10">
        <f t="shared" si="115"/>
        <v>84229831.74</v>
      </c>
      <c r="AC1729" s="10">
        <f t="shared" si="114"/>
        <v>99477475.74</v>
      </c>
      <c r="AD1729" s="10">
        <f t="shared" si="112"/>
        <v>-15247644</v>
      </c>
      <c r="AE1729" s="12">
        <f>C1729/(1+0.13)/VLOOKUP(A1729,[1]选股结果!$A$2:$AX$3002,3,FALSE)</f>
        <v>0.757706129961193</v>
      </c>
      <c r="AF1729" s="12">
        <f>(S1729/(1+0.1)+Z1729)/(VLOOKUP(A1729,[1]选股结果!$A$2:$AY$3002,51,FALSE))</f>
        <v>0.843241748089895</v>
      </c>
      <c r="AG1729" s="16"/>
      <c r="AH1729" s="12">
        <f>AD1729/VLOOKUP(A1729,[1]选股结果!$A$2:$AX$3002,35,FALSE)</f>
        <v>3.1855195335759</v>
      </c>
      <c r="AI1729" s="10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S1729/(1+0.13)+Z1729)</f>
        <v>16699444.5159292</v>
      </c>
      <c r="AJ1729" s="10">
        <f t="shared" si="113"/>
        <v>-31947088.5159292</v>
      </c>
      <c r="AK1729" s="18">
        <f>AD1729-VLOOKUP(A1729,[2]选股结果!$A$2:$G$4900,7,FALSE)</f>
        <v>-15249105.7</v>
      </c>
    </row>
    <row r="1730" spans="1:37">
      <c r="A1730" s="5" t="s">
        <v>3493</v>
      </c>
      <c r="B1730" s="5" t="s">
        <v>3494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/>
      <c r="L1730" s="6">
        <v>0</v>
      </c>
      <c r="M1730" s="6">
        <v>0</v>
      </c>
      <c r="N1730" s="6"/>
      <c r="O1730" s="6">
        <v>0</v>
      </c>
      <c r="P1730" s="6">
        <v>378523879.62</v>
      </c>
      <c r="Q1730" s="6">
        <v>394559990.21</v>
      </c>
      <c r="R1730" s="6"/>
      <c r="S1730" s="6">
        <v>3478577208.51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471699024.49</v>
      </c>
      <c r="AA1730" s="6">
        <v>2261123721.54</v>
      </c>
      <c r="AB1730" s="10">
        <f t="shared" si="115"/>
        <v>6421795355.36</v>
      </c>
      <c r="AC1730" s="10">
        <f t="shared" si="114"/>
        <v>6589923834.16</v>
      </c>
      <c r="AD1730" s="10">
        <f t="shared" si="112"/>
        <v>-168128478.8</v>
      </c>
      <c r="AE1730" s="12">
        <f>C1730/(1+0.13)/VLOOKUP(A1730,[1]选股结果!$A$2:$AX$3002,3,FALSE)</f>
        <v>0.884886340215972</v>
      </c>
      <c r="AF1730" s="12">
        <f>(S1730/(1+0.1)+Z1730)/(VLOOKUP(A1730,[1]选股结果!$A$2:$AY$3002,51,FALSE))</f>
        <v>0.642421023043723</v>
      </c>
      <c r="AG1730" s="16"/>
      <c r="AH1730" s="12">
        <f>AD1730/VLOOKUP(A1730,[1]选股结果!$A$2:$AX$3002,35,FALSE)</f>
        <v>-0.459943914426779</v>
      </c>
      <c r="AI1730" s="10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S1730/(1+0.13)+Z1730)</f>
        <v>2106705812.42416</v>
      </c>
      <c r="AJ1730" s="10">
        <f t="shared" si="113"/>
        <v>-2274834291.22416</v>
      </c>
      <c r="AK1730" s="18">
        <f>AD1730-VLOOKUP(A1730,[2]选股结果!$A$2:$G$4900,7,FALSE)</f>
        <v>-167190261.02</v>
      </c>
    </row>
    <row r="1731" spans="1:37">
      <c r="A1731" s="5" t="s">
        <v>3495</v>
      </c>
      <c r="B1731" s="5" t="s">
        <v>3496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/>
      <c r="L1731" s="6">
        <v>0</v>
      </c>
      <c r="M1731" s="6">
        <v>0</v>
      </c>
      <c r="N1731" s="6"/>
      <c r="O1731" s="6">
        <v>0</v>
      </c>
      <c r="P1731" s="6">
        <v>5532631.67</v>
      </c>
      <c r="Q1731" s="6">
        <v>10352017.14</v>
      </c>
      <c r="R1731" s="6"/>
      <c r="S1731" s="6">
        <v>57243995.82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7613364.45</v>
      </c>
      <c r="AA1731" s="6">
        <v>28634115.95</v>
      </c>
      <c r="AB1731" s="10">
        <f t="shared" si="115"/>
        <v>105620292.38</v>
      </c>
      <c r="AC1731" s="10">
        <f t="shared" si="114"/>
        <v>99024107.89</v>
      </c>
      <c r="AD1731" s="10">
        <f t="shared" ref="AD1731:AD1794" si="116">AB1731-AC1731</f>
        <v>6596184.48999999</v>
      </c>
      <c r="AE1731" s="12">
        <f>C1731/(1+0.13)/VLOOKUP(A1731,[1]选股结果!$A$2:$AX$3002,3,FALSE)</f>
        <v>0.933110699091217</v>
      </c>
      <c r="AF1731" s="12">
        <f>(S1731/(1+0.1)+Z1731)/(VLOOKUP(A1731,[1]选股结果!$A$2:$AY$3002,51,FALSE))</f>
        <v>0.787131410293712</v>
      </c>
      <c r="AG1731" s="16"/>
      <c r="AH1731" s="12">
        <f>AD1731/VLOOKUP(A1731,[1]选股结果!$A$2:$AX$3002,35,FALSE)</f>
        <v>0.260795303842758</v>
      </c>
      <c r="AI1731" s="10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S1731/(1+0.13)+Z1731)</f>
        <v>17514002.969469</v>
      </c>
      <c r="AJ1731" s="10">
        <f t="shared" ref="AJ1731:AJ1794" si="117">AD1731-AI1731</f>
        <v>-10917818.479469</v>
      </c>
      <c r="AK1731" s="18">
        <f>AD1731-VLOOKUP(A1731,[2]选股结果!$A$2:$G$4900,7,FALSE)</f>
        <v>6596184.48999999</v>
      </c>
    </row>
    <row r="1732" spans="1:37">
      <c r="A1732" s="5" t="s">
        <v>3497</v>
      </c>
      <c r="B1732" s="5" t="s">
        <v>3498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/>
      <c r="L1732" s="6">
        <v>0</v>
      </c>
      <c r="M1732" s="6">
        <v>0</v>
      </c>
      <c r="N1732" s="6"/>
      <c r="O1732" s="6">
        <v>0</v>
      </c>
      <c r="P1732" s="6">
        <v>260966551.03</v>
      </c>
      <c r="Q1732" s="6">
        <v>243767201.17</v>
      </c>
      <c r="R1732" s="6"/>
      <c r="S1732" s="6">
        <v>1416041481.86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251928791.56</v>
      </c>
      <c r="AA1732" s="6">
        <v>196516654.64</v>
      </c>
      <c r="AB1732" s="10">
        <f t="shared" si="115"/>
        <v>2627317738.68</v>
      </c>
      <c r="AC1732" s="10">
        <f t="shared" si="114"/>
        <v>2125453479.09</v>
      </c>
      <c r="AD1732" s="10">
        <f t="shared" si="116"/>
        <v>501864259.59</v>
      </c>
      <c r="AE1732" s="12">
        <f>C1732/(1+0.13)/VLOOKUP(A1732,[1]选股结果!$A$2:$AX$3002,3,FALSE)</f>
        <v>0.675606102109784</v>
      </c>
      <c r="AF1732" s="12">
        <f>(S1732/(1+0.1)+Z1732)/(VLOOKUP(A1732,[1]选股结果!$A$2:$AY$3002,51,FALSE))</f>
        <v>0.611508466987031</v>
      </c>
      <c r="AG1732" s="16"/>
      <c r="AH1732" s="12">
        <f>AD1732/VLOOKUP(A1732,[1]选股结果!$A$2:$AX$3002,35,FALSE)</f>
        <v>2.01695051973551</v>
      </c>
      <c r="AI1732" s="10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S1732/(1+0.13)+Z1732)</f>
        <v>1012055579.21664</v>
      </c>
      <c r="AJ1732" s="10">
        <f t="shared" si="117"/>
        <v>-510191319.626637</v>
      </c>
      <c r="AK1732" s="18">
        <f>AD1732-VLOOKUP(A1732,[2]选股结果!$A$2:$G$4900,7,FALSE)</f>
        <v>502169872.91</v>
      </c>
    </row>
    <row r="1733" spans="1:37">
      <c r="A1733" s="5" t="s">
        <v>3499</v>
      </c>
      <c r="B1733" s="5" t="s">
        <v>3500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/>
      <c r="L1733" s="6">
        <v>0</v>
      </c>
      <c r="M1733" s="6">
        <v>0</v>
      </c>
      <c r="N1733" s="6"/>
      <c r="O1733" s="6">
        <v>0</v>
      </c>
      <c r="P1733" s="6">
        <v>1443310846.99</v>
      </c>
      <c r="Q1733" s="6">
        <v>24200733.51</v>
      </c>
      <c r="R1733" s="6"/>
      <c r="S1733" s="6">
        <v>8637775370.89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744746532.38</v>
      </c>
      <c r="AA1733" s="6">
        <v>28735492.73</v>
      </c>
      <c r="AB1733" s="10">
        <f t="shared" si="115"/>
        <v>14208213279.64</v>
      </c>
      <c r="AC1733" s="10">
        <f t="shared" si="114"/>
        <v>10854568242.99</v>
      </c>
      <c r="AD1733" s="10">
        <f t="shared" si="116"/>
        <v>3353645036.65</v>
      </c>
      <c r="AE1733" s="12">
        <f>C1733/(1+0.13)/VLOOKUP(A1733,[1]选股结果!$A$2:$AX$3002,3,FALSE)</f>
        <v>0.68836781004447</v>
      </c>
      <c r="AF1733" s="12">
        <f>(S1733/(1+0.1)+Z1733)/(VLOOKUP(A1733,[1]选股结果!$A$2:$AY$3002,51,FALSE))</f>
        <v>0.742816274412345</v>
      </c>
      <c r="AG1733" s="16"/>
      <c r="AH1733" s="12">
        <f>AD1733/VLOOKUP(A1733,[1]选股结果!$A$2:$AX$3002,35,FALSE)</f>
        <v>0.597779659385284</v>
      </c>
      <c r="AI1733" s="10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S1733/(1+0.13)+Z1733)</f>
        <v>3185088740.74239</v>
      </c>
      <c r="AJ1733" s="10">
        <f t="shared" si="117"/>
        <v>168556295.907613</v>
      </c>
      <c r="AK1733" s="18">
        <f>AD1733-VLOOKUP(A1733,[2]选股结果!$A$2:$G$4900,7,FALSE)</f>
        <v>3353645036.65</v>
      </c>
    </row>
    <row r="1734" spans="1:37">
      <c r="A1734" s="5" t="s">
        <v>3501</v>
      </c>
      <c r="B1734" s="5" t="s">
        <v>3502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/>
      <c r="L1734" s="6">
        <v>0</v>
      </c>
      <c r="M1734" s="6">
        <v>0</v>
      </c>
      <c r="N1734" s="6"/>
      <c r="O1734" s="6">
        <v>0</v>
      </c>
      <c r="P1734" s="6">
        <v>98462372.52</v>
      </c>
      <c r="Q1734" s="6">
        <v>39385654.8</v>
      </c>
      <c r="R1734" s="6"/>
      <c r="S1734" s="6">
        <v>3517184385.72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965780121.15</v>
      </c>
      <c r="AA1734" s="6">
        <v>123135689.04</v>
      </c>
      <c r="AB1734" s="10">
        <f t="shared" si="115"/>
        <v>5695710643.45</v>
      </c>
      <c r="AC1734" s="10">
        <f t="shared" si="114"/>
        <v>4704562568.43</v>
      </c>
      <c r="AD1734" s="10">
        <f t="shared" si="116"/>
        <v>991148075.02</v>
      </c>
      <c r="AE1734" s="12">
        <f>C1734/(1+0.13)/VLOOKUP(A1734,[1]选股结果!$A$2:$AX$3002,3,FALSE)</f>
        <v>0.837025355156805</v>
      </c>
      <c r="AF1734" s="12">
        <f>(S1734/(1+0.1)+Z1734)/(VLOOKUP(A1734,[1]选股结果!$A$2:$AY$3002,51,FALSE))</f>
        <v>0.792632998315031</v>
      </c>
      <c r="AG1734" s="16"/>
      <c r="AH1734" s="12">
        <f>AD1734/VLOOKUP(A1734,[1]选股结果!$A$2:$AX$3002,35,FALSE)</f>
        <v>2.37782029801181</v>
      </c>
      <c r="AI1734" s="10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S1734/(1+0.13)+Z1734)</f>
        <v>1174060905.31549</v>
      </c>
      <c r="AJ1734" s="10">
        <f t="shared" si="117"/>
        <v>-182912830.295487</v>
      </c>
      <c r="AK1734" s="18">
        <f>AD1734-VLOOKUP(A1734,[2]选股结果!$A$2:$G$4900,7,FALSE)</f>
        <v>995365013.84</v>
      </c>
    </row>
    <row r="1735" spans="1:37">
      <c r="A1735" s="5" t="s">
        <v>3503</v>
      </c>
      <c r="B1735" s="5" t="s">
        <v>3504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/>
      <c r="L1735" s="6">
        <v>0</v>
      </c>
      <c r="M1735" s="6">
        <v>0</v>
      </c>
      <c r="N1735" s="6"/>
      <c r="O1735" s="6">
        <v>0</v>
      </c>
      <c r="P1735" s="6">
        <v>309189940.85</v>
      </c>
      <c r="Q1735" s="6">
        <v>70120212.28</v>
      </c>
      <c r="R1735" s="6"/>
      <c r="S1735" s="6">
        <v>4421232070.17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760679185.53</v>
      </c>
      <c r="AA1735" s="6">
        <v>621284501.9</v>
      </c>
      <c r="AB1735" s="10">
        <f t="shared" si="115"/>
        <v>6241191695.77</v>
      </c>
      <c r="AC1735" s="10">
        <f t="shared" si="114"/>
        <v>6112385698.45</v>
      </c>
      <c r="AD1735" s="10">
        <f t="shared" si="116"/>
        <v>128805997.32</v>
      </c>
      <c r="AE1735" s="12">
        <f>C1735/(1+0.13)/VLOOKUP(A1735,[1]选股结果!$A$2:$AX$3002,3,FALSE)</f>
        <v>0.920571706204916</v>
      </c>
      <c r="AF1735" s="12">
        <f>(S1735/(1+0.1)+Z1735)/(VLOOKUP(A1735,[1]选股结果!$A$2:$AY$3002,51,FALSE))</f>
        <v>0.829422522575492</v>
      </c>
      <c r="AG1735" s="16"/>
      <c r="AH1735" s="12">
        <f>AD1735/VLOOKUP(A1735,[1]选股结果!$A$2:$AX$3002,35,FALSE)</f>
        <v>0.774171524961716</v>
      </c>
      <c r="AI1735" s="10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S1735/(1+0.13)+Z1735)</f>
        <v>1089749053.88717</v>
      </c>
      <c r="AJ1735" s="10">
        <f t="shared" si="117"/>
        <v>-960943056.567168</v>
      </c>
      <c r="AK1735" s="18">
        <f>AD1735-VLOOKUP(A1735,[2]选股结果!$A$2:$G$4900,7,FALSE)</f>
        <v>126299335.08</v>
      </c>
    </row>
    <row r="1736" spans="1:37">
      <c r="A1736" s="5" t="s">
        <v>3505</v>
      </c>
      <c r="B1736" s="5" t="s">
        <v>3506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/>
      <c r="L1736" s="6">
        <v>0</v>
      </c>
      <c r="M1736" s="6">
        <v>0</v>
      </c>
      <c r="N1736" s="6"/>
      <c r="O1736" s="6">
        <v>0</v>
      </c>
      <c r="P1736" s="6">
        <v>292040383.74</v>
      </c>
      <c r="Q1736" s="6">
        <v>67308539.34</v>
      </c>
      <c r="R1736" s="6"/>
      <c r="S1736" s="6">
        <v>3358220776.57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371477536.79</v>
      </c>
      <c r="AA1736" s="6">
        <v>154486370.55</v>
      </c>
      <c r="AB1736" s="10">
        <f t="shared" si="115"/>
        <v>5037511705.31</v>
      </c>
      <c r="AC1736" s="10">
        <f t="shared" si="114"/>
        <v>4176225067.65</v>
      </c>
      <c r="AD1736" s="10">
        <f t="shared" si="116"/>
        <v>861286637.66</v>
      </c>
      <c r="AE1736" s="12">
        <f>C1736/(1+0.13)/VLOOKUP(A1736,[1]选股结果!$A$2:$AX$3002,3,FALSE)</f>
        <v>0.807650778395943</v>
      </c>
      <c r="AF1736" s="12">
        <f>(S1736/(1+0.1)+Z1736)/(VLOOKUP(A1736,[1]选股结果!$A$2:$AY$3002,51,FALSE))</f>
        <v>0.674861679211772</v>
      </c>
      <c r="AG1736" s="16"/>
      <c r="AH1736" s="12">
        <f>AD1736/VLOOKUP(A1736,[1]选股结果!$A$2:$AX$3002,35,FALSE)</f>
        <v>2.83904995812469</v>
      </c>
      <c r="AI1736" s="10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S1736/(1+0.13)+Z1736)</f>
        <v>1730878836.33522</v>
      </c>
      <c r="AJ1736" s="10">
        <f t="shared" si="117"/>
        <v>-869592198.67522</v>
      </c>
      <c r="AK1736" s="18">
        <f>AD1736-VLOOKUP(A1736,[2]选股结果!$A$2:$G$4900,7,FALSE)</f>
        <v>863484568.28</v>
      </c>
    </row>
    <row r="1737" spans="1:37">
      <c r="A1737" s="5" t="s">
        <v>3507</v>
      </c>
      <c r="B1737" s="5" t="s">
        <v>3508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/>
      <c r="L1737" s="6">
        <v>0</v>
      </c>
      <c r="M1737" s="6">
        <v>0</v>
      </c>
      <c r="N1737" s="6"/>
      <c r="O1737" s="6">
        <v>0</v>
      </c>
      <c r="P1737" s="6">
        <v>80456812.1</v>
      </c>
      <c r="Q1737" s="6">
        <v>48040103.52</v>
      </c>
      <c r="R1737" s="6"/>
      <c r="S1737" s="6">
        <v>1418076229.59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268718344.73</v>
      </c>
      <c r="AA1737" s="6">
        <v>76747202.37</v>
      </c>
      <c r="AB1737" s="10">
        <f t="shared" si="115"/>
        <v>2112552639.22</v>
      </c>
      <c r="AC1737" s="10">
        <f t="shared" si="114"/>
        <v>1843998588.79</v>
      </c>
      <c r="AD1737" s="10">
        <f t="shared" si="116"/>
        <v>268554050.43</v>
      </c>
      <c r="AE1737" s="12">
        <f>C1737/(1+0.13)/VLOOKUP(A1737,[1]选股结果!$A$2:$AX$3002,3,FALSE)</f>
        <v>0.766831457846545</v>
      </c>
      <c r="AF1737" s="12">
        <f>(S1737/(1+0.1)+Z1737)/(VLOOKUP(A1737,[1]选股结果!$A$2:$AY$3002,51,FALSE))</f>
        <v>0.695749254995577</v>
      </c>
      <c r="AG1737" s="16"/>
      <c r="AH1737" s="12">
        <f>AD1737/VLOOKUP(A1737,[1]选股结果!$A$2:$AX$3002,35,FALSE)</f>
        <v>2.26180968611887</v>
      </c>
      <c r="AI1737" s="10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S1737/(1+0.13)+Z1737)</f>
        <v>715484878.618673</v>
      </c>
      <c r="AJ1737" s="10">
        <f t="shared" si="117"/>
        <v>-446930828.188673</v>
      </c>
      <c r="AK1737" s="18">
        <f>AD1737-VLOOKUP(A1737,[2]选股结果!$A$2:$G$4900,7,FALSE)</f>
        <v>268554050.43</v>
      </c>
    </row>
    <row r="1738" spans="1:37">
      <c r="A1738" s="5" t="s">
        <v>3509</v>
      </c>
      <c r="B1738" s="5" t="s">
        <v>3510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/>
      <c r="L1738" s="6">
        <v>0</v>
      </c>
      <c r="M1738" s="6">
        <v>0</v>
      </c>
      <c r="N1738" s="6"/>
      <c r="O1738" s="6">
        <v>0</v>
      </c>
      <c r="P1738" s="6">
        <v>671190505.91</v>
      </c>
      <c r="Q1738" s="6">
        <v>201877845.14</v>
      </c>
      <c r="R1738" s="6"/>
      <c r="S1738" s="6">
        <v>2977488484.42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282918774.14</v>
      </c>
      <c r="AA1738" s="6">
        <v>1980067122.36</v>
      </c>
      <c r="AB1738" s="10">
        <f t="shared" si="115"/>
        <v>6555294875.9</v>
      </c>
      <c r="AC1738" s="10">
        <f t="shared" si="114"/>
        <v>5911664886.83</v>
      </c>
      <c r="AD1738" s="10">
        <f t="shared" si="116"/>
        <v>643629989.070001</v>
      </c>
      <c r="AE1738" s="12">
        <f>C1738/(1+0.13)/VLOOKUP(A1738,[1]选股结果!$A$2:$AX$3002,3,FALSE)</f>
        <v>0.919963534030156</v>
      </c>
      <c r="AF1738" s="12">
        <f>(S1738/(1+0.1)+Z1738)/(VLOOKUP(A1738,[1]选股结果!$A$2:$AY$3002,51,FALSE))</f>
        <v>0.795725301187806</v>
      </c>
      <c r="AG1738" s="16"/>
      <c r="AH1738" s="12">
        <f>AD1738/VLOOKUP(A1738,[1]选股结果!$A$2:$AX$3002,35,FALSE)</f>
        <v>0.312801498700834</v>
      </c>
      <c r="AI1738" s="10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S1738/(1+0.13)+Z1738)</f>
        <v>839370080.356371</v>
      </c>
      <c r="AJ1738" s="10">
        <f t="shared" si="117"/>
        <v>-195740091.286371</v>
      </c>
      <c r="AK1738" s="18">
        <f>AD1738-VLOOKUP(A1738,[2]选股结果!$A$2:$G$4900,7,FALSE)</f>
        <v>645742747.130001</v>
      </c>
    </row>
    <row r="1739" spans="1:37">
      <c r="A1739" s="5" t="s">
        <v>3511</v>
      </c>
      <c r="B1739" s="5" t="s">
        <v>3512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/>
      <c r="L1739" s="6">
        <v>0</v>
      </c>
      <c r="M1739" s="6">
        <v>0</v>
      </c>
      <c r="N1739" s="6"/>
      <c r="O1739" s="6">
        <v>0</v>
      </c>
      <c r="P1739" s="6">
        <v>1367188866.24</v>
      </c>
      <c r="Q1739" s="6">
        <v>900856438.45</v>
      </c>
      <c r="R1739" s="6"/>
      <c r="S1739" s="6">
        <v>33549267928.55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2278277705.28</v>
      </c>
      <c r="AA1739" s="6">
        <v>564441615.86</v>
      </c>
      <c r="AB1739" s="10">
        <f t="shared" si="115"/>
        <v>40777219580.49</v>
      </c>
      <c r="AC1739" s="10">
        <f t="shared" si="114"/>
        <v>37759176115.93</v>
      </c>
      <c r="AD1739" s="10">
        <f t="shared" si="116"/>
        <v>3018043464.56</v>
      </c>
      <c r="AE1739" s="12">
        <f>C1739/(1+0.13)/VLOOKUP(A1739,[1]选股结果!$A$2:$AX$3002,3,FALSE)</f>
        <v>0.755653451551818</v>
      </c>
      <c r="AF1739" s="12">
        <f>(S1739/(1+0.1)+Z1739)/(VLOOKUP(A1739,[1]选股结果!$A$2:$AY$3002,51,FALSE))</f>
        <v>0.844871143600713</v>
      </c>
      <c r="AG1739" s="16"/>
      <c r="AH1739" s="12">
        <f>AD1739/VLOOKUP(A1739,[1]选股结果!$A$2:$AX$3002,35,FALSE)</f>
        <v>0.490264945478356</v>
      </c>
      <c r="AI1739" s="10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S1739/(1+0.13)+Z1739)</f>
        <v>6828094359.80505</v>
      </c>
      <c r="AJ1739" s="10">
        <f t="shared" si="117"/>
        <v>-3810050895.24505</v>
      </c>
      <c r="AK1739" s="18">
        <f>AD1739-VLOOKUP(A1739,[2]选股结果!$A$2:$G$4900,7,FALSE)</f>
        <v>2870375918.89</v>
      </c>
    </row>
    <row r="1740" spans="1:37">
      <c r="A1740" s="5" t="s">
        <v>3513</v>
      </c>
      <c r="B1740" s="5" t="s">
        <v>3514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/>
      <c r="L1740" s="6">
        <v>0</v>
      </c>
      <c r="M1740" s="6">
        <v>0</v>
      </c>
      <c r="N1740" s="6"/>
      <c r="O1740" s="6">
        <v>0</v>
      </c>
      <c r="P1740" s="6">
        <v>43550334.41</v>
      </c>
      <c r="Q1740" s="6">
        <v>20529432.83</v>
      </c>
      <c r="R1740" s="6"/>
      <c r="S1740" s="6">
        <v>373216718.29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536082549.01</v>
      </c>
      <c r="AA1740" s="6">
        <v>113991905.59</v>
      </c>
      <c r="AB1740" s="10">
        <f t="shared" si="115"/>
        <v>1062132033.17</v>
      </c>
      <c r="AC1740" s="10">
        <f t="shared" si="114"/>
        <v>1066841507.3</v>
      </c>
      <c r="AD1740" s="10">
        <f t="shared" si="116"/>
        <v>-4709474.12999988</v>
      </c>
      <c r="AE1740" s="12">
        <f>C1740/(1+0.13)/VLOOKUP(A1740,[1]选股结果!$A$2:$AX$3002,3,FALSE)</f>
        <v>0.87805440513324</v>
      </c>
      <c r="AF1740" s="12">
        <f>(S1740/(1+0.1)+Z1740)/(VLOOKUP(A1740,[1]选股结果!$A$2:$AY$3002,51,FALSE))</f>
        <v>0.936044791167246</v>
      </c>
      <c r="AG1740" s="16"/>
      <c r="AH1740" s="12">
        <f>AD1740/VLOOKUP(A1740,[1]选股结果!$A$2:$AX$3002,35,FALSE)</f>
        <v>-0.118356064127123</v>
      </c>
      <c r="AI1740" s="10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S1740/(1+0.13)+Z1740)</f>
        <v>68817283.5474336</v>
      </c>
      <c r="AJ1740" s="10">
        <f t="shared" si="117"/>
        <v>-73526757.6774335</v>
      </c>
      <c r="AK1740" s="18">
        <f>AD1740-VLOOKUP(A1740,[2]选股结果!$A$2:$G$4900,7,FALSE)</f>
        <v>-4708932.94999988</v>
      </c>
    </row>
    <row r="1741" spans="1:37">
      <c r="A1741" s="5" t="s">
        <v>3515</v>
      </c>
      <c r="B1741" s="5" t="s">
        <v>3516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/>
      <c r="L1741" s="6">
        <v>0</v>
      </c>
      <c r="M1741" s="6">
        <v>0</v>
      </c>
      <c r="N1741" s="6"/>
      <c r="O1741" s="6">
        <v>0</v>
      </c>
      <c r="P1741" s="6">
        <v>25666124.87</v>
      </c>
      <c r="Q1741" s="6">
        <v>14767104.29</v>
      </c>
      <c r="R1741" s="6"/>
      <c r="S1741" s="6">
        <v>516577392.87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62848228.27</v>
      </c>
      <c r="AA1741" s="6">
        <v>10560490.1</v>
      </c>
      <c r="AB1741" s="10">
        <f t="shared" si="115"/>
        <v>484964517.78</v>
      </c>
      <c r="AC1741" s="10">
        <f t="shared" si="114"/>
        <v>615652236.11</v>
      </c>
      <c r="AD1741" s="10">
        <f t="shared" si="116"/>
        <v>-130687718.33</v>
      </c>
      <c r="AE1741" s="12">
        <f>C1741/(1+0.13)/VLOOKUP(A1741,[1]选股结果!$A$2:$AX$3002,3,FALSE)</f>
        <v>0.865714838396449</v>
      </c>
      <c r="AF1741" s="12">
        <f>(S1741/(1+0.1)+Z1741)/(VLOOKUP(A1741,[1]选股结果!$A$2:$AY$3002,51,FALSE))</f>
        <v>1.14534911470315</v>
      </c>
      <c r="AG1741" s="16"/>
      <c r="AH1741" s="12">
        <f>AD1741/VLOOKUP(A1741,[1]选股结果!$A$2:$AX$3002,35,FALSE)</f>
        <v>-5.75792718941571</v>
      </c>
      <c r="AI1741" s="10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S1741/(1+0.13)+Z1741)</f>
        <v>-55104014.8931859</v>
      </c>
      <c r="AJ1741" s="10">
        <f t="shared" si="117"/>
        <v>-75583703.4368141</v>
      </c>
      <c r="AK1741" s="18">
        <f>AD1741-VLOOKUP(A1741,[2]选股结果!$A$2:$G$4900,7,FALSE)</f>
        <v>-130687508.93</v>
      </c>
    </row>
    <row r="1742" spans="1:37">
      <c r="A1742" s="5" t="s">
        <v>3517</v>
      </c>
      <c r="B1742" s="5" t="s">
        <v>3518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/>
      <c r="L1742" s="6">
        <v>0</v>
      </c>
      <c r="M1742" s="6">
        <v>0</v>
      </c>
      <c r="N1742" s="6"/>
      <c r="O1742" s="6">
        <v>0</v>
      </c>
      <c r="P1742" s="6">
        <v>114579490.86</v>
      </c>
      <c r="Q1742" s="6">
        <v>122833600.85</v>
      </c>
      <c r="R1742" s="6"/>
      <c r="S1742" s="6">
        <v>3715934176.07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1145164908.06</v>
      </c>
      <c r="AA1742" s="6">
        <v>238102425.94</v>
      </c>
      <c r="AB1742" s="10">
        <f t="shared" si="115"/>
        <v>4559923679.25</v>
      </c>
      <c r="AC1742" s="10">
        <f t="shared" si="114"/>
        <v>5213781000.93</v>
      </c>
      <c r="AD1742" s="10">
        <f t="shared" si="116"/>
        <v>-653857321.679999</v>
      </c>
      <c r="AE1742" s="12">
        <f>C1742/(1+0.13)/VLOOKUP(A1742,[1]选股结果!$A$2:$AX$3002,3,FALSE)</f>
        <v>0.935482002204793</v>
      </c>
      <c r="AF1742" s="12">
        <f>(S1742/(1+0.1)+Z1742)/(VLOOKUP(A1742,[1]选股结果!$A$2:$AY$3002,51,FALSE))</f>
        <v>1.07971550748157</v>
      </c>
      <c r="AG1742" s="16"/>
      <c r="AH1742" s="12">
        <f>AD1742/VLOOKUP(A1742,[1]选股结果!$A$2:$AX$3002,35,FALSE)</f>
        <v>-3.8090333522098</v>
      </c>
      <c r="AI1742" s="10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S1742/(1+0.13)+Z1742)</f>
        <v>-244270083.905753</v>
      </c>
      <c r="AJ1742" s="10">
        <f t="shared" si="117"/>
        <v>-409587237.774246</v>
      </c>
      <c r="AK1742" s="18">
        <f>AD1742-VLOOKUP(A1742,[2]选股结果!$A$2:$G$4900,7,FALSE)</f>
        <v>-653737829.489999</v>
      </c>
    </row>
    <row r="1743" spans="1:37">
      <c r="A1743" s="5" t="s">
        <v>3519</v>
      </c>
      <c r="B1743" s="5" t="s">
        <v>3520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/>
      <c r="L1743" s="6">
        <v>0</v>
      </c>
      <c r="M1743" s="6">
        <v>0</v>
      </c>
      <c r="N1743" s="6"/>
      <c r="O1743" s="6">
        <v>0</v>
      </c>
      <c r="P1743" s="6">
        <v>21148535.66</v>
      </c>
      <c r="Q1743" s="6">
        <v>249879959.08</v>
      </c>
      <c r="R1743" s="6"/>
      <c r="S1743" s="6">
        <v>2795233993.76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232938203.01</v>
      </c>
      <c r="AA1743" s="6">
        <v>381512281.45</v>
      </c>
      <c r="AB1743" s="10">
        <f t="shared" si="115"/>
        <v>2990583113.22</v>
      </c>
      <c r="AC1743" s="10">
        <f t="shared" si="114"/>
        <v>3430833013.88</v>
      </c>
      <c r="AD1743" s="10">
        <f t="shared" si="116"/>
        <v>-440249900.66</v>
      </c>
      <c r="AE1743" s="12">
        <f>C1743/(1+0.13)/VLOOKUP(A1743,[1]选股结果!$A$2:$AX$3002,3,FALSE)</f>
        <v>0.934058270050189</v>
      </c>
      <c r="AF1743" s="12">
        <f>(S1743/(1+0.1)+Z1743)/(VLOOKUP(A1743,[1]选股结果!$A$2:$AY$3002,51,FALSE))</f>
        <v>1.09024811956602</v>
      </c>
      <c r="AG1743" s="16"/>
      <c r="AH1743" s="12">
        <f>AD1743/VLOOKUP(A1743,[1]选股结果!$A$2:$AX$3002,35,FALSE)</f>
        <v>-44.1040342423526</v>
      </c>
      <c r="AI1743" s="10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S1743/(1+0.13)+Z1743)</f>
        <v>-162166611.307523</v>
      </c>
      <c r="AJ1743" s="10">
        <f t="shared" si="117"/>
        <v>-278083289.352477</v>
      </c>
      <c r="AK1743" s="18">
        <f>AD1743-VLOOKUP(A1743,[2]选股结果!$A$2:$G$4900,7,FALSE)</f>
        <v>-440249900.66</v>
      </c>
    </row>
    <row r="1744" spans="1:37">
      <c r="A1744" s="5" t="s">
        <v>3521</v>
      </c>
      <c r="B1744" s="5" t="s">
        <v>3522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/>
      <c r="L1744" s="6">
        <v>0</v>
      </c>
      <c r="M1744" s="6">
        <v>0</v>
      </c>
      <c r="N1744" s="6"/>
      <c r="O1744" s="6">
        <v>0</v>
      </c>
      <c r="P1744" s="6">
        <v>393876230.87</v>
      </c>
      <c r="Q1744" s="6">
        <v>56973548.94</v>
      </c>
      <c r="R1744" s="6"/>
      <c r="S1744" s="6">
        <v>1283105958.77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312463059.27</v>
      </c>
      <c r="AA1744" s="6">
        <v>64756836.67</v>
      </c>
      <c r="AB1744" s="10">
        <f t="shared" si="115"/>
        <v>2880277249.78</v>
      </c>
      <c r="AC1744" s="10">
        <f t="shared" si="114"/>
        <v>2054202085.58</v>
      </c>
      <c r="AD1744" s="10">
        <f t="shared" si="116"/>
        <v>826075164.2</v>
      </c>
      <c r="AE1744" s="12">
        <f>C1744/(1+0.13)/VLOOKUP(A1744,[1]选股结果!$A$2:$AX$3002,3,FALSE)</f>
        <v>0.602669223102292</v>
      </c>
      <c r="AF1744" s="12">
        <f>(S1744/(1+0.1)+Z1744)/(VLOOKUP(A1744,[1]选股结果!$A$2:$AY$3002,51,FALSE))</f>
        <v>0.439969747932276</v>
      </c>
      <c r="AG1744" s="16"/>
      <c r="AH1744" s="12">
        <f>AD1744/VLOOKUP(A1744,[1]选股结果!$A$2:$AX$3002,35,FALSE)</f>
        <v>1.19827503870448</v>
      </c>
      <c r="AI1744" s="10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S1744/(1+0.13)+Z1744)</f>
        <v>1913464741.1085</v>
      </c>
      <c r="AJ1744" s="10">
        <f t="shared" si="117"/>
        <v>-1087389576.9085</v>
      </c>
      <c r="AK1744" s="18">
        <f>AD1744-VLOOKUP(A1744,[2]选股结果!$A$2:$G$4900,7,FALSE)</f>
        <v>871454921.22</v>
      </c>
    </row>
    <row r="1745" spans="1:37">
      <c r="A1745" s="5" t="s">
        <v>3523</v>
      </c>
      <c r="B1745" s="5" t="s">
        <v>3524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/>
      <c r="L1745" s="6">
        <v>0</v>
      </c>
      <c r="M1745" s="6">
        <v>0</v>
      </c>
      <c r="N1745" s="6"/>
      <c r="O1745" s="6">
        <v>0</v>
      </c>
      <c r="P1745" s="6">
        <v>-26801215.89</v>
      </c>
      <c r="Q1745" s="6">
        <v>100287353.44</v>
      </c>
      <c r="R1745" s="6"/>
      <c r="S1745" s="6">
        <v>1050144350.33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133832467.31</v>
      </c>
      <c r="AA1745" s="6">
        <v>107806763.67</v>
      </c>
      <c r="AB1745" s="10">
        <f t="shared" si="115"/>
        <v>1682781954.55</v>
      </c>
      <c r="AC1745" s="10">
        <f t="shared" si="114"/>
        <v>1264982365.42</v>
      </c>
      <c r="AD1745" s="10">
        <f t="shared" si="116"/>
        <v>417799589.13</v>
      </c>
      <c r="AE1745" s="12">
        <f>C1745/(1+0.13)/VLOOKUP(A1745,[1]选股结果!$A$2:$AX$3002,3,FALSE)</f>
        <v>0.596539553896804</v>
      </c>
      <c r="AF1745" s="12">
        <f>(S1745/(1+0.1)+Z1745)/(VLOOKUP(A1745,[1]选股结果!$A$2:$AY$3002,51,FALSE))</f>
        <v>0.581170723086803</v>
      </c>
      <c r="AG1745" s="16"/>
      <c r="AH1745" s="12">
        <f>AD1745/VLOOKUP(A1745,[1]选股结果!$A$2:$AX$3002,35,FALSE)</f>
        <v>0.963776710039027</v>
      </c>
      <c r="AI1745" s="10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S1745/(1+0.13)+Z1745)</f>
        <v>809795615.862124</v>
      </c>
      <c r="AJ1745" s="10">
        <f t="shared" si="117"/>
        <v>-391996026.732124</v>
      </c>
      <c r="AK1745" s="18">
        <f>AD1745-VLOOKUP(A1745,[2]选股结果!$A$2:$G$4900,7,FALSE)</f>
        <v>417799589.13</v>
      </c>
    </row>
    <row r="1746" spans="1:37">
      <c r="A1746" s="5" t="s">
        <v>3525</v>
      </c>
      <c r="B1746" s="5" t="s">
        <v>3526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/>
      <c r="L1746" s="6">
        <v>0</v>
      </c>
      <c r="M1746" s="6">
        <v>0</v>
      </c>
      <c r="N1746" s="6"/>
      <c r="O1746" s="6">
        <v>0</v>
      </c>
      <c r="P1746" s="6">
        <v>604727.93</v>
      </c>
      <c r="Q1746" s="6">
        <v>10248893.37</v>
      </c>
      <c r="R1746" s="6"/>
      <c r="S1746" s="6">
        <v>2082082.5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69960846.12</v>
      </c>
      <c r="AA1746" s="6">
        <v>25101761.77</v>
      </c>
      <c r="AB1746" s="10">
        <f t="shared" si="115"/>
        <v>228181599.9</v>
      </c>
      <c r="AC1746" s="10">
        <f t="shared" ref="AC1746:AC1809" si="118">S1746+T1746+U1746+V1746+W1746+X1746+Y1746+Z1746+AA1746+P1746</f>
        <v>97749418.32</v>
      </c>
      <c r="AD1746" s="10">
        <f t="shared" si="116"/>
        <v>130432181.58</v>
      </c>
      <c r="AE1746" s="12">
        <f>C1746/(1+0.13)/VLOOKUP(A1746,[1]选股结果!$A$2:$AX$3002,3,FALSE)</f>
        <v>1.09739078335504</v>
      </c>
      <c r="AF1746" s="12">
        <f>(S1746/(1+0.1)+Z1746)/(VLOOKUP(A1746,[1]选股结果!$A$2:$AY$3002,51,FALSE))</f>
        <v>0.538462110172248</v>
      </c>
      <c r="AG1746" s="16"/>
      <c r="AH1746" s="12">
        <f>AD1746/VLOOKUP(A1746,[1]选股结果!$A$2:$AX$3002,35,FALSE)</f>
        <v>3.34936838080493</v>
      </c>
      <c r="AI1746" s="10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S1746/(1+0.13)+Z1746)</f>
        <v>61638951.1850442</v>
      </c>
      <c r="AJ1746" s="10">
        <f t="shared" si="117"/>
        <v>68793230.3949558</v>
      </c>
      <c r="AK1746" s="18">
        <f>AD1746-VLOOKUP(A1746,[2]选股结果!$A$2:$G$4900,7,FALSE)</f>
        <v>130432181.58</v>
      </c>
    </row>
    <row r="1747" spans="1:37">
      <c r="A1747" s="5" t="s">
        <v>3527</v>
      </c>
      <c r="B1747" s="5" t="s">
        <v>3528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/>
      <c r="L1747" s="6">
        <v>0</v>
      </c>
      <c r="M1747" s="6">
        <v>0</v>
      </c>
      <c r="N1747" s="6"/>
      <c r="O1747" s="6">
        <v>0</v>
      </c>
      <c r="P1747" s="6">
        <v>138324954.5</v>
      </c>
      <c r="Q1747" s="6">
        <v>203787988.47</v>
      </c>
      <c r="R1747" s="6"/>
      <c r="S1747" s="6">
        <v>2605856889.42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423401863.85</v>
      </c>
      <c r="AA1747" s="6">
        <v>274282911.7</v>
      </c>
      <c r="AB1747" s="10">
        <f t="shared" si="115"/>
        <v>3229069269.84</v>
      </c>
      <c r="AC1747" s="10">
        <f t="shared" si="118"/>
        <v>3441866619.47</v>
      </c>
      <c r="AD1747" s="10">
        <f t="shared" si="116"/>
        <v>-212797349.63</v>
      </c>
      <c r="AE1747" s="12">
        <f>C1747/(1+0.13)/VLOOKUP(A1747,[1]选股结果!$A$2:$AX$3002,3,FALSE)</f>
        <v>0.580052126006356</v>
      </c>
      <c r="AF1747" s="12">
        <f>(S1747/(1+0.1)+Z1747)/(VLOOKUP(A1747,[1]选股结果!$A$2:$AY$3002,51,FALSE))</f>
        <v>0.709795784443832</v>
      </c>
      <c r="AG1747" s="16"/>
      <c r="AH1747" s="12">
        <f>AD1747/VLOOKUP(A1747,[1]选股结果!$A$2:$AX$3002,35,FALSE)</f>
        <v>-0.441562160053396</v>
      </c>
      <c r="AI1747" s="10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S1747/(1+0.13)+Z1747)</f>
        <v>1204566802.14549</v>
      </c>
      <c r="AJ1747" s="10">
        <f t="shared" si="117"/>
        <v>-1417364151.77549</v>
      </c>
      <c r="AK1747" s="18">
        <f>AD1747-VLOOKUP(A1747,[2]选股结果!$A$2:$G$4900,7,FALSE)</f>
        <v>-212797349.63</v>
      </c>
    </row>
    <row r="1748" spans="1:37">
      <c r="A1748" s="5" t="s">
        <v>3529</v>
      </c>
      <c r="B1748" s="5" t="s">
        <v>3530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/>
      <c r="L1748" s="6">
        <v>0</v>
      </c>
      <c r="M1748" s="6">
        <v>0</v>
      </c>
      <c r="N1748" s="6"/>
      <c r="O1748" s="6">
        <v>0</v>
      </c>
      <c r="P1748" s="6">
        <v>521767947.54</v>
      </c>
      <c r="Q1748" s="6">
        <v>64954603.71</v>
      </c>
      <c r="R1748" s="6"/>
      <c r="S1748" s="6">
        <v>7853667192.67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1478325581.29</v>
      </c>
      <c r="AA1748" s="6">
        <v>488710134.62</v>
      </c>
      <c r="AB1748" s="10">
        <f t="shared" si="115"/>
        <v>9376645936.31</v>
      </c>
      <c r="AC1748" s="10">
        <f t="shared" si="118"/>
        <v>10342470856.12</v>
      </c>
      <c r="AD1748" s="10">
        <f t="shared" si="116"/>
        <v>-965824919.810001</v>
      </c>
      <c r="AE1748" s="12">
        <f>C1748/(1+0.13)/VLOOKUP(A1748,[1]选股结果!$A$2:$AX$3002,3,FALSE)</f>
        <v>0.765970198444317</v>
      </c>
      <c r="AF1748" s="12">
        <f>(S1748/(1+0.1)+Z1748)/(VLOOKUP(A1748,[1]选股结果!$A$2:$AY$3002,51,FALSE))</f>
        <v>0.822415661149214</v>
      </c>
      <c r="AG1748" s="16"/>
      <c r="AH1748" s="12">
        <f>AD1748/VLOOKUP(A1748,[1]选股结果!$A$2:$AX$3002,35,FALSE)</f>
        <v>-6.11031250131122</v>
      </c>
      <c r="AI1748" s="10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S1748/(1+0.13)+Z1748)</f>
        <v>2050440513.77496</v>
      </c>
      <c r="AJ1748" s="10">
        <f t="shared" si="117"/>
        <v>-3016265433.58496</v>
      </c>
      <c r="AK1748" s="18">
        <f>AD1748-VLOOKUP(A1748,[2]选股结果!$A$2:$G$4900,7,FALSE)</f>
        <v>-963383115.900001</v>
      </c>
    </row>
    <row r="1749" spans="1:37">
      <c r="A1749" s="5" t="s">
        <v>3531</v>
      </c>
      <c r="B1749" s="5" t="s">
        <v>3532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/>
      <c r="L1749" s="6">
        <v>0</v>
      </c>
      <c r="M1749" s="6">
        <v>0</v>
      </c>
      <c r="N1749" s="6"/>
      <c r="O1749" s="6">
        <v>0</v>
      </c>
      <c r="P1749" s="6">
        <v>401640411.05</v>
      </c>
      <c r="Q1749" s="6">
        <v>88435839.19</v>
      </c>
      <c r="R1749" s="6"/>
      <c r="S1749" s="6">
        <v>29035375309.07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161564732.07</v>
      </c>
      <c r="AA1749" s="6">
        <v>75419958.62</v>
      </c>
      <c r="AB1749" s="10">
        <f t="shared" si="115"/>
        <v>27932492236.68</v>
      </c>
      <c r="AC1749" s="10">
        <f t="shared" si="118"/>
        <v>29674000410.81</v>
      </c>
      <c r="AD1749" s="10">
        <f t="shared" si="116"/>
        <v>-1741508174.13</v>
      </c>
      <c r="AE1749" s="12">
        <f>C1749/(1+0.13)/VLOOKUP(A1749,[1]选股结果!$A$2:$AX$3002,3,FALSE)</f>
        <v>0.905393144790594</v>
      </c>
      <c r="AF1749" s="12">
        <f>(S1749/(1+0.1)+Z1749)/(VLOOKUP(A1749,[1]选股结果!$A$2:$AY$3002,51,FALSE))</f>
        <v>0.999473110943452</v>
      </c>
      <c r="AG1749" s="16"/>
      <c r="AH1749" s="12">
        <f>AD1749/VLOOKUP(A1749,[1]选股结果!$A$2:$AX$3002,35,FALSE)</f>
        <v>-5.61302555072738</v>
      </c>
      <c r="AI1749" s="10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S1749/(1+0.13)+Z1749)</f>
        <v>714773497.242924</v>
      </c>
      <c r="AJ1749" s="10">
        <f t="shared" si="117"/>
        <v>-2456281671.37292</v>
      </c>
      <c r="AK1749" s="18">
        <f>AD1749-VLOOKUP(A1749,[2]选股结果!$A$2:$G$4900,7,FALSE)</f>
        <v>-1741519788.24</v>
      </c>
    </row>
    <row r="1750" spans="1:37">
      <c r="A1750" s="5" t="s">
        <v>3533</v>
      </c>
      <c r="B1750" s="5" t="s">
        <v>3534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/>
      <c r="L1750" s="6">
        <v>0</v>
      </c>
      <c r="M1750" s="6">
        <v>0</v>
      </c>
      <c r="N1750" s="6"/>
      <c r="O1750" s="6">
        <v>0</v>
      </c>
      <c r="P1750" s="6">
        <v>183756533.39</v>
      </c>
      <c r="Q1750" s="6">
        <v>184552374.27</v>
      </c>
      <c r="R1750" s="6"/>
      <c r="S1750" s="6">
        <v>1351235701.7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965353501.75</v>
      </c>
      <c r="AA1750" s="6">
        <v>144783954.63</v>
      </c>
      <c r="AB1750" s="10">
        <f t="shared" si="115"/>
        <v>3075884566.32</v>
      </c>
      <c r="AC1750" s="10">
        <f t="shared" si="118"/>
        <v>2645129691.47</v>
      </c>
      <c r="AD1750" s="10">
        <f t="shared" si="116"/>
        <v>430754874.85</v>
      </c>
      <c r="AE1750" s="12">
        <f>C1750/(1+0.13)/VLOOKUP(A1750,[1]选股结果!$A$2:$AX$3002,3,FALSE)</f>
        <v>0.489984637847494</v>
      </c>
      <c r="AF1750" s="12">
        <f>(S1750/(1+0.1)+Z1750)/(VLOOKUP(A1750,[1]选股结果!$A$2:$AY$3002,51,FALSE))</f>
        <v>0.515575282690191</v>
      </c>
      <c r="AG1750" s="16"/>
      <c r="AH1750" s="12">
        <f>AD1750/VLOOKUP(A1750,[1]选股结果!$A$2:$AX$3002,35,FALSE)</f>
        <v>0.631161544171383</v>
      </c>
      <c r="AI1750" s="10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S1750/(1+0.13)+Z1750)</f>
        <v>2093817627.90584</v>
      </c>
      <c r="AJ1750" s="10">
        <f t="shared" si="117"/>
        <v>-1663062753.05584</v>
      </c>
      <c r="AK1750" s="18">
        <f>AD1750-VLOOKUP(A1750,[2]选股结果!$A$2:$G$4900,7,FALSE)</f>
        <v>430964398.83</v>
      </c>
    </row>
    <row r="1751" spans="1:37">
      <c r="A1751" s="5" t="s">
        <v>3535</v>
      </c>
      <c r="B1751" s="5" t="s">
        <v>3536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/>
      <c r="L1751" s="6">
        <v>0</v>
      </c>
      <c r="M1751" s="6">
        <v>0</v>
      </c>
      <c r="N1751" s="6"/>
      <c r="O1751" s="6">
        <v>0</v>
      </c>
      <c r="P1751" s="6">
        <v>334259380.14</v>
      </c>
      <c r="Q1751" s="6">
        <v>521648356.2</v>
      </c>
      <c r="R1751" s="6"/>
      <c r="S1751" s="6">
        <v>3476755686.92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652818901.18</v>
      </c>
      <c r="AA1751" s="6">
        <v>461364922.45</v>
      </c>
      <c r="AB1751" s="10">
        <f t="shared" si="115"/>
        <v>5579675818.55</v>
      </c>
      <c r="AC1751" s="10">
        <f t="shared" si="118"/>
        <v>4925198890.69</v>
      </c>
      <c r="AD1751" s="10">
        <f t="shared" si="116"/>
        <v>654476927.86</v>
      </c>
      <c r="AE1751" s="12">
        <f>C1751/(1+0.13)/VLOOKUP(A1751,[1]选股结果!$A$2:$AX$3002,3,FALSE)</f>
        <v>0.790582118079462</v>
      </c>
      <c r="AF1751" s="12">
        <f>(S1751/(1+0.1)+Z1751)/(VLOOKUP(A1751,[1]选股结果!$A$2:$AY$3002,51,FALSE))</f>
        <v>0.81726041143819</v>
      </c>
      <c r="AG1751" s="16"/>
      <c r="AH1751" s="12">
        <f>AD1751/VLOOKUP(A1751,[1]选股结果!$A$2:$AX$3002,35,FALSE)</f>
        <v>0.943051954834966</v>
      </c>
      <c r="AI1751" s="10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S1751/(1+0.13)+Z1751)</f>
        <v>936612710.003008</v>
      </c>
      <c r="AJ1751" s="10">
        <f t="shared" si="117"/>
        <v>-282135782.143009</v>
      </c>
      <c r="AK1751" s="18">
        <f>AD1751-VLOOKUP(A1751,[2]选股结果!$A$2:$G$4900,7,FALSE)</f>
        <v>662609961.91</v>
      </c>
    </row>
    <row r="1752" spans="1:37">
      <c r="A1752" s="5" t="s">
        <v>3537</v>
      </c>
      <c r="B1752" s="5" t="s">
        <v>3538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/>
      <c r="L1752" s="6">
        <v>0</v>
      </c>
      <c r="M1752" s="6">
        <v>0</v>
      </c>
      <c r="N1752" s="6"/>
      <c r="O1752" s="6">
        <v>0</v>
      </c>
      <c r="P1752" s="6">
        <v>26892691.56</v>
      </c>
      <c r="Q1752" s="6">
        <v>25967812.22</v>
      </c>
      <c r="R1752" s="6"/>
      <c r="S1752" s="6">
        <v>860532685.91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74551271.73</v>
      </c>
      <c r="AA1752" s="6">
        <v>21877115.24</v>
      </c>
      <c r="AB1752" s="10">
        <f t="shared" si="115"/>
        <v>760750223.21</v>
      </c>
      <c r="AC1752" s="10">
        <f t="shared" si="118"/>
        <v>983853764.44</v>
      </c>
      <c r="AD1752" s="10">
        <f t="shared" si="116"/>
        <v>-223103541.23</v>
      </c>
      <c r="AE1752" s="12">
        <f>C1752/(1+0.13)/VLOOKUP(A1752,[1]选股结果!$A$2:$AX$3002,3,FALSE)</f>
        <v>0.802924296499956</v>
      </c>
      <c r="AF1752" s="12">
        <f>(S1752/(1+0.1)+Z1752)/(VLOOKUP(A1752,[1]选股结果!$A$2:$AY$3002,51,FALSE))</f>
        <v>1.09594716512017</v>
      </c>
      <c r="AG1752" s="16"/>
      <c r="AH1752" s="12">
        <f>AD1752/VLOOKUP(A1752,[1]选股结果!$A$2:$AX$3002,35,FALSE)</f>
        <v>-20.1968608864114</v>
      </c>
      <c r="AI1752" s="10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S1752/(1+0.13)+Z1752)</f>
        <v>-54246098.542832</v>
      </c>
      <c r="AJ1752" s="10">
        <f t="shared" si="117"/>
        <v>-168857442.687168</v>
      </c>
      <c r="AK1752" s="18">
        <f>AD1752-VLOOKUP(A1752,[2]选股结果!$A$2:$G$4900,7,FALSE)</f>
        <v>-223103541.23</v>
      </c>
    </row>
    <row r="1753" spans="1:37">
      <c r="A1753" s="5" t="s">
        <v>3539</v>
      </c>
      <c r="B1753" s="5" t="s">
        <v>3540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/>
      <c r="L1753" s="6">
        <v>0</v>
      </c>
      <c r="M1753" s="6">
        <v>0</v>
      </c>
      <c r="N1753" s="6"/>
      <c r="O1753" s="6">
        <v>0</v>
      </c>
      <c r="P1753" s="6">
        <v>2035349752.23</v>
      </c>
      <c r="Q1753" s="6">
        <v>1834339629.29</v>
      </c>
      <c r="R1753" s="6"/>
      <c r="S1753" s="6">
        <v>20376522522.12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2195761524.89</v>
      </c>
      <c r="AA1753" s="6">
        <v>4109335989.09</v>
      </c>
      <c r="AB1753" s="10">
        <f t="shared" si="115"/>
        <v>29112091314.12</v>
      </c>
      <c r="AC1753" s="10">
        <f t="shared" si="118"/>
        <v>28716969788.33</v>
      </c>
      <c r="AD1753" s="10">
        <f t="shared" si="116"/>
        <v>395121525.790005</v>
      </c>
      <c r="AE1753" s="12">
        <f>C1753/(1+0.13)/VLOOKUP(A1753,[1]选股结果!$A$2:$AX$3002,3,FALSE)</f>
        <v>1.62494622251601</v>
      </c>
      <c r="AF1753" s="12">
        <f>(S1753/(1+0.1)+Z1753)/(VLOOKUP(A1753,[1]选股结果!$A$2:$AY$3002,51,FALSE))</f>
        <v>1.15383924211655</v>
      </c>
      <c r="AG1753" s="16"/>
      <c r="AH1753" s="12">
        <f>AD1753/VLOOKUP(A1753,[1]选股结果!$A$2:$AX$3002,35,FALSE)</f>
        <v>-0.0562628177910552</v>
      </c>
      <c r="AI1753" s="10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S1753/(1+0.13)+Z1753)</f>
        <v>-2270751586.0554</v>
      </c>
      <c r="AJ1753" s="10">
        <f t="shared" si="117"/>
        <v>2665873111.8454</v>
      </c>
      <c r="AK1753" s="18">
        <f>AD1753-VLOOKUP(A1753,[2]选股结果!$A$2:$G$4900,7,FALSE)</f>
        <v>271168269.490005</v>
      </c>
    </row>
    <row r="1754" spans="1:37">
      <c r="A1754" s="5" t="s">
        <v>3541</v>
      </c>
      <c r="B1754" s="5" t="s">
        <v>3542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/>
      <c r="L1754" s="6">
        <v>0</v>
      </c>
      <c r="M1754" s="6">
        <v>0</v>
      </c>
      <c r="N1754" s="6"/>
      <c r="O1754" s="6">
        <v>0</v>
      </c>
      <c r="P1754" s="6">
        <v>17907125.81</v>
      </c>
      <c r="Q1754" s="6">
        <v>12879864.74</v>
      </c>
      <c r="R1754" s="6"/>
      <c r="S1754" s="6">
        <v>637514850.99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216437235.5</v>
      </c>
      <c r="AA1754" s="6">
        <v>59566466.53</v>
      </c>
      <c r="AB1754" s="10">
        <f t="shared" si="115"/>
        <v>1019647105.62</v>
      </c>
      <c r="AC1754" s="10">
        <f t="shared" si="118"/>
        <v>931425678.83</v>
      </c>
      <c r="AD1754" s="10">
        <f t="shared" si="116"/>
        <v>88221426.7900001</v>
      </c>
      <c r="AE1754" s="12">
        <f>C1754/(1+0.13)/VLOOKUP(A1754,[1]选股结果!$A$2:$AX$3002,3,FALSE)</f>
        <v>0.875465016767354</v>
      </c>
      <c r="AF1754" s="12">
        <f>(S1754/(1+0.1)+Z1754)/(VLOOKUP(A1754,[1]选股结果!$A$2:$AY$3002,51,FALSE))</f>
        <v>0.863354521761463</v>
      </c>
      <c r="AG1754" s="16"/>
      <c r="AH1754" s="12">
        <f>AD1754/VLOOKUP(A1754,[1]选股结果!$A$2:$AX$3002,35,FALSE)</f>
        <v>2.9185213280556</v>
      </c>
      <c r="AI1754" s="10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S1754/(1+0.13)+Z1754)</f>
        <v>141371012.185575</v>
      </c>
      <c r="AJ1754" s="10">
        <f t="shared" si="117"/>
        <v>-53149585.3955752</v>
      </c>
      <c r="AK1754" s="18">
        <f>AD1754-VLOOKUP(A1754,[2]选股结果!$A$2:$G$4900,7,FALSE)</f>
        <v>85872314.3900001</v>
      </c>
    </row>
    <row r="1755" spans="1:37">
      <c r="A1755" s="5" t="s">
        <v>3543</v>
      </c>
      <c r="B1755" s="5" t="s">
        <v>3544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/>
      <c r="L1755" s="6">
        <v>0</v>
      </c>
      <c r="M1755" s="6">
        <v>0</v>
      </c>
      <c r="N1755" s="6"/>
      <c r="O1755" s="6">
        <v>0</v>
      </c>
      <c r="P1755" s="6">
        <v>74942241.71</v>
      </c>
      <c r="Q1755" s="6">
        <v>100523040.57</v>
      </c>
      <c r="R1755" s="6"/>
      <c r="S1755" s="6">
        <v>1165944480.9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235895531.7</v>
      </c>
      <c r="AA1755" s="6">
        <v>120802939.54</v>
      </c>
      <c r="AB1755" s="10">
        <f t="shared" si="115"/>
        <v>1633087020.52</v>
      </c>
      <c r="AC1755" s="10">
        <f t="shared" si="118"/>
        <v>1597585193.85</v>
      </c>
      <c r="AD1755" s="10">
        <f t="shared" si="116"/>
        <v>35501826.6699998</v>
      </c>
      <c r="AE1755" s="12">
        <f>C1755/(1+0.13)/VLOOKUP(A1755,[1]选股结果!$A$2:$AX$3002,3,FALSE)</f>
        <v>0.768299456694454</v>
      </c>
      <c r="AF1755" s="12">
        <f>(S1755/(1+0.1)+Z1755)/(VLOOKUP(A1755,[1]选股结果!$A$2:$AY$3002,51,FALSE))</f>
        <v>0.788211662317658</v>
      </c>
      <c r="AG1755" s="16"/>
      <c r="AH1755" s="12">
        <f>AD1755/VLOOKUP(A1755,[1]选股结果!$A$2:$AX$3002,35,FALSE)</f>
        <v>0.377555410829362</v>
      </c>
      <c r="AI1755" s="10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S1755/(1+0.13)+Z1755)</f>
        <v>376327020.837257</v>
      </c>
      <c r="AJ1755" s="10">
        <f t="shared" si="117"/>
        <v>-340825194.167257</v>
      </c>
      <c r="AK1755" s="18">
        <f>AD1755-VLOOKUP(A1755,[2]选股结果!$A$2:$G$4900,7,FALSE)</f>
        <v>35218128.2299998</v>
      </c>
    </row>
    <row r="1756" spans="1:37">
      <c r="A1756" s="5" t="s">
        <v>3545</v>
      </c>
      <c r="B1756" s="5" t="s">
        <v>3546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/>
      <c r="L1756" s="6">
        <v>0</v>
      </c>
      <c r="M1756" s="6">
        <v>0</v>
      </c>
      <c r="N1756" s="6"/>
      <c r="O1756" s="6">
        <v>0</v>
      </c>
      <c r="P1756" s="6">
        <v>69942171.27</v>
      </c>
      <c r="Q1756" s="6">
        <v>63794100.65</v>
      </c>
      <c r="R1756" s="6"/>
      <c r="S1756" s="6">
        <v>3509481903.73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474095521.96</v>
      </c>
      <c r="AA1756" s="6">
        <v>134172829.28</v>
      </c>
      <c r="AB1756" s="10">
        <f t="shared" si="115"/>
        <v>4194738334.11</v>
      </c>
      <c r="AC1756" s="10">
        <f t="shared" si="118"/>
        <v>4187692426.24</v>
      </c>
      <c r="AD1756" s="10">
        <f t="shared" si="116"/>
        <v>7045907.86999989</v>
      </c>
      <c r="AE1756" s="12">
        <f>C1756/(1+0.13)/VLOOKUP(A1756,[1]选股结果!$A$2:$AX$3002,3,FALSE)</f>
        <v>0.857006885013046</v>
      </c>
      <c r="AF1756" s="12">
        <f>(S1756/(1+0.1)+Z1756)/(VLOOKUP(A1756,[1]选股结果!$A$2:$AY$3002,51,FALSE))</f>
        <v>0.865720066317611</v>
      </c>
      <c r="AG1756" s="16"/>
      <c r="AH1756" s="12">
        <f>AD1756/VLOOKUP(A1756,[1]选股结果!$A$2:$AX$3002,35,FALSE)</f>
        <v>3.43522187230685</v>
      </c>
      <c r="AI1756" s="10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S1756/(1+0.13)+Z1756)</f>
        <v>653099638.388849</v>
      </c>
      <c r="AJ1756" s="10">
        <f t="shared" si="117"/>
        <v>-646053730.518849</v>
      </c>
      <c r="AK1756" s="18">
        <f>AD1756-VLOOKUP(A1756,[2]选股结果!$A$2:$G$4900,7,FALSE)</f>
        <v>7045907.86999989</v>
      </c>
    </row>
    <row r="1757" spans="1:37">
      <c r="A1757" s="5" t="s">
        <v>3547</v>
      </c>
      <c r="B1757" s="5" t="s">
        <v>3548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/>
      <c r="L1757" s="6">
        <v>0</v>
      </c>
      <c r="M1757" s="6">
        <v>0</v>
      </c>
      <c r="N1757" s="6"/>
      <c r="O1757" s="6">
        <v>0</v>
      </c>
      <c r="P1757" s="6">
        <v>47698370.92</v>
      </c>
      <c r="Q1757" s="6">
        <v>60949718.61</v>
      </c>
      <c r="R1757" s="6"/>
      <c r="S1757" s="6">
        <v>3178352151.1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285354290.37</v>
      </c>
      <c r="AA1757" s="6">
        <v>58977312.61</v>
      </c>
      <c r="AB1757" s="10">
        <f t="shared" si="115"/>
        <v>3864633026.89</v>
      </c>
      <c r="AC1757" s="10">
        <f t="shared" si="118"/>
        <v>3570382125</v>
      </c>
      <c r="AD1757" s="10">
        <f t="shared" si="116"/>
        <v>294250901.89</v>
      </c>
      <c r="AE1757" s="12">
        <f>C1757/(1+0.13)/VLOOKUP(A1757,[1]选股结果!$A$2:$AX$3002,3,FALSE)</f>
        <v>0.795415243879881</v>
      </c>
      <c r="AF1757" s="12">
        <f>(S1757/(1+0.1)+Z1757)/(VLOOKUP(A1757,[1]选股结果!$A$2:$AY$3002,51,FALSE))</f>
        <v>0.81314411508178</v>
      </c>
      <c r="AG1757" s="16"/>
      <c r="AH1757" s="12">
        <f>AD1757/VLOOKUP(A1757,[1]选股结果!$A$2:$AX$3002,35,FALSE)</f>
        <v>1.18383801460999</v>
      </c>
      <c r="AI1757" s="10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S1757/(1+0.13)+Z1757)</f>
        <v>806253014.587434</v>
      </c>
      <c r="AJ1757" s="10">
        <f t="shared" si="117"/>
        <v>-512002112.697433</v>
      </c>
      <c r="AK1757" s="18">
        <f>AD1757-VLOOKUP(A1757,[2]选股结果!$A$2:$G$4900,7,FALSE)</f>
        <v>314699311.07</v>
      </c>
    </row>
    <row r="1758" spans="1:37">
      <c r="A1758" s="5" t="s">
        <v>3549</v>
      </c>
      <c r="B1758" s="5" t="s">
        <v>3550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/>
      <c r="L1758" s="6">
        <v>0</v>
      </c>
      <c r="M1758" s="6">
        <v>0</v>
      </c>
      <c r="N1758" s="6"/>
      <c r="O1758" s="6">
        <v>0</v>
      </c>
      <c r="P1758" s="6">
        <v>353470703.64</v>
      </c>
      <c r="Q1758" s="6">
        <v>369538737.55</v>
      </c>
      <c r="R1758" s="6"/>
      <c r="S1758" s="6">
        <v>3869875173.52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597371029.3</v>
      </c>
      <c r="AA1758" s="6">
        <v>377037916.5</v>
      </c>
      <c r="AB1758" s="10">
        <f t="shared" si="115"/>
        <v>5461281713.23</v>
      </c>
      <c r="AC1758" s="10">
        <f t="shared" si="118"/>
        <v>5197754822.96</v>
      </c>
      <c r="AD1758" s="10">
        <f t="shared" si="116"/>
        <v>263526890.27</v>
      </c>
      <c r="AE1758" s="12">
        <f>C1758/(1+0.13)/VLOOKUP(A1758,[1]选股结果!$A$2:$AX$3002,3,FALSE)</f>
        <v>0.868351089273426</v>
      </c>
      <c r="AF1758" s="12">
        <f>(S1758/(1+0.1)+Z1758)/(VLOOKUP(A1758,[1]选股结果!$A$2:$AY$3002,51,FALSE))</f>
        <v>0.855843709102155</v>
      </c>
      <c r="AG1758" s="16"/>
      <c r="AH1758" s="12">
        <f>AD1758/VLOOKUP(A1758,[1]选股结果!$A$2:$AX$3002,35,FALSE)</f>
        <v>0.482313394821274</v>
      </c>
      <c r="AI1758" s="10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S1758/(1+0.13)+Z1758)</f>
        <v>786594921.609558</v>
      </c>
      <c r="AJ1758" s="10">
        <f t="shared" si="117"/>
        <v>-523068031.339558</v>
      </c>
      <c r="AK1758" s="18">
        <f>AD1758-VLOOKUP(A1758,[2]选股结果!$A$2:$G$4900,7,FALSE)</f>
        <v>263164107.22</v>
      </c>
    </row>
    <row r="1759" spans="1:37">
      <c r="A1759" s="5" t="s">
        <v>3551</v>
      </c>
      <c r="B1759" s="5" t="s">
        <v>3552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/>
      <c r="L1759" s="6">
        <v>0</v>
      </c>
      <c r="M1759" s="6">
        <v>0</v>
      </c>
      <c r="N1759" s="6"/>
      <c r="O1759" s="6">
        <v>0</v>
      </c>
      <c r="P1759" s="6">
        <v>6787350.74</v>
      </c>
      <c r="Q1759" s="6">
        <v>60208425.84</v>
      </c>
      <c r="R1759" s="6"/>
      <c r="S1759" s="6">
        <v>197610506.5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77213602.61</v>
      </c>
      <c r="AA1759" s="6">
        <v>63186432.75</v>
      </c>
      <c r="AB1759" s="10">
        <f t="shared" ref="AB1759:AB1822" si="119">C1759+D1759+E1759+F1759+G1759+H1759+I1759+J1759+L1759+M1759+O1759+Q1759</f>
        <v>264670299.37</v>
      </c>
      <c r="AC1759" s="10">
        <f t="shared" si="118"/>
        <v>344797892.6</v>
      </c>
      <c r="AD1759" s="10">
        <f t="shared" si="116"/>
        <v>-80127593.23</v>
      </c>
      <c r="AE1759" s="12">
        <f>C1759/(1+0.13)/VLOOKUP(A1759,[1]选股结果!$A$2:$AX$3002,3,FALSE)</f>
        <v>0.779940891654078</v>
      </c>
      <c r="AF1759" s="12">
        <f>(S1759/(1+0.1)+Z1759)/(VLOOKUP(A1759,[1]选股结果!$A$2:$AY$3002,51,FALSE))</f>
        <v>1.05411455118156</v>
      </c>
      <c r="AG1759" s="16"/>
      <c r="AH1759" s="12">
        <f>AD1759/VLOOKUP(A1759,[1]选股结果!$A$2:$AX$3002,35,FALSE)</f>
        <v>4.56466735511643</v>
      </c>
      <c r="AI1759" s="10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S1759/(1+0.13)+Z1759)</f>
        <v>-8416907.93477878</v>
      </c>
      <c r="AJ1759" s="10">
        <f t="shared" si="117"/>
        <v>-71710685.2952212</v>
      </c>
      <c r="AK1759" s="18">
        <f>AD1759-VLOOKUP(A1759,[2]选股结果!$A$2:$G$4900,7,FALSE)</f>
        <v>-80127593.23</v>
      </c>
    </row>
    <row r="1760" spans="1:37">
      <c r="A1760" s="5" t="s">
        <v>3553</v>
      </c>
      <c r="B1760" s="5" t="s">
        <v>3554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/>
      <c r="L1760" s="6">
        <v>0</v>
      </c>
      <c r="M1760" s="6">
        <v>0</v>
      </c>
      <c r="N1760" s="6"/>
      <c r="O1760" s="6">
        <v>0</v>
      </c>
      <c r="P1760" s="6">
        <v>154473266.29</v>
      </c>
      <c r="Q1760" s="6">
        <v>144485046.16</v>
      </c>
      <c r="R1760" s="6"/>
      <c r="S1760" s="6">
        <v>5939945414.67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557760036.33</v>
      </c>
      <c r="AA1760" s="6">
        <v>283078964.65</v>
      </c>
      <c r="AB1760" s="10">
        <f t="shared" si="119"/>
        <v>6498779976.21</v>
      </c>
      <c r="AC1760" s="10">
        <f t="shared" si="118"/>
        <v>6935257681.94</v>
      </c>
      <c r="AD1760" s="10">
        <f t="shared" si="116"/>
        <v>-436477705.73</v>
      </c>
      <c r="AE1760" s="12">
        <f>C1760/(1+0.13)/VLOOKUP(A1760,[1]选股结果!$A$2:$AX$3002,3,FALSE)</f>
        <v>0.834183785244946</v>
      </c>
      <c r="AF1760" s="12">
        <f>(S1760/(1+0.1)+Z1760)/(VLOOKUP(A1760,[1]选股结果!$A$2:$AY$3002,51,FALSE))</f>
        <v>0.92549541514851</v>
      </c>
      <c r="AG1760" s="16"/>
      <c r="AH1760" s="12">
        <f>AD1760/VLOOKUP(A1760,[1]选股结果!$A$2:$AX$3002,35,FALSE)</f>
        <v>-1.05892016062707</v>
      </c>
      <c r="AI1760" s="10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S1760/(1+0.13)+Z1760)</f>
        <v>622971390.120176</v>
      </c>
      <c r="AJ1760" s="10">
        <f t="shared" si="117"/>
        <v>-1059449095.85018</v>
      </c>
      <c r="AK1760" s="18">
        <f>AD1760-VLOOKUP(A1760,[2]选股结果!$A$2:$G$4900,7,FALSE)</f>
        <v>-198891215.85</v>
      </c>
    </row>
    <row r="1761" spans="1:37">
      <c r="A1761" s="5" t="s">
        <v>3555</v>
      </c>
      <c r="B1761" s="5" t="s">
        <v>3556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/>
      <c r="L1761" s="6">
        <v>0</v>
      </c>
      <c r="M1761" s="6">
        <v>0</v>
      </c>
      <c r="N1761" s="6"/>
      <c r="O1761" s="6">
        <v>0</v>
      </c>
      <c r="P1761" s="6">
        <v>61218551.97</v>
      </c>
      <c r="Q1761" s="6">
        <v>104162232.54</v>
      </c>
      <c r="R1761" s="6"/>
      <c r="S1761" s="6">
        <v>1453743718.95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224847686.08</v>
      </c>
      <c r="AA1761" s="6">
        <v>122084589.19</v>
      </c>
      <c r="AB1761" s="10">
        <f t="shared" si="119"/>
        <v>1896852678.44</v>
      </c>
      <c r="AC1761" s="10">
        <f t="shared" si="118"/>
        <v>1861894546.19</v>
      </c>
      <c r="AD1761" s="10">
        <f t="shared" si="116"/>
        <v>34958132.25</v>
      </c>
      <c r="AE1761" s="12">
        <f>C1761/(1+0.13)/VLOOKUP(A1761,[1]选股结果!$A$2:$AX$3002,3,FALSE)</f>
        <v>0.734144389299878</v>
      </c>
      <c r="AF1761" s="12">
        <f>(S1761/(1+0.1)+Z1761)/(VLOOKUP(A1761,[1]选股结果!$A$2:$AY$3002,51,FALSE))</f>
        <v>0.718323203829866</v>
      </c>
      <c r="AG1761" s="16"/>
      <c r="AH1761" s="12">
        <f>AD1761/VLOOKUP(A1761,[1]选股结果!$A$2:$AX$3002,35,FALSE)</f>
        <v>-1.63948536251102</v>
      </c>
      <c r="AI1761" s="10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S1761/(1+0.13)+Z1761)</f>
        <v>641490606.242566</v>
      </c>
      <c r="AJ1761" s="10">
        <f t="shared" si="117"/>
        <v>-606532473.992566</v>
      </c>
      <c r="AK1761" s="18">
        <f>AD1761-VLOOKUP(A1761,[2]选股结果!$A$2:$G$4900,7,FALSE)</f>
        <v>34488170.61</v>
      </c>
    </row>
    <row r="1762" spans="1:37">
      <c r="A1762" s="5" t="s">
        <v>3557</v>
      </c>
      <c r="B1762" s="5" t="s">
        <v>3558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/>
      <c r="L1762" s="6">
        <v>0</v>
      </c>
      <c r="M1762" s="6">
        <v>0</v>
      </c>
      <c r="N1762" s="6"/>
      <c r="O1762" s="6">
        <v>0</v>
      </c>
      <c r="P1762" s="6">
        <v>220930038.62</v>
      </c>
      <c r="Q1762" s="6">
        <v>199190161.08</v>
      </c>
      <c r="R1762" s="6"/>
      <c r="S1762" s="6">
        <v>1220703740.2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454137490.23</v>
      </c>
      <c r="AA1762" s="6">
        <v>882432161.13</v>
      </c>
      <c r="AB1762" s="10">
        <f t="shared" si="119"/>
        <v>3152326246.46</v>
      </c>
      <c r="AC1762" s="10">
        <f t="shared" si="118"/>
        <v>2778203430.18</v>
      </c>
      <c r="AD1762" s="10">
        <f t="shared" si="116"/>
        <v>374122816.28</v>
      </c>
      <c r="AE1762" s="12">
        <f>C1762/(1+0.13)/VLOOKUP(A1762,[1]选股结果!$A$2:$AX$3002,3,FALSE)</f>
        <v>0.979511555588531</v>
      </c>
      <c r="AF1762" s="12">
        <f>(S1762/(1+0.1)+Z1762)/(VLOOKUP(A1762,[1]选股结果!$A$2:$AY$3002,51,FALSE))</f>
        <v>0.639650846546123</v>
      </c>
      <c r="AG1762" s="16"/>
      <c r="AH1762" s="12">
        <f>AD1762/VLOOKUP(A1762,[1]选股结果!$A$2:$AX$3002,35,FALSE)</f>
        <v>1.77252753080436</v>
      </c>
      <c r="AI1762" s="10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S1762/(1+0.13)+Z1762)</f>
        <v>910471526.682832</v>
      </c>
      <c r="AJ1762" s="10">
        <f t="shared" si="117"/>
        <v>-536348710.402832</v>
      </c>
      <c r="AK1762" s="18">
        <f>AD1762-VLOOKUP(A1762,[2]选股结果!$A$2:$G$4900,7,FALSE)</f>
        <v>385757007.02</v>
      </c>
    </row>
    <row r="1763" spans="1:37">
      <c r="A1763" s="5" t="s">
        <v>3559</v>
      </c>
      <c r="B1763" s="5" t="s">
        <v>3560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/>
      <c r="L1763" s="6">
        <v>0</v>
      </c>
      <c r="M1763" s="6">
        <v>0</v>
      </c>
      <c r="N1763" s="6"/>
      <c r="O1763" s="6">
        <v>0</v>
      </c>
      <c r="P1763" s="6">
        <v>508693447.86</v>
      </c>
      <c r="Q1763" s="6">
        <v>111356503.19</v>
      </c>
      <c r="R1763" s="6"/>
      <c r="S1763" s="6">
        <v>6389626164.97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1428766241.65</v>
      </c>
      <c r="AA1763" s="6">
        <v>299834057.82</v>
      </c>
      <c r="AB1763" s="10">
        <f t="shared" si="119"/>
        <v>8408240582.23</v>
      </c>
      <c r="AC1763" s="10">
        <f t="shared" si="118"/>
        <v>8626919912.3</v>
      </c>
      <c r="AD1763" s="10">
        <f t="shared" si="116"/>
        <v>-218679330.070002</v>
      </c>
      <c r="AE1763" s="12">
        <f>C1763/(1+0.13)/VLOOKUP(A1763,[1]选股结果!$A$2:$AX$3002,3,FALSE)</f>
        <v>0.638859644697042</v>
      </c>
      <c r="AF1763" s="12">
        <f>(S1763/(1+0.1)+Z1763)/(VLOOKUP(A1763,[1]选股结果!$A$2:$AY$3002,51,FALSE))</f>
        <v>0.666476765771176</v>
      </c>
      <c r="AG1763" s="16"/>
      <c r="AH1763" s="12">
        <f>AD1763/VLOOKUP(A1763,[1]选股结果!$A$2:$AX$3002,35,FALSE)</f>
        <v>-0.524670114782867</v>
      </c>
      <c r="AI1763" s="10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S1763/(1+0.13)+Z1763)</f>
        <v>3776066586.16301</v>
      </c>
      <c r="AJ1763" s="10">
        <f t="shared" si="117"/>
        <v>-3994745916.23301</v>
      </c>
      <c r="AK1763" s="18">
        <f>AD1763-VLOOKUP(A1763,[2]选股结果!$A$2:$G$4900,7,FALSE)</f>
        <v>-212152014.720002</v>
      </c>
    </row>
    <row r="1764" spans="1:37">
      <c r="A1764" s="5" t="s">
        <v>3561</v>
      </c>
      <c r="B1764" s="5" t="s">
        <v>3562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/>
      <c r="L1764" s="6">
        <v>0</v>
      </c>
      <c r="M1764" s="6">
        <v>0</v>
      </c>
      <c r="N1764" s="6"/>
      <c r="O1764" s="6">
        <v>0</v>
      </c>
      <c r="P1764" s="6">
        <v>163421615.49</v>
      </c>
      <c r="Q1764" s="6">
        <v>200443027.23</v>
      </c>
      <c r="R1764" s="6"/>
      <c r="S1764" s="6">
        <v>1325031436.73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248056820.43</v>
      </c>
      <c r="AA1764" s="6">
        <v>257223062.92</v>
      </c>
      <c r="AB1764" s="10">
        <f t="shared" si="119"/>
        <v>1973217457.25</v>
      </c>
      <c r="AC1764" s="10">
        <f t="shared" si="118"/>
        <v>1993732935.57</v>
      </c>
      <c r="AD1764" s="10">
        <f t="shared" si="116"/>
        <v>-20515478.3200002</v>
      </c>
      <c r="AE1764" s="12">
        <f>C1764/(1+0.13)/VLOOKUP(A1764,[1]选股结果!$A$2:$AX$3002,3,FALSE)</f>
        <v>0.691886762935662</v>
      </c>
      <c r="AF1764" s="12">
        <f>(S1764/(1+0.1)+Z1764)/(VLOOKUP(A1764,[1]选股结果!$A$2:$AY$3002,51,FALSE))</f>
        <v>0.729845062328148</v>
      </c>
      <c r="AG1764" s="16"/>
      <c r="AH1764" s="12">
        <f>AD1764/VLOOKUP(A1764,[1]选股结果!$A$2:$AX$3002,35,FALSE)</f>
        <v>-0.111266321283587</v>
      </c>
      <c r="AI1764" s="10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S1764/(1+0.13)+Z1764)</f>
        <v>569676700.873539</v>
      </c>
      <c r="AJ1764" s="10">
        <f t="shared" si="117"/>
        <v>-590192179.19354</v>
      </c>
      <c r="AK1764" s="18">
        <f>AD1764-VLOOKUP(A1764,[2]选股结果!$A$2:$G$4900,7,FALSE)</f>
        <v>-26365649.2800002</v>
      </c>
    </row>
    <row r="1765" spans="1:37">
      <c r="A1765" s="5" t="s">
        <v>3563</v>
      </c>
      <c r="B1765" s="5" t="s">
        <v>3564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/>
      <c r="L1765" s="6">
        <v>0</v>
      </c>
      <c r="M1765" s="6">
        <v>0</v>
      </c>
      <c r="N1765" s="6"/>
      <c r="O1765" s="6">
        <v>0</v>
      </c>
      <c r="P1765" s="6">
        <v>794814742.59</v>
      </c>
      <c r="Q1765" s="6">
        <v>849552295.82</v>
      </c>
      <c r="R1765" s="6"/>
      <c r="S1765" s="6">
        <v>17017008631.57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2322229017.15</v>
      </c>
      <c r="AA1765" s="6">
        <v>862588437.17</v>
      </c>
      <c r="AB1765" s="10">
        <f t="shared" si="119"/>
        <v>21904537302.61</v>
      </c>
      <c r="AC1765" s="10">
        <f t="shared" si="118"/>
        <v>20996640828.48</v>
      </c>
      <c r="AD1765" s="10">
        <f t="shared" si="116"/>
        <v>907896474.130001</v>
      </c>
      <c r="AE1765" s="12">
        <f>C1765/(1+0.13)/VLOOKUP(A1765,[1]选股结果!$A$2:$AX$3002,3,FALSE)</f>
        <v>0.939738010887638</v>
      </c>
      <c r="AF1765" s="12">
        <f>(S1765/(1+0.1)+Z1765)/(VLOOKUP(A1765,[1]选股结果!$A$2:$AY$3002,51,FALSE))</f>
        <v>0.914605534766056</v>
      </c>
      <c r="AG1765" s="16"/>
      <c r="AH1765" s="12">
        <f>AD1765/VLOOKUP(A1765,[1]选股结果!$A$2:$AX$3002,35,FALSE)</f>
        <v>2.37388817207675</v>
      </c>
      <c r="AI1765" s="10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S1765/(1+0.13)+Z1765)</f>
        <v>2071925489.64425</v>
      </c>
      <c r="AJ1765" s="10">
        <f t="shared" si="117"/>
        <v>-1164029015.51425</v>
      </c>
      <c r="AK1765" s="18">
        <f>AD1765-VLOOKUP(A1765,[2]选股结果!$A$2:$G$4900,7,FALSE)</f>
        <v>908475535.710001</v>
      </c>
    </row>
    <row r="1766" spans="1:37">
      <c r="A1766" s="5" t="s">
        <v>3565</v>
      </c>
      <c r="B1766" s="5" t="s">
        <v>3566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/>
      <c r="L1766" s="6">
        <v>0</v>
      </c>
      <c r="M1766" s="6">
        <v>0</v>
      </c>
      <c r="N1766" s="6"/>
      <c r="O1766" s="6">
        <v>0</v>
      </c>
      <c r="P1766" s="6">
        <v>696001961.14</v>
      </c>
      <c r="Q1766" s="6">
        <v>95836780.35</v>
      </c>
      <c r="R1766" s="6"/>
      <c r="S1766" s="6">
        <v>6746151816.21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434575118.82</v>
      </c>
      <c r="AA1766" s="6">
        <v>105117029.78</v>
      </c>
      <c r="AB1766" s="10">
        <f t="shared" si="119"/>
        <v>9644203790.08</v>
      </c>
      <c r="AC1766" s="10">
        <f t="shared" si="118"/>
        <v>7981845925.95</v>
      </c>
      <c r="AD1766" s="10">
        <f t="shared" si="116"/>
        <v>1662357864.13</v>
      </c>
      <c r="AE1766" s="12">
        <f>C1766/(1+0.13)/VLOOKUP(A1766,[1]选股结果!$A$2:$AX$3002,3,FALSE)</f>
        <v>0.936457216328483</v>
      </c>
      <c r="AF1766" s="12">
        <f>(S1766/(1+0.1)+Z1766)/(VLOOKUP(A1766,[1]选股结果!$A$2:$AY$3002,51,FALSE))</f>
        <v>0.852706146306029</v>
      </c>
      <c r="AG1766" s="16"/>
      <c r="AH1766" s="12">
        <f>AD1766/VLOOKUP(A1766,[1]选股结果!$A$2:$AX$3002,35,FALSE)</f>
        <v>1.42966983165153</v>
      </c>
      <c r="AI1766" s="10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S1766/(1+0.13)+Z1766)</f>
        <v>1297259016.9469</v>
      </c>
      <c r="AJ1766" s="10">
        <f t="shared" si="117"/>
        <v>365098847.183097</v>
      </c>
      <c r="AK1766" s="18">
        <f>AD1766-VLOOKUP(A1766,[2]选股结果!$A$2:$G$4900,7,FALSE)</f>
        <v>1663297188.5</v>
      </c>
    </row>
    <row r="1767" spans="1:37">
      <c r="A1767" s="5" t="s">
        <v>3567</v>
      </c>
      <c r="B1767" s="5" t="s">
        <v>3568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/>
      <c r="L1767" s="6">
        <v>0</v>
      </c>
      <c r="M1767" s="6">
        <v>0</v>
      </c>
      <c r="N1767" s="6"/>
      <c r="O1767" s="6">
        <v>0</v>
      </c>
      <c r="P1767" s="6">
        <v>184081980.64</v>
      </c>
      <c r="Q1767" s="6">
        <v>36467399.34</v>
      </c>
      <c r="R1767" s="6"/>
      <c r="S1767" s="6">
        <v>5978355968.36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610010833.63</v>
      </c>
      <c r="AA1767" s="6">
        <v>520111782.68</v>
      </c>
      <c r="AB1767" s="10">
        <f t="shared" si="119"/>
        <v>8340805857.4</v>
      </c>
      <c r="AC1767" s="10">
        <f t="shared" si="118"/>
        <v>7292560565.31</v>
      </c>
      <c r="AD1767" s="10">
        <f t="shared" si="116"/>
        <v>1048245292.09</v>
      </c>
      <c r="AE1767" s="12">
        <f>C1767/(1+0.13)/VLOOKUP(A1767,[1]选股结果!$A$2:$AX$3002,3,FALSE)</f>
        <v>0.79520506354012</v>
      </c>
      <c r="AF1767" s="12">
        <f>(S1767/(1+0.1)+Z1767)/(VLOOKUP(A1767,[1]选股结果!$A$2:$AY$3002,51,FALSE))</f>
        <v>0.756353254339275</v>
      </c>
      <c r="AG1767" s="16"/>
      <c r="AH1767" s="12">
        <f>AD1767/VLOOKUP(A1767,[1]选股结果!$A$2:$AX$3002,35,FALSE)</f>
        <v>1.04567861080171</v>
      </c>
      <c r="AI1767" s="10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S1767/(1+0.13)+Z1767)</f>
        <v>2091547073.71655</v>
      </c>
      <c r="AJ1767" s="10">
        <f t="shared" si="117"/>
        <v>-1043301781.62655</v>
      </c>
      <c r="AK1767" s="18">
        <f>AD1767-VLOOKUP(A1767,[2]选股结果!$A$2:$G$4900,7,FALSE)</f>
        <v>1048338240.95</v>
      </c>
    </row>
    <row r="1768" spans="1:37">
      <c r="A1768" s="5" t="s">
        <v>3569</v>
      </c>
      <c r="B1768" s="5" t="s">
        <v>3570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/>
      <c r="L1768" s="6">
        <v>0</v>
      </c>
      <c r="M1768" s="6">
        <v>0</v>
      </c>
      <c r="N1768" s="6"/>
      <c r="O1768" s="6">
        <v>0</v>
      </c>
      <c r="P1768" s="6">
        <v>812022861.52</v>
      </c>
      <c r="Q1768" s="6">
        <v>1144504516.75</v>
      </c>
      <c r="R1768" s="6"/>
      <c r="S1768" s="6">
        <v>27582022791.38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1661233495.79</v>
      </c>
      <c r="AA1768" s="6">
        <v>1961229759.04</v>
      </c>
      <c r="AB1768" s="10">
        <f t="shared" si="119"/>
        <v>32342150488.05</v>
      </c>
      <c r="AC1768" s="10">
        <f t="shared" si="118"/>
        <v>32016508907.73</v>
      </c>
      <c r="AD1768" s="10">
        <f t="shared" si="116"/>
        <v>325641580.319996</v>
      </c>
      <c r="AE1768" s="12">
        <f>C1768/(1+0.13)/VLOOKUP(A1768,[1]选股结果!$A$2:$AX$3002,3,FALSE)</f>
        <v>0.926092153046008</v>
      </c>
      <c r="AF1768" s="12">
        <f>(S1768/(1+0.1)+Z1768)/(VLOOKUP(A1768,[1]选股结果!$A$2:$AY$3002,51,FALSE))</f>
        <v>0.956448482362375</v>
      </c>
      <c r="AG1768" s="16"/>
      <c r="AH1768" s="12">
        <f>AD1768/VLOOKUP(A1768,[1]选股结果!$A$2:$AX$3002,35,FALSE)</f>
        <v>0.269430578135558</v>
      </c>
      <c r="AI1768" s="10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S1768/(1+0.13)+Z1768)</f>
        <v>1883100909.90504</v>
      </c>
      <c r="AJ1768" s="10">
        <f t="shared" si="117"/>
        <v>-1557459329.58504</v>
      </c>
      <c r="AK1768" s="18">
        <f>AD1768-VLOOKUP(A1768,[2]选股结果!$A$2:$G$4900,7,FALSE)</f>
        <v>328995360.929996</v>
      </c>
    </row>
    <row r="1769" spans="1:37">
      <c r="A1769" s="5" t="s">
        <v>3571</v>
      </c>
      <c r="B1769" s="5" t="s">
        <v>3572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/>
      <c r="L1769" s="6">
        <v>0</v>
      </c>
      <c r="M1769" s="6">
        <v>0</v>
      </c>
      <c r="N1769" s="6"/>
      <c r="O1769" s="6">
        <v>0</v>
      </c>
      <c r="P1769" s="6">
        <v>183391946.04</v>
      </c>
      <c r="Q1769" s="6">
        <v>82810029.47</v>
      </c>
      <c r="R1769" s="6"/>
      <c r="S1769" s="6">
        <v>1493153841.48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261495561.18</v>
      </c>
      <c r="AA1769" s="6">
        <v>132874152.21</v>
      </c>
      <c r="AB1769" s="10">
        <f t="shared" si="119"/>
        <v>2231735288.42</v>
      </c>
      <c r="AC1769" s="10">
        <f t="shared" si="118"/>
        <v>2070915500.91</v>
      </c>
      <c r="AD1769" s="10">
        <f t="shared" si="116"/>
        <v>160819787.51</v>
      </c>
      <c r="AE1769" s="12">
        <f>C1769/(1+0.13)/VLOOKUP(A1769,[1]选股结果!$A$2:$AX$3002,3,FALSE)</f>
        <v>0.716923308226357</v>
      </c>
      <c r="AF1769" s="12">
        <f>(S1769/(1+0.1)+Z1769)/(VLOOKUP(A1769,[1]选股结果!$A$2:$AY$3002,51,FALSE))</f>
        <v>0.657779252514356</v>
      </c>
      <c r="AG1769" s="16"/>
      <c r="AH1769" s="12">
        <f>AD1769/VLOOKUP(A1769,[1]选股结果!$A$2:$AX$3002,35,FALSE)</f>
        <v>1.57565292944346</v>
      </c>
      <c r="AI1769" s="10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S1769/(1+0.13)+Z1769)</f>
        <v>878301762.064247</v>
      </c>
      <c r="AJ1769" s="10">
        <f t="shared" si="117"/>
        <v>-717481974.554248</v>
      </c>
      <c r="AK1769" s="18">
        <f>AD1769-VLOOKUP(A1769,[2]选股结果!$A$2:$G$4900,7,FALSE)</f>
        <v>160889991.81</v>
      </c>
    </row>
    <row r="1770" spans="1:37">
      <c r="A1770" s="5" t="s">
        <v>3573</v>
      </c>
      <c r="B1770" s="5" t="s">
        <v>3574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/>
      <c r="L1770" s="6">
        <v>0</v>
      </c>
      <c r="M1770" s="6">
        <v>0</v>
      </c>
      <c r="N1770" s="6"/>
      <c r="O1770" s="6">
        <v>0</v>
      </c>
      <c r="P1770" s="6">
        <v>1639626743.24</v>
      </c>
      <c r="Q1770" s="6">
        <v>434079571.6</v>
      </c>
      <c r="R1770" s="6"/>
      <c r="S1770" s="6">
        <v>39628868515.51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1611899938.97</v>
      </c>
      <c r="AA1770" s="6">
        <v>981133759.26</v>
      </c>
      <c r="AB1770" s="10">
        <f t="shared" si="119"/>
        <v>45440875913.66</v>
      </c>
      <c r="AC1770" s="10">
        <f t="shared" si="118"/>
        <v>43861528956.98</v>
      </c>
      <c r="AD1770" s="10">
        <f t="shared" si="116"/>
        <v>1579346956.67999</v>
      </c>
      <c r="AE1770" s="12">
        <f>C1770/(1+0.13)/VLOOKUP(A1770,[1]选股结果!$A$2:$AX$3002,3,FALSE)</f>
        <v>0.970672705284972</v>
      </c>
      <c r="AF1770" s="12">
        <f>(S1770/(1+0.1)+Z1770)/(VLOOKUP(A1770,[1]选股结果!$A$2:$AY$3002,51,FALSE))</f>
        <v>0.97590372242645</v>
      </c>
      <c r="AG1770" s="16"/>
      <c r="AH1770" s="12">
        <f>AD1770/VLOOKUP(A1770,[1]选股结果!$A$2:$AX$3002,35,FALSE)</f>
        <v>0.958622631221054</v>
      </c>
      <c r="AI1770" s="10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S1770/(1+0.13)+Z1770)</f>
        <v>1885781581.62097</v>
      </c>
      <c r="AJ1770" s="10">
        <f t="shared" si="117"/>
        <v>-306434624.940979</v>
      </c>
      <c r="AK1770" s="18">
        <f>AD1770-VLOOKUP(A1770,[2]选股结果!$A$2:$G$4900,7,FALSE)</f>
        <v>1580161669.04999</v>
      </c>
    </row>
    <row r="1771" spans="1:37">
      <c r="A1771" s="5" t="s">
        <v>3575</v>
      </c>
      <c r="B1771" s="5" t="s">
        <v>3576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/>
      <c r="L1771" s="6">
        <v>0</v>
      </c>
      <c r="M1771" s="6">
        <v>0</v>
      </c>
      <c r="N1771" s="6"/>
      <c r="O1771" s="6">
        <v>0</v>
      </c>
      <c r="P1771" s="6">
        <v>132338481.52</v>
      </c>
      <c r="Q1771" s="6">
        <v>591955272.63</v>
      </c>
      <c r="R1771" s="6"/>
      <c r="S1771" s="6">
        <v>8534469021.54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172178096.88</v>
      </c>
      <c r="AA1771" s="6">
        <v>679896613.41</v>
      </c>
      <c r="AB1771" s="10">
        <f t="shared" si="119"/>
        <v>9961597209.46</v>
      </c>
      <c r="AC1771" s="10">
        <f t="shared" si="118"/>
        <v>9518882213.35</v>
      </c>
      <c r="AD1771" s="10">
        <f t="shared" si="116"/>
        <v>442714996.109999</v>
      </c>
      <c r="AE1771" s="12">
        <f>C1771/(1+0.13)/VLOOKUP(A1771,[1]选股结果!$A$2:$AX$3002,3,FALSE)</f>
        <v>1.10273956665587</v>
      </c>
      <c r="AF1771" s="12">
        <f>(S1771/(1+0.1)+Z1771)/(VLOOKUP(A1771,[1]选股结果!$A$2:$AY$3002,51,FALSE))</f>
        <v>1.07172545546711</v>
      </c>
      <c r="AG1771" s="16"/>
      <c r="AH1771" s="12">
        <f>AD1771/VLOOKUP(A1771,[1]选股结果!$A$2:$AX$3002,35,FALSE)</f>
        <v>4.50482300912588</v>
      </c>
      <c r="AI1771" s="10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S1771/(1+0.13)+Z1771)</f>
        <v>-324788821.570267</v>
      </c>
      <c r="AJ1771" s="10">
        <f t="shared" si="117"/>
        <v>767503817.680265</v>
      </c>
      <c r="AK1771" s="18">
        <f>AD1771-VLOOKUP(A1771,[2]选股结果!$A$2:$G$4900,7,FALSE)</f>
        <v>442714996.109999</v>
      </c>
    </row>
    <row r="1772" spans="1:37">
      <c r="A1772" s="5" t="s">
        <v>3577</v>
      </c>
      <c r="B1772" s="5" t="s">
        <v>3578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/>
      <c r="L1772" s="6">
        <v>0</v>
      </c>
      <c r="M1772" s="6">
        <v>0</v>
      </c>
      <c r="N1772" s="6"/>
      <c r="O1772" s="6">
        <v>0</v>
      </c>
      <c r="P1772" s="6">
        <v>351335196.99</v>
      </c>
      <c r="Q1772" s="6">
        <v>6311225727.81</v>
      </c>
      <c r="R1772" s="6"/>
      <c r="S1772" s="6">
        <v>11223463778.24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1883562833.53</v>
      </c>
      <c r="AA1772" s="6">
        <v>6664458983.36</v>
      </c>
      <c r="AB1772" s="10">
        <f t="shared" si="119"/>
        <v>18516559387.53</v>
      </c>
      <c r="AC1772" s="10">
        <f t="shared" si="118"/>
        <v>20122820792.12</v>
      </c>
      <c r="AD1772" s="10">
        <f t="shared" si="116"/>
        <v>-1606261404.59</v>
      </c>
      <c r="AE1772" s="12">
        <f>C1772/(1+0.13)/VLOOKUP(A1772,[1]选股结果!$A$2:$AX$3002,3,FALSE)</f>
        <v>0.712566872052426</v>
      </c>
      <c r="AF1772" s="12">
        <f>(S1772/(1+0.1)+Z1772)/(VLOOKUP(A1772,[1]选股结果!$A$2:$AY$3002,51,FALSE))</f>
        <v>0.918529193452213</v>
      </c>
      <c r="AG1772" s="16"/>
      <c r="AH1772" s="12">
        <f>AD1772/VLOOKUP(A1772,[1]选股结果!$A$2:$AX$3002,35,FALSE)</f>
        <v>-2.8360651551382</v>
      </c>
      <c r="AI1772" s="10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S1772/(1+0.13)+Z1772)</f>
        <v>1342935427.07911</v>
      </c>
      <c r="AJ1772" s="10">
        <f t="shared" si="117"/>
        <v>-2949196831.66912</v>
      </c>
      <c r="AK1772" s="18">
        <f>AD1772-VLOOKUP(A1772,[2]选股结果!$A$2:$G$4900,7,FALSE)</f>
        <v>-1603639511.13</v>
      </c>
    </row>
    <row r="1773" spans="1:37">
      <c r="A1773" s="5" t="s">
        <v>3579</v>
      </c>
      <c r="B1773" s="5" t="s">
        <v>3580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/>
      <c r="L1773" s="6">
        <v>0</v>
      </c>
      <c r="M1773" s="6">
        <v>0</v>
      </c>
      <c r="N1773" s="6"/>
      <c r="O1773" s="6">
        <v>0</v>
      </c>
      <c r="P1773" s="6">
        <v>37692889.66</v>
      </c>
      <c r="Q1773" s="6">
        <v>22783503.32</v>
      </c>
      <c r="R1773" s="6"/>
      <c r="S1773" s="6">
        <v>878264967.66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101814592.99</v>
      </c>
      <c r="AA1773" s="6">
        <v>32326291.41</v>
      </c>
      <c r="AB1773" s="10">
        <f t="shared" si="119"/>
        <v>1049481503.91</v>
      </c>
      <c r="AC1773" s="10">
        <f t="shared" si="118"/>
        <v>1050098741.72</v>
      </c>
      <c r="AD1773" s="10">
        <f t="shared" si="116"/>
        <v>-617237.809999824</v>
      </c>
      <c r="AE1773" s="12">
        <f>C1773/(1+0.13)/VLOOKUP(A1773,[1]选股结果!$A$2:$AX$3002,3,FALSE)</f>
        <v>0.93848494768381</v>
      </c>
      <c r="AF1773" s="12">
        <f>(S1773/(1+0.1)+Z1773)/(VLOOKUP(A1773,[1]选股结果!$A$2:$AY$3002,51,FALSE))</f>
        <v>1.01729130317944</v>
      </c>
      <c r="AG1773" s="16"/>
      <c r="AH1773" s="12">
        <f>AD1773/VLOOKUP(A1773,[1]选股结果!$A$2:$AX$3002,35,FALSE)</f>
        <v>-0.0097014664902797</v>
      </c>
      <c r="AI1773" s="10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S1773/(1+0.13)+Z1773)</f>
        <v>5895373.00265479</v>
      </c>
      <c r="AJ1773" s="10">
        <f t="shared" si="117"/>
        <v>-6512610.81265461</v>
      </c>
      <c r="AK1773" s="18">
        <f>AD1773-VLOOKUP(A1773,[2]选股结果!$A$2:$G$4900,7,FALSE)</f>
        <v>5161104.30000018</v>
      </c>
    </row>
    <row r="1774" spans="1:37">
      <c r="A1774" s="5" t="s">
        <v>3581</v>
      </c>
      <c r="B1774" s="5" t="s">
        <v>3582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/>
      <c r="L1774" s="6">
        <v>0</v>
      </c>
      <c r="M1774" s="6">
        <v>0</v>
      </c>
      <c r="N1774" s="6"/>
      <c r="O1774" s="6">
        <v>0</v>
      </c>
      <c r="P1774" s="6">
        <v>23320482</v>
      </c>
      <c r="Q1774" s="6">
        <v>13920342.58</v>
      </c>
      <c r="R1774" s="6"/>
      <c r="S1774" s="6">
        <v>531511367.97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122610804.54</v>
      </c>
      <c r="AA1774" s="6">
        <v>11657599.83</v>
      </c>
      <c r="AB1774" s="10">
        <f t="shared" si="119"/>
        <v>511106615.41</v>
      </c>
      <c r="AC1774" s="10">
        <f t="shared" si="118"/>
        <v>689100254.34</v>
      </c>
      <c r="AD1774" s="10">
        <f t="shared" si="116"/>
        <v>-177993638.93</v>
      </c>
      <c r="AE1774" s="12">
        <f>C1774/(1+0.13)/VLOOKUP(A1774,[1]选股结果!$A$2:$AX$3002,3,FALSE)</f>
        <v>1.04040574541036</v>
      </c>
      <c r="AF1774" s="12">
        <f>(S1774/(1+0.1)+Z1774)/(VLOOKUP(A1774,[1]选股结果!$A$2:$AY$3002,51,FALSE))</f>
        <v>1.13415997533809</v>
      </c>
      <c r="AG1774" s="16"/>
      <c r="AH1774" s="12">
        <f>AD1774/VLOOKUP(A1774,[1]选股结果!$A$2:$AX$3002,35,FALSE)</f>
        <v>1.87511617239159</v>
      </c>
      <c r="AI1774" s="10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S1774/(1+0.13)+Z1774)</f>
        <v>-58832424.0413275</v>
      </c>
      <c r="AJ1774" s="10">
        <f t="shared" si="117"/>
        <v>-119161214.888673</v>
      </c>
      <c r="AK1774" s="18">
        <f>AD1774-VLOOKUP(A1774,[2]选股结果!$A$2:$G$4900,7,FALSE)</f>
        <v>-178001954.8</v>
      </c>
    </row>
    <row r="1775" spans="1:37">
      <c r="A1775" s="5" t="s">
        <v>3583</v>
      </c>
      <c r="B1775" s="5" t="s">
        <v>3584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/>
      <c r="L1775" s="6">
        <v>0</v>
      </c>
      <c r="M1775" s="6">
        <v>0</v>
      </c>
      <c r="N1775" s="6"/>
      <c r="O1775" s="6">
        <v>0</v>
      </c>
      <c r="P1775" s="6">
        <v>227594200.91</v>
      </c>
      <c r="Q1775" s="6">
        <v>128707841.78</v>
      </c>
      <c r="R1775" s="6"/>
      <c r="S1775" s="6">
        <v>10197286625.59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694222954.64</v>
      </c>
      <c r="AA1775" s="6">
        <v>245379765.89</v>
      </c>
      <c r="AB1775" s="10">
        <f t="shared" si="119"/>
        <v>10738198372.02</v>
      </c>
      <c r="AC1775" s="10">
        <f t="shared" si="118"/>
        <v>11364483547.03</v>
      </c>
      <c r="AD1775" s="10">
        <f t="shared" si="116"/>
        <v>-626285175.009998</v>
      </c>
      <c r="AE1775" s="12">
        <f>C1775/(1+0.13)/VLOOKUP(A1775,[1]选股结果!$A$2:$AX$3002,3,FALSE)</f>
        <v>0.903219841914796</v>
      </c>
      <c r="AF1775" s="12">
        <f>(S1775/(1+0.1)+Z1775)/(VLOOKUP(A1775,[1]选股结果!$A$2:$AY$3002,51,FALSE))</f>
        <v>1.022651192239</v>
      </c>
      <c r="AG1775" s="16"/>
      <c r="AH1775" s="12">
        <f>AD1775/VLOOKUP(A1775,[1]选股结果!$A$2:$AX$3002,35,FALSE)</f>
        <v>-1.17568921940858</v>
      </c>
      <c r="AI1775" s="10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S1775/(1+0.13)+Z1775)</f>
        <v>25404982.8656654</v>
      </c>
      <c r="AJ1775" s="10">
        <f t="shared" si="117"/>
        <v>-651690157.875664</v>
      </c>
      <c r="AK1775" s="18">
        <f>AD1775-VLOOKUP(A1775,[2]选股结果!$A$2:$G$4900,7,FALSE)</f>
        <v>-625897518.749998</v>
      </c>
    </row>
    <row r="1776" spans="1:37">
      <c r="A1776" s="5" t="s">
        <v>3585</v>
      </c>
      <c r="B1776" s="5" t="s">
        <v>3586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/>
      <c r="L1776" s="6">
        <v>0</v>
      </c>
      <c r="M1776" s="6">
        <v>0</v>
      </c>
      <c r="N1776" s="6"/>
      <c r="O1776" s="6">
        <v>0</v>
      </c>
      <c r="P1776" s="6">
        <v>923365748.58</v>
      </c>
      <c r="Q1776" s="6">
        <v>197837249.96</v>
      </c>
      <c r="R1776" s="6"/>
      <c r="S1776" s="6">
        <v>13510922194.66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1291126043.23</v>
      </c>
      <c r="AA1776" s="6">
        <v>208576705.31</v>
      </c>
      <c r="AB1776" s="10">
        <f t="shared" si="119"/>
        <v>18035424667.24</v>
      </c>
      <c r="AC1776" s="10">
        <f t="shared" si="118"/>
        <v>15933990691.78</v>
      </c>
      <c r="AD1776" s="10">
        <f t="shared" si="116"/>
        <v>2101433975.46</v>
      </c>
      <c r="AE1776" s="12">
        <f>C1776/(1+0.13)/VLOOKUP(A1776,[1]选股结果!$A$2:$AX$3002,3,FALSE)</f>
        <v>0.976785417288751</v>
      </c>
      <c r="AF1776" s="12">
        <f>(S1776/(1+0.1)+Z1776)/(VLOOKUP(A1776,[1]选股结果!$A$2:$AY$3002,51,FALSE))</f>
        <v>0.929215511574293</v>
      </c>
      <c r="AG1776" s="16"/>
      <c r="AH1776" s="12">
        <f>AD1776/VLOOKUP(A1776,[1]选股结果!$A$2:$AX$3002,35,FALSE)</f>
        <v>1.93463873794717</v>
      </c>
      <c r="AI1776" s="10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S1776/(1+0.13)+Z1776)</f>
        <v>1360092980.46159</v>
      </c>
      <c r="AJ1776" s="10">
        <f t="shared" si="117"/>
        <v>741340994.998405</v>
      </c>
      <c r="AK1776" s="18">
        <f>AD1776-VLOOKUP(A1776,[2]选股结果!$A$2:$G$4900,7,FALSE)</f>
        <v>2103426033.91</v>
      </c>
    </row>
    <row r="1777" spans="1:37">
      <c r="A1777" s="5" t="s">
        <v>3587</v>
      </c>
      <c r="B1777" s="5" t="s">
        <v>3588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/>
      <c r="L1777" s="6">
        <v>0</v>
      </c>
      <c r="M1777" s="6">
        <v>0</v>
      </c>
      <c r="N1777" s="6"/>
      <c r="O1777" s="6">
        <v>0</v>
      </c>
      <c r="P1777" s="6">
        <v>456261806.51</v>
      </c>
      <c r="Q1777" s="6">
        <v>912296511.28</v>
      </c>
      <c r="R1777" s="6"/>
      <c r="S1777" s="6">
        <v>19711187466.65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2460721504.37</v>
      </c>
      <c r="AA1777" s="6">
        <v>1935313795.76</v>
      </c>
      <c r="AB1777" s="10">
        <f t="shared" si="119"/>
        <v>19310455653.67</v>
      </c>
      <c r="AC1777" s="10">
        <f t="shared" si="118"/>
        <v>24563484573.29</v>
      </c>
      <c r="AD1777" s="10">
        <f t="shared" si="116"/>
        <v>-5253028919.62</v>
      </c>
      <c r="AE1777" s="12">
        <f>C1777/(1+0.13)/VLOOKUP(A1777,[1]选股结果!$A$2:$AX$3002,3,FALSE)</f>
        <v>0.878199757661987</v>
      </c>
      <c r="AF1777" s="12">
        <f>(S1777/(1+0.1)+Z1777)/(VLOOKUP(A1777,[1]选股结果!$A$2:$AY$3002,51,FALSE))</f>
        <v>1.11142918951477</v>
      </c>
      <c r="AG1777" s="16"/>
      <c r="AH1777" s="12">
        <f>AD1777/VLOOKUP(A1777,[1]选股结果!$A$2:$AX$3002,35,FALSE)</f>
        <v>-34.5214377345049</v>
      </c>
      <c r="AI1777" s="10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S1777/(1+0.13)+Z1777)</f>
        <v>-1567514949.53867</v>
      </c>
      <c r="AJ1777" s="10">
        <f t="shared" si="117"/>
        <v>-3685513970.08133</v>
      </c>
      <c r="AK1777" s="18">
        <f>AD1777-VLOOKUP(A1777,[2]选股结果!$A$2:$G$4900,7,FALSE)</f>
        <v>-5253326387.63</v>
      </c>
    </row>
    <row r="1778" spans="1:37">
      <c r="A1778" s="5" t="s">
        <v>3589</v>
      </c>
      <c r="B1778" s="5" t="s">
        <v>3590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/>
      <c r="L1778" s="6">
        <v>0</v>
      </c>
      <c r="M1778" s="6">
        <v>0</v>
      </c>
      <c r="N1778" s="6"/>
      <c r="O1778" s="6">
        <v>0</v>
      </c>
      <c r="P1778" s="6">
        <v>219952721.99</v>
      </c>
      <c r="Q1778" s="6">
        <v>93677844.19</v>
      </c>
      <c r="R1778" s="6"/>
      <c r="S1778" s="6">
        <v>5103875966.96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679801132.17</v>
      </c>
      <c r="AA1778" s="6">
        <v>490236893.56</v>
      </c>
      <c r="AB1778" s="10">
        <f t="shared" si="119"/>
        <v>6847352087.79</v>
      </c>
      <c r="AC1778" s="10">
        <f t="shared" si="118"/>
        <v>6493866714.68</v>
      </c>
      <c r="AD1778" s="10">
        <f t="shared" si="116"/>
        <v>353485373.11</v>
      </c>
      <c r="AE1778" s="12">
        <f>C1778/(1+0.13)/VLOOKUP(A1778,[1]选股结果!$A$2:$AX$3002,3,FALSE)</f>
        <v>0.863599084482514</v>
      </c>
      <c r="AF1778" s="12">
        <f>(S1778/(1+0.1)+Z1778)/(VLOOKUP(A1778,[1]选股结果!$A$2:$AY$3002,51,FALSE))</f>
        <v>0.869995656986746</v>
      </c>
      <c r="AG1778" s="16"/>
      <c r="AH1778" s="12">
        <f>AD1778/VLOOKUP(A1778,[1]选股结果!$A$2:$AX$3002,35,FALSE)</f>
        <v>0.347137377398449</v>
      </c>
      <c r="AI1778" s="10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S1778/(1+0.13)+Z1778)</f>
        <v>918109335.180177</v>
      </c>
      <c r="AJ1778" s="10">
        <f t="shared" si="117"/>
        <v>-564623962.070177</v>
      </c>
      <c r="AK1778" s="18">
        <f>AD1778-VLOOKUP(A1778,[2]选股结果!$A$2:$G$4900,7,FALSE)</f>
        <v>341832388.63</v>
      </c>
    </row>
    <row r="1779" spans="1:37">
      <c r="A1779" s="5" t="s">
        <v>3591</v>
      </c>
      <c r="B1779" s="5" t="s">
        <v>3592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/>
      <c r="L1779" s="6">
        <v>0</v>
      </c>
      <c r="M1779" s="6">
        <v>0</v>
      </c>
      <c r="N1779" s="6"/>
      <c r="O1779" s="6">
        <v>0</v>
      </c>
      <c r="P1779" s="6">
        <v>1183822146.66</v>
      </c>
      <c r="Q1779" s="6">
        <v>349937146.88</v>
      </c>
      <c r="R1779" s="6"/>
      <c r="S1779" s="6">
        <v>56265059930.72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2772379373.59</v>
      </c>
      <c r="AA1779" s="6">
        <v>1010472942.96</v>
      </c>
      <c r="AB1779" s="10">
        <f t="shared" si="119"/>
        <v>58379272090.97</v>
      </c>
      <c r="AC1779" s="10">
        <f t="shared" si="118"/>
        <v>61231734393.93</v>
      </c>
      <c r="AD1779" s="10">
        <f t="shared" si="116"/>
        <v>-2852462302.96001</v>
      </c>
      <c r="AE1779" s="12">
        <f>C1779/(1+0.13)/VLOOKUP(A1779,[1]选股结果!$A$2:$AX$3002,3,FALSE)</f>
        <v>0.880752483103465</v>
      </c>
      <c r="AF1779" s="12">
        <f>(S1779/(1+0.1)+Z1779)/(VLOOKUP(A1779,[1]选股结果!$A$2:$AY$3002,51,FALSE))</f>
        <v>0.975367329913823</v>
      </c>
      <c r="AG1779" s="16"/>
      <c r="AH1779" s="12">
        <f>AD1779/VLOOKUP(A1779,[1]选股结果!$A$2:$AX$3002,35,FALSE)</f>
        <v>-0.436763796601552</v>
      </c>
      <c r="AI1779" s="10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S1779/(1+0.13)+Z1779)</f>
        <v>2719764298.6545</v>
      </c>
      <c r="AJ1779" s="10">
        <f t="shared" si="117"/>
        <v>-5572226601.61451</v>
      </c>
      <c r="AK1779" s="18">
        <f>AD1779-VLOOKUP(A1779,[2]选股结果!$A$2:$G$4900,7,FALSE)</f>
        <v>-2844512846.08001</v>
      </c>
    </row>
    <row r="1780" spans="1:37">
      <c r="A1780" s="5" t="s">
        <v>3593</v>
      </c>
      <c r="B1780" s="5" t="s">
        <v>3594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/>
      <c r="L1780" s="6">
        <v>0</v>
      </c>
      <c r="M1780" s="6">
        <v>0</v>
      </c>
      <c r="N1780" s="6"/>
      <c r="O1780" s="6">
        <v>0</v>
      </c>
      <c r="P1780" s="6">
        <v>82328593.45</v>
      </c>
      <c r="Q1780" s="6">
        <v>29153037.69</v>
      </c>
      <c r="R1780" s="6"/>
      <c r="S1780" s="6">
        <v>2451655752.17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358304974.77</v>
      </c>
      <c r="AA1780" s="6">
        <v>190804598.23</v>
      </c>
      <c r="AB1780" s="10">
        <f t="shared" si="119"/>
        <v>2429907449.43</v>
      </c>
      <c r="AC1780" s="10">
        <f t="shared" si="118"/>
        <v>3083093918.62</v>
      </c>
      <c r="AD1780" s="10">
        <f t="shared" si="116"/>
        <v>-653186469.19</v>
      </c>
      <c r="AE1780" s="12">
        <f>C1780/(1+0.13)/VLOOKUP(A1780,[1]选股结果!$A$2:$AX$3002,3,FALSE)</f>
        <v>0.7482107766831</v>
      </c>
      <c r="AF1780" s="12">
        <f>(S1780/(1+0.1)+Z1780)/(VLOOKUP(A1780,[1]选股结果!$A$2:$AY$3002,51,FALSE))</f>
        <v>0.931191797687106</v>
      </c>
      <c r="AG1780" s="16"/>
      <c r="AH1780" s="12">
        <f>AD1780/VLOOKUP(A1780,[1]选股结果!$A$2:$AX$3002,35,FALSE)</f>
        <v>-37.8961070425172</v>
      </c>
      <c r="AI1780" s="10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S1780/(1+0.13)+Z1780)</f>
        <v>250337433.972566</v>
      </c>
      <c r="AJ1780" s="10">
        <f t="shared" si="117"/>
        <v>-903523903.162566</v>
      </c>
      <c r="AK1780" s="18">
        <f>AD1780-VLOOKUP(A1780,[2]选股结果!$A$2:$G$4900,7,FALSE)</f>
        <v>-653186469.19</v>
      </c>
    </row>
    <row r="1781" spans="1:37">
      <c r="A1781" s="5" t="s">
        <v>3595</v>
      </c>
      <c r="B1781" s="5" t="s">
        <v>3596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/>
      <c r="L1781" s="6">
        <v>0</v>
      </c>
      <c r="M1781" s="6">
        <v>0</v>
      </c>
      <c r="N1781" s="6"/>
      <c r="O1781" s="6">
        <v>0</v>
      </c>
      <c r="P1781" s="6">
        <v>1821240268.97</v>
      </c>
      <c r="Q1781" s="6">
        <v>1257814463.83</v>
      </c>
      <c r="R1781" s="6"/>
      <c r="S1781" s="6">
        <v>46261503644.9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2354957920.95</v>
      </c>
      <c r="AA1781" s="6">
        <v>2914708113.43</v>
      </c>
      <c r="AB1781" s="10">
        <f t="shared" si="119"/>
        <v>47687520822.81</v>
      </c>
      <c r="AC1781" s="10">
        <f t="shared" si="118"/>
        <v>53352409948.25</v>
      </c>
      <c r="AD1781" s="10">
        <f t="shared" si="116"/>
        <v>-5664889125.43999</v>
      </c>
      <c r="AE1781" s="12">
        <f>C1781/(1+0.13)/VLOOKUP(A1781,[1]选股结果!$A$2:$AX$3002,3,FALSE)</f>
        <v>0.826389534117117</v>
      </c>
      <c r="AF1781" s="12">
        <f>(S1781/(1+0.1)+Z1781)/(VLOOKUP(A1781,[1]选股结果!$A$2:$AY$3002,51,FALSE))</f>
        <v>0.946187782292576</v>
      </c>
      <c r="AG1781" s="16"/>
      <c r="AH1781" s="12">
        <f>AD1781/VLOOKUP(A1781,[1]选股结果!$A$2:$AX$3002,35,FALSE)</f>
        <v>-4.96637625095233</v>
      </c>
      <c r="AI1781" s="10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S1781/(1+0.13)+Z1781)</f>
        <v>3642293054.56133</v>
      </c>
      <c r="AJ1781" s="10">
        <f t="shared" si="117"/>
        <v>-9307182180.00133</v>
      </c>
      <c r="AK1781" s="18">
        <f>AD1781-VLOOKUP(A1781,[2]选股结果!$A$2:$G$4900,7,FALSE)</f>
        <v>-5649276715.71</v>
      </c>
    </row>
    <row r="1782" spans="1:37">
      <c r="A1782" s="5" t="s">
        <v>3597</v>
      </c>
      <c r="B1782" s="5" t="s">
        <v>3598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/>
      <c r="L1782" s="6">
        <v>0</v>
      </c>
      <c r="M1782" s="6">
        <v>0</v>
      </c>
      <c r="N1782" s="6"/>
      <c r="O1782" s="6">
        <v>0</v>
      </c>
      <c r="P1782" s="6">
        <v>137229080.54</v>
      </c>
      <c r="Q1782" s="6">
        <v>35279552.14</v>
      </c>
      <c r="R1782" s="6"/>
      <c r="S1782" s="6">
        <v>144949952.05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51057263.83</v>
      </c>
      <c r="AA1782" s="6">
        <v>58716654.75</v>
      </c>
      <c r="AB1782" s="10">
        <f t="shared" si="119"/>
        <v>101587399.6</v>
      </c>
      <c r="AC1782" s="10">
        <f t="shared" si="118"/>
        <v>391952951.17</v>
      </c>
      <c r="AD1782" s="10">
        <f t="shared" si="116"/>
        <v>-290365551.57</v>
      </c>
      <c r="AE1782" s="12">
        <f>C1782/(1+0.13)/VLOOKUP(A1782,[1]选股结果!$A$2:$AX$3002,3,FALSE)</f>
        <v>0.115311546726261</v>
      </c>
      <c r="AF1782" s="12">
        <f>(S1782/(1+0.1)+Z1782)/(VLOOKUP(A1782,[1]选股结果!$A$2:$AY$3002,51,FALSE))</f>
        <v>0.426470493502057</v>
      </c>
      <c r="AG1782" s="16"/>
      <c r="AH1782" s="12">
        <f>AD1782/VLOOKUP(A1782,[1]选股结果!$A$2:$AX$3002,35,FALSE)</f>
        <v>-2.20192178560585</v>
      </c>
      <c r="AI1782" s="10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S1782/(1+0.13)+Z1782)</f>
        <v>249373242.060442</v>
      </c>
      <c r="AJ1782" s="10">
        <f t="shared" si="117"/>
        <v>-539738793.630442</v>
      </c>
      <c r="AK1782" s="18">
        <f>AD1782-VLOOKUP(A1782,[2]选股结果!$A$2:$G$4900,7,FALSE)</f>
        <v>-290097450.91</v>
      </c>
    </row>
    <row r="1783" spans="1:37">
      <c r="A1783" s="5" t="s">
        <v>3599</v>
      </c>
      <c r="B1783" s="5" t="s">
        <v>3600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/>
      <c r="L1783" s="6">
        <v>0</v>
      </c>
      <c r="M1783" s="6">
        <v>0</v>
      </c>
      <c r="N1783" s="6"/>
      <c r="O1783" s="6">
        <v>0</v>
      </c>
      <c r="P1783" s="6">
        <v>62509953.98</v>
      </c>
      <c r="Q1783" s="6">
        <v>35169477.53</v>
      </c>
      <c r="R1783" s="6"/>
      <c r="S1783" s="6">
        <v>526018416.22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146472460.13</v>
      </c>
      <c r="AA1783" s="6">
        <v>52104232.82</v>
      </c>
      <c r="AB1783" s="10">
        <f t="shared" si="119"/>
        <v>922469756.17</v>
      </c>
      <c r="AC1783" s="10">
        <f t="shared" si="118"/>
        <v>787105063.15</v>
      </c>
      <c r="AD1783" s="10">
        <f t="shared" si="116"/>
        <v>135364693.02</v>
      </c>
      <c r="AE1783" s="12">
        <f>C1783/(1+0.13)/VLOOKUP(A1783,[1]选股结果!$A$2:$AX$3002,3,FALSE)</f>
        <v>0.962527045221684</v>
      </c>
      <c r="AF1783" s="12">
        <f>(S1783/(1+0.1)+Z1783)/(VLOOKUP(A1783,[1]选股结果!$A$2:$AY$3002,51,FALSE))</f>
        <v>0.838179786483843</v>
      </c>
      <c r="AG1783" s="16"/>
      <c r="AH1783" s="12">
        <f>AD1783/VLOOKUP(A1783,[1]选股结果!$A$2:$AX$3002,35,FALSE)</f>
        <v>3.41551497201568</v>
      </c>
      <c r="AI1783" s="10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S1783/(1+0.13)+Z1783)</f>
        <v>133295436.34646</v>
      </c>
      <c r="AJ1783" s="10">
        <f t="shared" si="117"/>
        <v>2069256.67353988</v>
      </c>
      <c r="AK1783" s="18">
        <f>AD1783-VLOOKUP(A1783,[2]选股结果!$A$2:$G$4900,7,FALSE)</f>
        <v>135364693.02</v>
      </c>
    </row>
    <row r="1784" spans="1:37">
      <c r="A1784" s="5" t="s">
        <v>3601</v>
      </c>
      <c r="B1784" s="5" t="s">
        <v>3602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/>
      <c r="L1784" s="6">
        <v>0</v>
      </c>
      <c r="M1784" s="6">
        <v>0</v>
      </c>
      <c r="N1784" s="6"/>
      <c r="O1784" s="6">
        <v>0</v>
      </c>
      <c r="P1784" s="6">
        <v>1481648187.73</v>
      </c>
      <c r="Q1784" s="6">
        <v>576965895.95</v>
      </c>
      <c r="R1784" s="6"/>
      <c r="S1784" s="6">
        <v>8095623695.28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1162740053.91</v>
      </c>
      <c r="AA1784" s="6">
        <v>670016363.32</v>
      </c>
      <c r="AB1784" s="10">
        <f t="shared" si="119"/>
        <v>14828964037.01</v>
      </c>
      <c r="AC1784" s="10">
        <f t="shared" si="118"/>
        <v>11410028300.24</v>
      </c>
      <c r="AD1784" s="10">
        <f t="shared" si="116"/>
        <v>3418935736.77</v>
      </c>
      <c r="AE1784" s="12">
        <f>C1784/(1+0.13)/VLOOKUP(A1784,[1]选股结果!$A$2:$AX$3002,3,FALSE)</f>
        <v>0.788693525099531</v>
      </c>
      <c r="AF1784" s="12">
        <f>(S1784/(1+0.1)+Z1784)/(VLOOKUP(A1784,[1]选股结果!$A$2:$AY$3002,51,FALSE))</f>
        <v>0.638055086995641</v>
      </c>
      <c r="AG1784" s="16"/>
      <c r="AH1784" s="12">
        <f>AD1784/VLOOKUP(A1784,[1]选股结果!$A$2:$AX$3002,35,FALSE)</f>
        <v>1.66767130755064</v>
      </c>
      <c r="AI1784" s="10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S1784/(1+0.13)+Z1784)</f>
        <v>5029828447.31504</v>
      </c>
      <c r="AJ1784" s="10">
        <f t="shared" si="117"/>
        <v>-1610892710.54504</v>
      </c>
      <c r="AK1784" s="18">
        <f>AD1784-VLOOKUP(A1784,[2]选股结果!$A$2:$G$4900,7,FALSE)</f>
        <v>3418935736.77</v>
      </c>
    </row>
    <row r="1785" spans="1:37">
      <c r="A1785" s="5" t="s">
        <v>3603</v>
      </c>
      <c r="B1785" s="5" t="s">
        <v>3604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/>
      <c r="L1785" s="6">
        <v>0</v>
      </c>
      <c r="M1785" s="6">
        <v>0</v>
      </c>
      <c r="N1785" s="6"/>
      <c r="O1785" s="6">
        <v>0</v>
      </c>
      <c r="P1785" s="6">
        <v>598722227.95</v>
      </c>
      <c r="Q1785" s="6">
        <v>191624402.18</v>
      </c>
      <c r="R1785" s="6"/>
      <c r="S1785" s="6">
        <v>2339852118.71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1688291161.99</v>
      </c>
      <c r="AA1785" s="6">
        <v>180781514.76</v>
      </c>
      <c r="AB1785" s="10">
        <f t="shared" si="119"/>
        <v>5625148804.32</v>
      </c>
      <c r="AC1785" s="10">
        <f t="shared" si="118"/>
        <v>4807647023.41</v>
      </c>
      <c r="AD1785" s="10">
        <f t="shared" si="116"/>
        <v>817501780.910001</v>
      </c>
      <c r="AE1785" s="12">
        <f>C1785/(1+0.13)/VLOOKUP(A1785,[1]选股结果!$A$2:$AX$3002,3,FALSE)</f>
        <v>0.686080034565236</v>
      </c>
      <c r="AF1785" s="12">
        <f>(S1785/(1+0.1)+Z1785)/(VLOOKUP(A1785,[1]选股结果!$A$2:$AY$3002,51,FALSE))</f>
        <v>0.618695802351842</v>
      </c>
      <c r="AG1785" s="16"/>
      <c r="AH1785" s="12">
        <f>AD1785/VLOOKUP(A1785,[1]选股结果!$A$2:$AX$3002,35,FALSE)</f>
        <v>1.47132356928926</v>
      </c>
      <c r="AI1785" s="10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S1785/(1+0.13)+Z1785)</f>
        <v>2407934046.56124</v>
      </c>
      <c r="AJ1785" s="10">
        <f t="shared" si="117"/>
        <v>-1590432265.65124</v>
      </c>
      <c r="AK1785" s="18">
        <f>AD1785-VLOOKUP(A1785,[2]选股结果!$A$2:$G$4900,7,FALSE)</f>
        <v>848747063.910001</v>
      </c>
    </row>
    <row r="1786" spans="1:37">
      <c r="A1786" s="5" t="s">
        <v>3605</v>
      </c>
      <c r="B1786" s="5" t="s">
        <v>3606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/>
      <c r="L1786" s="6">
        <v>0</v>
      </c>
      <c r="M1786" s="6">
        <v>0</v>
      </c>
      <c r="N1786" s="6"/>
      <c r="O1786" s="6">
        <v>0</v>
      </c>
      <c r="P1786" s="6">
        <v>279394243.34</v>
      </c>
      <c r="Q1786" s="6">
        <v>248133960.15</v>
      </c>
      <c r="R1786" s="6"/>
      <c r="S1786" s="6">
        <v>3167206096.5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324935565.97</v>
      </c>
      <c r="AA1786" s="6">
        <v>753190787.07</v>
      </c>
      <c r="AB1786" s="10">
        <f t="shared" si="119"/>
        <v>5038039983.71</v>
      </c>
      <c r="AC1786" s="10">
        <f t="shared" si="118"/>
        <v>4524726692.88</v>
      </c>
      <c r="AD1786" s="10">
        <f t="shared" si="116"/>
        <v>513313290.83</v>
      </c>
      <c r="AE1786" s="12">
        <f>C1786/(1+0.13)/VLOOKUP(A1786,[1]选股结果!$A$2:$AX$3002,3,FALSE)</f>
        <v>0.923211346257142</v>
      </c>
      <c r="AF1786" s="12">
        <f>(S1786/(1+0.1)+Z1786)/(VLOOKUP(A1786,[1]选股结果!$A$2:$AY$3002,51,FALSE))</f>
        <v>0.780226061179173</v>
      </c>
      <c r="AG1786" s="16"/>
      <c r="AH1786" s="12">
        <f>AD1786/VLOOKUP(A1786,[1]选股结果!$A$2:$AX$3002,35,FALSE)</f>
        <v>4.95404157183792</v>
      </c>
      <c r="AI1786" s="10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S1786/(1+0.13)+Z1786)</f>
        <v>979003402.080177</v>
      </c>
      <c r="AJ1786" s="10">
        <f t="shared" si="117"/>
        <v>-465690111.250177</v>
      </c>
      <c r="AK1786" s="18">
        <f>AD1786-VLOOKUP(A1786,[2]选股结果!$A$2:$G$4900,7,FALSE)</f>
        <v>515809468</v>
      </c>
    </row>
    <row r="1787" spans="1:37">
      <c r="A1787" s="5" t="s">
        <v>3607</v>
      </c>
      <c r="B1787" s="5" t="s">
        <v>3608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/>
      <c r="L1787" s="6">
        <v>0</v>
      </c>
      <c r="M1787" s="6">
        <v>0</v>
      </c>
      <c r="N1787" s="6"/>
      <c r="O1787" s="6">
        <v>0</v>
      </c>
      <c r="P1787" s="6">
        <v>906561904.43</v>
      </c>
      <c r="Q1787" s="6">
        <v>295403301.81</v>
      </c>
      <c r="R1787" s="6"/>
      <c r="S1787" s="6">
        <v>4876187757.19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371659636.01</v>
      </c>
      <c r="AA1787" s="6">
        <v>750426070.34</v>
      </c>
      <c r="AB1787" s="10">
        <f t="shared" si="119"/>
        <v>5965075085.45</v>
      </c>
      <c r="AC1787" s="10">
        <f t="shared" si="118"/>
        <v>6904835367.97</v>
      </c>
      <c r="AD1787" s="10">
        <f t="shared" si="116"/>
        <v>-939760282.52</v>
      </c>
      <c r="AE1787" s="12">
        <f>C1787/(1+0.13)/VLOOKUP(A1787,[1]选股结果!$A$2:$AX$3002,3,FALSE)</f>
        <v>0.726248575906509</v>
      </c>
      <c r="AF1787" s="12">
        <f>(S1787/(1+0.1)+Z1787)/(VLOOKUP(A1787,[1]选股结果!$A$2:$AY$3002,51,FALSE))</f>
        <v>0.826985159167375</v>
      </c>
      <c r="AG1787" s="16"/>
      <c r="AH1787" s="12">
        <f>AD1787/VLOOKUP(A1787,[1]选股结果!$A$2:$AX$3002,35,FALSE)</f>
        <v>-1.14342375501729</v>
      </c>
      <c r="AI1787" s="10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S1787/(1+0.13)+Z1787)</f>
        <v>1122856462.74708</v>
      </c>
      <c r="AJ1787" s="10">
        <f t="shared" si="117"/>
        <v>-2062616745.26708</v>
      </c>
      <c r="AK1787" s="18">
        <f>AD1787-VLOOKUP(A1787,[2]选股结果!$A$2:$G$4900,7,FALSE)</f>
        <v>-930573917.699999</v>
      </c>
    </row>
    <row r="1788" spans="1:37">
      <c r="A1788" s="5" t="s">
        <v>3609</v>
      </c>
      <c r="B1788" s="5" t="s">
        <v>3610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/>
      <c r="L1788" s="6">
        <v>0</v>
      </c>
      <c r="M1788" s="6">
        <v>0</v>
      </c>
      <c r="N1788" s="6"/>
      <c r="O1788" s="6">
        <v>0</v>
      </c>
      <c r="P1788" s="6">
        <v>988049470.21</v>
      </c>
      <c r="Q1788" s="6">
        <v>510099275.49</v>
      </c>
      <c r="R1788" s="6"/>
      <c r="S1788" s="6">
        <v>33223158988.63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540229208.05</v>
      </c>
      <c r="AA1788" s="6">
        <v>810203838.08</v>
      </c>
      <c r="AB1788" s="10">
        <f t="shared" si="119"/>
        <v>35861458065.97</v>
      </c>
      <c r="AC1788" s="10">
        <f t="shared" si="118"/>
        <v>35561641504.97</v>
      </c>
      <c r="AD1788" s="10">
        <f t="shared" si="116"/>
        <v>299816561</v>
      </c>
      <c r="AE1788" s="12">
        <f>C1788/(1+0.13)/VLOOKUP(A1788,[1]选股结果!$A$2:$AX$3002,3,FALSE)</f>
        <v>0.912294552227504</v>
      </c>
      <c r="AF1788" s="12">
        <f>(S1788/(1+0.1)+Z1788)/(VLOOKUP(A1788,[1]选股结果!$A$2:$AY$3002,51,FALSE))</f>
        <v>0.940265579613103</v>
      </c>
      <c r="AG1788" s="16"/>
      <c r="AH1788" s="12">
        <f>AD1788/VLOOKUP(A1788,[1]选股结果!$A$2:$AX$3002,35,FALSE)</f>
        <v>0.223591862896901</v>
      </c>
      <c r="AI1788" s="10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S1788/(1+0.13)+Z1788)</f>
        <v>2754934047.54513</v>
      </c>
      <c r="AJ1788" s="10">
        <f t="shared" si="117"/>
        <v>-2455117486.54513</v>
      </c>
      <c r="AK1788" s="18">
        <f>AD1788-VLOOKUP(A1788,[2]选股结果!$A$2:$G$4900,7,FALSE)</f>
        <v>299747788.37</v>
      </c>
    </row>
    <row r="1789" spans="1:37">
      <c r="A1789" s="5" t="s">
        <v>3611</v>
      </c>
      <c r="B1789" s="5" t="s">
        <v>3612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/>
      <c r="L1789" s="6">
        <v>0</v>
      </c>
      <c r="M1789" s="6">
        <v>0</v>
      </c>
      <c r="N1789" s="6"/>
      <c r="O1789" s="6">
        <v>0</v>
      </c>
      <c r="P1789" s="6">
        <v>232647118.21</v>
      </c>
      <c r="Q1789" s="6">
        <v>441218496.48</v>
      </c>
      <c r="R1789" s="6"/>
      <c r="S1789" s="6">
        <v>3233334898.57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611944660.28</v>
      </c>
      <c r="AA1789" s="6">
        <v>568722370.56</v>
      </c>
      <c r="AB1789" s="10">
        <f t="shared" si="119"/>
        <v>4977684511.13</v>
      </c>
      <c r="AC1789" s="10">
        <f t="shared" si="118"/>
        <v>4646649047.62</v>
      </c>
      <c r="AD1789" s="10">
        <f t="shared" si="116"/>
        <v>331035463.509999</v>
      </c>
      <c r="AE1789" s="12">
        <f>C1789/(1+0.13)/VLOOKUP(A1789,[1]选股结果!$A$2:$AX$3002,3,FALSE)</f>
        <v>0.850620415022903</v>
      </c>
      <c r="AF1789" s="12">
        <f>(S1789/(1+0.1)+Z1789)/(VLOOKUP(A1789,[1]选股结果!$A$2:$AY$3002,51,FALSE))</f>
        <v>0.874250145732552</v>
      </c>
      <c r="AG1789" s="16"/>
      <c r="AH1789" s="12">
        <f>AD1789/VLOOKUP(A1789,[1]选股结果!$A$2:$AX$3002,35,FALSE)</f>
        <v>0.422193362978645</v>
      </c>
      <c r="AI1789" s="10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S1789/(1+0.13)+Z1789)</f>
        <v>588852504.961416</v>
      </c>
      <c r="AJ1789" s="10">
        <f t="shared" si="117"/>
        <v>-257817041.451417</v>
      </c>
      <c r="AK1789" s="18">
        <f>AD1789-VLOOKUP(A1789,[2]选股结果!$A$2:$G$4900,7,FALSE)</f>
        <v>331103104.989999</v>
      </c>
    </row>
    <row r="1790" spans="1:37">
      <c r="A1790" s="5" t="s">
        <v>3613</v>
      </c>
      <c r="B1790" s="5" t="s">
        <v>3614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/>
      <c r="L1790" s="6">
        <v>0</v>
      </c>
      <c r="M1790" s="6">
        <v>0</v>
      </c>
      <c r="N1790" s="6"/>
      <c r="O1790" s="6">
        <v>0</v>
      </c>
      <c r="P1790" s="6">
        <v>91110583.79</v>
      </c>
      <c r="Q1790" s="6">
        <v>59956067.21</v>
      </c>
      <c r="R1790" s="6"/>
      <c r="S1790" s="6">
        <v>734673691.76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106120607.58</v>
      </c>
      <c r="AA1790" s="6">
        <v>396588696.17</v>
      </c>
      <c r="AB1790" s="10">
        <f t="shared" si="119"/>
        <v>1394547714.8</v>
      </c>
      <c r="AC1790" s="10">
        <f t="shared" si="118"/>
        <v>1328493579.3</v>
      </c>
      <c r="AD1790" s="10">
        <f t="shared" si="116"/>
        <v>66054135.5</v>
      </c>
      <c r="AE1790" s="12">
        <f>C1790/(1+0.13)/VLOOKUP(A1790,[1]选股结果!$A$2:$AX$3002,3,FALSE)</f>
        <v>1.00949786311964</v>
      </c>
      <c r="AF1790" s="12">
        <f>(S1790/(1+0.1)+Z1790)/(VLOOKUP(A1790,[1]选股结果!$A$2:$AY$3002,51,FALSE))</f>
        <v>0.743246032931145</v>
      </c>
      <c r="AG1790" s="16"/>
      <c r="AH1790" s="12">
        <f>AD1790/VLOOKUP(A1790,[1]选股结果!$A$2:$AX$3002,35,FALSE)</f>
        <v>0.683892019398801</v>
      </c>
      <c r="AI1790" s="10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S1790/(1+0.13)+Z1790)</f>
        <v>285111371.637876</v>
      </c>
      <c r="AJ1790" s="10">
        <f t="shared" si="117"/>
        <v>-219057236.137876</v>
      </c>
      <c r="AK1790" s="18">
        <f>AD1790-VLOOKUP(A1790,[2]选股结果!$A$2:$G$4900,7,FALSE)</f>
        <v>66054135.5</v>
      </c>
    </row>
    <row r="1791" spans="1:37">
      <c r="A1791" s="5" t="s">
        <v>3615</v>
      </c>
      <c r="B1791" s="5" t="s">
        <v>3616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/>
      <c r="L1791" s="6">
        <v>0</v>
      </c>
      <c r="M1791" s="6">
        <v>0</v>
      </c>
      <c r="N1791" s="6"/>
      <c r="O1791" s="6">
        <v>0</v>
      </c>
      <c r="P1791" s="6">
        <v>424714499.98</v>
      </c>
      <c r="Q1791" s="6">
        <v>163029261.57</v>
      </c>
      <c r="R1791" s="6"/>
      <c r="S1791" s="6">
        <v>1804166145.15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666983801.62</v>
      </c>
      <c r="AA1791" s="6">
        <v>238671501.9</v>
      </c>
      <c r="AB1791" s="10">
        <f t="shared" si="119"/>
        <v>3597894716.04</v>
      </c>
      <c r="AC1791" s="10">
        <f t="shared" si="118"/>
        <v>3134535948.65</v>
      </c>
      <c r="AD1791" s="10">
        <f t="shared" si="116"/>
        <v>463358767.39</v>
      </c>
      <c r="AE1791" s="12">
        <f>C1791/(1+0.13)/VLOOKUP(A1791,[1]选股结果!$A$2:$AX$3002,3,FALSE)</f>
        <v>0.851827982920487</v>
      </c>
      <c r="AF1791" s="12">
        <f>(S1791/(1+0.1)+Z1791)/(VLOOKUP(A1791,[1]选股结果!$A$2:$AY$3002,51,FALSE))</f>
        <v>0.781088508566631</v>
      </c>
      <c r="AG1791" s="16"/>
      <c r="AH1791" s="12">
        <f>AD1791/VLOOKUP(A1791,[1]选股结果!$A$2:$AX$3002,35,FALSE)</f>
        <v>0.528549726200374</v>
      </c>
      <c r="AI1791" s="10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S1791/(1+0.13)+Z1791)</f>
        <v>690152154.292655</v>
      </c>
      <c r="AJ1791" s="10">
        <f t="shared" si="117"/>
        <v>-226793386.902655</v>
      </c>
      <c r="AK1791" s="18">
        <f>AD1791-VLOOKUP(A1791,[2]选股结果!$A$2:$G$4900,7,FALSE)</f>
        <v>463744526.93</v>
      </c>
    </row>
    <row r="1792" spans="1:37">
      <c r="A1792" s="5" t="s">
        <v>3617</v>
      </c>
      <c r="B1792" s="5" t="s">
        <v>3618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/>
      <c r="L1792" s="6">
        <v>-300000000</v>
      </c>
      <c r="M1792" s="6">
        <v>2342250842.04</v>
      </c>
      <c r="N1792" s="6"/>
      <c r="O1792" s="6">
        <v>0</v>
      </c>
      <c r="P1792" s="6">
        <v>1290777146.65</v>
      </c>
      <c r="Q1792" s="6">
        <v>2418463983.61</v>
      </c>
      <c r="R1792" s="6"/>
      <c r="S1792" s="6">
        <v>6760079776.58</v>
      </c>
      <c r="T1792" s="6">
        <v>0</v>
      </c>
      <c r="U1792" s="6">
        <v>0</v>
      </c>
      <c r="V1792" s="6">
        <v>0</v>
      </c>
      <c r="W1792" s="6">
        <v>0</v>
      </c>
      <c r="X1792" s="6">
        <v>372305340.64</v>
      </c>
      <c r="Y1792" s="6">
        <v>0</v>
      </c>
      <c r="Z1792" s="6">
        <v>561786544.16</v>
      </c>
      <c r="AA1792" s="6">
        <v>3917538907.19</v>
      </c>
      <c r="AB1792" s="10">
        <f t="shared" si="119"/>
        <v>12773483855.74</v>
      </c>
      <c r="AC1792" s="10">
        <f t="shared" si="118"/>
        <v>12902487715.22</v>
      </c>
      <c r="AD1792" s="10">
        <f t="shared" si="116"/>
        <v>-129003859.479998</v>
      </c>
      <c r="AE1792" s="12">
        <f>C1792/(1+0.13)/VLOOKUP(A1792,[1]选股结果!$A$2:$AX$3002,3,FALSE)</f>
        <v>1.67757762216556</v>
      </c>
      <c r="AF1792" s="12">
        <f>(S1792/(1+0.1)+Z1792)/(VLOOKUP(A1792,[1]选股结果!$A$2:$AY$3002,51,FALSE))</f>
        <v>1.91888763980361</v>
      </c>
      <c r="AG1792" s="16"/>
      <c r="AH1792" s="12">
        <f>AD1792/VLOOKUP(A1792,[1]选股结果!$A$2:$AX$3002,35,FALSE)</f>
        <v>0.121361266561541</v>
      </c>
      <c r="AI1792" s="10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S1792/(1+0.13)+Z1792)</f>
        <v>-3048740435.57912</v>
      </c>
      <c r="AJ1792" s="10">
        <f t="shared" si="117"/>
        <v>2919736576.09912</v>
      </c>
      <c r="AK1792" s="18">
        <f>AD1792-VLOOKUP(A1792,[2]选股结果!$A$2:$G$4900,7,FALSE)</f>
        <v>-129577068.349998</v>
      </c>
    </row>
    <row r="1793" spans="1:37">
      <c r="A1793" s="5" t="s">
        <v>3619</v>
      </c>
      <c r="B1793" s="5" t="s">
        <v>3620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/>
      <c r="L1793" s="6">
        <v>0</v>
      </c>
      <c r="M1793" s="6">
        <v>0</v>
      </c>
      <c r="N1793" s="6"/>
      <c r="O1793" s="6">
        <v>0</v>
      </c>
      <c r="P1793" s="6">
        <v>19436240.66</v>
      </c>
      <c r="Q1793" s="6">
        <v>3622347.52</v>
      </c>
      <c r="R1793" s="6"/>
      <c r="S1793" s="6">
        <v>102446408.64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61648787.09</v>
      </c>
      <c r="AA1793" s="6">
        <v>19878008.67</v>
      </c>
      <c r="AB1793" s="10">
        <f t="shared" si="119"/>
        <v>201674572.94</v>
      </c>
      <c r="AC1793" s="10">
        <f t="shared" si="118"/>
        <v>203409445.06</v>
      </c>
      <c r="AD1793" s="10">
        <f t="shared" si="116"/>
        <v>-1734872.12000003</v>
      </c>
      <c r="AE1793" s="12">
        <f>C1793/(1+0.13)/VLOOKUP(A1793,[1]选股结果!$A$2:$AX$3002,3,FALSE)</f>
        <v>0.546206357452725</v>
      </c>
      <c r="AF1793" s="12">
        <f>(S1793/(1+0.1)+Z1793)/(VLOOKUP(A1793,[1]选股结果!$A$2:$AY$3002,51,FALSE))</f>
        <v>0.492376823550243</v>
      </c>
      <c r="AG1793" s="16"/>
      <c r="AH1793" s="12">
        <f>AD1793/VLOOKUP(A1793,[1]选股结果!$A$2:$AX$3002,35,FALSE)</f>
        <v>0.426556972353089</v>
      </c>
      <c r="AI1793" s="10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S1793/(1+0.13)+Z1793)</f>
        <v>162047237.090531</v>
      </c>
      <c r="AJ1793" s="10">
        <f t="shared" si="117"/>
        <v>-163782109.210531</v>
      </c>
      <c r="AK1793" s="18">
        <f>AD1793-VLOOKUP(A1793,[2]选股结果!$A$2:$G$4900,7,FALSE)</f>
        <v>-1733597.78000003</v>
      </c>
    </row>
    <row r="1794" spans="1:37">
      <c r="A1794" s="5" t="s">
        <v>3621</v>
      </c>
      <c r="B1794" s="5" t="s">
        <v>3622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/>
      <c r="L1794" s="6">
        <v>0</v>
      </c>
      <c r="M1794" s="6">
        <v>0</v>
      </c>
      <c r="N1794" s="6"/>
      <c r="O1794" s="6">
        <v>0</v>
      </c>
      <c r="P1794" s="6">
        <v>470185264.63</v>
      </c>
      <c r="Q1794" s="6">
        <v>126225037.03</v>
      </c>
      <c r="R1794" s="6"/>
      <c r="S1794" s="6">
        <v>1947288092.74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911877897.07</v>
      </c>
      <c r="AA1794" s="6">
        <v>1226620344.92</v>
      </c>
      <c r="AB1794" s="10">
        <f t="shared" si="119"/>
        <v>5031627575.72</v>
      </c>
      <c r="AC1794" s="10">
        <f t="shared" si="118"/>
        <v>4555971599.36</v>
      </c>
      <c r="AD1794" s="10">
        <f t="shared" si="116"/>
        <v>475655976.36</v>
      </c>
      <c r="AE1794" s="12">
        <f>C1794/(1+0.13)/VLOOKUP(A1794,[1]选股结果!$A$2:$AX$3002,3,FALSE)</f>
        <v>0.944180092013673</v>
      </c>
      <c r="AF1794" s="12">
        <f>(S1794/(1+0.1)+Z1794)/(VLOOKUP(A1794,[1]选股结果!$A$2:$AY$3002,51,FALSE))</f>
        <v>0.648217177960892</v>
      </c>
      <c r="AG1794" s="16"/>
      <c r="AH1794" s="12">
        <f>AD1794/VLOOKUP(A1794,[1]选股结果!$A$2:$AX$3002,35,FALSE)</f>
        <v>0.895259167047304</v>
      </c>
      <c r="AI1794" s="10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S1794/(1+0.13)+Z1794)</f>
        <v>1502576171.99504</v>
      </c>
      <c r="AJ1794" s="10">
        <f t="shared" si="117"/>
        <v>-1026920195.63504</v>
      </c>
      <c r="AK1794" s="18">
        <f>AD1794-VLOOKUP(A1794,[2]选股结果!$A$2:$G$4900,7,FALSE)</f>
        <v>475829857.97</v>
      </c>
    </row>
    <row r="1795" spans="1:37">
      <c r="A1795" s="5" t="s">
        <v>3623</v>
      </c>
      <c r="B1795" s="5" t="s">
        <v>3624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/>
      <c r="L1795" s="6">
        <v>0</v>
      </c>
      <c r="M1795" s="6">
        <v>0</v>
      </c>
      <c r="N1795" s="6"/>
      <c r="O1795" s="6">
        <v>0</v>
      </c>
      <c r="P1795" s="6">
        <v>1119671505.51</v>
      </c>
      <c r="Q1795" s="6">
        <v>626602685.02</v>
      </c>
      <c r="R1795" s="6"/>
      <c r="S1795" s="6">
        <v>36933750882.78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1465068872.81</v>
      </c>
      <c r="AA1795" s="6">
        <v>1052267108.33</v>
      </c>
      <c r="AB1795" s="10">
        <f t="shared" si="119"/>
        <v>38299705892.57</v>
      </c>
      <c r="AC1795" s="10">
        <f t="shared" si="118"/>
        <v>40570758369.43</v>
      </c>
      <c r="AD1795" s="10">
        <f t="shared" ref="AD1795:AD1858" si="120">AB1795-AC1795</f>
        <v>-2271052476.86</v>
      </c>
      <c r="AE1795" s="12">
        <f>C1795/(1+0.13)/VLOOKUP(A1795,[1]选股结果!$A$2:$AX$3002,3,FALSE)</f>
        <v>0.89156643363502</v>
      </c>
      <c r="AF1795" s="12">
        <f>(S1795/(1+0.1)+Z1795)/(VLOOKUP(A1795,[1]选股结果!$A$2:$AY$3002,51,FALSE))</f>
        <v>1.01915235186004</v>
      </c>
      <c r="AG1795" s="16"/>
      <c r="AH1795" s="12">
        <f>AD1795/VLOOKUP(A1795,[1]选股结果!$A$2:$AX$3002,35,FALSE)</f>
        <v>-5.51028947729866</v>
      </c>
      <c r="AI1795" s="10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S1795/(1+0.13)+Z1795)</f>
        <v>232892369.69442</v>
      </c>
      <c r="AJ1795" s="10">
        <f t="shared" ref="AJ1795:AJ1858" si="121">AD1795-AI1795</f>
        <v>-2503944846.55442</v>
      </c>
      <c r="AK1795" s="18">
        <f>AD1795-VLOOKUP(A1795,[2]选股结果!$A$2:$G$4900,7,FALSE)</f>
        <v>-2269875091.83</v>
      </c>
    </row>
    <row r="1796" spans="1:37">
      <c r="A1796" s="5" t="s">
        <v>3625</v>
      </c>
      <c r="B1796" s="5" t="s">
        <v>3626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/>
      <c r="L1796" s="6">
        <v>0</v>
      </c>
      <c r="M1796" s="6">
        <v>0</v>
      </c>
      <c r="N1796" s="6"/>
      <c r="O1796" s="6">
        <v>0</v>
      </c>
      <c r="P1796" s="6">
        <v>96524932.54</v>
      </c>
      <c r="Q1796" s="6">
        <v>78054060.94</v>
      </c>
      <c r="R1796" s="6"/>
      <c r="S1796" s="6">
        <v>881053088.87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460754777.36</v>
      </c>
      <c r="AA1796" s="6">
        <v>101804238.78</v>
      </c>
      <c r="AB1796" s="10">
        <f t="shared" si="119"/>
        <v>1717004942.77</v>
      </c>
      <c r="AC1796" s="10">
        <f t="shared" si="118"/>
        <v>1540137037.55</v>
      </c>
      <c r="AD1796" s="10">
        <f t="shared" si="120"/>
        <v>176867905.22</v>
      </c>
      <c r="AE1796" s="12">
        <f>C1796/(1+0.13)/VLOOKUP(A1796,[1]选股结果!$A$2:$AX$3002,3,FALSE)</f>
        <v>0.829183624082855</v>
      </c>
      <c r="AF1796" s="12">
        <f>(S1796/(1+0.1)+Z1796)/(VLOOKUP(A1796,[1]选股结果!$A$2:$AY$3002,51,FALSE))</f>
        <v>0.7789613930946</v>
      </c>
      <c r="AG1796" s="16"/>
      <c r="AH1796" s="12">
        <f>AD1796/VLOOKUP(A1796,[1]选股结果!$A$2:$AX$3002,35,FALSE)</f>
        <v>1.38751690974282</v>
      </c>
      <c r="AI1796" s="10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S1796/(1+0.13)+Z1796)</f>
        <v>379288634.28</v>
      </c>
      <c r="AJ1796" s="10">
        <f t="shared" si="121"/>
        <v>-202420729.06</v>
      </c>
      <c r="AK1796" s="18">
        <f>AD1796-VLOOKUP(A1796,[2]选股结果!$A$2:$G$4900,7,FALSE)</f>
        <v>175843474.51</v>
      </c>
    </row>
    <row r="1797" spans="1:37">
      <c r="A1797" s="5" t="s">
        <v>3627</v>
      </c>
      <c r="B1797" s="5" t="s">
        <v>3628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/>
      <c r="L1797" s="6">
        <v>0</v>
      </c>
      <c r="M1797" s="6">
        <v>0</v>
      </c>
      <c r="N1797" s="6"/>
      <c r="O1797" s="6">
        <v>0</v>
      </c>
      <c r="P1797" s="6">
        <v>327408965.79</v>
      </c>
      <c r="Q1797" s="6">
        <v>98700166.93</v>
      </c>
      <c r="R1797" s="6"/>
      <c r="S1797" s="6">
        <v>2752781602.11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1015639347.4</v>
      </c>
      <c r="AA1797" s="6">
        <v>786474066.24</v>
      </c>
      <c r="AB1797" s="10">
        <f t="shared" si="119"/>
        <v>4614097693.68</v>
      </c>
      <c r="AC1797" s="10">
        <f t="shared" si="118"/>
        <v>4882303981.54</v>
      </c>
      <c r="AD1797" s="10">
        <f t="shared" si="120"/>
        <v>-268206287.86</v>
      </c>
      <c r="AE1797" s="12">
        <f>C1797/(1+0.13)/VLOOKUP(A1797,[1]选股结果!$A$2:$AX$3002,3,FALSE)</f>
        <v>0.940364494222897</v>
      </c>
      <c r="AF1797" s="12">
        <f>(S1797/(1+0.1)+Z1797)/(VLOOKUP(A1797,[1]选股结果!$A$2:$AY$3002,51,FALSE))</f>
        <v>0.824896358500773</v>
      </c>
      <c r="AG1797" s="16"/>
      <c r="AH1797" s="12">
        <f>AD1797/VLOOKUP(A1797,[1]选股结果!$A$2:$AX$3002,35,FALSE)</f>
        <v>2.17566858631485</v>
      </c>
      <c r="AI1797" s="10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S1797/(1+0.13)+Z1797)</f>
        <v>813252685.548318</v>
      </c>
      <c r="AJ1797" s="10">
        <f t="shared" si="121"/>
        <v>-1081458973.40832</v>
      </c>
      <c r="AK1797" s="18">
        <f>AD1797-VLOOKUP(A1797,[2]选股结果!$A$2:$G$4900,7,FALSE)</f>
        <v>-269681129.33</v>
      </c>
    </row>
    <row r="1798" spans="1:37">
      <c r="A1798" s="5" t="s">
        <v>3629</v>
      </c>
      <c r="B1798" s="5" t="s">
        <v>3630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/>
      <c r="L1798" s="6">
        <v>0</v>
      </c>
      <c r="M1798" s="6">
        <v>0</v>
      </c>
      <c r="N1798" s="6"/>
      <c r="O1798" s="6">
        <v>0</v>
      </c>
      <c r="P1798" s="6">
        <v>135578989.84</v>
      </c>
      <c r="Q1798" s="6">
        <v>398105334.05</v>
      </c>
      <c r="R1798" s="6"/>
      <c r="S1798" s="6">
        <v>1687551266.24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165651564.35</v>
      </c>
      <c r="AA1798" s="6">
        <v>295808596.15</v>
      </c>
      <c r="AB1798" s="10">
        <f t="shared" si="119"/>
        <v>2170534331.92</v>
      </c>
      <c r="AC1798" s="10">
        <f t="shared" si="118"/>
        <v>2284590416.58</v>
      </c>
      <c r="AD1798" s="10">
        <f t="shared" si="120"/>
        <v>-114056084.66</v>
      </c>
      <c r="AE1798" s="12">
        <f>C1798/(1+0.13)/VLOOKUP(A1798,[1]选股结果!$A$2:$AX$3002,3,FALSE)</f>
        <v>0.86492813382685</v>
      </c>
      <c r="AF1798" s="12">
        <f>(S1798/(1+0.1)+Z1798)/(VLOOKUP(A1798,[1]选股结果!$A$2:$AY$3002,51,FALSE))</f>
        <v>0.950183920107804</v>
      </c>
      <c r="AG1798" s="16"/>
      <c r="AH1798" s="12">
        <f>AD1798/VLOOKUP(A1798,[1]选股结果!$A$2:$AX$3002,35,FALSE)</f>
        <v>-4.21675979505894</v>
      </c>
      <c r="AI1798" s="10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S1798/(1+0.13)+Z1798)</f>
        <v>129845565.387611</v>
      </c>
      <c r="AJ1798" s="10">
        <f t="shared" si="121"/>
        <v>-243901650.047611</v>
      </c>
      <c r="AK1798" s="18">
        <f>AD1798-VLOOKUP(A1798,[2]选股结果!$A$2:$G$4900,7,FALSE)</f>
        <v>-36939492.4199999</v>
      </c>
    </row>
    <row r="1799" spans="1:37">
      <c r="A1799" s="5" t="s">
        <v>3631</v>
      </c>
      <c r="B1799" s="5" t="s">
        <v>3632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/>
      <c r="L1799" s="6">
        <v>0</v>
      </c>
      <c r="M1799" s="6">
        <v>0</v>
      </c>
      <c r="N1799" s="6"/>
      <c r="O1799" s="6">
        <v>0</v>
      </c>
      <c r="P1799" s="6">
        <v>25480580.2</v>
      </c>
      <c r="Q1799" s="6">
        <v>19546490.32</v>
      </c>
      <c r="R1799" s="6"/>
      <c r="S1799" s="6">
        <v>546315899.51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32029418.97</v>
      </c>
      <c r="AA1799" s="6">
        <v>32093749.41</v>
      </c>
      <c r="AB1799" s="10">
        <f t="shared" si="119"/>
        <v>676997163.3</v>
      </c>
      <c r="AC1799" s="10">
        <f t="shared" si="118"/>
        <v>635919648.09</v>
      </c>
      <c r="AD1799" s="10">
        <f t="shared" si="120"/>
        <v>41077515.21</v>
      </c>
      <c r="AE1799" s="12">
        <f>C1799/(1+0.13)/VLOOKUP(A1799,[1]选股结果!$A$2:$AX$3002,3,FALSE)</f>
        <v>0.924157678594622</v>
      </c>
      <c r="AF1799" s="12">
        <f>(S1799/(1+0.1)+Z1799)/(VLOOKUP(A1799,[1]选股结果!$A$2:$AY$3002,51,FALSE))</f>
        <v>0.931055886126834</v>
      </c>
      <c r="AG1799" s="16"/>
      <c r="AH1799" s="12">
        <f>AD1799/VLOOKUP(A1799,[1]选股结果!$A$2:$AX$3002,35,FALSE)</f>
        <v>0.612648217614085</v>
      </c>
      <c r="AI1799" s="10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S1799/(1+0.13)+Z1799)</f>
        <v>52333865.2535399</v>
      </c>
      <c r="AJ1799" s="10">
        <f t="shared" si="121"/>
        <v>-11256350.0435399</v>
      </c>
      <c r="AK1799" s="18">
        <f>AD1799-VLOOKUP(A1799,[2]选股结果!$A$2:$G$4900,7,FALSE)</f>
        <v>41077515.21</v>
      </c>
    </row>
    <row r="1800" spans="1:37">
      <c r="A1800" s="5" t="s">
        <v>3633</v>
      </c>
      <c r="B1800" s="5" t="s">
        <v>3634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/>
      <c r="L1800" s="6">
        <v>0</v>
      </c>
      <c r="M1800" s="6">
        <v>0</v>
      </c>
      <c r="N1800" s="6"/>
      <c r="O1800" s="6">
        <v>0</v>
      </c>
      <c r="P1800" s="6">
        <v>727497206.32</v>
      </c>
      <c r="Q1800" s="6">
        <v>168713396.57</v>
      </c>
      <c r="R1800" s="6"/>
      <c r="S1800" s="6">
        <v>17563384200.67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1832049528.74</v>
      </c>
      <c r="AA1800" s="6">
        <v>1010400849.41</v>
      </c>
      <c r="AB1800" s="10">
        <f t="shared" si="119"/>
        <v>19604672633.16</v>
      </c>
      <c r="AC1800" s="10">
        <f t="shared" si="118"/>
        <v>21133331785.14</v>
      </c>
      <c r="AD1800" s="10">
        <f t="shared" si="120"/>
        <v>-1528659151.98</v>
      </c>
      <c r="AE1800" s="12">
        <f>C1800/(1+0.13)/VLOOKUP(A1800,[1]选股结果!$A$2:$AX$3002,3,FALSE)</f>
        <v>0.855448301705468</v>
      </c>
      <c r="AF1800" s="12">
        <f>(S1800/(1+0.1)+Z1800)/(VLOOKUP(A1800,[1]选股结果!$A$2:$AY$3002,51,FALSE))</f>
        <v>0.949368109792461</v>
      </c>
      <c r="AG1800" s="16"/>
      <c r="AH1800" s="12">
        <f>AD1800/VLOOKUP(A1800,[1]选股结果!$A$2:$AX$3002,35,FALSE)</f>
        <v>-1.10765557333429</v>
      </c>
      <c r="AI1800" s="10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S1800/(1+0.13)+Z1800)</f>
        <v>1373142196.79088</v>
      </c>
      <c r="AJ1800" s="10">
        <f t="shared" si="121"/>
        <v>-2901801348.77088</v>
      </c>
      <c r="AK1800" s="18">
        <f>AD1800-VLOOKUP(A1800,[2]选股结果!$A$2:$G$4900,7,FALSE)</f>
        <v>-1492790123.01</v>
      </c>
    </row>
    <row r="1801" spans="1:37">
      <c r="A1801" s="5" t="s">
        <v>3635</v>
      </c>
      <c r="B1801" s="5" t="s">
        <v>3636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/>
      <c r="L1801" s="6">
        <v>0</v>
      </c>
      <c r="M1801" s="6">
        <v>0</v>
      </c>
      <c r="N1801" s="6"/>
      <c r="O1801" s="6">
        <v>0</v>
      </c>
      <c r="P1801" s="6">
        <v>177034656.07</v>
      </c>
      <c r="Q1801" s="6">
        <v>15681147.87</v>
      </c>
      <c r="R1801" s="6"/>
      <c r="S1801" s="6">
        <v>1328657548.57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387125875.76</v>
      </c>
      <c r="AA1801" s="6">
        <v>122027832.75</v>
      </c>
      <c r="AB1801" s="10">
        <f t="shared" si="119"/>
        <v>2388537692.88</v>
      </c>
      <c r="AC1801" s="10">
        <f t="shared" si="118"/>
        <v>2014845913.15</v>
      </c>
      <c r="AD1801" s="10">
        <f t="shared" si="120"/>
        <v>373691779.73</v>
      </c>
      <c r="AE1801" s="12">
        <f>C1801/(1+0.13)/VLOOKUP(A1801,[1]选股结果!$A$2:$AX$3002,3,FALSE)</f>
        <v>0.748477443108291</v>
      </c>
      <c r="AF1801" s="12">
        <f>(S1801/(1+0.1)+Z1801)/(VLOOKUP(A1801,[1]选股结果!$A$2:$AY$3002,51,FALSE))</f>
        <v>0.705521012079138</v>
      </c>
      <c r="AG1801" s="16"/>
      <c r="AH1801" s="12">
        <f>AD1801/VLOOKUP(A1801,[1]选股结果!$A$2:$AX$3002,35,FALSE)</f>
        <v>0.813997554889417</v>
      </c>
      <c r="AI1801" s="10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S1801/(1+0.13)+Z1801)</f>
        <v>697806450.542566</v>
      </c>
      <c r="AJ1801" s="10">
        <f t="shared" si="121"/>
        <v>-324114670.812566</v>
      </c>
      <c r="AK1801" s="18">
        <f>AD1801-VLOOKUP(A1801,[2]选股结果!$A$2:$G$4900,7,FALSE)</f>
        <v>373768254.06</v>
      </c>
    </row>
    <row r="1802" spans="1:37">
      <c r="A1802" s="5" t="s">
        <v>3637</v>
      </c>
      <c r="B1802" s="5" t="s">
        <v>3638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/>
      <c r="L1802" s="6">
        <v>0</v>
      </c>
      <c r="M1802" s="6">
        <v>0</v>
      </c>
      <c r="N1802" s="6"/>
      <c r="O1802" s="6">
        <v>0</v>
      </c>
      <c r="P1802" s="6">
        <v>25354916.96</v>
      </c>
      <c r="Q1802" s="6">
        <v>26258979.77</v>
      </c>
      <c r="R1802" s="6"/>
      <c r="S1802" s="6">
        <v>72731478.76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88403324.95</v>
      </c>
      <c r="AA1802" s="6">
        <v>50384615.24</v>
      </c>
      <c r="AB1802" s="10">
        <f t="shared" si="119"/>
        <v>292656209.52</v>
      </c>
      <c r="AC1802" s="10">
        <f t="shared" si="118"/>
        <v>236874335.91</v>
      </c>
      <c r="AD1802" s="10">
        <f t="shared" si="120"/>
        <v>55781873.61</v>
      </c>
      <c r="AE1802" s="12">
        <f>C1802/(1+0.13)/VLOOKUP(A1802,[1]选股结果!$A$2:$AX$3002,3,FALSE)</f>
        <v>0.901564775978165</v>
      </c>
      <c r="AF1802" s="12">
        <f>(S1802/(1+0.1)+Z1802)/(VLOOKUP(A1802,[1]选股结果!$A$2:$AY$3002,51,FALSE))</f>
        <v>0.672981400547932</v>
      </c>
      <c r="AG1802" s="16"/>
      <c r="AH1802" s="12">
        <f>AD1802/VLOOKUP(A1802,[1]选股结果!$A$2:$AX$3002,35,FALSE)</f>
        <v>2.18019854189389</v>
      </c>
      <c r="AI1802" s="10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S1802/(1+0.13)+Z1802)</f>
        <v>76841927.8744248</v>
      </c>
      <c r="AJ1802" s="10">
        <f t="shared" si="121"/>
        <v>-21060054.2644248</v>
      </c>
      <c r="AK1802" s="18">
        <f>AD1802-VLOOKUP(A1802,[2]选股结果!$A$2:$G$4900,7,FALSE)</f>
        <v>61747263.48</v>
      </c>
    </row>
    <row r="1803" spans="1:37">
      <c r="A1803" s="5" t="s">
        <v>3639</v>
      </c>
      <c r="B1803" s="5" t="s">
        <v>3640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/>
      <c r="L1803" s="6">
        <v>0</v>
      </c>
      <c r="M1803" s="6">
        <v>0</v>
      </c>
      <c r="N1803" s="6"/>
      <c r="O1803" s="6">
        <v>0</v>
      </c>
      <c r="P1803" s="6">
        <v>539199350.77</v>
      </c>
      <c r="Q1803" s="6">
        <v>168789586.97</v>
      </c>
      <c r="R1803" s="6"/>
      <c r="S1803" s="6">
        <v>20583765052.55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244238115.8</v>
      </c>
      <c r="AA1803" s="6">
        <v>59002367.04</v>
      </c>
      <c r="AB1803" s="10">
        <f t="shared" si="119"/>
        <v>19947237914.74</v>
      </c>
      <c r="AC1803" s="10">
        <f t="shared" si="118"/>
        <v>21426204886.16</v>
      </c>
      <c r="AD1803" s="10">
        <f t="shared" si="120"/>
        <v>-1478966971.42</v>
      </c>
      <c r="AE1803" s="12">
        <f>C1803/(1+0.13)/VLOOKUP(A1803,[1]选股结果!$A$2:$AX$3002,3,FALSE)</f>
        <v>0.981961611566512</v>
      </c>
      <c r="AF1803" s="12">
        <f>(S1803/(1+0.1)+Z1803)/(VLOOKUP(A1803,[1]选股结果!$A$2:$AY$3002,51,FALSE))</f>
        <v>1.10506116716414</v>
      </c>
      <c r="AG1803" s="16"/>
      <c r="AH1803" s="12">
        <f>AD1803/VLOOKUP(A1803,[1]选股结果!$A$2:$AX$3002,35,FALSE)</f>
        <v>-8.31773698123658</v>
      </c>
      <c r="AI1803" s="10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S1803/(1+0.13)+Z1803)</f>
        <v>-1305477492.71248</v>
      </c>
      <c r="AJ1803" s="10">
        <f t="shared" si="121"/>
        <v>-173489478.707521</v>
      </c>
      <c r="AK1803" s="18">
        <f>AD1803-VLOOKUP(A1803,[2]选股结果!$A$2:$G$4900,7,FALSE)</f>
        <v>-1478901504.77</v>
      </c>
    </row>
    <row r="1804" spans="1:37">
      <c r="A1804" s="5" t="s">
        <v>3641</v>
      </c>
      <c r="B1804" s="5" t="s">
        <v>3642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/>
      <c r="L1804" s="6">
        <v>0</v>
      </c>
      <c r="M1804" s="6">
        <v>0</v>
      </c>
      <c r="N1804" s="6"/>
      <c r="O1804" s="6">
        <v>0</v>
      </c>
      <c r="P1804" s="6">
        <v>27351691.26</v>
      </c>
      <c r="Q1804" s="6">
        <v>10124218.34</v>
      </c>
      <c r="R1804" s="6"/>
      <c r="S1804" s="6">
        <v>107738226.39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20395060.33</v>
      </c>
      <c r="AA1804" s="6">
        <v>119658358.47</v>
      </c>
      <c r="AB1804" s="10">
        <f t="shared" si="119"/>
        <v>798857241.81</v>
      </c>
      <c r="AC1804" s="10">
        <f t="shared" si="118"/>
        <v>275143336.45</v>
      </c>
      <c r="AD1804" s="10">
        <f t="shared" si="120"/>
        <v>523713905.36</v>
      </c>
      <c r="AE1804" s="12">
        <f>C1804/(1+0.13)/VLOOKUP(A1804,[1]选股结果!$A$2:$AX$3002,3,FALSE)</f>
        <v>1.00147252942048</v>
      </c>
      <c r="AF1804" s="12">
        <f>(S1804/(1+0.1)+Z1804)/(VLOOKUP(A1804,[1]选股结果!$A$2:$AY$3002,51,FALSE))</f>
        <v>0.1637266525524</v>
      </c>
      <c r="AG1804" s="16"/>
      <c r="AH1804" s="12">
        <f>AD1804/VLOOKUP(A1804,[1]选股结果!$A$2:$AX$3002,35,FALSE)</f>
        <v>-24.5118815567607</v>
      </c>
      <c r="AI1804" s="10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S1804/(1+0.13)+Z1804)</f>
        <v>607044751.453009</v>
      </c>
      <c r="AJ1804" s="10">
        <f t="shared" si="121"/>
        <v>-83330846.0930087</v>
      </c>
      <c r="AK1804" s="18">
        <f>AD1804-VLOOKUP(A1804,[2]选股结果!$A$2:$G$4900,7,FALSE)</f>
        <v>523713905.36</v>
      </c>
    </row>
    <row r="1805" spans="1:37">
      <c r="A1805" s="5" t="s">
        <v>3643</v>
      </c>
      <c r="B1805" s="5" t="s">
        <v>3644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/>
      <c r="L1805" s="6">
        <v>0</v>
      </c>
      <c r="M1805" s="6">
        <v>0</v>
      </c>
      <c r="N1805" s="6"/>
      <c r="O1805" s="6">
        <v>0</v>
      </c>
      <c r="P1805" s="6">
        <v>575010032.88</v>
      </c>
      <c r="Q1805" s="6">
        <v>484499023.7</v>
      </c>
      <c r="R1805" s="6"/>
      <c r="S1805" s="6">
        <v>1029039664.41</v>
      </c>
      <c r="T1805" s="6">
        <v>8100000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155762149.34</v>
      </c>
      <c r="AA1805" s="6">
        <v>293575009.64</v>
      </c>
      <c r="AB1805" s="10">
        <f t="shared" si="119"/>
        <v>4909670167.87</v>
      </c>
      <c r="AC1805" s="10">
        <f t="shared" si="118"/>
        <v>2061486856.27</v>
      </c>
      <c r="AD1805" s="10">
        <f t="shared" si="120"/>
        <v>2848183311.6</v>
      </c>
      <c r="AE1805" s="12">
        <f>C1805/(1+0.13)/VLOOKUP(A1805,[1]选股结果!$A$2:$AX$3002,3,FALSE)</f>
        <v>1.34300181763624</v>
      </c>
      <c r="AF1805" s="12">
        <f>(S1805/(1+0.1)+Z1805)/(VLOOKUP(A1805,[1]选股结果!$A$2:$AY$3002,51,FALSE))</f>
        <v>0.471087794832536</v>
      </c>
      <c r="AG1805" s="16"/>
      <c r="AH1805" s="12">
        <f>AD1805/VLOOKUP(A1805,[1]选股结果!$A$2:$AX$3002,35,FALSE)</f>
        <v>8.41549950613912</v>
      </c>
      <c r="AI1805" s="10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S1805/(1+0.13)+Z1805)</f>
        <v>1250036318.05566</v>
      </c>
      <c r="AJ1805" s="10">
        <f t="shared" si="121"/>
        <v>1598146993.54434</v>
      </c>
      <c r="AK1805" s="18">
        <f>AD1805-VLOOKUP(A1805,[2]选股结果!$A$2:$G$4900,7,FALSE)</f>
        <v>2848183311.6</v>
      </c>
    </row>
    <row r="1806" spans="1:37">
      <c r="A1806" s="5" t="s">
        <v>3645</v>
      </c>
      <c r="B1806" s="5" t="s">
        <v>3646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/>
      <c r="L1806" s="6">
        <v>0</v>
      </c>
      <c r="M1806" s="6">
        <v>0</v>
      </c>
      <c r="N1806" s="6"/>
      <c r="O1806" s="6">
        <v>0</v>
      </c>
      <c r="P1806" s="6">
        <v>763205381.11</v>
      </c>
      <c r="Q1806" s="6">
        <v>282737733.27</v>
      </c>
      <c r="R1806" s="6"/>
      <c r="S1806" s="6">
        <v>1787333098.84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1429324552.93</v>
      </c>
      <c r="AA1806" s="6">
        <v>1863151724.48</v>
      </c>
      <c r="AB1806" s="10">
        <f t="shared" si="119"/>
        <v>7922808394.1</v>
      </c>
      <c r="AC1806" s="10">
        <f t="shared" si="118"/>
        <v>5843014757.36</v>
      </c>
      <c r="AD1806" s="10">
        <f t="shared" si="120"/>
        <v>2079793636.74</v>
      </c>
      <c r="AE1806" s="12">
        <f>C1806/(1+0.13)/VLOOKUP(A1806,[1]选股结果!$A$2:$AX$3002,3,FALSE)</f>
        <v>1.17173852680976</v>
      </c>
      <c r="AF1806" s="12">
        <f>(S1806/(1+0.1)+Z1806)/(VLOOKUP(A1806,[1]选股结果!$A$2:$AY$3002,51,FALSE))</f>
        <v>0.657928840235272</v>
      </c>
      <c r="AG1806" s="16"/>
      <c r="AH1806" s="12">
        <f>AD1806/VLOOKUP(A1806,[1]选股结果!$A$2:$AX$3002,35,FALSE)</f>
        <v>1.44892991034357</v>
      </c>
      <c r="AI1806" s="10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S1806/(1+0.13)+Z1806)</f>
        <v>1631066800.15195</v>
      </c>
      <c r="AJ1806" s="10">
        <f t="shared" si="121"/>
        <v>448726836.588054</v>
      </c>
      <c r="AK1806" s="18">
        <f>AD1806-VLOOKUP(A1806,[2]选股结果!$A$2:$G$4900,7,FALSE)</f>
        <v>2124853457.45</v>
      </c>
    </row>
    <row r="1807" spans="1:37">
      <c r="A1807" s="5" t="s">
        <v>3647</v>
      </c>
      <c r="B1807" s="5" t="s">
        <v>3648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/>
      <c r="L1807" s="6">
        <v>0</v>
      </c>
      <c r="M1807" s="6">
        <v>0</v>
      </c>
      <c r="N1807" s="6"/>
      <c r="O1807" s="6">
        <v>0</v>
      </c>
      <c r="P1807" s="6">
        <v>303101032.65</v>
      </c>
      <c r="Q1807" s="6">
        <v>316124360.07</v>
      </c>
      <c r="R1807" s="6"/>
      <c r="S1807" s="6">
        <v>5890560916.19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1974448660.32</v>
      </c>
      <c r="AA1807" s="6">
        <v>490669196.69</v>
      </c>
      <c r="AB1807" s="10">
        <f t="shared" si="119"/>
        <v>6713743767.18</v>
      </c>
      <c r="AC1807" s="10">
        <f t="shared" si="118"/>
        <v>8658779805.85</v>
      </c>
      <c r="AD1807" s="10">
        <f t="shared" si="120"/>
        <v>-1945036038.67</v>
      </c>
      <c r="AE1807" s="12">
        <f>C1807/(1+0.13)/VLOOKUP(A1807,[1]选股结果!$A$2:$AX$3002,3,FALSE)</f>
        <v>1.28990588853186</v>
      </c>
      <c r="AF1807" s="12">
        <f>(S1807/(1+0.1)+Z1807)/(VLOOKUP(A1807,[1]选股结果!$A$2:$AY$3002,51,FALSE))</f>
        <v>1.42703253818539</v>
      </c>
      <c r="AG1807" s="16"/>
      <c r="AH1807" s="12">
        <f>AD1807/VLOOKUP(A1807,[1]选股结果!$A$2:$AX$3002,35,FALSE)</f>
        <v>2.75922731534916</v>
      </c>
      <c r="AI1807" s="10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S1807/(1+0.13)+Z1807)</f>
        <v>-2051148781.08982</v>
      </c>
      <c r="AJ1807" s="10">
        <f t="shared" si="121"/>
        <v>106112742.419825</v>
      </c>
      <c r="AK1807" s="18">
        <f>AD1807-VLOOKUP(A1807,[2]选股结果!$A$2:$G$4900,7,FALSE)</f>
        <v>-1945014135.86</v>
      </c>
    </row>
    <row r="1808" spans="1:37">
      <c r="A1808" s="5" t="s">
        <v>3649</v>
      </c>
      <c r="B1808" s="5" t="s">
        <v>3650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/>
      <c r="L1808" s="6">
        <v>0</v>
      </c>
      <c r="M1808" s="6">
        <v>0</v>
      </c>
      <c r="N1808" s="6"/>
      <c r="O1808" s="6">
        <v>0</v>
      </c>
      <c r="P1808" s="6">
        <v>28265535.74</v>
      </c>
      <c r="Q1808" s="6">
        <v>102945147.78</v>
      </c>
      <c r="R1808" s="6"/>
      <c r="S1808" s="6">
        <v>2136868628.12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150502817.9</v>
      </c>
      <c r="AA1808" s="6">
        <v>565627223.41</v>
      </c>
      <c r="AB1808" s="10">
        <f t="shared" si="119"/>
        <v>2230533264.2</v>
      </c>
      <c r="AC1808" s="10">
        <f t="shared" si="118"/>
        <v>2881264205.17</v>
      </c>
      <c r="AD1808" s="10">
        <f t="shared" si="120"/>
        <v>-650730940.969999</v>
      </c>
      <c r="AE1808" s="12">
        <f>C1808/(1+0.13)/VLOOKUP(A1808,[1]选股结果!$A$2:$AX$3002,3,FALSE)</f>
        <v>0.695128646906531</v>
      </c>
      <c r="AF1808" s="12">
        <f>(S1808/(1+0.1)+Z1808)/(VLOOKUP(A1808,[1]选股结果!$A$2:$AY$3002,51,FALSE))</f>
        <v>0.725864023663346</v>
      </c>
      <c r="AG1808" s="16"/>
      <c r="AH1808" s="12">
        <f>AD1808/VLOOKUP(A1808,[1]选股结果!$A$2:$AX$3002,35,FALSE)</f>
        <v>2.71847410027796</v>
      </c>
      <c r="AI1808" s="10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S1808/(1+0.13)+Z1808)</f>
        <v>842075621.513008</v>
      </c>
      <c r="AJ1808" s="10">
        <f t="shared" si="121"/>
        <v>-1492806562.48301</v>
      </c>
      <c r="AK1808" s="18">
        <f>AD1808-VLOOKUP(A1808,[2]选股结果!$A$2:$G$4900,7,FALSE)</f>
        <v>-649223130.009999</v>
      </c>
    </row>
    <row r="1809" spans="1:37">
      <c r="A1809" s="5" t="s">
        <v>3651</v>
      </c>
      <c r="B1809" s="5" t="s">
        <v>3652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/>
      <c r="L1809" s="6">
        <v>0</v>
      </c>
      <c r="M1809" s="6">
        <v>0</v>
      </c>
      <c r="N1809" s="6"/>
      <c r="O1809" s="6">
        <v>0</v>
      </c>
      <c r="P1809" s="6">
        <v>19368597.83</v>
      </c>
      <c r="Q1809" s="6">
        <v>7885501.75</v>
      </c>
      <c r="R1809" s="6"/>
      <c r="S1809" s="6">
        <v>268951965.53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36240308.99</v>
      </c>
      <c r="AA1809" s="6">
        <v>32165856.24</v>
      </c>
      <c r="AB1809" s="10">
        <f t="shared" si="119"/>
        <v>309591884.63</v>
      </c>
      <c r="AC1809" s="10">
        <f t="shared" si="118"/>
        <v>356726728.59</v>
      </c>
      <c r="AD1809" s="10">
        <f t="shared" si="120"/>
        <v>-47134843.96</v>
      </c>
      <c r="AE1809" s="12">
        <f>C1809/(1+0.13)/VLOOKUP(A1809,[1]选股结果!$A$2:$AX$3002,3,FALSE)</f>
        <v>0.876457208167088</v>
      </c>
      <c r="AF1809" s="12">
        <f>(S1809/(1+0.1)+Z1809)/(VLOOKUP(A1809,[1]选股结果!$A$2:$AY$3002,51,FALSE))</f>
        <v>0.965130225275739</v>
      </c>
      <c r="AG1809" s="16"/>
      <c r="AH1809" s="12">
        <f>AD1809/VLOOKUP(A1809,[1]选股结果!$A$2:$AX$3002,35,FALSE)</f>
        <v>-5.83971010292118</v>
      </c>
      <c r="AI1809" s="10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S1809/(1+0.13)+Z1809)</f>
        <v>16634299.1753983</v>
      </c>
      <c r="AJ1809" s="10">
        <f t="shared" si="121"/>
        <v>-63769143.1353983</v>
      </c>
      <c r="AK1809" s="18">
        <f>AD1809-VLOOKUP(A1809,[2]选股结果!$A$2:$G$4900,7,FALSE)</f>
        <v>-47141212.54</v>
      </c>
    </row>
    <row r="1810" spans="1:37">
      <c r="A1810" s="5" t="s">
        <v>3653</v>
      </c>
      <c r="B1810" s="5" t="s">
        <v>3654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/>
      <c r="L1810" s="6">
        <v>0</v>
      </c>
      <c r="M1810" s="6">
        <v>0</v>
      </c>
      <c r="N1810" s="6"/>
      <c r="O1810" s="6">
        <v>0</v>
      </c>
      <c r="P1810" s="6">
        <v>24600227.55</v>
      </c>
      <c r="Q1810" s="6">
        <v>11514626.57</v>
      </c>
      <c r="R1810" s="6"/>
      <c r="S1810" s="6">
        <v>220651630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44500220.49</v>
      </c>
      <c r="AA1810" s="6">
        <v>63296260.06</v>
      </c>
      <c r="AB1810" s="10">
        <f t="shared" si="119"/>
        <v>318520783.76</v>
      </c>
      <c r="AC1810" s="10">
        <f t="shared" ref="AC1810:AC1873" si="122">S1810+T1810+U1810+V1810+W1810+X1810+Y1810+Z1810+AA1810+P1810</f>
        <v>353048338.1</v>
      </c>
      <c r="AD1810" s="10">
        <f t="shared" si="120"/>
        <v>-34527554.34</v>
      </c>
      <c r="AE1810" s="12">
        <f>C1810/(1+0.13)/VLOOKUP(A1810,[1]选股结果!$A$2:$AX$3002,3,FALSE)</f>
        <v>0.906612420982056</v>
      </c>
      <c r="AF1810" s="12">
        <f>(S1810/(1+0.1)+Z1810)/(VLOOKUP(A1810,[1]选股结果!$A$2:$AY$3002,51,FALSE))</f>
        <v>0.881070775559062</v>
      </c>
      <c r="AG1810" s="16"/>
      <c r="AH1810" s="12">
        <f>AD1810/VLOOKUP(A1810,[1]选股结果!$A$2:$AX$3002,35,FALSE)</f>
        <v>-1.47510825922207</v>
      </c>
      <c r="AI1810" s="10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S1810/(1+0.13)+Z1810)</f>
        <v>38408699.7364601</v>
      </c>
      <c r="AJ1810" s="10">
        <f t="shared" si="121"/>
        <v>-72936254.0764602</v>
      </c>
      <c r="AK1810" s="18">
        <f>AD1810-VLOOKUP(A1810,[2]选股结果!$A$2:$G$4900,7,FALSE)</f>
        <v>-34527554.34</v>
      </c>
    </row>
    <row r="1811" spans="1:37">
      <c r="A1811" s="5" t="s">
        <v>3655</v>
      </c>
      <c r="B1811" s="5" t="s">
        <v>3656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/>
      <c r="L1811" s="6">
        <v>0</v>
      </c>
      <c r="M1811" s="6">
        <v>0</v>
      </c>
      <c r="N1811" s="6"/>
      <c r="O1811" s="6">
        <v>0</v>
      </c>
      <c r="P1811" s="6">
        <v>8815453.87</v>
      </c>
      <c r="Q1811" s="6">
        <v>52192083.4</v>
      </c>
      <c r="R1811" s="6"/>
      <c r="S1811" s="6">
        <v>255072425.68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30098585.78</v>
      </c>
      <c r="AA1811" s="6">
        <v>64193841.59</v>
      </c>
      <c r="AB1811" s="10">
        <f t="shared" si="119"/>
        <v>797431385.73</v>
      </c>
      <c r="AC1811" s="10">
        <f t="shared" si="122"/>
        <v>358180306.92</v>
      </c>
      <c r="AD1811" s="10">
        <f t="shared" si="120"/>
        <v>439251078.81</v>
      </c>
      <c r="AE1811" s="12">
        <f>C1811/(1+0.13)/VLOOKUP(A1811,[1]选股结果!$A$2:$AX$3002,3,FALSE)</f>
        <v>0.881198788521962</v>
      </c>
      <c r="AF1811" s="12">
        <f>(S1811/(1+0.1)+Z1811)/(VLOOKUP(A1811,[1]选股结果!$A$2:$AY$3002,51,FALSE))</f>
        <v>0.34615130381637</v>
      </c>
      <c r="AG1811" s="16"/>
      <c r="AH1811" s="12">
        <f>AD1811/VLOOKUP(A1811,[1]选股结果!$A$2:$AX$3002,35,FALSE)</f>
        <v>86.9217429115242</v>
      </c>
      <c r="AI1811" s="10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S1811/(1+0.13)+Z1811)</f>
        <v>501017811.133717</v>
      </c>
      <c r="AJ1811" s="10">
        <f t="shared" si="121"/>
        <v>-61766732.3237169</v>
      </c>
      <c r="AK1811" s="18">
        <f>AD1811-VLOOKUP(A1811,[2]选股结果!$A$2:$G$4900,7,FALSE)</f>
        <v>439270119.33</v>
      </c>
    </row>
    <row r="1812" spans="1:37">
      <c r="A1812" s="5" t="s">
        <v>3657</v>
      </c>
      <c r="B1812" s="5" t="s">
        <v>3658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/>
      <c r="L1812" s="6">
        <v>0</v>
      </c>
      <c r="M1812" s="6">
        <v>0</v>
      </c>
      <c r="N1812" s="6"/>
      <c r="O1812" s="6">
        <v>0</v>
      </c>
      <c r="P1812" s="6">
        <v>15362451.05</v>
      </c>
      <c r="Q1812" s="6">
        <v>9709019.13</v>
      </c>
      <c r="R1812" s="6"/>
      <c r="S1812" s="6">
        <v>61873366.81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28818476.2</v>
      </c>
      <c r="AA1812" s="6">
        <v>11172743.98</v>
      </c>
      <c r="AB1812" s="10">
        <f t="shared" si="119"/>
        <v>115328193.77</v>
      </c>
      <c r="AC1812" s="10">
        <f t="shared" si="122"/>
        <v>117227038.04</v>
      </c>
      <c r="AD1812" s="10">
        <f t="shared" si="120"/>
        <v>-1898844.27000001</v>
      </c>
      <c r="AE1812" s="12">
        <f>C1812/(1+0.13)/VLOOKUP(A1812,[1]选股结果!$A$2:$AX$3002,3,FALSE)</f>
        <v>0.907266984501072</v>
      </c>
      <c r="AF1812" s="12">
        <f>(S1812/(1+0.1)+Z1812)/(VLOOKUP(A1812,[1]选股结果!$A$2:$AY$3002,51,FALSE))</f>
        <v>0.598788550312937</v>
      </c>
      <c r="AG1812" s="16"/>
      <c r="AH1812" s="12">
        <f>AD1812/VLOOKUP(A1812,[1]选股结果!$A$2:$AX$3002,35,FALSE)</f>
        <v>0.0615713590746718</v>
      </c>
      <c r="AI1812" s="10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S1812/(1+0.13)+Z1812)</f>
        <v>58491492.3927434</v>
      </c>
      <c r="AJ1812" s="10">
        <f t="shared" si="121"/>
        <v>-60390336.6627434</v>
      </c>
      <c r="AK1812" s="18">
        <f>AD1812-VLOOKUP(A1812,[2]选股结果!$A$2:$G$4900,7,FALSE)</f>
        <v>-1898844.27000001</v>
      </c>
    </row>
    <row r="1813" spans="1:37">
      <c r="A1813" s="5" t="s">
        <v>3659</v>
      </c>
      <c r="B1813" s="5" t="s">
        <v>3660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/>
      <c r="L1813" s="6">
        <v>0</v>
      </c>
      <c r="M1813" s="6">
        <v>0</v>
      </c>
      <c r="N1813" s="6"/>
      <c r="O1813" s="6">
        <v>0</v>
      </c>
      <c r="P1813" s="6">
        <v>55062000</v>
      </c>
      <c r="Q1813" s="6">
        <v>3562000</v>
      </c>
      <c r="R1813" s="6"/>
      <c r="S1813" s="6">
        <v>3783341000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1226426000</v>
      </c>
      <c r="AA1813" s="6">
        <v>471289000</v>
      </c>
      <c r="AB1813" s="10">
        <f t="shared" si="119"/>
        <v>5236981000</v>
      </c>
      <c r="AC1813" s="10">
        <f t="shared" si="122"/>
        <v>5536118000</v>
      </c>
      <c r="AD1813" s="10">
        <f t="shared" si="120"/>
        <v>-299137000</v>
      </c>
      <c r="AE1813" s="12">
        <f>C1813/(1+0.13)/VLOOKUP(A1813,[1]选股结果!$A$2:$AX$3002,3,FALSE)</f>
        <v>1.13278841099714</v>
      </c>
      <c r="AF1813" s="12">
        <f>(S1813/(1+0.1)+Z1813)/(VLOOKUP(A1813,[1]选股结果!$A$2:$AY$3002,51,FALSE))</f>
        <v>1.10082966590985</v>
      </c>
      <c r="AG1813" s="16"/>
      <c r="AH1813" s="12">
        <f>AD1813/VLOOKUP(A1813,[1]选股结果!$A$2:$AX$3002,35,FALSE)</f>
        <v>0.931278816727945</v>
      </c>
      <c r="AI1813" s="10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S1813/(1+0.13)+Z1813)</f>
        <v>-336051380.530973</v>
      </c>
      <c r="AJ1813" s="10">
        <f t="shared" si="121"/>
        <v>36914380.5309734</v>
      </c>
      <c r="AK1813" s="18">
        <f>AD1813-VLOOKUP(A1813,[2]选股结果!$A$2:$G$4900,7,FALSE)</f>
        <v>-298515000</v>
      </c>
    </row>
    <row r="1814" spans="1:37">
      <c r="A1814" s="5" t="s">
        <v>3661</v>
      </c>
      <c r="B1814" s="5" t="s">
        <v>3662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/>
      <c r="L1814" s="6">
        <v>0</v>
      </c>
      <c r="M1814" s="6">
        <v>0</v>
      </c>
      <c r="N1814" s="6"/>
      <c r="O1814" s="6">
        <v>0</v>
      </c>
      <c r="P1814" s="6">
        <v>3882147989.42</v>
      </c>
      <c r="Q1814" s="6">
        <v>2596465752.78</v>
      </c>
      <c r="R1814" s="6"/>
      <c r="S1814" s="6">
        <v>22138807263.91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1685118050.34</v>
      </c>
      <c r="AA1814" s="6">
        <v>2520393920.63</v>
      </c>
      <c r="AB1814" s="10">
        <f t="shared" si="119"/>
        <v>37108457686.59</v>
      </c>
      <c r="AC1814" s="10">
        <f t="shared" si="122"/>
        <v>30226467224.3</v>
      </c>
      <c r="AD1814" s="10">
        <f t="shared" si="120"/>
        <v>6881990462.28999</v>
      </c>
      <c r="AE1814" s="12">
        <f>C1814/(1+0.13)/VLOOKUP(A1814,[1]选股结果!$A$2:$AX$3002,3,FALSE)</f>
        <v>1.00081545363024</v>
      </c>
      <c r="AF1814" s="12">
        <f>(S1814/(1+0.1)+Z1814)/(VLOOKUP(A1814,[1]选股结果!$A$2:$AY$3002,51,FALSE))</f>
        <v>0.880350895500464</v>
      </c>
      <c r="AG1814" s="16"/>
      <c r="AH1814" s="12">
        <f>AD1814/VLOOKUP(A1814,[1]选股结果!$A$2:$AX$3002,35,FALSE)</f>
        <v>2.59998938873723</v>
      </c>
      <c r="AI1814" s="10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S1814/(1+0.13)+Z1814)</f>
        <v>3498713468.55142</v>
      </c>
      <c r="AJ1814" s="10">
        <f t="shared" si="121"/>
        <v>3383276993.73857</v>
      </c>
      <c r="AK1814" s="18">
        <f>AD1814-VLOOKUP(A1814,[2]选股结果!$A$2:$G$4900,7,FALSE)</f>
        <v>6904963642.50999</v>
      </c>
    </row>
    <row r="1815" spans="1:37">
      <c r="A1815" s="5" t="s">
        <v>3663</v>
      </c>
      <c r="B1815" s="5" t="s">
        <v>3664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/>
      <c r="L1815" s="6">
        <v>0</v>
      </c>
      <c r="M1815" s="6">
        <v>0</v>
      </c>
      <c r="N1815" s="6"/>
      <c r="O1815" s="6">
        <v>0</v>
      </c>
      <c r="P1815" s="6">
        <v>811741681.1</v>
      </c>
      <c r="Q1815" s="6">
        <v>17707515137.83</v>
      </c>
      <c r="R1815" s="6"/>
      <c r="S1815" s="6">
        <v>15595633607.13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2357488843.84</v>
      </c>
      <c r="AA1815" s="6">
        <v>17373944268.99</v>
      </c>
      <c r="AB1815" s="10">
        <f t="shared" si="119"/>
        <v>36671417468.91</v>
      </c>
      <c r="AC1815" s="10">
        <f t="shared" si="122"/>
        <v>36138808401.06</v>
      </c>
      <c r="AD1815" s="10">
        <f t="shared" si="120"/>
        <v>532609067.849998</v>
      </c>
      <c r="AE1815" s="12">
        <f>C1815/(1+0.13)/VLOOKUP(A1815,[1]选股结果!$A$2:$AX$3002,3,FALSE)</f>
        <v>0.947892899745487</v>
      </c>
      <c r="AF1815" s="12">
        <f>(S1815/(1+0.1)+Z1815)/(VLOOKUP(A1815,[1]选股结果!$A$2:$AY$3002,51,FALSE))</f>
        <v>0.870044463551068</v>
      </c>
      <c r="AG1815" s="16"/>
      <c r="AH1815" s="12">
        <f>AD1815/VLOOKUP(A1815,[1]选股结果!$A$2:$AX$3002,35,FALSE)</f>
        <v>-0.405105345511339</v>
      </c>
      <c r="AI1815" s="10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S1815/(1+0.13)+Z1815)</f>
        <v>2846229325.81345</v>
      </c>
      <c r="AJ1815" s="10">
        <f t="shared" si="121"/>
        <v>-2313620257.96345</v>
      </c>
      <c r="AK1815" s="18">
        <f>AD1815-VLOOKUP(A1815,[2]选股结果!$A$2:$G$4900,7,FALSE)</f>
        <v>532033710.239998</v>
      </c>
    </row>
    <row r="1816" spans="1:37">
      <c r="A1816" s="5" t="s">
        <v>3665</v>
      </c>
      <c r="B1816" s="5" t="s">
        <v>3666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/>
      <c r="L1816" s="6">
        <v>0</v>
      </c>
      <c r="M1816" s="6">
        <v>0</v>
      </c>
      <c r="N1816" s="6"/>
      <c r="O1816" s="6">
        <v>0</v>
      </c>
      <c r="P1816" s="6">
        <v>723072791.54</v>
      </c>
      <c r="Q1816" s="6">
        <v>310021542.59</v>
      </c>
      <c r="R1816" s="6"/>
      <c r="S1816" s="6">
        <v>1377628630.75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782687795.48</v>
      </c>
      <c r="AA1816" s="6">
        <v>470121677.49</v>
      </c>
      <c r="AB1816" s="10">
        <f t="shared" si="119"/>
        <v>5962398645.83</v>
      </c>
      <c r="AC1816" s="10">
        <f t="shared" si="122"/>
        <v>3353510895.26</v>
      </c>
      <c r="AD1816" s="10">
        <f t="shared" si="120"/>
        <v>2608887750.57</v>
      </c>
      <c r="AE1816" s="12">
        <f>C1816/(1+0.13)/VLOOKUP(A1816,[1]选股结果!$A$2:$AX$3002,3,FALSE)</f>
        <v>0.75490554467568</v>
      </c>
      <c r="AF1816" s="12">
        <f>(S1816/(1+0.1)+Z1816)/(VLOOKUP(A1816,[1]选股结果!$A$2:$AY$3002,51,FALSE))</f>
        <v>0.481340953484825</v>
      </c>
      <c r="AG1816" s="16"/>
      <c r="AH1816" s="12">
        <f>AD1816/VLOOKUP(A1816,[1]选股结果!$A$2:$AX$3002,35,FALSE)</f>
        <v>1.31228513432943</v>
      </c>
      <c r="AI1816" s="10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S1816/(1+0.13)+Z1816)</f>
        <v>2226105152.21531</v>
      </c>
      <c r="AJ1816" s="10">
        <f t="shared" si="121"/>
        <v>382782598.354691</v>
      </c>
      <c r="AK1816" s="18">
        <f>AD1816-VLOOKUP(A1816,[2]选股结果!$A$2:$G$4900,7,FALSE)</f>
        <v>2624004337.18</v>
      </c>
    </row>
    <row r="1817" spans="1:37">
      <c r="A1817" s="5" t="s">
        <v>3667</v>
      </c>
      <c r="B1817" s="5" t="s">
        <v>3668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/>
      <c r="L1817" s="6">
        <v>0</v>
      </c>
      <c r="M1817" s="6">
        <v>0</v>
      </c>
      <c r="N1817" s="6"/>
      <c r="O1817" s="6">
        <v>0</v>
      </c>
      <c r="P1817" s="6">
        <v>726889215.15</v>
      </c>
      <c r="Q1817" s="6">
        <v>256420318.58</v>
      </c>
      <c r="R1817" s="6"/>
      <c r="S1817" s="6">
        <v>10135261294.42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1510975397.98</v>
      </c>
      <c r="AA1817" s="6">
        <v>407781551.86</v>
      </c>
      <c r="AB1817" s="10">
        <f t="shared" si="119"/>
        <v>14151095158.41</v>
      </c>
      <c r="AC1817" s="10">
        <f t="shared" si="122"/>
        <v>12780907459.41</v>
      </c>
      <c r="AD1817" s="10">
        <f t="shared" si="120"/>
        <v>1370187699</v>
      </c>
      <c r="AE1817" s="12">
        <f>C1817/(1+0.13)/VLOOKUP(A1817,[1]选股结果!$A$2:$AX$3002,3,FALSE)</f>
        <v>0.554571992828345</v>
      </c>
      <c r="AF1817" s="12">
        <f>(S1817/(1+0.1)+Z1817)/(VLOOKUP(A1817,[1]选股结果!$A$2:$AY$3002,51,FALSE))</f>
        <v>0.529770186236112</v>
      </c>
      <c r="AG1817" s="16"/>
      <c r="AH1817" s="12">
        <f>AD1817/VLOOKUP(A1817,[1]选股结果!$A$2:$AX$3002,35,FALSE)</f>
        <v>1.04075461029713</v>
      </c>
      <c r="AI1817" s="10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S1817/(1+0.13)+Z1817)</f>
        <v>9764109707.33743</v>
      </c>
      <c r="AJ1817" s="10">
        <f t="shared" si="121"/>
        <v>-8393922008.33743</v>
      </c>
      <c r="AK1817" s="18">
        <f>AD1817-VLOOKUP(A1817,[2]选股结果!$A$2:$G$4900,7,FALSE)</f>
        <v>1371513321.09</v>
      </c>
    </row>
    <row r="1818" spans="1:37">
      <c r="A1818" s="5" t="s">
        <v>3669</v>
      </c>
      <c r="B1818" s="5" t="s">
        <v>3670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/>
      <c r="L1818" s="6">
        <v>0</v>
      </c>
      <c r="M1818" s="6">
        <v>0</v>
      </c>
      <c r="N1818" s="6"/>
      <c r="O1818" s="6">
        <v>0</v>
      </c>
      <c r="P1818" s="6">
        <v>94642995.02</v>
      </c>
      <c r="Q1818" s="6">
        <v>133378699.3</v>
      </c>
      <c r="R1818" s="6"/>
      <c r="S1818" s="6">
        <v>2185168533.69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371275291.41</v>
      </c>
      <c r="AA1818" s="6">
        <v>198222136.59</v>
      </c>
      <c r="AB1818" s="10">
        <f t="shared" si="119"/>
        <v>2471520410.48</v>
      </c>
      <c r="AC1818" s="10">
        <f t="shared" si="122"/>
        <v>2849308956.71</v>
      </c>
      <c r="AD1818" s="10">
        <f t="shared" si="120"/>
        <v>-377788546.23</v>
      </c>
      <c r="AE1818" s="12">
        <f>C1818/(1+0.13)/VLOOKUP(A1818,[1]选股结果!$A$2:$AX$3002,3,FALSE)</f>
        <v>0.83131189031544</v>
      </c>
      <c r="AF1818" s="12">
        <f>(S1818/(1+0.1)+Z1818)/(VLOOKUP(A1818,[1]选股结果!$A$2:$AY$3002,51,FALSE))</f>
        <v>0.983561199953246</v>
      </c>
      <c r="AG1818" s="16"/>
      <c r="AH1818" s="12">
        <f>AD1818/VLOOKUP(A1818,[1]选股结果!$A$2:$AX$3002,35,FALSE)</f>
        <v>-42.6338477761051</v>
      </c>
      <c r="AI1818" s="10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S1818/(1+0.13)+Z1818)</f>
        <v>92146463.9975219</v>
      </c>
      <c r="AJ1818" s="10">
        <f t="shared" si="121"/>
        <v>-469935010.227522</v>
      </c>
      <c r="AK1818" s="18">
        <f>AD1818-VLOOKUP(A1818,[2]选股结果!$A$2:$G$4900,7,FALSE)</f>
        <v>-376176721.19</v>
      </c>
    </row>
    <row r="1819" spans="1:37">
      <c r="A1819" s="5" t="s">
        <v>3671</v>
      </c>
      <c r="B1819" s="5" t="s">
        <v>3672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/>
      <c r="L1819" s="6">
        <v>0</v>
      </c>
      <c r="M1819" s="6">
        <v>0</v>
      </c>
      <c r="N1819" s="6"/>
      <c r="O1819" s="6">
        <v>0</v>
      </c>
      <c r="P1819" s="6">
        <v>91512620.84</v>
      </c>
      <c r="Q1819" s="6">
        <v>51502850.77</v>
      </c>
      <c r="R1819" s="6"/>
      <c r="S1819" s="6">
        <v>6317824539.74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296238331.34</v>
      </c>
      <c r="AA1819" s="6">
        <v>76724359.6</v>
      </c>
      <c r="AB1819" s="10">
        <f t="shared" si="119"/>
        <v>6345181037.63</v>
      </c>
      <c r="AC1819" s="10">
        <f t="shared" si="122"/>
        <v>6782299851.52</v>
      </c>
      <c r="AD1819" s="10">
        <f t="shared" si="120"/>
        <v>-437118813.89</v>
      </c>
      <c r="AE1819" s="12">
        <f>C1819/(1+0.13)/VLOOKUP(A1819,[1]选股结果!$A$2:$AX$3002,3,FALSE)</f>
        <v>0.972616744174916</v>
      </c>
      <c r="AF1819" s="12">
        <f>(S1819/(1+0.1)+Z1819)/(VLOOKUP(A1819,[1]选股结果!$A$2:$AY$3002,51,FALSE))</f>
        <v>1.08109360654952</v>
      </c>
      <c r="AG1819" s="16"/>
      <c r="AH1819" s="12">
        <f>AD1819/VLOOKUP(A1819,[1]选股结果!$A$2:$AX$3002,35,FALSE)</f>
        <v>-1.58258411397009</v>
      </c>
      <c r="AI1819" s="10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S1819/(1+0.13)+Z1819)</f>
        <v>-300561680.031505</v>
      </c>
      <c r="AJ1819" s="10">
        <f t="shared" si="121"/>
        <v>-136557133.858496</v>
      </c>
      <c r="AK1819" s="18">
        <f>AD1819-VLOOKUP(A1819,[2]选股结果!$A$2:$G$4900,7,FALSE)</f>
        <v>-437049678.02</v>
      </c>
    </row>
    <row r="1820" spans="1:37">
      <c r="A1820" s="5" t="s">
        <v>3673</v>
      </c>
      <c r="B1820" s="5" t="s">
        <v>3674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/>
      <c r="L1820" s="6">
        <v>0</v>
      </c>
      <c r="M1820" s="6">
        <v>0</v>
      </c>
      <c r="N1820" s="6"/>
      <c r="O1820" s="6">
        <v>0</v>
      </c>
      <c r="P1820" s="6">
        <v>132160743.36</v>
      </c>
      <c r="Q1820" s="6">
        <v>292220495.37</v>
      </c>
      <c r="R1820" s="6"/>
      <c r="S1820" s="6">
        <v>3776122733.99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537462515.8</v>
      </c>
      <c r="AA1820" s="6">
        <v>390422339.25</v>
      </c>
      <c r="AB1820" s="10">
        <f t="shared" si="119"/>
        <v>4850916285.78</v>
      </c>
      <c r="AC1820" s="10">
        <f t="shared" si="122"/>
        <v>4836168332.4</v>
      </c>
      <c r="AD1820" s="10">
        <f t="shared" si="120"/>
        <v>14747953.3800001</v>
      </c>
      <c r="AE1820" s="12">
        <f>C1820/(1+0.13)/VLOOKUP(A1820,[1]选股结果!$A$2:$AX$3002,3,FALSE)</f>
        <v>0.83273436858513</v>
      </c>
      <c r="AF1820" s="12">
        <f>(S1820/(1+0.1)+Z1820)/(VLOOKUP(A1820,[1]选股结果!$A$2:$AY$3002,51,FALSE))</f>
        <v>0.873779876272897</v>
      </c>
      <c r="AG1820" s="16"/>
      <c r="AH1820" s="12">
        <f>AD1820/VLOOKUP(A1820,[1]选股结果!$A$2:$AX$3002,35,FALSE)</f>
        <v>0.0918800150535982</v>
      </c>
      <c r="AI1820" s="10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S1820/(1+0.13)+Z1820)</f>
        <v>664659254.275576</v>
      </c>
      <c r="AJ1820" s="10">
        <f t="shared" si="121"/>
        <v>-649911300.895576</v>
      </c>
      <c r="AK1820" s="18">
        <f>AD1820-VLOOKUP(A1820,[2]选股结果!$A$2:$G$4900,7,FALSE)</f>
        <v>14760235.8600001</v>
      </c>
    </row>
    <row r="1821" spans="1:37">
      <c r="A1821" s="5" t="s">
        <v>3675</v>
      </c>
      <c r="B1821" s="5" t="s">
        <v>3676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/>
      <c r="L1821" s="6">
        <v>0</v>
      </c>
      <c r="M1821" s="6">
        <v>0</v>
      </c>
      <c r="N1821" s="6"/>
      <c r="O1821" s="6">
        <v>0</v>
      </c>
      <c r="P1821" s="6">
        <v>103798646.57</v>
      </c>
      <c r="Q1821" s="6">
        <v>26920510.05</v>
      </c>
      <c r="R1821" s="6"/>
      <c r="S1821" s="6">
        <v>2790150214.94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284531458.35</v>
      </c>
      <c r="AA1821" s="6">
        <v>204076296.08</v>
      </c>
      <c r="AB1821" s="10">
        <f t="shared" si="119"/>
        <v>2936169991.43</v>
      </c>
      <c r="AC1821" s="10">
        <f t="shared" si="122"/>
        <v>3382556615.94</v>
      </c>
      <c r="AD1821" s="10">
        <f t="shared" si="120"/>
        <v>-446386624.51</v>
      </c>
      <c r="AE1821" s="12">
        <f>C1821/(1+0.13)/VLOOKUP(A1821,[1]选股结果!$A$2:$AX$3002,3,FALSE)</f>
        <v>0.791981089658052</v>
      </c>
      <c r="AF1821" s="12">
        <f>(S1821/(1+0.1)+Z1821)/(VLOOKUP(A1821,[1]选股结果!$A$2:$AY$3002,51,FALSE))</f>
        <v>0.962583399834733</v>
      </c>
      <c r="AG1821" s="16"/>
      <c r="AH1821" s="12">
        <f>AD1821/VLOOKUP(A1821,[1]选股结果!$A$2:$AX$3002,35,FALSE)</f>
        <v>-2.01653891982882</v>
      </c>
      <c r="AI1821" s="10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S1821/(1+0.13)+Z1821)</f>
        <v>176997095.612212</v>
      </c>
      <c r="AJ1821" s="10">
        <f t="shared" si="121"/>
        <v>-623383720.122211</v>
      </c>
      <c r="AK1821" s="18">
        <f>AD1821-VLOOKUP(A1821,[2]选股结果!$A$2:$G$4900,7,FALSE)</f>
        <v>-446386624.51</v>
      </c>
    </row>
    <row r="1822" spans="1:37">
      <c r="A1822" s="5" t="s">
        <v>3677</v>
      </c>
      <c r="B1822" s="5" t="s">
        <v>3678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/>
      <c r="L1822" s="6">
        <v>0</v>
      </c>
      <c r="M1822" s="6">
        <v>0</v>
      </c>
      <c r="N1822" s="6"/>
      <c r="O1822" s="6">
        <v>0</v>
      </c>
      <c r="P1822" s="6">
        <v>299965443.48</v>
      </c>
      <c r="Q1822" s="6">
        <v>144283781.94</v>
      </c>
      <c r="R1822" s="6"/>
      <c r="S1822" s="6">
        <v>567577513.96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359364716.17</v>
      </c>
      <c r="AA1822" s="6">
        <v>1457690429.65</v>
      </c>
      <c r="AB1822" s="10">
        <f t="shared" si="119"/>
        <v>3367959216.39</v>
      </c>
      <c r="AC1822" s="10">
        <f t="shared" si="122"/>
        <v>2684598103.26</v>
      </c>
      <c r="AD1822" s="10">
        <f t="shared" si="120"/>
        <v>683361113.13</v>
      </c>
      <c r="AE1822" s="12">
        <f>C1822/(1+0.13)/VLOOKUP(A1822,[1]选股结果!$A$2:$AX$3002,3,FALSE)</f>
        <v>1.10419610466664</v>
      </c>
      <c r="AF1822" s="12">
        <f>(S1822/(1+0.1)+Z1822)/(VLOOKUP(A1822,[1]选股结果!$A$2:$AY$3002,51,FALSE))</f>
        <v>0.376556514267721</v>
      </c>
      <c r="AG1822" s="16"/>
      <c r="AH1822" s="12">
        <f>AD1822/VLOOKUP(A1822,[1]选股结果!$A$2:$AX$3002,35,FALSE)</f>
        <v>3.44595025871719</v>
      </c>
      <c r="AI1822" s="10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S1822/(1+0.13)+Z1822)</f>
        <v>1462956956.98469</v>
      </c>
      <c r="AJ1822" s="10">
        <f t="shared" si="121"/>
        <v>-779595843.854691</v>
      </c>
      <c r="AK1822" s="18">
        <f>AD1822-VLOOKUP(A1822,[2]选股结果!$A$2:$G$4900,7,FALSE)</f>
        <v>684776471.56</v>
      </c>
    </row>
    <row r="1823" spans="1:37">
      <c r="A1823" s="5" t="s">
        <v>3679</v>
      </c>
      <c r="B1823" s="5" t="s">
        <v>3680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/>
      <c r="L1823" s="6">
        <v>0</v>
      </c>
      <c r="M1823" s="6">
        <v>0</v>
      </c>
      <c r="N1823" s="6"/>
      <c r="O1823" s="6">
        <v>0</v>
      </c>
      <c r="P1823" s="6">
        <v>78335881.17</v>
      </c>
      <c r="Q1823" s="6">
        <v>21173852.49</v>
      </c>
      <c r="R1823" s="6"/>
      <c r="S1823" s="6">
        <v>1800163265.03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214497390.23</v>
      </c>
      <c r="AA1823" s="6">
        <v>130787120.83</v>
      </c>
      <c r="AB1823" s="10">
        <f t="shared" ref="AB1823:AB1886" si="123">C1823+D1823+E1823+F1823+G1823+H1823+I1823+J1823+L1823+M1823+O1823+Q1823</f>
        <v>2228909124.44</v>
      </c>
      <c r="AC1823" s="10">
        <f t="shared" si="122"/>
        <v>2223783657.26</v>
      </c>
      <c r="AD1823" s="10">
        <f t="shared" si="120"/>
        <v>5125467.17999983</v>
      </c>
      <c r="AE1823" s="12">
        <f>C1823/(1+0.13)/VLOOKUP(A1823,[1]选股结果!$A$2:$AX$3002,3,FALSE)</f>
        <v>0.717979267025888</v>
      </c>
      <c r="AF1823" s="12">
        <f>(S1823/(1+0.1)+Z1823)/(VLOOKUP(A1823,[1]选股结果!$A$2:$AY$3002,51,FALSE))</f>
        <v>0.70786498850425</v>
      </c>
      <c r="AG1823" s="16"/>
      <c r="AH1823" s="12">
        <f>AD1823/VLOOKUP(A1823,[1]选股结果!$A$2:$AX$3002,35,FALSE)</f>
        <v>0.0544354922006357</v>
      </c>
      <c r="AI1823" s="10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S1823/(1+0.13)+Z1823)</f>
        <v>807356549.510266</v>
      </c>
      <c r="AJ1823" s="10">
        <f t="shared" si="121"/>
        <v>-802231082.330266</v>
      </c>
      <c r="AK1823" s="18">
        <f>AD1823-VLOOKUP(A1823,[2]选股结果!$A$2:$G$4900,7,FALSE)</f>
        <v>12970111.9099998</v>
      </c>
    </row>
    <row r="1824" spans="1:37">
      <c r="A1824" s="5" t="s">
        <v>3681</v>
      </c>
      <c r="B1824" s="5" t="s">
        <v>3682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/>
      <c r="L1824" s="6">
        <v>0</v>
      </c>
      <c r="M1824" s="6">
        <v>0</v>
      </c>
      <c r="N1824" s="6"/>
      <c r="O1824" s="6">
        <v>0</v>
      </c>
      <c r="P1824" s="6">
        <v>766323706.16</v>
      </c>
      <c r="Q1824" s="6">
        <v>363051594.45</v>
      </c>
      <c r="R1824" s="6"/>
      <c r="S1824" s="6">
        <v>1342282464.17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580484646.97</v>
      </c>
      <c r="AA1824" s="6">
        <v>812867868.91</v>
      </c>
      <c r="AB1824" s="10">
        <f t="shared" si="123"/>
        <v>4605188503.79</v>
      </c>
      <c r="AC1824" s="10">
        <f t="shared" si="122"/>
        <v>3501958686.21</v>
      </c>
      <c r="AD1824" s="10">
        <f t="shared" si="120"/>
        <v>1103229817.58</v>
      </c>
      <c r="AE1824" s="12">
        <f>C1824/(1+0.13)/VLOOKUP(A1824,[1]选股结果!$A$2:$AX$3002,3,FALSE)</f>
        <v>1.35569032880653</v>
      </c>
      <c r="AF1824" s="12">
        <f>(S1824/(1+0.1)+Z1824)/(VLOOKUP(A1824,[1]选股结果!$A$2:$AY$3002,51,FALSE))</f>
        <v>0.727954117435139</v>
      </c>
      <c r="AG1824" s="16"/>
      <c r="AH1824" s="12">
        <f>AD1824/VLOOKUP(A1824,[1]选股结果!$A$2:$AX$3002,35,FALSE)</f>
        <v>4.91272675442353</v>
      </c>
      <c r="AI1824" s="10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S1824/(1+0.13)+Z1824)</f>
        <v>705356595.438938</v>
      </c>
      <c r="AJ1824" s="10">
        <f t="shared" si="121"/>
        <v>397873222.141062</v>
      </c>
      <c r="AK1824" s="18">
        <f>AD1824-VLOOKUP(A1824,[2]选股结果!$A$2:$G$4900,7,FALSE)</f>
        <v>1103273305.04</v>
      </c>
    </row>
    <row r="1825" spans="1:37">
      <c r="A1825" s="5" t="s">
        <v>3683</v>
      </c>
      <c r="B1825" s="5" t="s">
        <v>3684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/>
      <c r="L1825" s="6">
        <v>0</v>
      </c>
      <c r="M1825" s="6">
        <v>0</v>
      </c>
      <c r="N1825" s="6"/>
      <c r="O1825" s="6">
        <v>0</v>
      </c>
      <c r="P1825" s="6">
        <v>28899699.43</v>
      </c>
      <c r="Q1825" s="6">
        <v>35083689.68</v>
      </c>
      <c r="R1825" s="6"/>
      <c r="S1825" s="6">
        <v>295808386.4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58519509.89</v>
      </c>
      <c r="AA1825" s="6">
        <v>45263105.02</v>
      </c>
      <c r="AB1825" s="10">
        <f t="shared" si="123"/>
        <v>547364660.2</v>
      </c>
      <c r="AC1825" s="10">
        <f t="shared" si="122"/>
        <v>428490700.74</v>
      </c>
      <c r="AD1825" s="10">
        <f t="shared" si="120"/>
        <v>118873959.46</v>
      </c>
      <c r="AE1825" s="12">
        <f>C1825/(1+0.13)/VLOOKUP(A1825,[1]选股结果!$A$2:$AX$3002,3,FALSE)</f>
        <v>0.90216095106112</v>
      </c>
      <c r="AF1825" s="12">
        <f>(S1825/(1+0.1)+Z1825)/(VLOOKUP(A1825,[1]选股结果!$A$2:$AY$3002,51,FALSE))</f>
        <v>0.706125495125126</v>
      </c>
      <c r="AG1825" s="16"/>
      <c r="AH1825" s="12">
        <f>AD1825/VLOOKUP(A1825,[1]选股结果!$A$2:$AX$3002,35,FALSE)</f>
        <v>3.5679985471457</v>
      </c>
      <c r="AI1825" s="10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S1825/(1+0.13)+Z1825)</f>
        <v>143411417.172655</v>
      </c>
      <c r="AJ1825" s="10">
        <f t="shared" si="121"/>
        <v>-24537457.7126549</v>
      </c>
      <c r="AK1825" s="18">
        <f>AD1825-VLOOKUP(A1825,[2]选股结果!$A$2:$G$4900,7,FALSE)</f>
        <v>118857450.18</v>
      </c>
    </row>
    <row r="1826" spans="1:37">
      <c r="A1826" s="5" t="s">
        <v>3685</v>
      </c>
      <c r="B1826" s="5" t="s">
        <v>3686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/>
      <c r="L1826" s="6">
        <v>0</v>
      </c>
      <c r="M1826" s="6">
        <v>0</v>
      </c>
      <c r="N1826" s="6"/>
      <c r="O1826" s="6">
        <v>0</v>
      </c>
      <c r="P1826" s="6">
        <v>101069146.28</v>
      </c>
      <c r="Q1826" s="6">
        <v>869342870.79</v>
      </c>
      <c r="R1826" s="6"/>
      <c r="S1826" s="6">
        <v>919026914.44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566393558.49</v>
      </c>
      <c r="AA1826" s="6">
        <v>422584802.19</v>
      </c>
      <c r="AB1826" s="10">
        <f t="shared" si="123"/>
        <v>2260245477</v>
      </c>
      <c r="AC1826" s="10">
        <f t="shared" si="122"/>
        <v>2009074421.4</v>
      </c>
      <c r="AD1826" s="10">
        <f t="shared" si="120"/>
        <v>251171055.6</v>
      </c>
      <c r="AE1826" s="12">
        <f>C1826/(1+0.13)/VLOOKUP(A1826,[1]选股结果!$A$2:$AX$3002,3,FALSE)</f>
        <v>0.894477667945339</v>
      </c>
      <c r="AF1826" s="12">
        <f>(S1826/(1+0.1)+Z1826)/(VLOOKUP(A1826,[1]选股结果!$A$2:$AY$3002,51,FALSE))</f>
        <v>0.816548187853855</v>
      </c>
      <c r="AG1826" s="16"/>
      <c r="AH1826" s="12">
        <f>AD1826/VLOOKUP(A1826,[1]选股结果!$A$2:$AX$3002,35,FALSE)</f>
        <v>-0.675027441020009</v>
      </c>
      <c r="AI1826" s="10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S1826/(1+0.13)+Z1826)</f>
        <v>337136016.928319</v>
      </c>
      <c r="AJ1826" s="10">
        <f t="shared" si="121"/>
        <v>-85964961.3283186</v>
      </c>
      <c r="AK1826" s="18">
        <f>AD1826-VLOOKUP(A1826,[2]选股结果!$A$2:$G$4900,7,FALSE)</f>
        <v>276203601.58</v>
      </c>
    </row>
    <row r="1827" spans="1:37">
      <c r="A1827" s="5" t="s">
        <v>3687</v>
      </c>
      <c r="B1827" s="5" t="s">
        <v>3688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/>
      <c r="L1827" s="6">
        <v>0</v>
      </c>
      <c r="M1827" s="6">
        <v>0</v>
      </c>
      <c r="N1827" s="6"/>
      <c r="O1827" s="6">
        <v>0</v>
      </c>
      <c r="P1827" s="6">
        <v>118190750.37</v>
      </c>
      <c r="Q1827" s="6">
        <v>97642076.03</v>
      </c>
      <c r="R1827" s="6"/>
      <c r="S1827" s="6">
        <v>2097405174.02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223719420.26</v>
      </c>
      <c r="AA1827" s="6">
        <v>149452093.39</v>
      </c>
      <c r="AB1827" s="10">
        <f t="shared" si="123"/>
        <v>2544408029.61</v>
      </c>
      <c r="AC1827" s="10">
        <f t="shared" si="122"/>
        <v>2588767438.04</v>
      </c>
      <c r="AD1827" s="10">
        <f t="shared" si="120"/>
        <v>-44359408.4299994</v>
      </c>
      <c r="AE1827" s="12">
        <f>C1827/(1+0.13)/VLOOKUP(A1827,[1]选股结果!$A$2:$AX$3002,3,FALSE)</f>
        <v>0.915047340839512</v>
      </c>
      <c r="AF1827" s="12">
        <f>(S1827/(1+0.1)+Z1827)/(VLOOKUP(A1827,[1]选股结果!$A$2:$AY$3002,51,FALSE))</f>
        <v>1.04559781993343</v>
      </c>
      <c r="AG1827" s="16"/>
      <c r="AH1827" s="12">
        <f>AD1827/VLOOKUP(A1827,[1]选股结果!$A$2:$AX$3002,35,FALSE)</f>
        <v>-0.181519298662603</v>
      </c>
      <c r="AI1827" s="10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S1827/(1+0.13)+Z1827)</f>
        <v>-42286354.1890268</v>
      </c>
      <c r="AJ1827" s="10">
        <f t="shared" si="121"/>
        <v>-2073054.24097252</v>
      </c>
      <c r="AK1827" s="18">
        <f>AD1827-VLOOKUP(A1827,[2]选股结果!$A$2:$G$4900,7,FALSE)</f>
        <v>-44359408.4299994</v>
      </c>
    </row>
    <row r="1828" spans="1:37">
      <c r="A1828" s="5" t="s">
        <v>3689</v>
      </c>
      <c r="B1828" s="5" t="s">
        <v>3690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/>
      <c r="L1828" s="6">
        <v>0</v>
      </c>
      <c r="M1828" s="6">
        <v>0</v>
      </c>
      <c r="N1828" s="6"/>
      <c r="O1828" s="6">
        <v>0</v>
      </c>
      <c r="P1828" s="6">
        <v>194947830.32</v>
      </c>
      <c r="Q1828" s="6">
        <v>38413153.94</v>
      </c>
      <c r="R1828" s="6"/>
      <c r="S1828" s="6">
        <v>916318209.39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375306341.09</v>
      </c>
      <c r="AA1828" s="6">
        <v>57452150.61</v>
      </c>
      <c r="AB1828" s="10">
        <f t="shared" si="123"/>
        <v>2098717669.58</v>
      </c>
      <c r="AC1828" s="10">
        <f t="shared" si="122"/>
        <v>1544024531.41</v>
      </c>
      <c r="AD1828" s="10">
        <f t="shared" si="120"/>
        <v>554693138.17</v>
      </c>
      <c r="AE1828" s="12">
        <f>C1828/(1+0.13)/VLOOKUP(A1828,[1]选股结果!$A$2:$AX$3002,3,FALSE)</f>
        <v>0.902222571754857</v>
      </c>
      <c r="AF1828" s="12">
        <f>(S1828/(1+0.1)+Z1828)/(VLOOKUP(A1828,[1]选股结果!$A$2:$AY$3002,51,FALSE))</f>
        <v>0.860562053050177</v>
      </c>
      <c r="AG1828" s="16"/>
      <c r="AH1828" s="12">
        <f>AD1828/VLOOKUP(A1828,[1]选股结果!$A$2:$AX$3002,35,FALSE)</f>
        <v>0.997552779560483</v>
      </c>
      <c r="AI1828" s="10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S1828/(1+0.13)+Z1828)</f>
        <v>217901555.343363</v>
      </c>
      <c r="AJ1828" s="10">
        <f t="shared" si="121"/>
        <v>336791582.826638</v>
      </c>
      <c r="AK1828" s="18">
        <f>AD1828-VLOOKUP(A1828,[2]选股结果!$A$2:$G$4900,7,FALSE)</f>
        <v>554693138.17</v>
      </c>
    </row>
    <row r="1829" spans="1:37">
      <c r="A1829" s="5" t="s">
        <v>3691</v>
      </c>
      <c r="B1829" s="5" t="s">
        <v>3692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/>
      <c r="L1829" s="6">
        <v>0</v>
      </c>
      <c r="M1829" s="6">
        <v>0</v>
      </c>
      <c r="N1829" s="6"/>
      <c r="O1829" s="6">
        <v>0</v>
      </c>
      <c r="P1829" s="6">
        <v>2008809020.64</v>
      </c>
      <c r="Q1829" s="6">
        <v>670941365.19</v>
      </c>
      <c r="R1829" s="6"/>
      <c r="S1829" s="6">
        <v>18773319148.29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1687924671.14</v>
      </c>
      <c r="AA1829" s="6">
        <v>1599746484.79</v>
      </c>
      <c r="AB1829" s="10">
        <f t="shared" si="123"/>
        <v>18616804476.62</v>
      </c>
      <c r="AC1829" s="10">
        <f t="shared" si="122"/>
        <v>24069799324.86</v>
      </c>
      <c r="AD1829" s="10">
        <f t="shared" si="120"/>
        <v>-5452994848.24</v>
      </c>
      <c r="AE1829" s="12">
        <f>C1829/(1+0.13)/VLOOKUP(A1829,[1]选股结果!$A$2:$AX$3002,3,FALSE)</f>
        <v>1.4119346682671</v>
      </c>
      <c r="AF1829" s="12">
        <f>(S1829/(1+0.1)+Z1829)/(VLOOKUP(A1829,[1]选股结果!$A$2:$AY$3002,51,FALSE))</f>
        <v>1.74602890006916</v>
      </c>
      <c r="AG1829" s="16"/>
      <c r="AH1829" s="12">
        <f>AD1829/VLOOKUP(A1829,[1]选股结果!$A$2:$AX$3002,35,FALSE)</f>
        <v>-10.1764712630704</v>
      </c>
      <c r="AI1829" s="10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S1829/(1+0.13)+Z1829)</f>
        <v>-7560205369.26823</v>
      </c>
      <c r="AJ1829" s="10">
        <f t="shared" si="121"/>
        <v>2107210521.02823</v>
      </c>
      <c r="AK1829" s="18">
        <f>AD1829-VLOOKUP(A1829,[2]选股结果!$A$2:$G$4900,7,FALSE)</f>
        <v>-5453210758.06</v>
      </c>
    </row>
    <row r="1830" spans="1:37">
      <c r="A1830" s="5" t="s">
        <v>3693</v>
      </c>
      <c r="B1830" s="5" t="s">
        <v>3694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/>
      <c r="L1830" s="6">
        <v>0</v>
      </c>
      <c r="M1830" s="6">
        <v>0</v>
      </c>
      <c r="N1830" s="6"/>
      <c r="O1830" s="6">
        <v>0</v>
      </c>
      <c r="P1830" s="6">
        <v>859547677.05</v>
      </c>
      <c r="Q1830" s="6">
        <v>340800200.93</v>
      </c>
      <c r="R1830" s="6"/>
      <c r="S1830" s="6">
        <v>719221513.17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704544382.61</v>
      </c>
      <c r="AA1830" s="6">
        <v>2675703288.54</v>
      </c>
      <c r="AB1830" s="10">
        <f t="shared" si="123"/>
        <v>6552279507.56</v>
      </c>
      <c r="AC1830" s="10">
        <f t="shared" si="122"/>
        <v>4959016861.37</v>
      </c>
      <c r="AD1830" s="10">
        <f t="shared" si="120"/>
        <v>1593262646.19</v>
      </c>
      <c r="AE1830" s="12">
        <f>C1830/(1+0.13)/VLOOKUP(A1830,[1]选股结果!$A$2:$AX$3002,3,FALSE)</f>
        <v>1.0162355346851</v>
      </c>
      <c r="AF1830" s="12">
        <f>(S1830/(1+0.1)+Z1830)/(VLOOKUP(A1830,[1]选股结果!$A$2:$AY$3002,51,FALSE))</f>
        <v>0.332203328988104</v>
      </c>
      <c r="AG1830" s="16"/>
      <c r="AH1830" s="12">
        <f>AD1830/VLOOKUP(A1830,[1]选股结果!$A$2:$AX$3002,35,FALSE)</f>
        <v>1.26144520843579</v>
      </c>
      <c r="AI1830" s="10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S1830/(1+0.13)+Z1830)</f>
        <v>2747984558.71531</v>
      </c>
      <c r="AJ1830" s="10">
        <f t="shared" si="121"/>
        <v>-1154721912.52531</v>
      </c>
      <c r="AK1830" s="18">
        <f>AD1830-VLOOKUP(A1830,[2]选股结果!$A$2:$G$4900,7,FALSE)</f>
        <v>1593864207.35</v>
      </c>
    </row>
    <row r="1831" spans="1:37">
      <c r="A1831" s="5" t="s">
        <v>3695</v>
      </c>
      <c r="B1831" s="5" t="s">
        <v>3696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/>
      <c r="L1831" s="6">
        <v>0</v>
      </c>
      <c r="M1831" s="6">
        <v>0</v>
      </c>
      <c r="N1831" s="6"/>
      <c r="O1831" s="6">
        <v>0</v>
      </c>
      <c r="P1831" s="6">
        <v>1548343738.21</v>
      </c>
      <c r="Q1831" s="6">
        <v>2303241497.67</v>
      </c>
      <c r="R1831" s="6"/>
      <c r="S1831" s="6">
        <v>22360060829.92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1323829608.47</v>
      </c>
      <c r="AA1831" s="6">
        <v>668815674.57</v>
      </c>
      <c r="AB1831" s="10">
        <f t="shared" si="123"/>
        <v>27017589965.13</v>
      </c>
      <c r="AC1831" s="10">
        <f t="shared" si="122"/>
        <v>25901049851.17</v>
      </c>
      <c r="AD1831" s="10">
        <f t="shared" si="120"/>
        <v>1116540113.96</v>
      </c>
      <c r="AE1831" s="12">
        <f>C1831/(1+0.13)/VLOOKUP(A1831,[1]选股结果!$A$2:$AX$3002,3,FALSE)</f>
        <v>0.909258508696793</v>
      </c>
      <c r="AF1831" s="12">
        <f>(S1831/(1+0.1)+Z1831)/(VLOOKUP(A1831,[1]选股结果!$A$2:$AY$3002,51,FALSE))</f>
        <v>0.939240334892856</v>
      </c>
      <c r="AG1831" s="16"/>
      <c r="AH1831" s="12">
        <f>AD1831/VLOOKUP(A1831,[1]选股结果!$A$2:$AX$3002,35,FALSE)</f>
        <v>2.54536293892539</v>
      </c>
      <c r="AI1831" s="10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S1831/(1+0.13)+Z1831)</f>
        <v>1940281754.54336</v>
      </c>
      <c r="AJ1831" s="10">
        <f t="shared" si="121"/>
        <v>-823741640.583363</v>
      </c>
      <c r="AK1831" s="18">
        <f>AD1831-VLOOKUP(A1831,[2]选股结果!$A$2:$G$4900,7,FALSE)</f>
        <v>1283660280.7</v>
      </c>
    </row>
    <row r="1832" spans="1:37">
      <c r="A1832" s="5" t="s">
        <v>3697</v>
      </c>
      <c r="B1832" s="5" t="s">
        <v>3698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/>
      <c r="L1832" s="6">
        <v>0</v>
      </c>
      <c r="M1832" s="6">
        <v>0</v>
      </c>
      <c r="N1832" s="6"/>
      <c r="O1832" s="6">
        <v>0</v>
      </c>
      <c r="P1832" s="6">
        <v>1024208227.05</v>
      </c>
      <c r="Q1832" s="6">
        <v>295126320.57</v>
      </c>
      <c r="R1832" s="6"/>
      <c r="S1832" s="6">
        <v>37631636265.57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1701070791.76</v>
      </c>
      <c r="AA1832" s="6">
        <v>436693958.46</v>
      </c>
      <c r="AB1832" s="10">
        <f t="shared" si="123"/>
        <v>43708201774.97</v>
      </c>
      <c r="AC1832" s="10">
        <f t="shared" si="122"/>
        <v>40793609242.84</v>
      </c>
      <c r="AD1832" s="10">
        <f t="shared" si="120"/>
        <v>2914592532.13</v>
      </c>
      <c r="AE1832" s="12">
        <f>C1832/(1+0.13)/VLOOKUP(A1832,[1]选股结果!$A$2:$AX$3002,3,FALSE)</f>
        <v>1.01636613982783</v>
      </c>
      <c r="AF1832" s="12">
        <f>(S1832/(1+0.1)+Z1832)/(VLOOKUP(A1832,[1]选股结果!$A$2:$AY$3002,51,FALSE))</f>
        <v>0.994118177116885</v>
      </c>
      <c r="AG1832" s="16"/>
      <c r="AH1832" s="12">
        <f>AD1832/VLOOKUP(A1832,[1]选股结果!$A$2:$AX$3002,35,FALSE)</f>
        <v>2.87427026122772</v>
      </c>
      <c r="AI1832" s="10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S1832/(1+0.13)+Z1832)</f>
        <v>1120721149.44947</v>
      </c>
      <c r="AJ1832" s="10">
        <f t="shared" si="121"/>
        <v>1793871382.68053</v>
      </c>
      <c r="AK1832" s="18">
        <f>AD1832-VLOOKUP(A1832,[2]选股结果!$A$2:$G$4900,7,FALSE)</f>
        <v>2916485315</v>
      </c>
    </row>
    <row r="1833" spans="1:37">
      <c r="A1833" s="5" t="s">
        <v>3699</v>
      </c>
      <c r="B1833" s="5" t="s">
        <v>3700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/>
      <c r="L1833" s="6">
        <v>0</v>
      </c>
      <c r="M1833" s="6">
        <v>0</v>
      </c>
      <c r="N1833" s="6"/>
      <c r="O1833" s="6">
        <v>0</v>
      </c>
      <c r="P1833" s="6">
        <v>414112626.39</v>
      </c>
      <c r="Q1833" s="6">
        <v>100626295.29</v>
      </c>
      <c r="R1833" s="6"/>
      <c r="S1833" s="6">
        <v>164679114.49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2597649025.88</v>
      </c>
      <c r="AA1833" s="6">
        <v>648813901.86</v>
      </c>
      <c r="AB1833" s="10">
        <f t="shared" si="123"/>
        <v>3067898577.61</v>
      </c>
      <c r="AC1833" s="10">
        <f t="shared" si="122"/>
        <v>3825254668.62</v>
      </c>
      <c r="AD1833" s="10">
        <f t="shared" si="120"/>
        <v>-757356091.01</v>
      </c>
      <c r="AE1833" s="12">
        <f>C1833/(1+0.13)/VLOOKUP(A1833,[1]选股结果!$A$2:$AX$3002,3,FALSE)</f>
        <v>0.841399280819092</v>
      </c>
      <c r="AF1833" s="12">
        <f>(S1833/(1+0.1)+Z1833)/(VLOOKUP(A1833,[1]选股结果!$A$2:$AY$3002,51,FALSE))</f>
        <v>0.903926125295123</v>
      </c>
      <c r="AG1833" s="16"/>
      <c r="AH1833" s="12">
        <f>AD1833/VLOOKUP(A1833,[1]选股结果!$A$2:$AX$3002,35,FALSE)</f>
        <v>-1.4814564839057</v>
      </c>
      <c r="AI1833" s="10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S1833/(1+0.13)+Z1833)</f>
        <v>295977690.982832</v>
      </c>
      <c r="AJ1833" s="10">
        <f t="shared" si="121"/>
        <v>-1053333781.99283</v>
      </c>
      <c r="AK1833" s="18">
        <f>AD1833-VLOOKUP(A1833,[2]选股结果!$A$2:$G$4900,7,FALSE)</f>
        <v>-757184262.45</v>
      </c>
    </row>
    <row r="1834" spans="1:37">
      <c r="A1834" s="5" t="s">
        <v>3701</v>
      </c>
      <c r="B1834" s="5" t="s">
        <v>3702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/>
      <c r="L1834" s="6">
        <v>0</v>
      </c>
      <c r="M1834" s="6">
        <v>0</v>
      </c>
      <c r="N1834" s="6"/>
      <c r="O1834" s="6">
        <v>0</v>
      </c>
      <c r="P1834" s="6">
        <v>93843519.04</v>
      </c>
      <c r="Q1834" s="6">
        <v>82383458.72</v>
      </c>
      <c r="R1834" s="6"/>
      <c r="S1834" s="6">
        <v>222227072.55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628445178.62</v>
      </c>
      <c r="AA1834" s="6">
        <v>292163484.96</v>
      </c>
      <c r="AB1834" s="10">
        <f t="shared" si="123"/>
        <v>891593755.01</v>
      </c>
      <c r="AC1834" s="10">
        <f t="shared" si="122"/>
        <v>1236679255.17</v>
      </c>
      <c r="AD1834" s="10">
        <f t="shared" si="120"/>
        <v>-345085500.16</v>
      </c>
      <c r="AE1834" s="12">
        <f>C1834/(1+0.13)/VLOOKUP(A1834,[1]选股结果!$A$2:$AX$3002,3,FALSE)</f>
        <v>0.739038255030614</v>
      </c>
      <c r="AF1834" s="12">
        <f>(S1834/(1+0.1)+Z1834)/(VLOOKUP(A1834,[1]选股结果!$A$2:$AY$3002,51,FALSE))</f>
        <v>0.842014555363841</v>
      </c>
      <c r="AG1834" s="16"/>
      <c r="AH1834" s="12">
        <f>AD1834/VLOOKUP(A1834,[1]选股结果!$A$2:$AX$3002,35,FALSE)</f>
        <v>-1.1908119801513</v>
      </c>
      <c r="AI1834" s="10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S1834/(1+0.13)+Z1834)</f>
        <v>161182809.519558</v>
      </c>
      <c r="AJ1834" s="10">
        <f t="shared" si="121"/>
        <v>-506268309.679558</v>
      </c>
      <c r="AK1834" s="18">
        <f>AD1834-VLOOKUP(A1834,[2]选股结果!$A$2:$G$4900,7,FALSE)</f>
        <v>-82728389.5400001</v>
      </c>
    </row>
    <row r="1835" spans="1:37">
      <c r="A1835" s="5" t="s">
        <v>3703</v>
      </c>
      <c r="B1835" s="5" t="s">
        <v>3704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/>
      <c r="L1835" s="6">
        <v>0</v>
      </c>
      <c r="M1835" s="6">
        <v>0</v>
      </c>
      <c r="N1835" s="6"/>
      <c r="O1835" s="6">
        <v>0</v>
      </c>
      <c r="P1835" s="6">
        <v>528593466.13</v>
      </c>
      <c r="Q1835" s="6">
        <v>219521498.41</v>
      </c>
      <c r="R1835" s="6"/>
      <c r="S1835" s="6">
        <v>1028400005.72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834679815.94</v>
      </c>
      <c r="AA1835" s="6">
        <v>1561143375.86</v>
      </c>
      <c r="AB1835" s="10">
        <f t="shared" si="123"/>
        <v>4492441141.8</v>
      </c>
      <c r="AC1835" s="10">
        <f t="shared" si="122"/>
        <v>3952816663.65</v>
      </c>
      <c r="AD1835" s="10">
        <f t="shared" si="120"/>
        <v>539624478.15</v>
      </c>
      <c r="AE1835" s="12">
        <f>C1835/(1+0.13)/VLOOKUP(A1835,[1]选股结果!$A$2:$AX$3002,3,FALSE)</f>
        <v>0.818354844052606</v>
      </c>
      <c r="AF1835" s="12">
        <f>(S1835/(1+0.1)+Z1835)/(VLOOKUP(A1835,[1]选股结果!$A$2:$AY$3002,51,FALSE))</f>
        <v>0.443166024568822</v>
      </c>
      <c r="AG1835" s="16"/>
      <c r="AH1835" s="12">
        <f>AD1835/VLOOKUP(A1835,[1]选股结果!$A$2:$AX$3002,35,FALSE)</f>
        <v>2.55098438076124</v>
      </c>
      <c r="AI1835" s="10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S1835/(1+0.13)+Z1835)</f>
        <v>2248292554.39283</v>
      </c>
      <c r="AJ1835" s="10">
        <f t="shared" si="121"/>
        <v>-1708668076.24283</v>
      </c>
      <c r="AK1835" s="18">
        <f>AD1835-VLOOKUP(A1835,[2]选股结果!$A$2:$G$4900,7,FALSE)</f>
        <v>539783165.44</v>
      </c>
    </row>
    <row r="1836" spans="1:37">
      <c r="A1836" s="5" t="s">
        <v>3705</v>
      </c>
      <c r="B1836" s="5" t="s">
        <v>3706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/>
      <c r="L1836" s="6">
        <v>0</v>
      </c>
      <c r="M1836" s="6">
        <v>0</v>
      </c>
      <c r="N1836" s="6"/>
      <c r="O1836" s="6">
        <v>0</v>
      </c>
      <c r="P1836" s="6">
        <v>79377074.7</v>
      </c>
      <c r="Q1836" s="6">
        <v>5864534.24</v>
      </c>
      <c r="R1836" s="6"/>
      <c r="S1836" s="6">
        <v>272991693.26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79223093.64</v>
      </c>
      <c r="AA1836" s="6">
        <v>32017805.24</v>
      </c>
      <c r="AB1836" s="10">
        <f t="shared" si="123"/>
        <v>601848681.06</v>
      </c>
      <c r="AC1836" s="10">
        <f t="shared" si="122"/>
        <v>463609666.84</v>
      </c>
      <c r="AD1836" s="10">
        <f t="shared" si="120"/>
        <v>138239014.22</v>
      </c>
      <c r="AE1836" s="12">
        <f>C1836/(1+0.13)/VLOOKUP(A1836,[1]选股结果!$A$2:$AX$3002,3,FALSE)</f>
        <v>1.01082326069702</v>
      </c>
      <c r="AF1836" s="12">
        <f>(S1836/(1+0.1)+Z1836)/(VLOOKUP(A1836,[1]选股结果!$A$2:$AY$3002,51,FALSE))</f>
        <v>0.663218263107567</v>
      </c>
      <c r="AG1836" s="16"/>
      <c r="AH1836" s="12">
        <f>AD1836/VLOOKUP(A1836,[1]选股结果!$A$2:$AX$3002,35,FALSE)</f>
        <v>3.91692831081026</v>
      </c>
      <c r="AI1836" s="10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S1836/(1+0.13)+Z1836)</f>
        <v>172840831.473363</v>
      </c>
      <c r="AJ1836" s="10">
        <f t="shared" si="121"/>
        <v>-34601817.2533627</v>
      </c>
      <c r="AK1836" s="18">
        <f>AD1836-VLOOKUP(A1836,[2]选股结果!$A$2:$G$4900,7,FALSE)</f>
        <v>138239014.22</v>
      </c>
    </row>
    <row r="1837" spans="1:37">
      <c r="A1837" s="5" t="s">
        <v>3707</v>
      </c>
      <c r="B1837" s="5" t="s">
        <v>3708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/>
      <c r="L1837" s="6">
        <v>0</v>
      </c>
      <c r="M1837" s="6">
        <v>0</v>
      </c>
      <c r="N1837" s="6"/>
      <c r="O1837" s="6">
        <v>0</v>
      </c>
      <c r="P1837" s="6">
        <v>419347584.34</v>
      </c>
      <c r="Q1837" s="6">
        <v>208906404.25</v>
      </c>
      <c r="R1837" s="6"/>
      <c r="S1837" s="6">
        <v>14334613571.81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1061646917.18</v>
      </c>
      <c r="AA1837" s="6">
        <v>405919574.09</v>
      </c>
      <c r="AB1837" s="10">
        <f t="shared" si="123"/>
        <v>17268623736.9</v>
      </c>
      <c r="AC1837" s="10">
        <f t="shared" si="122"/>
        <v>16221527647.42</v>
      </c>
      <c r="AD1837" s="10">
        <f t="shared" si="120"/>
        <v>1047096089.48</v>
      </c>
      <c r="AE1837" s="12">
        <f>C1837/(1+0.13)/VLOOKUP(A1837,[1]选股结果!$A$2:$AX$3002,3,FALSE)</f>
        <v>0.902326211823407</v>
      </c>
      <c r="AF1837" s="12">
        <f>(S1837/(1+0.1)+Z1837)/(VLOOKUP(A1837,[1]选股结果!$A$2:$AY$3002,51,FALSE))</f>
        <v>0.868447154972735</v>
      </c>
      <c r="AG1837" s="16"/>
      <c r="AH1837" s="12">
        <f>AD1837/VLOOKUP(A1837,[1]选股结果!$A$2:$AX$3002,35,FALSE)</f>
        <v>2.52730788935484</v>
      </c>
      <c r="AI1837" s="10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S1837/(1+0.13)+Z1837)</f>
        <v>2480800652.87496</v>
      </c>
      <c r="AJ1837" s="10">
        <f t="shared" si="121"/>
        <v>-1433704563.39495</v>
      </c>
      <c r="AK1837" s="18">
        <f>AD1837-VLOOKUP(A1837,[2]选股结果!$A$2:$G$4900,7,FALSE)</f>
        <v>1047096089.48</v>
      </c>
    </row>
    <row r="1838" spans="1:37">
      <c r="A1838" s="5" t="s">
        <v>3709</v>
      </c>
      <c r="B1838" s="5" t="s">
        <v>3710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/>
      <c r="L1838" s="6">
        <v>0</v>
      </c>
      <c r="M1838" s="6">
        <v>0</v>
      </c>
      <c r="N1838" s="6"/>
      <c r="O1838" s="6">
        <v>0</v>
      </c>
      <c r="P1838" s="6">
        <v>5588550.01</v>
      </c>
      <c r="Q1838" s="6">
        <v>99332635.37</v>
      </c>
      <c r="R1838" s="6"/>
      <c r="S1838" s="6">
        <v>685166108.71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22463541.04</v>
      </c>
      <c r="AA1838" s="6">
        <v>90494015.63</v>
      </c>
      <c r="AB1838" s="10">
        <f t="shared" si="123"/>
        <v>789651295.25</v>
      </c>
      <c r="AC1838" s="10">
        <f t="shared" si="122"/>
        <v>803712215.39</v>
      </c>
      <c r="AD1838" s="10">
        <f t="shared" si="120"/>
        <v>-14060920.14</v>
      </c>
      <c r="AE1838" s="12">
        <f>C1838/(1+0.13)/VLOOKUP(A1838,[1]选股结果!$A$2:$AX$3002,3,FALSE)</f>
        <v>3.76633737460494</v>
      </c>
      <c r="AF1838" s="12">
        <f>(S1838/(1+0.1)+Z1838)/(VLOOKUP(A1838,[1]选股结果!$A$2:$AY$3002,51,FALSE))</f>
        <v>4.99535358835427</v>
      </c>
      <c r="AG1838" s="16"/>
      <c r="AH1838" s="12">
        <f>AD1838/VLOOKUP(A1838,[1]选股结果!$A$2:$AX$3002,35,FALSE)</f>
        <v>-1.8560472075491</v>
      </c>
      <c r="AI1838" s="10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S1838/(1+0.13)+Z1838)</f>
        <v>-499616813.313894</v>
      </c>
      <c r="AJ1838" s="10">
        <f t="shared" si="121"/>
        <v>485555893.173894</v>
      </c>
      <c r="AK1838" s="18">
        <f>AD1838-VLOOKUP(A1838,[2]选股结果!$A$2:$G$4900,7,FALSE)</f>
        <v>-14060920.14</v>
      </c>
    </row>
    <row r="1839" spans="1:37">
      <c r="A1839" s="5" t="s">
        <v>3711</v>
      </c>
      <c r="B1839" s="5" t="s">
        <v>3712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/>
      <c r="L1839" s="6">
        <v>0</v>
      </c>
      <c r="M1839" s="6">
        <v>0</v>
      </c>
      <c r="N1839" s="6"/>
      <c r="O1839" s="6">
        <v>0</v>
      </c>
      <c r="P1839" s="6">
        <v>279027681.62</v>
      </c>
      <c r="Q1839" s="6">
        <v>40603888.23</v>
      </c>
      <c r="R1839" s="6"/>
      <c r="S1839" s="6">
        <v>13088769434.94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307061524.01</v>
      </c>
      <c r="AA1839" s="6">
        <v>191227568.86</v>
      </c>
      <c r="AB1839" s="10">
        <f t="shared" si="123"/>
        <v>13127014711.05</v>
      </c>
      <c r="AC1839" s="10">
        <f t="shared" si="122"/>
        <v>13866086209.43</v>
      </c>
      <c r="AD1839" s="10">
        <f t="shared" si="120"/>
        <v>-739071498.380003</v>
      </c>
      <c r="AE1839" s="12">
        <f>C1839/(1+0.13)/VLOOKUP(A1839,[1]选股结果!$A$2:$AX$3002,3,FALSE)</f>
        <v>0.84756276696435</v>
      </c>
      <c r="AF1839" s="12">
        <f>(S1839/(1+0.1)+Z1839)/(VLOOKUP(A1839,[1]选股结果!$A$2:$AY$3002,51,FALSE))</f>
        <v>0.944619979650878</v>
      </c>
      <c r="AG1839" s="16"/>
      <c r="AH1839" s="12">
        <f>AD1839/VLOOKUP(A1839,[1]选股结果!$A$2:$AX$3002,35,FALSE)</f>
        <v>-1.49335542298909</v>
      </c>
      <c r="AI1839" s="10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S1839/(1+0.13)+Z1839)</f>
        <v>1031494533.17814</v>
      </c>
      <c r="AJ1839" s="10">
        <f t="shared" si="121"/>
        <v>-1770566031.55814</v>
      </c>
      <c r="AK1839" s="18">
        <f>AD1839-VLOOKUP(A1839,[2]选股结果!$A$2:$G$4900,7,FALSE)</f>
        <v>-738947482.170003</v>
      </c>
    </row>
    <row r="1840" spans="1:37">
      <c r="A1840" s="5" t="s">
        <v>3713</v>
      </c>
      <c r="B1840" s="5" t="s">
        <v>3714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/>
      <c r="L1840" s="6">
        <v>0</v>
      </c>
      <c r="M1840" s="6">
        <v>0</v>
      </c>
      <c r="N1840" s="6"/>
      <c r="O1840" s="6">
        <v>0</v>
      </c>
      <c r="P1840" s="6">
        <v>595449999.78</v>
      </c>
      <c r="Q1840" s="6">
        <v>314693490.47</v>
      </c>
      <c r="R1840" s="6"/>
      <c r="S1840" s="6">
        <v>11982767610.58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1063561967.25</v>
      </c>
      <c r="AA1840" s="6">
        <v>369837045.71</v>
      </c>
      <c r="AB1840" s="10">
        <f t="shared" si="123"/>
        <v>16568789467.24</v>
      </c>
      <c r="AC1840" s="10">
        <f t="shared" si="122"/>
        <v>14011616623.32</v>
      </c>
      <c r="AD1840" s="10">
        <f t="shared" si="120"/>
        <v>2557172843.92</v>
      </c>
      <c r="AE1840" s="12">
        <f>C1840/(1+0.13)/VLOOKUP(A1840,[1]选股结果!$A$2:$AX$3002,3,FALSE)</f>
        <v>0.940659676389177</v>
      </c>
      <c r="AF1840" s="12">
        <f>(S1840/(1+0.1)+Z1840)/(VLOOKUP(A1840,[1]选股结果!$A$2:$AY$3002,51,FALSE))</f>
        <v>0.722033569486838</v>
      </c>
      <c r="AG1840" s="16"/>
      <c r="AH1840" s="12">
        <f>AD1840/VLOOKUP(A1840,[1]选股结果!$A$2:$AX$3002,35,FALSE)</f>
        <v>-1.22968898534941</v>
      </c>
      <c r="AI1840" s="10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S1840/(1+0.13)+Z1840)</f>
        <v>4892372858.35292</v>
      </c>
      <c r="AJ1840" s="10">
        <f t="shared" si="121"/>
        <v>-2335200014.43292</v>
      </c>
      <c r="AK1840" s="18">
        <f>AD1840-VLOOKUP(A1840,[2]选股结果!$A$2:$G$4900,7,FALSE)</f>
        <v>2557431520.79</v>
      </c>
    </row>
    <row r="1841" spans="1:37">
      <c r="A1841" s="5" t="s">
        <v>3715</v>
      </c>
      <c r="B1841" s="5" t="s">
        <v>3716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/>
      <c r="L1841" s="6">
        <v>0</v>
      </c>
      <c r="M1841" s="6">
        <v>0</v>
      </c>
      <c r="N1841" s="6"/>
      <c r="O1841" s="6">
        <v>0</v>
      </c>
      <c r="P1841" s="6">
        <v>766223148.41</v>
      </c>
      <c r="Q1841" s="6">
        <v>41818253.87</v>
      </c>
      <c r="R1841" s="6"/>
      <c r="S1841" s="6">
        <v>4672928966.52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2319796856.96</v>
      </c>
      <c r="AA1841" s="6">
        <v>132043879.63</v>
      </c>
      <c r="AB1841" s="10">
        <f t="shared" si="123"/>
        <v>8588287362.32</v>
      </c>
      <c r="AC1841" s="10">
        <f t="shared" si="122"/>
        <v>7890992851.52</v>
      </c>
      <c r="AD1841" s="10">
        <f t="shared" si="120"/>
        <v>697294510.799999</v>
      </c>
      <c r="AE1841" s="12">
        <f>C1841/(1+0.13)/VLOOKUP(A1841,[1]选股结果!$A$2:$AX$3002,3,FALSE)</f>
        <v>1.13110548966471</v>
      </c>
      <c r="AF1841" s="12">
        <f>(S1841/(1+0.1)+Z1841)/(VLOOKUP(A1841,[1]选股结果!$A$2:$AY$3002,51,FALSE))</f>
        <v>0.949722236449214</v>
      </c>
      <c r="AG1841" s="16"/>
      <c r="AH1841" s="12">
        <f>AD1841/VLOOKUP(A1841,[1]选股结果!$A$2:$AX$3002,35,FALSE)</f>
        <v>-2.67477853433865</v>
      </c>
      <c r="AI1841" s="10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S1841/(1+0.13)+Z1841)</f>
        <v>460483569.43823</v>
      </c>
      <c r="AJ1841" s="10">
        <f t="shared" si="121"/>
        <v>236810941.36177</v>
      </c>
      <c r="AK1841" s="18">
        <f>AD1841-VLOOKUP(A1841,[2]选股结果!$A$2:$G$4900,7,FALSE)</f>
        <v>697096158.869999</v>
      </c>
    </row>
    <row r="1842" spans="1:37">
      <c r="A1842" s="5" t="s">
        <v>3717</v>
      </c>
      <c r="B1842" s="5" t="s">
        <v>3718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/>
      <c r="L1842" s="6">
        <v>0</v>
      </c>
      <c r="M1842" s="6">
        <v>0</v>
      </c>
      <c r="N1842" s="6"/>
      <c r="O1842" s="6">
        <v>0</v>
      </c>
      <c r="P1842" s="6">
        <v>423151054.78</v>
      </c>
      <c r="Q1842" s="6">
        <v>446681998.56</v>
      </c>
      <c r="R1842" s="6"/>
      <c r="S1842" s="6">
        <v>5302604345.66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1463382152.54</v>
      </c>
      <c r="AA1842" s="6">
        <v>1252817813.38</v>
      </c>
      <c r="AB1842" s="10">
        <f t="shared" si="123"/>
        <v>9044632442.52</v>
      </c>
      <c r="AC1842" s="10">
        <f t="shared" si="122"/>
        <v>8441955366.36</v>
      </c>
      <c r="AD1842" s="10">
        <f t="shared" si="120"/>
        <v>602677076.159999</v>
      </c>
      <c r="AE1842" s="12">
        <f>C1842/(1+0.13)/VLOOKUP(A1842,[1]选股结果!$A$2:$AX$3002,3,FALSE)</f>
        <v>0.726193835779926</v>
      </c>
      <c r="AF1842" s="12">
        <f>(S1842/(1+0.1)+Z1842)/(VLOOKUP(A1842,[1]选股结果!$A$2:$AY$3002,51,FALSE))</f>
        <v>0.657309510084642</v>
      </c>
      <c r="AG1842" s="16"/>
      <c r="AH1842" s="12">
        <f>AD1842/VLOOKUP(A1842,[1]选股结果!$A$2:$AX$3002,35,FALSE)</f>
        <v>0.966951326840254</v>
      </c>
      <c r="AI1842" s="10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S1842/(1+0.13)+Z1842)</f>
        <v>3404127716.04177</v>
      </c>
      <c r="AJ1842" s="10">
        <f t="shared" si="121"/>
        <v>-2801450639.88177</v>
      </c>
      <c r="AK1842" s="18">
        <f>AD1842-VLOOKUP(A1842,[2]选股结果!$A$2:$G$4900,7,FALSE)</f>
        <v>608055206.309999</v>
      </c>
    </row>
    <row r="1843" spans="1:37">
      <c r="A1843" s="5" t="s">
        <v>3719</v>
      </c>
      <c r="B1843" s="5" t="s">
        <v>3720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/>
      <c r="L1843" s="6">
        <v>0</v>
      </c>
      <c r="M1843" s="6">
        <v>0</v>
      </c>
      <c r="N1843" s="6"/>
      <c r="O1843" s="6">
        <v>0</v>
      </c>
      <c r="P1843" s="6">
        <v>1072902259.51</v>
      </c>
      <c r="Q1843" s="6">
        <v>132320274.41</v>
      </c>
      <c r="R1843" s="6"/>
      <c r="S1843" s="6">
        <v>15486707239.5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664868348.22</v>
      </c>
      <c r="AA1843" s="6">
        <v>932000174.18</v>
      </c>
      <c r="AB1843" s="10">
        <f t="shared" si="123"/>
        <v>18921294699.48</v>
      </c>
      <c r="AC1843" s="10">
        <f t="shared" si="122"/>
        <v>18156478021.41</v>
      </c>
      <c r="AD1843" s="10">
        <f t="shared" si="120"/>
        <v>764816678.07</v>
      </c>
      <c r="AE1843" s="12">
        <f>C1843/(1+0.13)/VLOOKUP(A1843,[1]选股结果!$A$2:$AX$3002,3,FALSE)</f>
        <v>0.698230088923885</v>
      </c>
      <c r="AF1843" s="12">
        <f>(S1843/(1+0.1)+Z1843)/(VLOOKUP(A1843,[1]选股结果!$A$2:$AY$3002,51,FALSE))</f>
        <v>0.704596915462069</v>
      </c>
      <c r="AG1843" s="16"/>
      <c r="AH1843" s="12">
        <f>AD1843/VLOOKUP(A1843,[1]选股结果!$A$2:$AX$3002,35,FALSE)</f>
        <v>0.343443127953687</v>
      </c>
      <c r="AI1843" s="10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S1843/(1+0.13)+Z1843)</f>
        <v>6555084765.97522</v>
      </c>
      <c r="AJ1843" s="10">
        <f t="shared" si="121"/>
        <v>-5790268087.90522</v>
      </c>
      <c r="AK1843" s="18">
        <f>AD1843-VLOOKUP(A1843,[2]选股结果!$A$2:$G$4900,7,FALSE)</f>
        <v>764816678.07</v>
      </c>
    </row>
    <row r="1844" spans="1:37">
      <c r="A1844" s="5" t="s">
        <v>3721</v>
      </c>
      <c r="B1844" s="5" t="s">
        <v>3722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/>
      <c r="L1844" s="6">
        <v>0</v>
      </c>
      <c r="M1844" s="6">
        <v>0</v>
      </c>
      <c r="N1844" s="6"/>
      <c r="O1844" s="6">
        <v>0</v>
      </c>
      <c r="P1844" s="6">
        <v>1557421175.88</v>
      </c>
      <c r="Q1844" s="6">
        <v>591983713.11</v>
      </c>
      <c r="R1844" s="6"/>
      <c r="S1844" s="6">
        <v>4934445837.64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3511541051.24</v>
      </c>
      <c r="AA1844" s="6">
        <v>1088644158.37</v>
      </c>
      <c r="AB1844" s="10">
        <f t="shared" si="123"/>
        <v>12521433761.63</v>
      </c>
      <c r="AC1844" s="10">
        <f t="shared" si="122"/>
        <v>11092052223.13</v>
      </c>
      <c r="AD1844" s="10">
        <f t="shared" si="120"/>
        <v>1429381538.5</v>
      </c>
      <c r="AE1844" s="12">
        <f>C1844/(1+0.13)/VLOOKUP(A1844,[1]选股结果!$A$2:$AX$3002,3,FALSE)</f>
        <v>0.631426271366988</v>
      </c>
      <c r="AF1844" s="12">
        <f>(S1844/(1+0.1)+Z1844)/(VLOOKUP(A1844,[1]选股结果!$A$2:$AY$3002,51,FALSE))</f>
        <v>0.534860916019412</v>
      </c>
      <c r="AG1844" s="16"/>
      <c r="AH1844" s="12">
        <f>AD1844/VLOOKUP(A1844,[1]选股结果!$A$2:$AX$3002,35,FALSE)</f>
        <v>1.18516270538147</v>
      </c>
      <c r="AI1844" s="10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S1844/(1+0.13)+Z1844)</f>
        <v>7073992775.06</v>
      </c>
      <c r="AJ1844" s="10">
        <f t="shared" si="121"/>
        <v>-5644611236.56</v>
      </c>
      <c r="AK1844" s="18">
        <f>AD1844-VLOOKUP(A1844,[2]选股结果!$A$2:$G$4900,7,FALSE)</f>
        <v>1430211776.5</v>
      </c>
    </row>
    <row r="1845" spans="1:37">
      <c r="A1845" s="5" t="s">
        <v>3723</v>
      </c>
      <c r="B1845" s="5" t="s">
        <v>3724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/>
      <c r="L1845" s="6">
        <v>0</v>
      </c>
      <c r="M1845" s="6">
        <v>0</v>
      </c>
      <c r="N1845" s="6"/>
      <c r="O1845" s="6">
        <v>0</v>
      </c>
      <c r="P1845" s="6">
        <v>272852500</v>
      </c>
      <c r="Q1845" s="6">
        <v>331543300</v>
      </c>
      <c r="R1845" s="6"/>
      <c r="S1845" s="6">
        <v>10888995600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1895592900</v>
      </c>
      <c r="AA1845" s="6">
        <v>266949800</v>
      </c>
      <c r="AB1845" s="10">
        <f t="shared" si="123"/>
        <v>15392352400</v>
      </c>
      <c r="AC1845" s="10">
        <f t="shared" si="122"/>
        <v>13324390800</v>
      </c>
      <c r="AD1845" s="10">
        <f t="shared" si="120"/>
        <v>2067961600</v>
      </c>
      <c r="AE1845" s="12">
        <f>C1845/(1+0.13)/VLOOKUP(A1845,[1]选股结果!$A$2:$AX$3002,3,FALSE)</f>
        <v>1.11549948000026</v>
      </c>
      <c r="AF1845" s="12">
        <f>(S1845/(1+0.1)+Z1845)/(VLOOKUP(A1845,[1]选股结果!$A$2:$AY$3002,51,FALSE))</f>
        <v>1.05088744611424</v>
      </c>
      <c r="AG1845" s="16"/>
      <c r="AH1845" s="12">
        <f>AD1845/VLOOKUP(A1845,[1]选股结果!$A$2:$AX$3002,35,FALSE)</f>
        <v>4.28821130574312</v>
      </c>
      <c r="AI1845" s="10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S1845/(1+0.13)+Z1845)</f>
        <v>-308329792.035398</v>
      </c>
      <c r="AJ1845" s="10">
        <f t="shared" si="121"/>
        <v>2376291392.0354</v>
      </c>
      <c r="AK1845" s="18">
        <f>AD1845-VLOOKUP(A1845,[2]选股结果!$A$2:$G$4900,7,FALSE)</f>
        <v>2082009300</v>
      </c>
    </row>
    <row r="1846" spans="1:37">
      <c r="A1846" s="5" t="s">
        <v>3725</v>
      </c>
      <c r="B1846" s="5" t="s">
        <v>3726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/>
      <c r="L1846" s="6">
        <v>0</v>
      </c>
      <c r="M1846" s="6">
        <v>0</v>
      </c>
      <c r="N1846" s="6"/>
      <c r="O1846" s="6">
        <v>0</v>
      </c>
      <c r="P1846" s="6">
        <v>588827123.47</v>
      </c>
      <c r="Q1846" s="6">
        <v>206854135.41</v>
      </c>
      <c r="R1846" s="6"/>
      <c r="S1846" s="6">
        <v>14414944813.81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3327328296.13</v>
      </c>
      <c r="AA1846" s="6">
        <v>256685529.81</v>
      </c>
      <c r="AB1846" s="10">
        <f t="shared" si="123"/>
        <v>23040759241.84</v>
      </c>
      <c r="AC1846" s="10">
        <f t="shared" si="122"/>
        <v>18587785763.22</v>
      </c>
      <c r="AD1846" s="10">
        <f t="shared" si="120"/>
        <v>4452973478.62</v>
      </c>
      <c r="AE1846" s="12">
        <f>C1846/(1+0.13)/VLOOKUP(A1846,[1]选股结果!$A$2:$AX$3002,3,FALSE)</f>
        <v>0.921973329638865</v>
      </c>
      <c r="AF1846" s="12">
        <f>(S1846/(1+0.1)+Z1846)/(VLOOKUP(A1846,[1]选股结果!$A$2:$AY$3002,51,FALSE))</f>
        <v>0.829422439486356</v>
      </c>
      <c r="AG1846" s="16"/>
      <c r="AH1846" s="12">
        <f>AD1846/VLOOKUP(A1846,[1]选股结果!$A$2:$AX$3002,35,FALSE)</f>
        <v>2.23353243239968</v>
      </c>
      <c r="AI1846" s="10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S1846/(1+0.13)+Z1846)</f>
        <v>3727246899.80469</v>
      </c>
      <c r="AJ1846" s="10">
        <f t="shared" si="121"/>
        <v>725726578.815308</v>
      </c>
      <c r="AK1846" s="18">
        <f>AD1846-VLOOKUP(A1846,[2]选股结果!$A$2:$G$4900,7,FALSE)</f>
        <v>4483265138.26</v>
      </c>
    </row>
    <row r="1847" spans="1:37">
      <c r="A1847" s="5" t="s">
        <v>3727</v>
      </c>
      <c r="B1847" s="5" t="s">
        <v>3728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/>
      <c r="L1847" s="6">
        <v>0</v>
      </c>
      <c r="M1847" s="6">
        <v>0</v>
      </c>
      <c r="N1847" s="6"/>
      <c r="O1847" s="6">
        <v>0</v>
      </c>
      <c r="P1847" s="6">
        <v>14558017805</v>
      </c>
      <c r="Q1847" s="6">
        <v>1469395637</v>
      </c>
      <c r="R1847" s="6"/>
      <c r="S1847" s="6">
        <v>99085881738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6754636145</v>
      </c>
      <c r="AA1847" s="6">
        <v>1186224040</v>
      </c>
      <c r="AB1847" s="10">
        <f t="shared" si="123"/>
        <v>143023247699</v>
      </c>
      <c r="AC1847" s="10">
        <f t="shared" si="122"/>
        <v>121584759728</v>
      </c>
      <c r="AD1847" s="10">
        <f t="shared" si="120"/>
        <v>21438487971</v>
      </c>
      <c r="AE1847" s="12">
        <f>C1847/(1+0.13)/VLOOKUP(A1847,[1]选股结果!$A$2:$AX$3002,3,FALSE)</f>
        <v>1.02923422634513</v>
      </c>
      <c r="AF1847" s="12">
        <f>(S1847/(1+0.1)+Z1847)/(VLOOKUP(A1847,[1]选股结果!$A$2:$AY$3002,51,FALSE))</f>
        <v>1.00977010941758</v>
      </c>
      <c r="AG1847" s="16"/>
      <c r="AH1847" s="12">
        <f>AD1847/VLOOKUP(A1847,[1]选股结果!$A$2:$AX$3002,35,FALSE)</f>
        <v>0.962794775069087</v>
      </c>
      <c r="AI1847" s="10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S1847/(1+0.13)+Z1847)</f>
        <v>1454540860.92035</v>
      </c>
      <c r="AJ1847" s="10">
        <f t="shared" si="121"/>
        <v>19983947110.0797</v>
      </c>
      <c r="AK1847" s="18">
        <f>AD1847-VLOOKUP(A1847,[2]选股结果!$A$2:$G$4900,7,FALSE)</f>
        <v>21491647719</v>
      </c>
    </row>
    <row r="1848" spans="1:37">
      <c r="A1848" s="5" t="s">
        <v>3729</v>
      </c>
      <c r="B1848" s="5" t="s">
        <v>3730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/>
      <c r="L1848" s="6">
        <v>0</v>
      </c>
      <c r="M1848" s="6">
        <v>0</v>
      </c>
      <c r="N1848" s="6"/>
      <c r="O1848" s="6">
        <v>0</v>
      </c>
      <c r="P1848" s="6">
        <v>553954530.54</v>
      </c>
      <c r="Q1848" s="6">
        <v>160731507.1</v>
      </c>
      <c r="R1848" s="6"/>
      <c r="S1848" s="6">
        <v>1013285416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352953116.34</v>
      </c>
      <c r="AA1848" s="6">
        <v>155735243.71</v>
      </c>
      <c r="AB1848" s="10">
        <f t="shared" si="123"/>
        <v>3216299584.53</v>
      </c>
      <c r="AC1848" s="10">
        <f t="shared" si="122"/>
        <v>2075928306.59</v>
      </c>
      <c r="AD1848" s="10">
        <f t="shared" si="120"/>
        <v>1140371277.94</v>
      </c>
      <c r="AE1848" s="12">
        <f>C1848/(1+0.13)/VLOOKUP(A1848,[1]选股结果!$A$2:$AX$3002,3,FALSE)</f>
        <v>0.531156341372017</v>
      </c>
      <c r="AF1848" s="12">
        <f>(S1848/(1+0.1)+Z1848)/(VLOOKUP(A1848,[1]选股结果!$A$2:$AY$3002,51,FALSE))</f>
        <v>0.348734628729858</v>
      </c>
      <c r="AG1848" s="16"/>
      <c r="AH1848" s="12">
        <f>AD1848/VLOOKUP(A1848,[1]选股结果!$A$2:$AX$3002,35,FALSE)</f>
        <v>0.955133868143465</v>
      </c>
      <c r="AI1848" s="10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S1848/(1+0.13)+Z1848)</f>
        <v>2403890645.54788</v>
      </c>
      <c r="AJ1848" s="10">
        <f t="shared" si="121"/>
        <v>-1263519367.60788</v>
      </c>
      <c r="AK1848" s="18">
        <f>AD1848-VLOOKUP(A1848,[2]选股结果!$A$2:$G$4900,7,FALSE)</f>
        <v>1136218232.83</v>
      </c>
    </row>
    <row r="1849" spans="1:37">
      <c r="A1849" s="5" t="s">
        <v>3731</v>
      </c>
      <c r="B1849" s="5" t="s">
        <v>3732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/>
      <c r="L1849" s="6">
        <v>0</v>
      </c>
      <c r="M1849" s="6">
        <v>0</v>
      </c>
      <c r="N1849" s="6"/>
      <c r="O1849" s="6">
        <v>0</v>
      </c>
      <c r="P1849" s="6">
        <v>397660798.47</v>
      </c>
      <c r="Q1849" s="6">
        <v>235658267.39</v>
      </c>
      <c r="R1849" s="6"/>
      <c r="S1849" s="6">
        <v>6002121602.8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714670336.46</v>
      </c>
      <c r="AA1849" s="6">
        <v>597103820.71</v>
      </c>
      <c r="AB1849" s="10">
        <f t="shared" si="123"/>
        <v>8997173854.26</v>
      </c>
      <c r="AC1849" s="10">
        <f t="shared" si="122"/>
        <v>7711556558.44</v>
      </c>
      <c r="AD1849" s="10">
        <f t="shared" si="120"/>
        <v>1285617295.82</v>
      </c>
      <c r="AE1849" s="12">
        <f>C1849/(1+0.13)/VLOOKUP(A1849,[1]选股结果!$A$2:$AX$3002,3,FALSE)</f>
        <v>1.05420426784698</v>
      </c>
      <c r="AF1849" s="12">
        <f>(S1849/(1+0.1)+Z1849)/(VLOOKUP(A1849,[1]选股结果!$A$2:$AY$3002,51,FALSE))</f>
        <v>0.897106093145068</v>
      </c>
      <c r="AG1849" s="16"/>
      <c r="AH1849" s="12">
        <f>AD1849/VLOOKUP(A1849,[1]选股结果!$A$2:$AX$3002,35,FALSE)</f>
        <v>3.16766527182744</v>
      </c>
      <c r="AI1849" s="10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S1849/(1+0.13)+Z1849)</f>
        <v>852663792.653893</v>
      </c>
      <c r="AJ1849" s="10">
        <f t="shared" si="121"/>
        <v>432953503.166106</v>
      </c>
      <c r="AK1849" s="18">
        <f>AD1849-VLOOKUP(A1849,[2]选股结果!$A$2:$G$4900,7,FALSE)</f>
        <v>1283676221.92</v>
      </c>
    </row>
    <row r="1850" spans="1:37">
      <c r="A1850" s="5" t="s">
        <v>3733</v>
      </c>
      <c r="B1850" s="5" t="s">
        <v>3734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/>
      <c r="L1850" s="6">
        <v>0</v>
      </c>
      <c r="M1850" s="6">
        <v>0</v>
      </c>
      <c r="N1850" s="6"/>
      <c r="O1850" s="6">
        <v>0</v>
      </c>
      <c r="P1850" s="6">
        <v>612135765</v>
      </c>
      <c r="Q1850" s="6">
        <v>339492686</v>
      </c>
      <c r="R1850" s="6"/>
      <c r="S1850" s="6">
        <v>901565944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3662816215</v>
      </c>
      <c r="AA1850" s="6">
        <v>934475435</v>
      </c>
      <c r="AB1850" s="10">
        <f t="shared" si="123"/>
        <v>5108675835</v>
      </c>
      <c r="AC1850" s="10">
        <f t="shared" si="122"/>
        <v>6110993359</v>
      </c>
      <c r="AD1850" s="10">
        <f t="shared" si="120"/>
        <v>-1002317524</v>
      </c>
      <c r="AE1850" s="12">
        <f>C1850/(1+0.13)/VLOOKUP(A1850,[1]选股结果!$A$2:$AX$3002,3,FALSE)</f>
        <v>0.855615221542219</v>
      </c>
      <c r="AF1850" s="12">
        <f>(S1850/(1+0.1)+Z1850)/(VLOOKUP(A1850,[1]选股结果!$A$2:$AY$3002,51,FALSE))</f>
        <v>0.846170143936057</v>
      </c>
      <c r="AG1850" s="16"/>
      <c r="AH1850" s="12">
        <f>AD1850/VLOOKUP(A1850,[1]选股结果!$A$2:$AX$3002,35,FALSE)</f>
        <v>5.55464809486688</v>
      </c>
      <c r="AI1850" s="10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S1850/(1+0.13)+Z1850)</f>
        <v>836643152.858407</v>
      </c>
      <c r="AJ1850" s="10">
        <f t="shared" si="121"/>
        <v>-1838960676.85841</v>
      </c>
      <c r="AK1850" s="18">
        <f>AD1850-VLOOKUP(A1850,[2]选股结果!$A$2:$G$4900,7,FALSE)</f>
        <v>-1001655842</v>
      </c>
    </row>
    <row r="1851" spans="1:37">
      <c r="A1851" s="5" t="s">
        <v>3735</v>
      </c>
      <c r="B1851" s="5" t="s">
        <v>3736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/>
      <c r="L1851" s="6">
        <v>0</v>
      </c>
      <c r="M1851" s="6">
        <v>0</v>
      </c>
      <c r="N1851" s="6"/>
      <c r="O1851" s="6">
        <v>0</v>
      </c>
      <c r="P1851" s="6">
        <v>202361249.79</v>
      </c>
      <c r="Q1851" s="6">
        <v>88317808.33</v>
      </c>
      <c r="R1851" s="6"/>
      <c r="S1851" s="6">
        <v>3575949913.56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315414227.37</v>
      </c>
      <c r="AA1851" s="6">
        <v>399822259.61</v>
      </c>
      <c r="AB1851" s="10">
        <f t="shared" si="123"/>
        <v>4072931426.06</v>
      </c>
      <c r="AC1851" s="10">
        <f t="shared" si="122"/>
        <v>4493547650.33</v>
      </c>
      <c r="AD1851" s="10">
        <f t="shared" si="120"/>
        <v>-420616224.27</v>
      </c>
      <c r="AE1851" s="12">
        <f>C1851/(1+0.13)/VLOOKUP(A1851,[1]选股结果!$A$2:$AX$3002,3,FALSE)</f>
        <v>1.07958842374514</v>
      </c>
      <c r="AF1851" s="12">
        <f>(S1851/(1+0.1)+Z1851)/(VLOOKUP(A1851,[1]选股结果!$A$2:$AY$3002,51,FALSE))</f>
        <v>1.19398174321112</v>
      </c>
      <c r="AG1851" s="16"/>
      <c r="AH1851" s="12">
        <f>AD1851/VLOOKUP(A1851,[1]选股结果!$A$2:$AX$3002,35,FALSE)</f>
        <v>-0.902596796430977</v>
      </c>
      <c r="AI1851" s="10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S1851/(1+0.13)+Z1851)</f>
        <v>-493093686.438319</v>
      </c>
      <c r="AJ1851" s="10">
        <f t="shared" si="121"/>
        <v>72477462.1683192</v>
      </c>
      <c r="AK1851" s="18">
        <f>AD1851-VLOOKUP(A1851,[2]选股结果!$A$2:$G$4900,7,FALSE)</f>
        <v>-421244133.41</v>
      </c>
    </row>
    <row r="1852" spans="1:37">
      <c r="A1852" s="5" t="s">
        <v>3737</v>
      </c>
      <c r="B1852" s="5" t="s">
        <v>3738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/>
      <c r="L1852" s="6">
        <v>0</v>
      </c>
      <c r="M1852" s="6">
        <v>0</v>
      </c>
      <c r="N1852" s="6"/>
      <c r="O1852" s="6">
        <v>0</v>
      </c>
      <c r="P1852" s="6">
        <v>43997773.94</v>
      </c>
      <c r="Q1852" s="6">
        <v>26175808.76</v>
      </c>
      <c r="R1852" s="6"/>
      <c r="S1852" s="6">
        <v>623034156.72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220216425.69</v>
      </c>
      <c r="AA1852" s="6">
        <v>49240506.8</v>
      </c>
      <c r="AB1852" s="10">
        <f t="shared" si="123"/>
        <v>900002202.15</v>
      </c>
      <c r="AC1852" s="10">
        <f t="shared" si="122"/>
        <v>936488863.15</v>
      </c>
      <c r="AD1852" s="10">
        <f t="shared" si="120"/>
        <v>-36486661.0000001</v>
      </c>
      <c r="AE1852" s="12">
        <f>C1852/(1+0.13)/VLOOKUP(A1852,[1]选股结果!$A$2:$AX$3002,3,FALSE)</f>
        <v>0.698123937643052</v>
      </c>
      <c r="AF1852" s="12">
        <f>(S1852/(1+0.1)+Z1852)/(VLOOKUP(A1852,[1]选股结果!$A$2:$AY$3002,51,FALSE))</f>
        <v>0.809665987975607</v>
      </c>
      <c r="AG1852" s="16"/>
      <c r="AH1852" s="12">
        <f>AD1852/VLOOKUP(A1852,[1]选股结果!$A$2:$AX$3002,35,FALSE)</f>
        <v>-0.250273167671767</v>
      </c>
      <c r="AI1852" s="10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S1852/(1+0.13)+Z1852)</f>
        <v>199951363.865841</v>
      </c>
      <c r="AJ1852" s="10">
        <f t="shared" si="121"/>
        <v>-236438024.865841</v>
      </c>
      <c r="AK1852" s="18">
        <f>AD1852-VLOOKUP(A1852,[2]选股结果!$A$2:$G$4900,7,FALSE)</f>
        <v>-16057635.2800001</v>
      </c>
    </row>
    <row r="1853" spans="1:37">
      <c r="A1853" s="5" t="s">
        <v>3739</v>
      </c>
      <c r="B1853" s="5" t="s">
        <v>3740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/>
      <c r="L1853" s="6">
        <v>0</v>
      </c>
      <c r="M1853" s="6">
        <v>0</v>
      </c>
      <c r="N1853" s="6"/>
      <c r="O1853" s="6">
        <v>0</v>
      </c>
      <c r="P1853" s="6">
        <v>301702315.89</v>
      </c>
      <c r="Q1853" s="6">
        <v>60962582.16</v>
      </c>
      <c r="R1853" s="6"/>
      <c r="S1853" s="6">
        <v>333102563.76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667794967.94</v>
      </c>
      <c r="AA1853" s="6">
        <v>1056109928.09</v>
      </c>
      <c r="AB1853" s="10">
        <f t="shared" si="123"/>
        <v>2896441143.06</v>
      </c>
      <c r="AC1853" s="10">
        <f t="shared" si="122"/>
        <v>2358709775.68</v>
      </c>
      <c r="AD1853" s="10">
        <f t="shared" si="120"/>
        <v>537731367.38</v>
      </c>
      <c r="AE1853" s="12">
        <f>C1853/(1+0.13)/VLOOKUP(A1853,[1]选股结果!$A$2:$AX$3002,3,FALSE)</f>
        <v>0.962977134158721</v>
      </c>
      <c r="AF1853" s="12">
        <f>(S1853/(1+0.1)+Z1853)/(VLOOKUP(A1853,[1]选股结果!$A$2:$AY$3002,51,FALSE))</f>
        <v>0.433644937108901</v>
      </c>
      <c r="AG1853" s="16"/>
      <c r="AH1853" s="12">
        <f>AD1853/VLOOKUP(A1853,[1]选股结果!$A$2:$AX$3002,35,FALSE)</f>
        <v>2.04263971044049</v>
      </c>
      <c r="AI1853" s="10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S1853/(1+0.13)+Z1853)</f>
        <v>1275696370.63389</v>
      </c>
      <c r="AJ1853" s="10">
        <f t="shared" si="121"/>
        <v>-737965003.253894</v>
      </c>
      <c r="AK1853" s="18">
        <f>AD1853-VLOOKUP(A1853,[2]选股结果!$A$2:$G$4900,7,FALSE)</f>
        <v>536358293.28</v>
      </c>
    </row>
    <row r="1854" spans="1:37">
      <c r="A1854" s="5" t="s">
        <v>3741</v>
      </c>
      <c r="B1854" s="5" t="s">
        <v>3742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/>
      <c r="L1854" s="6">
        <v>0</v>
      </c>
      <c r="M1854" s="6">
        <v>0</v>
      </c>
      <c r="N1854" s="6"/>
      <c r="O1854" s="6">
        <v>0</v>
      </c>
      <c r="P1854" s="6">
        <v>370433326.24</v>
      </c>
      <c r="Q1854" s="6">
        <v>247915542.28</v>
      </c>
      <c r="R1854" s="6"/>
      <c r="S1854" s="6">
        <v>6575888402.51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819448168.25</v>
      </c>
      <c r="AA1854" s="6">
        <v>495839685.23</v>
      </c>
      <c r="AB1854" s="10">
        <f t="shared" si="123"/>
        <v>9605109449.48</v>
      </c>
      <c r="AC1854" s="10">
        <f t="shared" si="122"/>
        <v>8261609582.23</v>
      </c>
      <c r="AD1854" s="10">
        <f t="shared" si="120"/>
        <v>1343499867.25</v>
      </c>
      <c r="AE1854" s="12">
        <f>C1854/(1+0.13)/VLOOKUP(A1854,[1]选股结果!$A$2:$AX$3002,3,FALSE)</f>
        <v>0.621848521277835</v>
      </c>
      <c r="AF1854" s="12">
        <f>(S1854/(1+0.1)+Z1854)/(VLOOKUP(A1854,[1]选股结果!$A$2:$AY$3002,51,FALSE))</f>
        <v>0.597286040082617</v>
      </c>
      <c r="AG1854" s="16"/>
      <c r="AH1854" s="12">
        <f>AD1854/VLOOKUP(A1854,[1]选股结果!$A$2:$AX$3002,35,FALSE)</f>
        <v>0.831650489340717</v>
      </c>
      <c r="AI1854" s="10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S1854/(1+0.13)+Z1854)</f>
        <v>4741873691.43203</v>
      </c>
      <c r="AJ1854" s="10">
        <f t="shared" si="121"/>
        <v>-3398373824.18203</v>
      </c>
      <c r="AK1854" s="18">
        <f>AD1854-VLOOKUP(A1854,[2]选股结果!$A$2:$G$4900,7,FALSE)</f>
        <v>1343440222.18</v>
      </c>
    </row>
    <row r="1855" spans="1:37">
      <c r="A1855" s="5" t="s">
        <v>3743</v>
      </c>
      <c r="B1855" s="5" t="s">
        <v>3744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/>
      <c r="L1855" s="6">
        <v>0</v>
      </c>
      <c r="M1855" s="6">
        <v>0</v>
      </c>
      <c r="N1855" s="6"/>
      <c r="O1855" s="6">
        <v>0</v>
      </c>
      <c r="P1855" s="6">
        <v>708593269</v>
      </c>
      <c r="Q1855" s="6">
        <v>302499024</v>
      </c>
      <c r="R1855" s="6"/>
      <c r="S1855" s="6">
        <v>18901188366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2456295921</v>
      </c>
      <c r="AA1855" s="6">
        <v>2504986300</v>
      </c>
      <c r="AB1855" s="10">
        <f t="shared" si="123"/>
        <v>25195396143</v>
      </c>
      <c r="AC1855" s="10">
        <f t="shared" si="122"/>
        <v>24571063856</v>
      </c>
      <c r="AD1855" s="10">
        <f t="shared" si="120"/>
        <v>624332287</v>
      </c>
      <c r="AE1855" s="12">
        <f>C1855/(1+0.13)/VLOOKUP(A1855,[1]选股结果!$A$2:$AX$3002,3,FALSE)</f>
        <v>0.998740592082487</v>
      </c>
      <c r="AF1855" s="12">
        <f>(S1855/(1+0.1)+Z1855)/(VLOOKUP(A1855,[1]选股结果!$A$2:$AY$3002,51,FALSE))</f>
        <v>0.909921690597315</v>
      </c>
      <c r="AG1855" s="16"/>
      <c r="AH1855" s="12">
        <f>AD1855/VLOOKUP(A1855,[1]选股结果!$A$2:$AX$3002,35,FALSE)</f>
        <v>2.04154672150831</v>
      </c>
      <c r="AI1855" s="10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S1855/(1+0.13)+Z1855)</f>
        <v>2400378400.85841</v>
      </c>
      <c r="AJ1855" s="10">
        <f t="shared" si="121"/>
        <v>-1776046113.85841</v>
      </c>
      <c r="AK1855" s="18">
        <f>AD1855-VLOOKUP(A1855,[2]选股结果!$A$2:$G$4900,7,FALSE)</f>
        <v>638277974</v>
      </c>
    </row>
    <row r="1856" spans="1:37">
      <c r="A1856" s="5" t="s">
        <v>3745</v>
      </c>
      <c r="B1856" s="5" t="s">
        <v>3746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/>
      <c r="L1856" s="6">
        <v>0</v>
      </c>
      <c r="M1856" s="6">
        <v>0</v>
      </c>
      <c r="N1856" s="6"/>
      <c r="O1856" s="6">
        <v>0</v>
      </c>
      <c r="P1856" s="6">
        <v>27239491.2</v>
      </c>
      <c r="Q1856" s="6">
        <v>392990344.55</v>
      </c>
      <c r="R1856" s="6"/>
      <c r="S1856" s="6">
        <v>846610874.87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632333303.58</v>
      </c>
      <c r="AA1856" s="6">
        <v>187999229.95</v>
      </c>
      <c r="AB1856" s="10">
        <f t="shared" si="123"/>
        <v>3485608658.97</v>
      </c>
      <c r="AC1856" s="10">
        <f t="shared" si="122"/>
        <v>1694182899.6</v>
      </c>
      <c r="AD1856" s="10">
        <f t="shared" si="120"/>
        <v>1791425759.37</v>
      </c>
      <c r="AE1856" s="12">
        <f>C1856/(1+0.13)/VLOOKUP(A1856,[1]选股结果!$A$2:$AX$3002,3,FALSE)</f>
        <v>0.953011596559408</v>
      </c>
      <c r="AF1856" s="12">
        <f>(S1856/(1+0.1)+Z1856)/(VLOOKUP(A1856,[1]选股结果!$A$2:$AY$3002,51,FALSE))</f>
        <v>0.729470557026424</v>
      </c>
      <c r="AG1856" s="16"/>
      <c r="AH1856" s="12">
        <f>AD1856/VLOOKUP(A1856,[1]选股结果!$A$2:$AX$3002,35,FALSE)</f>
        <v>2.48192162394226</v>
      </c>
      <c r="AI1856" s="10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S1856/(1+0.13)+Z1856)</f>
        <v>540367364.64823</v>
      </c>
      <c r="AJ1856" s="10">
        <f t="shared" si="121"/>
        <v>1251058394.72177</v>
      </c>
      <c r="AK1856" s="18">
        <f>AD1856-VLOOKUP(A1856,[2]选股结果!$A$2:$G$4900,7,FALSE)</f>
        <v>1791499378.54</v>
      </c>
    </row>
    <row r="1857" spans="1:37">
      <c r="A1857" s="5" t="s">
        <v>3747</v>
      </c>
      <c r="B1857" s="5" t="s">
        <v>3748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/>
      <c r="L1857" s="6">
        <v>0</v>
      </c>
      <c r="M1857" s="6">
        <v>0</v>
      </c>
      <c r="N1857" s="6"/>
      <c r="O1857" s="6">
        <v>0</v>
      </c>
      <c r="P1857" s="6">
        <v>4521712724</v>
      </c>
      <c r="Q1857" s="6">
        <v>866285974</v>
      </c>
      <c r="R1857" s="6"/>
      <c r="S1857" s="6">
        <v>11933218264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3741502262</v>
      </c>
      <c r="AA1857" s="6">
        <v>3433054313</v>
      </c>
      <c r="AB1857" s="10">
        <f t="shared" si="123"/>
        <v>29782302029</v>
      </c>
      <c r="AC1857" s="10">
        <f t="shared" si="122"/>
        <v>23629487563</v>
      </c>
      <c r="AD1857" s="10">
        <f t="shared" si="120"/>
        <v>6152814466</v>
      </c>
      <c r="AE1857" s="12">
        <f>C1857/(1+0.13)/VLOOKUP(A1857,[1]选股结果!$A$2:$AX$3002,3,FALSE)</f>
        <v>0.955848514568272</v>
      </c>
      <c r="AF1857" s="12">
        <f>(S1857/(1+0.1)+Z1857)/(VLOOKUP(A1857,[1]选股结果!$A$2:$AY$3002,51,FALSE))</f>
        <v>0.642016640355613</v>
      </c>
      <c r="AG1857" s="16"/>
      <c r="AH1857" s="12">
        <f>AD1857/VLOOKUP(A1857,[1]选股结果!$A$2:$AX$3002,35,FALSE)</f>
        <v>1.88035591924426</v>
      </c>
      <c r="AI1857" s="10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S1857/(1+0.13)+Z1857)</f>
        <v>8423212247.86726</v>
      </c>
      <c r="AJ1857" s="10">
        <f t="shared" si="121"/>
        <v>-2270397781.86726</v>
      </c>
      <c r="AK1857" s="18">
        <f>AD1857-VLOOKUP(A1857,[2]选股结果!$A$2:$G$4900,7,FALSE)</f>
        <v>6048100719</v>
      </c>
    </row>
    <row r="1858" spans="1:37">
      <c r="A1858" s="5" t="s">
        <v>3749</v>
      </c>
      <c r="B1858" s="5" t="s">
        <v>3750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/>
      <c r="L1858" s="6">
        <v>0</v>
      </c>
      <c r="M1858" s="6">
        <v>0</v>
      </c>
      <c r="N1858" s="6"/>
      <c r="O1858" s="6">
        <v>0</v>
      </c>
      <c r="P1858" s="6">
        <v>137404670.08</v>
      </c>
      <c r="Q1858" s="6">
        <v>131260797.09</v>
      </c>
      <c r="R1858" s="6"/>
      <c r="S1858" s="6">
        <v>3303101373.57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440259346.64</v>
      </c>
      <c r="AA1858" s="6">
        <v>272097957.01</v>
      </c>
      <c r="AB1858" s="10">
        <f t="shared" si="123"/>
        <v>3746234937.77</v>
      </c>
      <c r="AC1858" s="10">
        <f t="shared" si="122"/>
        <v>4152863347.3</v>
      </c>
      <c r="AD1858" s="10">
        <f t="shared" si="120"/>
        <v>-406628409.53</v>
      </c>
      <c r="AE1858" s="12">
        <f>C1858/(1+0.13)/VLOOKUP(A1858,[1]选股结果!$A$2:$AX$3002,3,FALSE)</f>
        <v>0.904092644807014</v>
      </c>
      <c r="AF1858" s="12">
        <f>(S1858/(1+0.1)+Z1858)/(VLOOKUP(A1858,[1]选股结果!$A$2:$AY$3002,51,FALSE))</f>
        <v>0.999457149277881</v>
      </c>
      <c r="AG1858" s="16"/>
      <c r="AH1858" s="12">
        <f>AD1858/VLOOKUP(A1858,[1]选股结果!$A$2:$AX$3002,35,FALSE)</f>
        <v>-2.56440840935764</v>
      </c>
      <c r="AI1858" s="10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S1858/(1+0.13)+Z1858)</f>
        <v>81590962.818584</v>
      </c>
      <c r="AJ1858" s="10">
        <f t="shared" si="121"/>
        <v>-488219372.348584</v>
      </c>
      <c r="AK1858" s="18">
        <f>AD1858-VLOOKUP(A1858,[2]选股结果!$A$2:$G$4900,7,FALSE)</f>
        <v>-405413392.08</v>
      </c>
    </row>
    <row r="1859" spans="1:37">
      <c r="A1859" s="5" t="s">
        <v>3751</v>
      </c>
      <c r="B1859" s="5" t="s">
        <v>3752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/>
      <c r="L1859" s="6">
        <v>0</v>
      </c>
      <c r="M1859" s="6">
        <v>0</v>
      </c>
      <c r="N1859" s="6"/>
      <c r="O1859" s="6">
        <v>0</v>
      </c>
      <c r="P1859" s="6">
        <v>690769989.83</v>
      </c>
      <c r="Q1859" s="6">
        <v>185587967.09</v>
      </c>
      <c r="R1859" s="6"/>
      <c r="S1859" s="6">
        <v>1606993385.36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77561112.93</v>
      </c>
      <c r="AA1859" s="6">
        <v>149369957.9</v>
      </c>
      <c r="AB1859" s="10">
        <f t="shared" si="123"/>
        <v>3484654238.82</v>
      </c>
      <c r="AC1859" s="10">
        <f t="shared" si="122"/>
        <v>2524694446.02</v>
      </c>
      <c r="AD1859" s="10">
        <f t="shared" ref="AD1859:AD1882" si="124">AB1859-AC1859</f>
        <v>959959792.8</v>
      </c>
      <c r="AE1859" s="12">
        <f>C1859/(1+0.13)/VLOOKUP(A1859,[1]选股结果!$A$2:$AX$3002,3,FALSE)</f>
        <v>1.2978457842722</v>
      </c>
      <c r="AF1859" s="12">
        <f>(S1859/(1+0.1)+Z1859)/(VLOOKUP(A1859,[1]选股结果!$A$2:$AY$3002,51,FALSE))</f>
        <v>0.924753382673942</v>
      </c>
      <c r="AG1859" s="16"/>
      <c r="AH1859" s="12">
        <f>AD1859/VLOOKUP(A1859,[1]选股结果!$A$2:$AX$3002,35,FALSE)</f>
        <v>2.30878156375043</v>
      </c>
      <c r="AI1859" s="10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S1859/(1+0.13)+Z1859)</f>
        <v>163968927.978407</v>
      </c>
      <c r="AJ1859" s="10">
        <f t="shared" ref="AJ1859:AJ1922" si="125">AD1859-AI1859</f>
        <v>795990864.821593</v>
      </c>
      <c r="AK1859" s="18">
        <f>AD1859-VLOOKUP(A1859,[2]选股结果!$A$2:$G$4900,7,FALSE)</f>
        <v>959964571.87</v>
      </c>
    </row>
    <row r="1860" spans="1:37">
      <c r="A1860" s="5" t="s">
        <v>3753</v>
      </c>
      <c r="B1860" s="5" t="s">
        <v>3754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/>
      <c r="L1860" s="6">
        <v>0</v>
      </c>
      <c r="M1860" s="6">
        <v>0</v>
      </c>
      <c r="N1860" s="6"/>
      <c r="O1860" s="6">
        <v>0</v>
      </c>
      <c r="P1860" s="6">
        <v>158757835.4</v>
      </c>
      <c r="Q1860" s="6">
        <v>56003113.21</v>
      </c>
      <c r="R1860" s="6"/>
      <c r="S1860" s="6">
        <v>923026777.34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44665298.68</v>
      </c>
      <c r="AA1860" s="6">
        <v>23376174.48</v>
      </c>
      <c r="AB1860" s="10">
        <f t="shared" si="123"/>
        <v>562111248.31</v>
      </c>
      <c r="AC1860" s="10">
        <f t="shared" si="122"/>
        <v>1149826085.9</v>
      </c>
      <c r="AD1860" s="10">
        <f t="shared" si="124"/>
        <v>-587714837.59</v>
      </c>
      <c r="AE1860" s="12">
        <f>C1860/(1+0.13)/VLOOKUP(A1860,[1]选股结果!$A$2:$AX$3002,3,FALSE)</f>
        <v>0.863629815275886</v>
      </c>
      <c r="AF1860" s="12">
        <f>(S1860/(1+0.1)+Z1860)/(VLOOKUP(A1860,[1]选股结果!$A$2:$AY$3002,51,FALSE))</f>
        <v>2.28997100261849</v>
      </c>
      <c r="AG1860" s="16"/>
      <c r="AH1860" s="12">
        <f>AD1860/VLOOKUP(A1860,[1]选股结果!$A$2:$AX$3002,35,FALSE)</f>
        <v>4.90442643671755</v>
      </c>
      <c r="AI1860" s="10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S1860/(1+0.13)+Z1860)</f>
        <v>-475567896.253097</v>
      </c>
      <c r="AJ1860" s="10">
        <f t="shared" si="125"/>
        <v>-112146941.336903</v>
      </c>
      <c r="AK1860" s="18">
        <f>AD1860-VLOOKUP(A1860,[2]选股结果!$A$2:$G$4900,7,FALSE)</f>
        <v>-587702354.77</v>
      </c>
    </row>
    <row r="1861" spans="1:37">
      <c r="A1861" s="5" t="s">
        <v>3755</v>
      </c>
      <c r="B1861" s="5" t="s">
        <v>3756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/>
      <c r="L1861" s="6">
        <v>0</v>
      </c>
      <c r="M1861" s="6">
        <v>0</v>
      </c>
      <c r="N1861" s="6"/>
      <c r="O1861" s="6">
        <v>0</v>
      </c>
      <c r="P1861" s="6">
        <v>35166758.46</v>
      </c>
      <c r="Q1861" s="6">
        <v>115687427.15</v>
      </c>
      <c r="R1861" s="6"/>
      <c r="S1861" s="6">
        <v>730874204.33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22549805.67</v>
      </c>
      <c r="AA1861" s="6">
        <v>125084486.61</v>
      </c>
      <c r="AB1861" s="10">
        <f t="shared" si="123"/>
        <v>288543093.45</v>
      </c>
      <c r="AC1861" s="10">
        <f t="shared" si="122"/>
        <v>913675255.07</v>
      </c>
      <c r="AD1861" s="10">
        <f t="shared" si="124"/>
        <v>-625132161.62</v>
      </c>
      <c r="AE1861" s="12">
        <f>C1861/(1+0.13)/VLOOKUP(A1861,[1]选股结果!$A$2:$AX$3002,3,FALSE)</f>
        <v>1.81666856990035</v>
      </c>
      <c r="AF1861" s="12">
        <f>(S1861/(1+0.1)+Z1861)/(VLOOKUP(A1861,[1]选股结果!$A$2:$AY$3002,51,FALSE))</f>
        <v>11.8218173943103</v>
      </c>
      <c r="AG1861" s="16"/>
      <c r="AH1861" s="12">
        <f>AD1861/VLOOKUP(A1861,[1]选股结果!$A$2:$AX$3002,35,FALSE)</f>
        <v>-12.205038281148</v>
      </c>
      <c r="AI1861" s="10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S1861/(1+0.13)+Z1861)</f>
        <v>-611229860.335487</v>
      </c>
      <c r="AJ1861" s="10">
        <f t="shared" si="125"/>
        <v>-13902301.2845132</v>
      </c>
      <c r="AK1861" s="18">
        <f>AD1861-VLOOKUP(A1861,[2]选股结果!$A$2:$G$4900,7,FALSE)</f>
        <v>-625132161.62</v>
      </c>
    </row>
    <row r="1862" spans="1:37">
      <c r="A1862" s="5" t="s">
        <v>3757</v>
      </c>
      <c r="B1862" s="5" t="s">
        <v>3758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/>
      <c r="L1862" s="6">
        <v>0</v>
      </c>
      <c r="M1862" s="6">
        <v>300688</v>
      </c>
      <c r="N1862" s="6"/>
      <c r="O1862" s="6">
        <v>0</v>
      </c>
      <c r="P1862" s="6">
        <v>26120829550.99</v>
      </c>
      <c r="Q1862" s="6">
        <v>105725942821.18</v>
      </c>
      <c r="R1862" s="6"/>
      <c r="S1862" s="6">
        <v>342370367190.71</v>
      </c>
      <c r="T1862" s="6">
        <v>242820946.03</v>
      </c>
      <c r="U1862" s="6">
        <v>250000</v>
      </c>
      <c r="V1862" s="6">
        <v>0</v>
      </c>
      <c r="W1862" s="6">
        <v>0</v>
      </c>
      <c r="X1862" s="6">
        <v>107398539.36</v>
      </c>
      <c r="Y1862" s="6">
        <v>148028923.94</v>
      </c>
      <c r="Z1862" s="6">
        <v>13234957657.7</v>
      </c>
      <c r="AA1862" s="6">
        <v>91825636860.34</v>
      </c>
      <c r="AB1862" s="10">
        <f t="shared" si="123"/>
        <v>521273373531.35</v>
      </c>
      <c r="AC1862" s="10">
        <f t="shared" si="122"/>
        <v>474050289669.07</v>
      </c>
      <c r="AD1862" s="10">
        <f t="shared" si="124"/>
        <v>47223083862.2799</v>
      </c>
      <c r="AE1862" s="12">
        <f>C1862/(1+0.13)/VLOOKUP(A1862,[1]选股结果!$A$2:$AX$3002,3,FALSE)</f>
        <v>0.860893675985351</v>
      </c>
      <c r="AF1862" s="12">
        <f>(S1862/(1+0.1)+Z1862)/(VLOOKUP(A1862,[1]选股结果!$A$2:$AY$3002,51,FALSE))</f>
        <v>0.803066361339076</v>
      </c>
      <c r="AG1862" s="16"/>
      <c r="AH1862" s="12">
        <f>AD1862/VLOOKUP(A1862,[1]选股结果!$A$2:$AX$3002,35,FALSE)</f>
        <v>3.26771562151856</v>
      </c>
      <c r="AI1862" s="10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S1862/(1+0.13)+Z1862)</f>
        <v>87834636393.4033</v>
      </c>
      <c r="AJ1862" s="10">
        <f t="shared" si="125"/>
        <v>-40611552531.1234</v>
      </c>
      <c r="AK1862" s="18">
        <f>AD1862-VLOOKUP(A1862,[2]选股结果!$A$2:$G$4900,7,FALSE)</f>
        <v>47403771087.4699</v>
      </c>
    </row>
    <row r="1863" spans="1:37">
      <c r="A1863" s="5" t="s">
        <v>3759</v>
      </c>
      <c r="B1863" s="5" t="s">
        <v>3760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/>
      <c r="L1863" s="6">
        <v>0</v>
      </c>
      <c r="M1863" s="6">
        <v>0</v>
      </c>
      <c r="N1863" s="6"/>
      <c r="O1863" s="6">
        <v>0</v>
      </c>
      <c r="P1863" s="6">
        <v>271978409.84</v>
      </c>
      <c r="Q1863" s="6">
        <v>390475807.77</v>
      </c>
      <c r="R1863" s="6"/>
      <c r="S1863" s="6">
        <v>3512080888.78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293593814.79</v>
      </c>
      <c r="AA1863" s="6">
        <v>582903923.02</v>
      </c>
      <c r="AB1863" s="10">
        <f t="shared" si="123"/>
        <v>4823575890.81</v>
      </c>
      <c r="AC1863" s="10">
        <f t="shared" si="122"/>
        <v>4660557036.43</v>
      </c>
      <c r="AD1863" s="10">
        <f t="shared" si="124"/>
        <v>163018854.379999</v>
      </c>
      <c r="AE1863" s="12">
        <f>C1863/(1+0.13)/VLOOKUP(A1863,[1]选股结果!$A$2:$AX$3002,3,FALSE)</f>
        <v>0.984237516717847</v>
      </c>
      <c r="AF1863" s="12">
        <f>(S1863/(1+0.1)+Z1863)/(VLOOKUP(A1863,[1]选股结果!$A$2:$AY$3002,51,FALSE))</f>
        <v>0.986722274138521</v>
      </c>
      <c r="AG1863" s="16"/>
      <c r="AH1863" s="12">
        <f>AD1863/VLOOKUP(A1863,[1]选股结果!$A$2:$AX$3002,35,FALSE)</f>
        <v>0.457058413560417</v>
      </c>
      <c r="AI1863" s="10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S1863/(1+0.13)+Z1863)</f>
        <v>131678930.578938</v>
      </c>
      <c r="AJ1863" s="10">
        <f t="shared" si="125"/>
        <v>31339923.8010616</v>
      </c>
      <c r="AK1863" s="18">
        <f>AD1863-VLOOKUP(A1863,[2]选股结果!$A$2:$G$4900,7,FALSE)</f>
        <v>163727728.479999</v>
      </c>
    </row>
    <row r="1864" spans="1:37">
      <c r="A1864" s="5" t="s">
        <v>3761</v>
      </c>
      <c r="B1864" s="5" t="s">
        <v>3762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/>
      <c r="L1864" s="6">
        <v>0</v>
      </c>
      <c r="M1864" s="6">
        <v>0</v>
      </c>
      <c r="N1864" s="6"/>
      <c r="O1864" s="6">
        <v>0</v>
      </c>
      <c r="P1864" s="6">
        <v>31079156.82</v>
      </c>
      <c r="Q1864" s="6">
        <v>24173004.15</v>
      </c>
      <c r="R1864" s="6"/>
      <c r="S1864" s="6">
        <v>672586203.31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72039665.63</v>
      </c>
      <c r="AA1864" s="6">
        <v>106632010.45</v>
      </c>
      <c r="AB1864" s="10">
        <f t="shared" si="123"/>
        <v>982363907.66</v>
      </c>
      <c r="AC1864" s="10">
        <f t="shared" si="122"/>
        <v>882337036.21</v>
      </c>
      <c r="AD1864" s="10">
        <f t="shared" si="124"/>
        <v>100026871.45</v>
      </c>
      <c r="AE1864" s="12">
        <f>C1864/(1+0.13)/VLOOKUP(A1864,[1]选股结果!$A$2:$AX$3002,3,FALSE)</f>
        <v>0.817312584879636</v>
      </c>
      <c r="AF1864" s="12">
        <f>(S1864/(1+0.1)+Z1864)/(VLOOKUP(A1864,[1]选股结果!$A$2:$AY$3002,51,FALSE))</f>
        <v>0.727737509054824</v>
      </c>
      <c r="AG1864" s="16"/>
      <c r="AH1864" s="12">
        <f>AD1864/VLOOKUP(A1864,[1]选股结果!$A$2:$AX$3002,35,FALSE)</f>
        <v>2.59193865251775</v>
      </c>
      <c r="AI1864" s="10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S1864/(1+0.13)+Z1864)</f>
        <v>271938388.332124</v>
      </c>
      <c r="AJ1864" s="10">
        <f t="shared" si="125"/>
        <v>-171911516.882124</v>
      </c>
      <c r="AK1864" s="18">
        <f>AD1864-VLOOKUP(A1864,[2]选股结果!$A$2:$G$4900,7,FALSE)</f>
        <v>101068950.06</v>
      </c>
    </row>
    <row r="1865" spans="1:37">
      <c r="A1865" s="5" t="s">
        <v>3763</v>
      </c>
      <c r="B1865" s="5" t="s">
        <v>3764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/>
      <c r="L1865" s="6">
        <v>0</v>
      </c>
      <c r="M1865" s="6">
        <v>0</v>
      </c>
      <c r="N1865" s="6"/>
      <c r="O1865" s="6">
        <v>0</v>
      </c>
      <c r="P1865" s="6">
        <v>621255731.24</v>
      </c>
      <c r="Q1865" s="6">
        <v>137289660.38</v>
      </c>
      <c r="R1865" s="6"/>
      <c r="S1865" s="6">
        <v>977459743.79</v>
      </c>
      <c r="T1865" s="6">
        <v>77497081</v>
      </c>
      <c r="U1865" s="6">
        <v>0</v>
      </c>
      <c r="V1865" s="6">
        <v>0</v>
      </c>
      <c r="W1865" s="6">
        <v>0</v>
      </c>
      <c r="X1865" s="6">
        <v>6097268.74</v>
      </c>
      <c r="Y1865" s="6">
        <v>0</v>
      </c>
      <c r="Z1865" s="6">
        <v>517394264.33</v>
      </c>
      <c r="AA1865" s="6">
        <v>301107100.65</v>
      </c>
      <c r="AB1865" s="10">
        <f t="shared" si="123"/>
        <v>3513384732.57</v>
      </c>
      <c r="AC1865" s="10">
        <f t="shared" si="122"/>
        <v>2500811189.75</v>
      </c>
      <c r="AD1865" s="10">
        <f t="shared" si="124"/>
        <v>1012573542.82</v>
      </c>
      <c r="AE1865" s="12">
        <f>C1865/(1+0.13)/VLOOKUP(A1865,[1]选股结果!$A$2:$AX$3002,3,FALSE)</f>
        <v>1.79413739330836</v>
      </c>
      <c r="AF1865" s="12">
        <f>(S1865/(1+0.1)+Z1865)/(VLOOKUP(A1865,[1]选股结果!$A$2:$AY$3002,51,FALSE))</f>
        <v>0.961103406989313</v>
      </c>
      <c r="AG1865" s="16"/>
      <c r="AH1865" s="12">
        <f>AD1865/VLOOKUP(A1865,[1]选股结果!$A$2:$AX$3002,35,FALSE)</f>
        <v>9.14500962392096</v>
      </c>
      <c r="AI1865" s="10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S1865/(1+0.13)+Z1865)</f>
        <v>80492802.5169911</v>
      </c>
      <c r="AJ1865" s="10">
        <f t="shared" si="125"/>
        <v>932080740.303009</v>
      </c>
      <c r="AK1865" s="18">
        <f>AD1865-VLOOKUP(A1865,[2]选股结果!$A$2:$G$4900,7,FALSE)</f>
        <v>1035924560.89</v>
      </c>
    </row>
    <row r="1866" spans="1:37">
      <c r="A1866" s="5" t="s">
        <v>3765</v>
      </c>
      <c r="B1866" s="5" t="s">
        <v>3766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/>
      <c r="L1866" s="6">
        <v>0</v>
      </c>
      <c r="M1866" s="6">
        <v>0</v>
      </c>
      <c r="N1866" s="6"/>
      <c r="O1866" s="6">
        <v>0</v>
      </c>
      <c r="P1866" s="6">
        <v>1287810711.51</v>
      </c>
      <c r="Q1866" s="6">
        <v>297649860.82</v>
      </c>
      <c r="R1866" s="6"/>
      <c r="S1866" s="6">
        <v>47582451928.3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520735059.46</v>
      </c>
      <c r="AA1866" s="6">
        <v>315076648.09</v>
      </c>
      <c r="AB1866" s="10">
        <f t="shared" si="123"/>
        <v>49747355572.96</v>
      </c>
      <c r="AC1866" s="10">
        <f t="shared" si="122"/>
        <v>49706074347.36</v>
      </c>
      <c r="AD1866" s="10">
        <f t="shared" si="124"/>
        <v>41281225.5999985</v>
      </c>
      <c r="AE1866" s="12">
        <f>C1866/(1+0.13)/VLOOKUP(A1866,[1]选股结果!$A$2:$AX$3002,3,FALSE)</f>
        <v>0.878970673341231</v>
      </c>
      <c r="AF1866" s="12">
        <f>(S1866/(1+0.1)+Z1866)/(VLOOKUP(A1866,[1]选股结果!$A$2:$AY$3002,51,FALSE))</f>
        <v>0.925867062674587</v>
      </c>
      <c r="AG1866" s="16"/>
      <c r="AH1866" s="12">
        <f>AD1866/VLOOKUP(A1866,[1]选股结果!$A$2:$AX$3002,35,FALSE)</f>
        <v>0.0214308093031659</v>
      </c>
      <c r="AI1866" s="10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S1866/(1+0.13)+Z1866)</f>
        <v>4653616576.69141</v>
      </c>
      <c r="AJ1866" s="10">
        <f t="shared" si="125"/>
        <v>-4612335351.09142</v>
      </c>
      <c r="AK1866" s="18">
        <f>AD1866-VLOOKUP(A1866,[2]选股结果!$A$2:$G$4900,7,FALSE)</f>
        <v>333046147.889998</v>
      </c>
    </row>
    <row r="1867" spans="1:37">
      <c r="A1867" s="5" t="s">
        <v>3767</v>
      </c>
      <c r="B1867" s="5" t="s">
        <v>3768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/>
      <c r="L1867" s="6">
        <v>0</v>
      </c>
      <c r="M1867" s="6">
        <v>0</v>
      </c>
      <c r="N1867" s="6"/>
      <c r="O1867" s="6">
        <v>0</v>
      </c>
      <c r="P1867" s="6">
        <v>157824107.81</v>
      </c>
      <c r="Q1867" s="6">
        <v>143753367.55</v>
      </c>
      <c r="R1867" s="6"/>
      <c r="S1867" s="6">
        <v>431260284.3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112214472.06</v>
      </c>
      <c r="AA1867" s="6">
        <v>826558082.32</v>
      </c>
      <c r="AB1867" s="10">
        <f t="shared" si="123"/>
        <v>1640000444.9</v>
      </c>
      <c r="AC1867" s="10">
        <f t="shared" si="122"/>
        <v>1527856946.49</v>
      </c>
      <c r="AD1867" s="10">
        <f t="shared" si="124"/>
        <v>112143498.41</v>
      </c>
      <c r="AE1867" s="12">
        <f>C1867/(1+0.13)/VLOOKUP(A1867,[1]选股结果!$A$2:$AX$3002,3,FALSE)</f>
        <v>0.777477242620808</v>
      </c>
      <c r="AF1867" s="12">
        <f>(S1867/(1+0.1)+Z1867)/(VLOOKUP(A1867,[1]选股结果!$A$2:$AY$3002,51,FALSE))</f>
        <v>0.310219764203011</v>
      </c>
      <c r="AG1867" s="16"/>
      <c r="AH1867" s="12">
        <f>AD1867/VLOOKUP(A1867,[1]选股结果!$A$2:$AX$3002,35,FALSE)</f>
        <v>2.33534531140003</v>
      </c>
      <c r="AI1867" s="10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S1867/(1+0.13)+Z1867)</f>
        <v>1131661982.07796</v>
      </c>
      <c r="AJ1867" s="10">
        <f t="shared" si="125"/>
        <v>-1019518483.66796</v>
      </c>
      <c r="AK1867" s="18">
        <f>AD1867-VLOOKUP(A1867,[2]选股结果!$A$2:$G$4900,7,FALSE)</f>
        <v>112158173.57</v>
      </c>
    </row>
    <row r="1868" spans="1:37">
      <c r="A1868" s="5" t="s">
        <v>3769</v>
      </c>
      <c r="B1868" s="5" t="s">
        <v>3770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/>
      <c r="L1868" s="6">
        <v>0</v>
      </c>
      <c r="M1868" s="6">
        <v>0</v>
      </c>
      <c r="N1868" s="6"/>
      <c r="O1868" s="6">
        <v>0</v>
      </c>
      <c r="P1868" s="6">
        <v>57201025.89</v>
      </c>
      <c r="Q1868" s="6">
        <v>9451924.09</v>
      </c>
      <c r="R1868" s="6"/>
      <c r="S1868" s="6">
        <v>209905728.21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157580552.31</v>
      </c>
      <c r="AA1868" s="6">
        <v>121381309</v>
      </c>
      <c r="AB1868" s="10">
        <f t="shared" si="123"/>
        <v>556662425.71</v>
      </c>
      <c r="AC1868" s="10">
        <f t="shared" si="122"/>
        <v>546068615.41</v>
      </c>
      <c r="AD1868" s="10">
        <f t="shared" si="124"/>
        <v>10593810.3000001</v>
      </c>
      <c r="AE1868" s="12">
        <f>C1868/(1+0.13)/VLOOKUP(A1868,[1]选股结果!$A$2:$AX$3002,3,FALSE)</f>
        <v>1.17007846885159</v>
      </c>
      <c r="AF1868" s="12">
        <f>(S1868/(1+0.1)+Z1868)/(VLOOKUP(A1868,[1]选股结果!$A$2:$AY$3002,51,FALSE))</f>
        <v>0.765586200959621</v>
      </c>
      <c r="AG1868" s="16"/>
      <c r="AH1868" s="12">
        <f>AD1868/VLOOKUP(A1868,[1]选股结果!$A$2:$AX$3002,35,FALSE)</f>
        <v>-0.350171180746545</v>
      </c>
      <c r="AI1868" s="10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S1868/(1+0.13)+Z1868)</f>
        <v>111743437.34823</v>
      </c>
      <c r="AJ1868" s="10">
        <f t="shared" si="125"/>
        <v>-101149627.04823</v>
      </c>
      <c r="AK1868" s="18">
        <f>AD1868-VLOOKUP(A1868,[2]选股结果!$A$2:$G$4900,7,FALSE)</f>
        <v>10593810.3000001</v>
      </c>
    </row>
    <row r="1869" spans="1:37">
      <c r="A1869" s="5" t="s">
        <v>3771</v>
      </c>
      <c r="B1869" s="5" t="s">
        <v>3772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/>
      <c r="L1869" s="6">
        <v>0</v>
      </c>
      <c r="M1869" s="6">
        <v>0</v>
      </c>
      <c r="N1869" s="6"/>
      <c r="O1869" s="6">
        <v>0</v>
      </c>
      <c r="P1869" s="6">
        <v>169748348.26</v>
      </c>
      <c r="Q1869" s="6">
        <v>186730648.48</v>
      </c>
      <c r="R1869" s="6"/>
      <c r="S1869" s="6">
        <v>5674042175.34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428816480.39</v>
      </c>
      <c r="AA1869" s="6">
        <v>206132555.39</v>
      </c>
      <c r="AB1869" s="10">
        <f t="shared" si="123"/>
        <v>8085082948.9</v>
      </c>
      <c r="AC1869" s="10">
        <f t="shared" si="122"/>
        <v>6478739559.38</v>
      </c>
      <c r="AD1869" s="10">
        <f t="shared" si="124"/>
        <v>1606343389.52</v>
      </c>
      <c r="AE1869" s="12">
        <f>C1869/(1+0.13)/VLOOKUP(A1869,[1]选股结果!$A$2:$AX$3002,3,FALSE)</f>
        <v>1.04764274003927</v>
      </c>
      <c r="AF1869" s="12">
        <f>(S1869/(1+0.1)+Z1869)/(VLOOKUP(A1869,[1]选股结果!$A$2:$AY$3002,51,FALSE))</f>
        <v>0.868117163511436</v>
      </c>
      <c r="AG1869" s="16"/>
      <c r="AH1869" s="12">
        <f>AD1869/VLOOKUP(A1869,[1]选股结果!$A$2:$AX$3002,35,FALSE)</f>
        <v>-3.62971544035918</v>
      </c>
      <c r="AI1869" s="10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S1869/(1+0.13)+Z1869)</f>
        <v>985716702.667168</v>
      </c>
      <c r="AJ1869" s="10">
        <f t="shared" si="125"/>
        <v>620626686.852831</v>
      </c>
      <c r="AK1869" s="18">
        <f>AD1869-VLOOKUP(A1869,[2]选股结果!$A$2:$G$4900,7,FALSE)</f>
        <v>1606576713.77</v>
      </c>
    </row>
    <row r="1870" spans="1:37">
      <c r="A1870" s="5" t="s">
        <v>3773</v>
      </c>
      <c r="B1870" s="5" t="s">
        <v>3774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/>
      <c r="L1870" s="6">
        <v>0</v>
      </c>
      <c r="M1870" s="6">
        <v>0</v>
      </c>
      <c r="N1870" s="6"/>
      <c r="O1870" s="6">
        <v>0</v>
      </c>
      <c r="P1870" s="6">
        <v>332144752.46</v>
      </c>
      <c r="Q1870" s="6">
        <v>48577232.53</v>
      </c>
      <c r="R1870" s="6"/>
      <c r="S1870" s="6">
        <v>2450625125.82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136926366.6</v>
      </c>
      <c r="AA1870" s="6">
        <v>123300407.88</v>
      </c>
      <c r="AB1870" s="10">
        <f t="shared" si="123"/>
        <v>3678843062.38</v>
      </c>
      <c r="AC1870" s="10">
        <f t="shared" si="122"/>
        <v>3042996652.76</v>
      </c>
      <c r="AD1870" s="10">
        <f t="shared" si="124"/>
        <v>635846409.62</v>
      </c>
      <c r="AE1870" s="12">
        <f>C1870/(1+0.13)/VLOOKUP(A1870,[1]选股结果!$A$2:$AX$3002,3,FALSE)</f>
        <v>0.688517468495408</v>
      </c>
      <c r="AF1870" s="12">
        <f>(S1870/(1+0.1)+Z1870)/(VLOOKUP(A1870,[1]选股结果!$A$2:$AY$3002,51,FALSE))</f>
        <v>0.648893732337673</v>
      </c>
      <c r="AG1870" s="16"/>
      <c r="AH1870" s="12">
        <f>AD1870/VLOOKUP(A1870,[1]选股结果!$A$2:$AX$3002,35,FALSE)</f>
        <v>0.557720374999035</v>
      </c>
      <c r="AI1870" s="10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S1870/(1+0.13)+Z1870)</f>
        <v>1338684936.50938</v>
      </c>
      <c r="AJ1870" s="10">
        <f t="shared" si="125"/>
        <v>-702838526.889381</v>
      </c>
      <c r="AK1870" s="18">
        <f>AD1870-VLOOKUP(A1870,[2]选股结果!$A$2:$G$4900,7,FALSE)</f>
        <v>635846409.62</v>
      </c>
    </row>
    <row r="1871" spans="1:37">
      <c r="A1871" s="5" t="s">
        <v>3775</v>
      </c>
      <c r="B1871" s="5" t="s">
        <v>3776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/>
      <c r="L1871" s="6">
        <v>0</v>
      </c>
      <c r="M1871" s="6">
        <v>0</v>
      </c>
      <c r="N1871" s="6"/>
      <c r="O1871" s="6">
        <v>0</v>
      </c>
      <c r="P1871" s="6">
        <v>280973773.2</v>
      </c>
      <c r="Q1871" s="6">
        <v>77364905.51</v>
      </c>
      <c r="R1871" s="6"/>
      <c r="S1871" s="6">
        <v>9397378486.37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1494404068.06</v>
      </c>
      <c r="AA1871" s="6">
        <v>265273881.07</v>
      </c>
      <c r="AB1871" s="10">
        <f t="shared" si="123"/>
        <v>11211671316.71</v>
      </c>
      <c r="AC1871" s="10">
        <f t="shared" si="122"/>
        <v>11438030208.7</v>
      </c>
      <c r="AD1871" s="10">
        <f t="shared" si="124"/>
        <v>-226358891.99</v>
      </c>
      <c r="AE1871" s="12">
        <f>C1871/(1+0.13)/VLOOKUP(A1871,[1]选股结果!$A$2:$AX$3002,3,FALSE)</f>
        <v>0.827513717182335</v>
      </c>
      <c r="AF1871" s="12">
        <f>(S1871/(1+0.1)+Z1871)/(VLOOKUP(A1871,[1]选股结果!$A$2:$AY$3002,51,FALSE))</f>
        <v>0.852664753030079</v>
      </c>
      <c r="AG1871" s="16"/>
      <c r="AH1871" s="12">
        <f>AD1871/VLOOKUP(A1871,[1]选股结果!$A$2:$AX$3002,35,FALSE)</f>
        <v>-1.66367010371219</v>
      </c>
      <c r="AI1871" s="10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S1871/(1+0.13)+Z1871)</f>
        <v>1961221479.49991</v>
      </c>
      <c r="AJ1871" s="10">
        <f t="shared" si="125"/>
        <v>-2187580371.48991</v>
      </c>
      <c r="AK1871" s="18">
        <f>AD1871-VLOOKUP(A1871,[2]选股结果!$A$2:$G$4900,7,FALSE)</f>
        <v>-213989680.29</v>
      </c>
    </row>
    <row r="1872" spans="1:37">
      <c r="A1872" s="5" t="s">
        <v>3777</v>
      </c>
      <c r="B1872" s="5" t="s">
        <v>3778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/>
      <c r="L1872" s="6">
        <v>0</v>
      </c>
      <c r="M1872" s="6">
        <v>0</v>
      </c>
      <c r="N1872" s="6"/>
      <c r="O1872" s="6">
        <v>0</v>
      </c>
      <c r="P1872" s="6">
        <v>3982896.28</v>
      </c>
      <c r="Q1872" s="6">
        <v>29097731.89</v>
      </c>
      <c r="R1872" s="6"/>
      <c r="S1872" s="6">
        <v>161742583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26607928.66</v>
      </c>
      <c r="AA1872" s="6">
        <v>33839511.79</v>
      </c>
      <c r="AB1872" s="10">
        <f t="shared" si="123"/>
        <v>63635869.94</v>
      </c>
      <c r="AC1872" s="10">
        <f t="shared" si="122"/>
        <v>226172919.73</v>
      </c>
      <c r="AD1872" s="10">
        <f t="shared" si="124"/>
        <v>-162537049.79</v>
      </c>
      <c r="AE1872" s="12">
        <f>C1872/(1+0.13)/VLOOKUP(A1872,[1]选股结果!$A$2:$AX$3002,3,FALSE)</f>
        <v>0.955647958525645</v>
      </c>
      <c r="AF1872" s="12">
        <f>(S1872/(1+0.1)+Z1872)/(VLOOKUP(A1872,[1]选股结果!$A$2:$AY$3002,51,FALSE))</f>
        <v>3.3371887448469</v>
      </c>
      <c r="AG1872" s="16"/>
      <c r="AH1872" s="12">
        <f>AD1872/VLOOKUP(A1872,[1]选股结果!$A$2:$AX$3002,35,FALSE)</f>
        <v>-0.961330076373007</v>
      </c>
      <c r="AI1872" s="10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S1872/(1+0.13)+Z1872)</f>
        <v>-117709149.24354</v>
      </c>
      <c r="AJ1872" s="10">
        <f t="shared" si="125"/>
        <v>-44827900.5464602</v>
      </c>
      <c r="AK1872" s="18">
        <f>AD1872-VLOOKUP(A1872,[2]选股结果!$A$2:$G$4900,7,FALSE)</f>
        <v>-161850036.6</v>
      </c>
    </row>
    <row r="1873" spans="1:37">
      <c r="A1873" s="5" t="s">
        <v>3779</v>
      </c>
      <c r="B1873" s="5" t="s">
        <v>3780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/>
      <c r="L1873" s="6">
        <v>0</v>
      </c>
      <c r="M1873" s="6">
        <v>482711767.13</v>
      </c>
      <c r="N1873" s="6"/>
      <c r="O1873" s="6">
        <v>0</v>
      </c>
      <c r="P1873" s="6">
        <v>177681067.54</v>
      </c>
      <c r="Q1873" s="6">
        <v>113029811.18</v>
      </c>
      <c r="R1873" s="6"/>
      <c r="S1873" s="6">
        <v>69189854.26</v>
      </c>
      <c r="T1873" s="6">
        <v>0</v>
      </c>
      <c r="U1873" s="6">
        <v>0</v>
      </c>
      <c r="V1873" s="6">
        <v>0</v>
      </c>
      <c r="W1873" s="6">
        <v>0</v>
      </c>
      <c r="X1873" s="6">
        <v>418799685.51</v>
      </c>
      <c r="Y1873" s="6">
        <v>0</v>
      </c>
      <c r="Z1873" s="6">
        <v>554999182.77</v>
      </c>
      <c r="AA1873" s="6">
        <v>979138797.55</v>
      </c>
      <c r="AB1873" s="10">
        <f t="shared" si="123"/>
        <v>2358070652.14</v>
      </c>
      <c r="AC1873" s="10">
        <f t="shared" si="122"/>
        <v>2199808587.63</v>
      </c>
      <c r="AD1873" s="10">
        <f t="shared" si="124"/>
        <v>158262064.51</v>
      </c>
      <c r="AE1873" s="12">
        <f>C1873/(1+0.13)/VLOOKUP(A1873,[1]选股结果!$A$2:$AX$3002,3,FALSE)</f>
        <v>1.01753631831659</v>
      </c>
      <c r="AF1873" s="12">
        <f>(S1873/(1+0.1)+Z1873)/(VLOOKUP(A1873,[1]选股结果!$A$2:$AY$3002,51,FALSE))</f>
        <v>4.36156431765667</v>
      </c>
      <c r="AG1873" s="16"/>
      <c r="AH1873" s="12">
        <f>AD1873/VLOOKUP(A1873,[1]选股结果!$A$2:$AX$3002,35,FALSE)</f>
        <v>0.375967265020455</v>
      </c>
      <c r="AI1873" s="10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S1873/(1+0.13)+Z1873)</f>
        <v>-474560005.882124</v>
      </c>
      <c r="AJ1873" s="10">
        <f t="shared" si="125"/>
        <v>632822070.392124</v>
      </c>
      <c r="AK1873" s="18">
        <f>AD1873-VLOOKUP(A1873,[2]选股结果!$A$2:$G$4900,7,FALSE)</f>
        <v>158291717.63</v>
      </c>
    </row>
    <row r="1874" spans="1:37">
      <c r="A1874" s="5" t="s">
        <v>3781</v>
      </c>
      <c r="B1874" s="5" t="s">
        <v>3782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/>
      <c r="L1874" s="6">
        <v>0</v>
      </c>
      <c r="M1874" s="6">
        <v>0</v>
      </c>
      <c r="N1874" s="6"/>
      <c r="O1874" s="6">
        <v>0</v>
      </c>
      <c r="P1874" s="6">
        <v>907516120.49</v>
      </c>
      <c r="Q1874" s="6">
        <v>217035242.89</v>
      </c>
      <c r="R1874" s="6"/>
      <c r="S1874" s="6">
        <v>832018895.99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316578383.33</v>
      </c>
      <c r="AA1874" s="6">
        <v>504538463.74</v>
      </c>
      <c r="AB1874" s="10">
        <f t="shared" si="123"/>
        <v>5700473798.81</v>
      </c>
      <c r="AC1874" s="10">
        <f t="shared" ref="AC1874:AC1937" si="126">S1874+T1874+U1874+V1874+W1874+X1874+Y1874+Z1874+AA1874+P1874</f>
        <v>2560651863.55</v>
      </c>
      <c r="AD1874" s="10">
        <f t="shared" si="124"/>
        <v>3139821935.26</v>
      </c>
      <c r="AE1874" s="12">
        <f>C1874/(1+0.13)/VLOOKUP(A1874,[1]选股结果!$A$2:$AX$3002,3,FALSE)</f>
        <v>2.02668865201846</v>
      </c>
      <c r="AF1874" s="12">
        <f>(S1874/(1+0.1)+Z1874)/(VLOOKUP(A1874,[1]选股结果!$A$2:$AY$3002,51,FALSE))</f>
        <v>0.581164333128234</v>
      </c>
      <c r="AG1874" s="16"/>
      <c r="AH1874" s="12">
        <f>AD1874/VLOOKUP(A1874,[1]选股结果!$A$2:$AX$3002,35,FALSE)</f>
        <v>43.8210600365725</v>
      </c>
      <c r="AI1874" s="10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S1874/(1+0.13)+Z1874)</f>
        <v>793345120.414248</v>
      </c>
      <c r="AJ1874" s="10">
        <f t="shared" si="125"/>
        <v>2346476814.84575</v>
      </c>
      <c r="AK1874" s="18">
        <f>AD1874-VLOOKUP(A1874,[2]选股结果!$A$2:$G$4900,7,FALSE)</f>
        <v>3139488799.08</v>
      </c>
    </row>
    <row r="1875" spans="1:37">
      <c r="A1875" s="5" t="s">
        <v>3783</v>
      </c>
      <c r="B1875" s="5" t="s">
        <v>3784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/>
      <c r="L1875" s="6">
        <v>0</v>
      </c>
      <c r="M1875" s="6">
        <v>0</v>
      </c>
      <c r="N1875" s="6"/>
      <c r="O1875" s="6">
        <v>0</v>
      </c>
      <c r="P1875" s="6">
        <v>1314828902.46</v>
      </c>
      <c r="Q1875" s="6">
        <v>580649573.78</v>
      </c>
      <c r="R1875" s="6"/>
      <c r="S1875" s="6">
        <v>24326806611.21</v>
      </c>
      <c r="T1875" s="6">
        <v>1279087766.07</v>
      </c>
      <c r="U1875" s="6">
        <v>41929381.8</v>
      </c>
      <c r="V1875" s="6">
        <v>0</v>
      </c>
      <c r="W1875" s="6">
        <v>0</v>
      </c>
      <c r="X1875" s="6">
        <v>217838923.52</v>
      </c>
      <c r="Y1875" s="6">
        <v>0</v>
      </c>
      <c r="Z1875" s="6">
        <v>1519858203.77</v>
      </c>
      <c r="AA1875" s="6">
        <v>1375970247.73</v>
      </c>
      <c r="AB1875" s="10">
        <f t="shared" si="123"/>
        <v>32790698633.7</v>
      </c>
      <c r="AC1875" s="10">
        <f t="shared" si="126"/>
        <v>30076320036.56</v>
      </c>
      <c r="AD1875" s="10">
        <f t="shared" si="124"/>
        <v>2714378597.14</v>
      </c>
      <c r="AE1875" s="12">
        <f>C1875/(1+0.13)/VLOOKUP(A1875,[1]选股结果!$A$2:$AX$3002,3,FALSE)</f>
        <v>0.858928312468456</v>
      </c>
      <c r="AF1875" s="12">
        <f>(S1875/(1+0.1)+Z1875)/(VLOOKUP(A1875,[1]选股结果!$A$2:$AY$3002,51,FALSE))</f>
        <v>0.833950162465233</v>
      </c>
      <c r="AG1875" s="16"/>
      <c r="AH1875" s="12">
        <f>AD1875/VLOOKUP(A1875,[1]选股结果!$A$2:$AX$3002,35,FALSE)</f>
        <v>0.950423848956569</v>
      </c>
      <c r="AI1875" s="10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S1875/(1+0.13)+Z1875)</f>
        <v>5293180678.93132</v>
      </c>
      <c r="AJ1875" s="10">
        <f t="shared" si="125"/>
        <v>-2578802081.79132</v>
      </c>
      <c r="AK1875" s="18">
        <f>AD1875-VLOOKUP(A1875,[2]选股结果!$A$2:$G$4900,7,FALSE)</f>
        <v>2719029954.87</v>
      </c>
    </row>
    <row r="1876" spans="1:37">
      <c r="A1876" s="5" t="s">
        <v>3785</v>
      </c>
      <c r="B1876" s="5" t="s">
        <v>3786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/>
      <c r="L1876" s="6">
        <v>0</v>
      </c>
      <c r="M1876" s="6">
        <v>0</v>
      </c>
      <c r="N1876" s="6"/>
      <c r="O1876" s="6">
        <v>0</v>
      </c>
      <c r="P1876" s="6">
        <v>117491776.17</v>
      </c>
      <c r="Q1876" s="6">
        <v>22657943.11</v>
      </c>
      <c r="R1876" s="6"/>
      <c r="S1876" s="6">
        <v>127326760.28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252206701.94</v>
      </c>
      <c r="AA1876" s="6">
        <v>214056293.4</v>
      </c>
      <c r="AB1876" s="10">
        <f t="shared" si="123"/>
        <v>827636138.26</v>
      </c>
      <c r="AC1876" s="10">
        <f t="shared" si="126"/>
        <v>711081531.79</v>
      </c>
      <c r="AD1876" s="10">
        <f t="shared" si="124"/>
        <v>116554606.47</v>
      </c>
      <c r="AE1876" s="12">
        <f>C1876/(1+0.13)/VLOOKUP(A1876,[1]选股结果!$A$2:$AX$3002,3,FALSE)</f>
        <v>0.913520557546086</v>
      </c>
      <c r="AF1876" s="12">
        <f>(S1876/(1+0.1)+Z1876)/(VLOOKUP(A1876,[1]选股结果!$A$2:$AY$3002,51,FALSE))</f>
        <v>0.518129975884092</v>
      </c>
      <c r="AG1876" s="16"/>
      <c r="AH1876" s="12">
        <f>AD1876/VLOOKUP(A1876,[1]选股结果!$A$2:$AX$3002,35,FALSE)</f>
        <v>9.36406949789282</v>
      </c>
      <c r="AI1876" s="10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S1876/(1+0.13)+Z1876)</f>
        <v>345280767.939646</v>
      </c>
      <c r="AJ1876" s="10">
        <f t="shared" si="125"/>
        <v>-228726161.469646</v>
      </c>
      <c r="AK1876" s="18">
        <f>AD1876-VLOOKUP(A1876,[2]选股结果!$A$2:$G$4900,7,FALSE)</f>
        <v>116554606.47</v>
      </c>
    </row>
    <row r="1877" spans="1:37">
      <c r="A1877" s="5" t="s">
        <v>3787</v>
      </c>
      <c r="B1877" s="5" t="s">
        <v>3788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/>
      <c r="L1877" s="6">
        <v>0</v>
      </c>
      <c r="M1877" s="6">
        <v>0</v>
      </c>
      <c r="N1877" s="6"/>
      <c r="O1877" s="6">
        <v>0</v>
      </c>
      <c r="P1877" s="6">
        <v>284473613.19</v>
      </c>
      <c r="Q1877" s="6">
        <v>754299820.26</v>
      </c>
      <c r="R1877" s="6"/>
      <c r="S1877" s="6">
        <v>7943626314.23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1493420961.92</v>
      </c>
      <c r="AA1877" s="6">
        <v>566682928.34</v>
      </c>
      <c r="AB1877" s="10">
        <f t="shared" si="123"/>
        <v>9787646693.14</v>
      </c>
      <c r="AC1877" s="10">
        <f t="shared" si="126"/>
        <v>10288203817.68</v>
      </c>
      <c r="AD1877" s="10">
        <f t="shared" si="124"/>
        <v>-500557124.540001</v>
      </c>
      <c r="AE1877" s="12">
        <f>C1877/(1+0.13)/VLOOKUP(A1877,[1]选股结果!$A$2:$AX$3002,3,FALSE)</f>
        <v>0.969897535493933</v>
      </c>
      <c r="AF1877" s="12">
        <f>(S1877/(1+0.1)+Z1877)/(VLOOKUP(A1877,[1]选股结果!$A$2:$AY$3002,51,FALSE))</f>
        <v>1.03189937585913</v>
      </c>
      <c r="AG1877" s="16"/>
      <c r="AH1877" s="12">
        <f>AD1877/VLOOKUP(A1877,[1]选股结果!$A$2:$AX$3002,35,FALSE)</f>
        <v>7.64798898884939</v>
      </c>
      <c r="AI1877" s="10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S1877/(1+0.13)+Z1877)</f>
        <v>-77685302.8935394</v>
      </c>
      <c r="AJ1877" s="10">
        <f t="shared" si="125"/>
        <v>-422871821.646461</v>
      </c>
      <c r="AK1877" s="18">
        <f>AD1877-VLOOKUP(A1877,[2]选股结果!$A$2:$G$4900,7,FALSE)</f>
        <v>-489288700.560001</v>
      </c>
    </row>
    <row r="1878" spans="1:37">
      <c r="A1878" s="5" t="s">
        <v>3789</v>
      </c>
      <c r="B1878" s="5" t="s">
        <v>3790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/>
      <c r="L1878" s="6">
        <v>0</v>
      </c>
      <c r="M1878" s="6">
        <v>0</v>
      </c>
      <c r="N1878" s="6"/>
      <c r="O1878" s="6">
        <v>0</v>
      </c>
      <c r="P1878" s="6">
        <v>92638545.22</v>
      </c>
      <c r="Q1878" s="6">
        <v>51488492.27</v>
      </c>
      <c r="R1878" s="6"/>
      <c r="S1878" s="6">
        <v>639484697.2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181491339.84</v>
      </c>
      <c r="AA1878" s="6">
        <v>90937319.38</v>
      </c>
      <c r="AB1878" s="10">
        <f t="shared" si="123"/>
        <v>1136871030.39</v>
      </c>
      <c r="AC1878" s="10">
        <f t="shared" si="126"/>
        <v>1004551901.64</v>
      </c>
      <c r="AD1878" s="10">
        <f t="shared" si="124"/>
        <v>132319128.75</v>
      </c>
      <c r="AE1878" s="12">
        <f>C1878/(1+0.13)/VLOOKUP(A1878,[1]选股结果!$A$2:$AX$3002,3,FALSE)</f>
        <v>1.13798936440068</v>
      </c>
      <c r="AF1878" s="12">
        <f>(S1878/(1+0.1)+Z1878)/(VLOOKUP(A1878,[1]选股结果!$A$2:$AY$3002,51,FALSE))</f>
        <v>0.999271672297184</v>
      </c>
      <c r="AG1878" s="16"/>
      <c r="AH1878" s="12">
        <f>AD1878/VLOOKUP(A1878,[1]选股结果!$A$2:$AX$3002,35,FALSE)</f>
        <v>1.63000008917756</v>
      </c>
      <c r="AI1878" s="10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S1878/(1+0.13)+Z1878)</f>
        <v>15990066.7210619</v>
      </c>
      <c r="AJ1878" s="10">
        <f t="shared" si="125"/>
        <v>116329062.028938</v>
      </c>
      <c r="AK1878" s="18">
        <f>AD1878-VLOOKUP(A1878,[2]选股结果!$A$2:$G$4900,7,FALSE)</f>
        <v>132319128.75</v>
      </c>
    </row>
    <row r="1879" spans="1:37">
      <c r="A1879" s="5" t="s">
        <v>3791</v>
      </c>
      <c r="B1879" s="5" t="s">
        <v>3792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/>
      <c r="L1879" s="6">
        <v>0</v>
      </c>
      <c r="M1879" s="6">
        <v>0</v>
      </c>
      <c r="N1879" s="6"/>
      <c r="O1879" s="6">
        <v>0</v>
      </c>
      <c r="P1879" s="6">
        <v>279609350.91</v>
      </c>
      <c r="Q1879" s="6">
        <v>354848583.71</v>
      </c>
      <c r="R1879" s="6"/>
      <c r="S1879" s="6">
        <v>3347011534.25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2386492117.71</v>
      </c>
      <c r="AA1879" s="6">
        <v>408218117.34</v>
      </c>
      <c r="AB1879" s="10">
        <f t="shared" si="123"/>
        <v>6022517182.59</v>
      </c>
      <c r="AC1879" s="10">
        <f t="shared" si="126"/>
        <v>6421331120.21</v>
      </c>
      <c r="AD1879" s="10">
        <f t="shared" si="124"/>
        <v>-398813937.62</v>
      </c>
      <c r="AE1879" s="12">
        <f>C1879/(1+0.13)/VLOOKUP(A1879,[1]选股结果!$A$2:$AX$3002,3,FALSE)</f>
        <v>0.828040632503981</v>
      </c>
      <c r="AF1879" s="12">
        <f>(S1879/(1+0.1)+Z1879)/(VLOOKUP(A1879,[1]选股结果!$A$2:$AY$3002,51,FALSE))</f>
        <v>0.944292362624575</v>
      </c>
      <c r="AG1879" s="16"/>
      <c r="AH1879" s="12">
        <f>AD1879/VLOOKUP(A1879,[1]选股结果!$A$2:$AX$3002,35,FALSE)</f>
        <v>-1.46544663944699</v>
      </c>
      <c r="AI1879" s="10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S1879/(1+0.13)+Z1879)</f>
        <v>401072944.714246</v>
      </c>
      <c r="AJ1879" s="10">
        <f t="shared" si="125"/>
        <v>-799886882.334246</v>
      </c>
      <c r="AK1879" s="18">
        <f>AD1879-VLOOKUP(A1879,[2]选股结果!$A$2:$G$4900,7,FALSE)</f>
        <v>-398561925.07</v>
      </c>
    </row>
    <row r="1880" spans="1:37">
      <c r="A1880" s="5" t="s">
        <v>3793</v>
      </c>
      <c r="B1880" s="5" t="s">
        <v>3794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/>
      <c r="L1880" s="6">
        <v>0</v>
      </c>
      <c r="M1880" s="6">
        <v>0</v>
      </c>
      <c r="N1880" s="6"/>
      <c r="O1880" s="6">
        <v>0</v>
      </c>
      <c r="P1880" s="6">
        <v>83136318.14</v>
      </c>
      <c r="Q1880" s="6">
        <v>768226427.25</v>
      </c>
      <c r="R1880" s="6"/>
      <c r="S1880" s="6">
        <v>2423434938.36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289220781.51</v>
      </c>
      <c r="AA1880" s="6">
        <v>787764444.74</v>
      </c>
      <c r="AB1880" s="10">
        <f t="shared" si="123"/>
        <v>3353843642.64</v>
      </c>
      <c r="AC1880" s="10">
        <f t="shared" si="126"/>
        <v>3583556482.75</v>
      </c>
      <c r="AD1880" s="10">
        <f t="shared" si="124"/>
        <v>-229712840.11</v>
      </c>
      <c r="AE1880" s="12">
        <f>C1880/(1+0.13)/VLOOKUP(A1880,[1]选股结果!$A$2:$AX$3002,3,FALSE)</f>
        <v>0.972983293403476</v>
      </c>
      <c r="AF1880" s="12">
        <f>(S1880/(1+0.1)+Z1880)/(VLOOKUP(A1880,[1]选股结果!$A$2:$AY$3002,51,FALSE))</f>
        <v>1.07102338555544</v>
      </c>
      <c r="AG1880" s="16"/>
      <c r="AH1880" s="12">
        <f>AD1880/VLOOKUP(A1880,[1]选股结果!$A$2:$AX$3002,35,FALSE)</f>
        <v>-17.4625249474744</v>
      </c>
      <c r="AI1880" s="10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S1880/(1+0.13)+Z1880)</f>
        <v>-106786212.63416</v>
      </c>
      <c r="AJ1880" s="10">
        <f t="shared" si="125"/>
        <v>-122926627.47584</v>
      </c>
      <c r="AK1880" s="18">
        <f>AD1880-VLOOKUP(A1880,[2]选股结果!$A$2:$G$4900,7,FALSE)</f>
        <v>-228702168.5</v>
      </c>
    </row>
    <row r="1881" spans="1:37">
      <c r="A1881" s="5" t="s">
        <v>3795</v>
      </c>
      <c r="B1881" s="5" t="s">
        <v>3796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/>
      <c r="L1881" s="6">
        <v>0</v>
      </c>
      <c r="M1881" s="6">
        <v>0</v>
      </c>
      <c r="N1881" s="6"/>
      <c r="O1881" s="6">
        <v>0</v>
      </c>
      <c r="P1881" s="6">
        <v>240274066.35</v>
      </c>
      <c r="Q1881" s="6">
        <v>98444507.81</v>
      </c>
      <c r="R1881" s="6"/>
      <c r="S1881" s="6">
        <v>616668591.64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660478243.78</v>
      </c>
      <c r="AA1881" s="6">
        <v>474862467.53</v>
      </c>
      <c r="AB1881" s="10">
        <f t="shared" si="123"/>
        <v>2557589804.9</v>
      </c>
      <c r="AC1881" s="10">
        <f t="shared" si="126"/>
        <v>1992283369.3</v>
      </c>
      <c r="AD1881" s="10">
        <f t="shared" si="124"/>
        <v>565306435.6</v>
      </c>
      <c r="AE1881" s="12">
        <f>C1881/(1+0.13)/VLOOKUP(A1881,[1]选股结果!$A$2:$AX$3002,3,FALSE)</f>
        <v>0.971957615772971</v>
      </c>
      <c r="AF1881" s="12">
        <f>(S1881/(1+0.1)+Z1881)/(VLOOKUP(A1881,[1]选股结果!$A$2:$AY$3002,51,FALSE))</f>
        <v>0.747583297450439</v>
      </c>
      <c r="AG1881" s="16"/>
      <c r="AH1881" s="12">
        <f>AD1881/VLOOKUP(A1881,[1]选股结果!$A$2:$AX$3002,35,FALSE)</f>
        <v>1.12103998970688</v>
      </c>
      <c r="AI1881" s="10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S1881/(1+0.13)+Z1881)</f>
        <v>427175262.779469</v>
      </c>
      <c r="AJ1881" s="10">
        <f t="shared" si="125"/>
        <v>138131172.820531</v>
      </c>
      <c r="AK1881" s="18">
        <f>AD1881-VLOOKUP(A1881,[2]选股结果!$A$2:$G$4900,7,FALSE)</f>
        <v>588554792.26</v>
      </c>
    </row>
    <row r="1882" spans="1:37">
      <c r="A1882" s="5" t="s">
        <v>3797</v>
      </c>
      <c r="B1882" s="5" t="s">
        <v>3798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/>
      <c r="L1882" s="6">
        <v>0</v>
      </c>
      <c r="M1882" s="6">
        <v>0</v>
      </c>
      <c r="N1882" s="6"/>
      <c r="O1882" s="6">
        <v>0</v>
      </c>
      <c r="P1882" s="6">
        <v>175263182.45</v>
      </c>
      <c r="Q1882" s="6">
        <v>91034601.17</v>
      </c>
      <c r="R1882" s="6"/>
      <c r="S1882" s="6">
        <v>3374474792.19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498323143.45</v>
      </c>
      <c r="AA1882" s="6">
        <v>157753911.83</v>
      </c>
      <c r="AB1882" s="10">
        <f t="shared" si="123"/>
        <v>4960041554.35</v>
      </c>
      <c r="AC1882" s="10">
        <f t="shared" si="126"/>
        <v>4205815029.92</v>
      </c>
      <c r="AD1882" s="10">
        <f t="shared" si="124"/>
        <v>754226524.430001</v>
      </c>
      <c r="AE1882" s="12">
        <f>C1882/(1+0.13)/VLOOKUP(A1882,[1]选股结果!$A$2:$AX$3002,3,FALSE)</f>
        <v>1.02701176931758</v>
      </c>
      <c r="AF1882" s="12">
        <f>(S1882/(1+0.1)+Z1882)/(VLOOKUP(A1882,[1]选股结果!$A$2:$AY$3002,51,FALSE))</f>
        <v>0.90849826963893</v>
      </c>
      <c r="AG1882" s="16"/>
      <c r="AH1882" s="12">
        <f>AD1882/VLOOKUP(A1882,[1]选股结果!$A$2:$AX$3002,35,FALSE)</f>
        <v>3.91107695094005</v>
      </c>
      <c r="AI1882" s="10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S1882/(1+0.13)+Z1882)</f>
        <v>440605072.595752</v>
      </c>
      <c r="AJ1882" s="10">
        <f t="shared" si="125"/>
        <v>313621451.834249</v>
      </c>
      <c r="AK1882" s="18">
        <f>AD1882-VLOOKUP(A1882,[2]选股结果!$A$2:$G$4900,7,FALSE)</f>
        <v>754291874.910001</v>
      </c>
    </row>
    <row r="1883" spans="1:37">
      <c r="A1883" s="5" t="s">
        <v>3799</v>
      </c>
      <c r="B1883" s="5" t="s">
        <v>3800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/>
      <c r="L1883" s="6">
        <v>0</v>
      </c>
      <c r="M1883" s="6">
        <v>0</v>
      </c>
      <c r="N1883" s="6"/>
      <c r="O1883" s="6">
        <v>0</v>
      </c>
      <c r="P1883" s="6">
        <v>49233992.85</v>
      </c>
      <c r="Q1883" s="6">
        <v>16738175.48</v>
      </c>
      <c r="R1883" s="6"/>
      <c r="S1883" s="6">
        <v>101588669.89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162992195.94</v>
      </c>
      <c r="AA1883" s="6">
        <v>51231803.25</v>
      </c>
      <c r="AB1883" s="10">
        <f t="shared" si="123"/>
        <v>356806985.88</v>
      </c>
      <c r="AC1883" s="10">
        <f t="shared" si="126"/>
        <v>365046661.93</v>
      </c>
      <c r="AD1883" s="10">
        <f t="shared" ref="AD1883:AD1946" si="127">AB1883-AC1883</f>
        <v>-8239676.05000001</v>
      </c>
      <c r="AE1883" s="12">
        <f>C1883/(1+0.13)/VLOOKUP(A1883,[1]选股结果!$A$2:$AX$3002,3,FALSE)</f>
        <v>1.0852421722249</v>
      </c>
      <c r="AF1883" s="12">
        <f>(S1883/(1+0.1)+Z1883)/(VLOOKUP(A1883,[1]选股结果!$A$2:$AY$3002,51,FALSE))</f>
        <v>0.990413610914554</v>
      </c>
      <c r="AG1883" s="16"/>
      <c r="AH1883" s="12">
        <f>AD1883/VLOOKUP(A1883,[1]选股结果!$A$2:$AX$3002,35,FALSE)</f>
        <v>-0.188036979132049</v>
      </c>
      <c r="AI1883" s="10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S1883/(1+0.13)+Z1883)</f>
        <v>4923393.2012389</v>
      </c>
      <c r="AJ1883" s="10">
        <f t="shared" si="125"/>
        <v>-13163069.2512389</v>
      </c>
      <c r="AK1883" s="18">
        <f>AD1883-VLOOKUP(A1883,[2]选股结果!$A$2:$G$4900,7,FALSE)</f>
        <v>-8140259.95000001</v>
      </c>
    </row>
    <row r="1884" spans="1:37">
      <c r="A1884" s="5" t="s">
        <v>3801</v>
      </c>
      <c r="B1884" s="5" t="s">
        <v>3802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/>
      <c r="L1884" s="6">
        <v>0</v>
      </c>
      <c r="M1884" s="6">
        <v>0</v>
      </c>
      <c r="N1884" s="6"/>
      <c r="O1884" s="6">
        <v>0</v>
      </c>
      <c r="P1884" s="6">
        <v>619617643.74</v>
      </c>
      <c r="Q1884" s="6">
        <v>726578951.63</v>
      </c>
      <c r="R1884" s="6"/>
      <c r="S1884" s="6">
        <v>4442386394.47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1569839622.81</v>
      </c>
      <c r="AA1884" s="6">
        <v>916297285.09</v>
      </c>
      <c r="AB1884" s="10">
        <f t="shared" si="123"/>
        <v>8855653955.14</v>
      </c>
      <c r="AC1884" s="10">
        <f t="shared" si="126"/>
        <v>7548140946.11</v>
      </c>
      <c r="AD1884" s="10">
        <f t="shared" si="127"/>
        <v>1307513009.03</v>
      </c>
      <c r="AE1884" s="12">
        <f>C1884/(1+0.13)/VLOOKUP(A1884,[1]选股结果!$A$2:$AX$3002,3,FALSE)</f>
        <v>1.1246100206367</v>
      </c>
      <c r="AF1884" s="12">
        <f>(S1884/(1+0.1)+Z1884)/(VLOOKUP(A1884,[1]选股结果!$A$2:$AY$3002,51,FALSE))</f>
        <v>0.940517288778714</v>
      </c>
      <c r="AG1884" s="16"/>
      <c r="AH1884" s="12">
        <f>AD1884/VLOOKUP(A1884,[1]选股结果!$A$2:$AX$3002,35,FALSE)</f>
        <v>1.458986070701</v>
      </c>
      <c r="AI1884" s="10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S1884/(1+0.13)+Z1884)</f>
        <v>461917407.513717</v>
      </c>
      <c r="AJ1884" s="10">
        <f t="shared" si="125"/>
        <v>845595601.516282</v>
      </c>
      <c r="AK1884" s="18">
        <f>AD1884-VLOOKUP(A1884,[2]选股结果!$A$2:$G$4900,7,FALSE)</f>
        <v>1306673960.41</v>
      </c>
    </row>
    <row r="1885" spans="1:37">
      <c r="A1885" s="5" t="s">
        <v>3803</v>
      </c>
      <c r="B1885" s="5" t="s">
        <v>3804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/>
      <c r="L1885" s="6">
        <v>0</v>
      </c>
      <c r="M1885" s="6">
        <v>0</v>
      </c>
      <c r="N1885" s="6"/>
      <c r="O1885" s="6">
        <v>0</v>
      </c>
      <c r="P1885" s="6">
        <v>330676901.25</v>
      </c>
      <c r="Q1885" s="6">
        <v>436823519.06</v>
      </c>
      <c r="R1885" s="6"/>
      <c r="S1885" s="6">
        <v>1424229844.19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186675049.24</v>
      </c>
      <c r="AA1885" s="6">
        <v>560011136.04</v>
      </c>
      <c r="AB1885" s="10">
        <f t="shared" si="123"/>
        <v>3458762370.01</v>
      </c>
      <c r="AC1885" s="10">
        <f t="shared" si="126"/>
        <v>2501592930.72</v>
      </c>
      <c r="AD1885" s="10">
        <f t="shared" si="127"/>
        <v>957169439.29</v>
      </c>
      <c r="AE1885" s="12">
        <f>C1885/(1+0.13)/VLOOKUP(A1885,[1]选股结果!$A$2:$AX$3002,3,FALSE)</f>
        <v>1.68551549618065</v>
      </c>
      <c r="AF1885" s="12">
        <f>(S1885/(1+0.1)+Z1885)/(VLOOKUP(A1885,[1]选股结果!$A$2:$AY$3002,51,FALSE))</f>
        <v>0.915601888048512</v>
      </c>
      <c r="AG1885" s="16"/>
      <c r="AH1885" s="12">
        <f>AD1885/VLOOKUP(A1885,[1]选股结果!$A$2:$AX$3002,35,FALSE)</f>
        <v>-12.6673171468917</v>
      </c>
      <c r="AI1885" s="10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S1885/(1+0.13)+Z1885)</f>
        <v>170928828.331504</v>
      </c>
      <c r="AJ1885" s="10">
        <f t="shared" si="125"/>
        <v>786240610.958496</v>
      </c>
      <c r="AK1885" s="18">
        <f>AD1885-VLOOKUP(A1885,[2]选股结果!$A$2:$G$4900,7,FALSE)</f>
        <v>957369142.97</v>
      </c>
    </row>
    <row r="1886" spans="1:37">
      <c r="A1886" s="5" t="s">
        <v>3805</v>
      </c>
      <c r="B1886" s="5" t="s">
        <v>3806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/>
      <c r="L1886" s="6">
        <v>0</v>
      </c>
      <c r="M1886" s="6">
        <v>0</v>
      </c>
      <c r="N1886" s="6"/>
      <c r="O1886" s="6">
        <v>0</v>
      </c>
      <c r="P1886" s="6">
        <v>656086708.98</v>
      </c>
      <c r="Q1886" s="6">
        <v>86789230.94</v>
      </c>
      <c r="R1886" s="6"/>
      <c r="S1886" s="6">
        <v>1274280575.48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66527033.66</v>
      </c>
      <c r="AA1886" s="6">
        <v>79743493.68</v>
      </c>
      <c r="AB1886" s="10">
        <f t="shared" si="123"/>
        <v>1951341090.54</v>
      </c>
      <c r="AC1886" s="10">
        <f t="shared" si="126"/>
        <v>2076637811.8</v>
      </c>
      <c r="AD1886" s="10">
        <f t="shared" si="127"/>
        <v>-125296721.26</v>
      </c>
      <c r="AE1886" s="12">
        <f>C1886/(1+0.13)/VLOOKUP(A1886,[1]选股结果!$A$2:$AX$3002,3,FALSE)</f>
        <v>0.956142136853763</v>
      </c>
      <c r="AF1886" s="12">
        <f>(S1886/(1+0.1)+Z1886)/(VLOOKUP(A1886,[1]选股结果!$A$2:$AY$3002,51,FALSE))</f>
        <v>1.3702065418912</v>
      </c>
      <c r="AG1886" s="16"/>
      <c r="AH1886" s="12">
        <f>AD1886/VLOOKUP(A1886,[1]选股结果!$A$2:$AX$3002,35,FALSE)</f>
        <v>-0.225779474794764</v>
      </c>
      <c r="AI1886" s="10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S1886/(1+0.13)+Z1886)</f>
        <v>-300209490.16354</v>
      </c>
      <c r="AJ1886" s="10">
        <f t="shared" si="125"/>
        <v>174912768.90354</v>
      </c>
      <c r="AK1886" s="18">
        <f>AD1886-VLOOKUP(A1886,[2]选股结果!$A$2:$G$4900,7,FALSE)</f>
        <v>-125336232.58</v>
      </c>
    </row>
    <row r="1887" spans="1:37">
      <c r="A1887" s="5" t="s">
        <v>3807</v>
      </c>
      <c r="B1887" s="5" t="s">
        <v>3808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/>
      <c r="L1887" s="6">
        <v>0</v>
      </c>
      <c r="M1887" s="6">
        <v>0</v>
      </c>
      <c r="N1887" s="6"/>
      <c r="O1887" s="6">
        <v>0</v>
      </c>
      <c r="P1887" s="6">
        <v>42754785.9</v>
      </c>
      <c r="Q1887" s="6">
        <v>1596833037.8</v>
      </c>
      <c r="R1887" s="6"/>
      <c r="S1887" s="6">
        <v>3169049359.66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332894722.42</v>
      </c>
      <c r="AA1887" s="6">
        <v>1686335654.77</v>
      </c>
      <c r="AB1887" s="10">
        <f t="shared" ref="AB1887:AB1950" si="128">C1887+D1887+E1887+F1887+G1887+H1887+I1887+J1887+L1887+M1887+O1887+Q1887</f>
        <v>5317428814.24</v>
      </c>
      <c r="AC1887" s="10">
        <f t="shared" si="126"/>
        <v>5231034522.75</v>
      </c>
      <c r="AD1887" s="10">
        <f t="shared" si="127"/>
        <v>86394291.4899998</v>
      </c>
      <c r="AE1887" s="12">
        <f>C1887/(1+0.13)/VLOOKUP(A1887,[1]选股结果!$A$2:$AX$3002,3,FALSE)</f>
        <v>1.11440796138953</v>
      </c>
      <c r="AF1887" s="12">
        <f>(S1887/(1+0.1)+Z1887)/(VLOOKUP(A1887,[1]选股结果!$A$2:$AY$3002,51,FALSE))</f>
        <v>1.00807796573308</v>
      </c>
      <c r="AG1887" s="16"/>
      <c r="AH1887" s="12">
        <f>AD1887/VLOOKUP(A1887,[1]选股结果!$A$2:$AX$3002,35,FALSE)</f>
        <v>-0.394608493128525</v>
      </c>
      <c r="AI1887" s="10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S1887/(1+0.13)+Z1887)</f>
        <v>50732178.3738937</v>
      </c>
      <c r="AJ1887" s="10">
        <f t="shared" si="125"/>
        <v>35662113.116106</v>
      </c>
      <c r="AK1887" s="18">
        <f>AD1887-VLOOKUP(A1887,[2]选股结果!$A$2:$G$4900,7,FALSE)</f>
        <v>86225523.9699998</v>
      </c>
    </row>
    <row r="1888" spans="1:37">
      <c r="A1888" s="5" t="s">
        <v>3809</v>
      </c>
      <c r="B1888" s="5" t="s">
        <v>3810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/>
      <c r="L1888" s="6">
        <v>0</v>
      </c>
      <c r="M1888" s="6">
        <v>0</v>
      </c>
      <c r="N1888" s="6"/>
      <c r="O1888" s="6">
        <v>0</v>
      </c>
      <c r="P1888" s="6">
        <v>216208890.16</v>
      </c>
      <c r="Q1888" s="6">
        <v>77225257.94</v>
      </c>
      <c r="R1888" s="6"/>
      <c r="S1888" s="6">
        <v>328494157.26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89968512.94</v>
      </c>
      <c r="AA1888" s="6">
        <v>115745508.83</v>
      </c>
      <c r="AB1888" s="10">
        <f t="shared" si="128"/>
        <v>532126360.47</v>
      </c>
      <c r="AC1888" s="10">
        <f t="shared" si="126"/>
        <v>750417069.19</v>
      </c>
      <c r="AD1888" s="10">
        <f t="shared" si="127"/>
        <v>-218290708.72</v>
      </c>
      <c r="AE1888" s="12">
        <f>C1888/(1+0.13)/VLOOKUP(A1888,[1]选股结果!$A$2:$AX$3002,3,FALSE)</f>
        <v>0.622926545367027</v>
      </c>
      <c r="AF1888" s="12">
        <f>(S1888/(1+0.1)+Z1888)/(VLOOKUP(A1888,[1]选股结果!$A$2:$AY$3002,51,FALSE))</f>
        <v>0.829714725550934</v>
      </c>
      <c r="AG1888" s="16"/>
      <c r="AH1888" s="12">
        <f>AD1888/VLOOKUP(A1888,[1]选股结果!$A$2:$AX$3002,35,FALSE)</f>
        <v>-0.731588356250018</v>
      </c>
      <c r="AI1888" s="10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S1888/(1+0.13)+Z1888)</f>
        <v>87681914.9546018</v>
      </c>
      <c r="AJ1888" s="10">
        <f t="shared" si="125"/>
        <v>-305972623.674602</v>
      </c>
      <c r="AK1888" s="18">
        <f>AD1888-VLOOKUP(A1888,[2]选股结果!$A$2:$G$4900,7,FALSE)</f>
        <v>-199947947.91</v>
      </c>
    </row>
    <row r="1889" spans="1:37">
      <c r="A1889" s="5" t="s">
        <v>3811</v>
      </c>
      <c r="B1889" s="5" t="s">
        <v>3812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/>
      <c r="L1889" s="6">
        <v>0</v>
      </c>
      <c r="M1889" s="6">
        <v>0</v>
      </c>
      <c r="N1889" s="6"/>
      <c r="O1889" s="6">
        <v>0</v>
      </c>
      <c r="P1889" s="6">
        <v>1041584520.07</v>
      </c>
      <c r="Q1889" s="6">
        <v>229797497.84</v>
      </c>
      <c r="R1889" s="6"/>
      <c r="S1889" s="6">
        <v>14433907470.65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753124548.53</v>
      </c>
      <c r="AA1889" s="6">
        <v>378097861.46</v>
      </c>
      <c r="AB1889" s="10">
        <f t="shared" si="128"/>
        <v>20010787671.56</v>
      </c>
      <c r="AC1889" s="10">
        <f t="shared" si="126"/>
        <v>16606714400.71</v>
      </c>
      <c r="AD1889" s="10">
        <f t="shared" si="127"/>
        <v>3404073270.85</v>
      </c>
      <c r="AE1889" s="12">
        <f>C1889/(1+0.13)/VLOOKUP(A1889,[1]选股结果!$A$2:$AX$3002,3,FALSE)</f>
        <v>0.977991492203988</v>
      </c>
      <c r="AF1889" s="12">
        <f>(S1889/(1+0.1)+Z1889)/(VLOOKUP(A1889,[1]选股结果!$A$2:$AY$3002,51,FALSE))</f>
        <v>0.84845969198097</v>
      </c>
      <c r="AG1889" s="16"/>
      <c r="AH1889" s="12">
        <f>AD1889/VLOOKUP(A1889,[1]选股结果!$A$2:$AX$3002,35,FALSE)</f>
        <v>1.29298339380235</v>
      </c>
      <c r="AI1889" s="10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S1889/(1+0.13)+Z1889)</f>
        <v>2826502790.5769</v>
      </c>
      <c r="AJ1889" s="10">
        <f t="shared" si="125"/>
        <v>577570480.273104</v>
      </c>
      <c r="AK1889" s="18">
        <f>AD1889-VLOOKUP(A1889,[2]选股结果!$A$2:$G$4900,7,FALSE)</f>
        <v>3404083085.72</v>
      </c>
    </row>
    <row r="1890" spans="1:37">
      <c r="A1890" s="5" t="s">
        <v>3813</v>
      </c>
      <c r="B1890" s="5" t="s">
        <v>3814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/>
      <c r="L1890" s="6">
        <v>0</v>
      </c>
      <c r="M1890" s="6">
        <v>-58600903.38</v>
      </c>
      <c r="N1890" s="6"/>
      <c r="O1890" s="6">
        <v>0</v>
      </c>
      <c r="P1890" s="6">
        <v>1082881436.05</v>
      </c>
      <c r="Q1890" s="6">
        <v>824770282.91</v>
      </c>
      <c r="R1890" s="6"/>
      <c r="S1890" s="6">
        <v>1472655466.43</v>
      </c>
      <c r="T1890" s="6">
        <v>422783195.15</v>
      </c>
      <c r="U1890" s="6">
        <v>0</v>
      </c>
      <c r="V1890" s="6">
        <v>0</v>
      </c>
      <c r="W1890" s="6">
        <v>0</v>
      </c>
      <c r="X1890" s="6">
        <v>27032960.74</v>
      </c>
      <c r="Y1890" s="6">
        <v>0</v>
      </c>
      <c r="Z1890" s="6">
        <v>662571367.49</v>
      </c>
      <c r="AA1890" s="6">
        <v>609656069.12</v>
      </c>
      <c r="AB1890" s="10">
        <f t="shared" si="128"/>
        <v>4611883388.34</v>
      </c>
      <c r="AC1890" s="10">
        <f t="shared" si="126"/>
        <v>4277580494.98</v>
      </c>
      <c r="AD1890" s="10">
        <f t="shared" si="127"/>
        <v>334302893.36</v>
      </c>
      <c r="AE1890" s="12">
        <f>C1890/(1+0.13)/VLOOKUP(A1890,[1]选股结果!$A$2:$AX$3002,3,FALSE)</f>
        <v>1.31586901440541</v>
      </c>
      <c r="AF1890" s="12">
        <f>(S1890/(1+0.1)+Z1890)/(VLOOKUP(A1890,[1]选股结果!$A$2:$AY$3002,51,FALSE))</f>
        <v>1.09050902472272</v>
      </c>
      <c r="AG1890" s="16"/>
      <c r="AH1890" s="12">
        <f>AD1890/VLOOKUP(A1890,[1]选股结果!$A$2:$AX$3002,35,FALSE)</f>
        <v>-0.562419455070521</v>
      </c>
      <c r="AI1890" s="10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S1890/(1+0.13)+Z1890)</f>
        <v>-130563284.194248</v>
      </c>
      <c r="AJ1890" s="10">
        <f t="shared" si="125"/>
        <v>464866177.554248</v>
      </c>
      <c r="AK1890" s="18">
        <f>AD1890-VLOOKUP(A1890,[2]选股结果!$A$2:$G$4900,7,FALSE)</f>
        <v>334353844.23</v>
      </c>
    </row>
    <row r="1891" spans="1:37">
      <c r="A1891" s="5" t="s">
        <v>3815</v>
      </c>
      <c r="B1891" s="5" t="s">
        <v>3816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/>
      <c r="L1891" s="6">
        <v>0</v>
      </c>
      <c r="M1891" s="6">
        <v>0</v>
      </c>
      <c r="N1891" s="6"/>
      <c r="O1891" s="6">
        <v>0</v>
      </c>
      <c r="P1891" s="6">
        <v>192640432.53</v>
      </c>
      <c r="Q1891" s="6">
        <v>85203279.11</v>
      </c>
      <c r="R1891" s="6"/>
      <c r="S1891" s="6">
        <v>1270270963.95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518290862</v>
      </c>
      <c r="AA1891" s="6">
        <v>127579328.46</v>
      </c>
      <c r="AB1891" s="10">
        <f t="shared" si="128"/>
        <v>2382764111.3</v>
      </c>
      <c r="AC1891" s="10">
        <f t="shared" si="126"/>
        <v>2108781586.94</v>
      </c>
      <c r="AD1891" s="10">
        <f t="shared" si="127"/>
        <v>273982524.36</v>
      </c>
      <c r="AE1891" s="12">
        <f>C1891/(1+0.13)/VLOOKUP(A1891,[1]选股结果!$A$2:$AX$3002,3,FALSE)</f>
        <v>1.06998898832612</v>
      </c>
      <c r="AF1891" s="12">
        <f>(S1891/(1+0.1)+Z1891)/(VLOOKUP(A1891,[1]选股结果!$A$2:$AY$3002,51,FALSE))</f>
        <v>0.980276409735096</v>
      </c>
      <c r="AG1891" s="16"/>
      <c r="AH1891" s="12">
        <f>AD1891/VLOOKUP(A1891,[1]选股结果!$A$2:$AX$3002,35,FALSE)</f>
        <v>1.56330403770859</v>
      </c>
      <c r="AI1891" s="10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S1891/(1+0.13)+Z1891)</f>
        <v>64321343.8840706</v>
      </c>
      <c r="AJ1891" s="10">
        <f t="shared" si="125"/>
        <v>209661180.475929</v>
      </c>
      <c r="AK1891" s="18">
        <f>AD1891-VLOOKUP(A1891,[2]选股结果!$A$2:$G$4900,7,FALSE)</f>
        <v>273941124.37</v>
      </c>
    </row>
    <row r="1892" spans="1:37">
      <c r="A1892" s="5" t="s">
        <v>3817</v>
      </c>
      <c r="B1892" s="5" t="s">
        <v>3818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/>
      <c r="L1892" s="6">
        <v>0</v>
      </c>
      <c r="M1892" s="6">
        <v>0</v>
      </c>
      <c r="N1892" s="6"/>
      <c r="O1892" s="6">
        <v>0</v>
      </c>
      <c r="P1892" s="6">
        <v>92271644.23</v>
      </c>
      <c r="Q1892" s="6">
        <v>34756462.02</v>
      </c>
      <c r="R1892" s="6"/>
      <c r="S1892" s="6">
        <v>283025699.27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353631109.34</v>
      </c>
      <c r="AA1892" s="6">
        <v>283880001.98</v>
      </c>
      <c r="AB1892" s="10">
        <f t="shared" si="128"/>
        <v>1244203284.83</v>
      </c>
      <c r="AC1892" s="10">
        <f t="shared" si="126"/>
        <v>1012808454.82</v>
      </c>
      <c r="AD1892" s="10">
        <f t="shared" si="127"/>
        <v>231394830.01</v>
      </c>
      <c r="AE1892" s="12">
        <f>C1892/(1+0.13)/VLOOKUP(A1892,[1]选股结果!$A$2:$AX$3002,3,FALSE)</f>
        <v>0.922841105177756</v>
      </c>
      <c r="AF1892" s="12">
        <f>(S1892/(1+0.1)+Z1892)/(VLOOKUP(A1892,[1]选股结果!$A$2:$AY$3002,51,FALSE))</f>
        <v>0.607337141544287</v>
      </c>
      <c r="AG1892" s="16"/>
      <c r="AH1892" s="12">
        <f>AD1892/VLOOKUP(A1892,[1]选股结果!$A$2:$AX$3002,35,FALSE)</f>
        <v>1.29936394126064</v>
      </c>
      <c r="AI1892" s="10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S1892/(1+0.13)+Z1892)</f>
        <v>401814815.28708</v>
      </c>
      <c r="AJ1892" s="10">
        <f t="shared" si="125"/>
        <v>-170419985.27708</v>
      </c>
      <c r="AK1892" s="18">
        <f>AD1892-VLOOKUP(A1892,[2]选股结果!$A$2:$G$4900,7,FALSE)</f>
        <v>232489088</v>
      </c>
    </row>
    <row r="1893" spans="1:37">
      <c r="A1893" s="5" t="s">
        <v>3819</v>
      </c>
      <c r="B1893" s="5" t="s">
        <v>3820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/>
      <c r="L1893" s="6">
        <v>0</v>
      </c>
      <c r="M1893" s="6">
        <v>0</v>
      </c>
      <c r="N1893" s="6"/>
      <c r="O1893" s="6">
        <v>0</v>
      </c>
      <c r="P1893" s="6">
        <v>732143.19</v>
      </c>
      <c r="Q1893" s="6">
        <v>3005620.69</v>
      </c>
      <c r="R1893" s="6"/>
      <c r="S1893" s="6">
        <v>351508862.44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11253700.84</v>
      </c>
      <c r="AA1893" s="6">
        <v>2239785.17</v>
      </c>
      <c r="AB1893" s="10">
        <f t="shared" si="128"/>
        <v>197804580.44</v>
      </c>
      <c r="AC1893" s="10">
        <f t="shared" si="126"/>
        <v>365734491.64</v>
      </c>
      <c r="AD1893" s="10">
        <f t="shared" si="127"/>
        <v>-167929911.2</v>
      </c>
      <c r="AE1893" s="12">
        <f>C1893/(1+0.13)/VLOOKUP(A1893,[1]选股结果!$A$2:$AX$3002,3,FALSE)</f>
        <v>6.43788536645113</v>
      </c>
      <c r="AF1893" s="12">
        <f>(S1893/(1+0.1)+Z1893)/(VLOOKUP(A1893,[1]选股结果!$A$2:$AY$3002,51,FALSE))</f>
        <v>12.0633628552343</v>
      </c>
      <c r="AG1893" s="16"/>
      <c r="AH1893" s="12">
        <f>AD1893/VLOOKUP(A1893,[1]选股结果!$A$2:$AX$3002,35,FALSE)</f>
        <v>-61.1236239470001</v>
      </c>
      <c r="AI1893" s="10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S1893/(1+0.13)+Z1893)</f>
        <v>-294901020.099912</v>
      </c>
      <c r="AJ1893" s="10">
        <f t="shared" si="125"/>
        <v>126971108.899912</v>
      </c>
      <c r="AK1893" s="18">
        <f>AD1893-VLOOKUP(A1893,[2]选股结果!$A$2:$G$4900,7,FALSE)</f>
        <v>-167929911.2</v>
      </c>
    </row>
    <row r="1894" spans="1:37">
      <c r="A1894" s="5" t="s">
        <v>3821</v>
      </c>
      <c r="B1894" s="5" t="s">
        <v>3822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/>
      <c r="L1894" s="6">
        <v>0</v>
      </c>
      <c r="M1894" s="6">
        <v>0</v>
      </c>
      <c r="N1894" s="6"/>
      <c r="O1894" s="6">
        <v>0</v>
      </c>
      <c r="P1894" s="6">
        <v>1056006769.74</v>
      </c>
      <c r="Q1894" s="6">
        <v>3797062311.65</v>
      </c>
      <c r="R1894" s="6"/>
      <c r="S1894" s="6">
        <v>3154619874.97</v>
      </c>
      <c r="T1894" s="6">
        <v>120000000</v>
      </c>
      <c r="U1894" s="6">
        <v>1559154784.08</v>
      </c>
      <c r="V1894" s="6">
        <v>0</v>
      </c>
      <c r="W1894" s="6">
        <v>0</v>
      </c>
      <c r="X1894" s="6">
        <v>9236028</v>
      </c>
      <c r="Y1894" s="6">
        <v>0</v>
      </c>
      <c r="Z1894" s="6">
        <v>532309821.72</v>
      </c>
      <c r="AA1894" s="6">
        <v>2743325120.37</v>
      </c>
      <c r="AB1894" s="10">
        <f t="shared" si="128"/>
        <v>9795425378.97</v>
      </c>
      <c r="AC1894" s="10">
        <f t="shared" si="126"/>
        <v>9174652398.88</v>
      </c>
      <c r="AD1894" s="10">
        <f t="shared" si="127"/>
        <v>620772980.090002</v>
      </c>
      <c r="AE1894" s="12">
        <f>C1894/(1+0.13)/VLOOKUP(A1894,[1]选股结果!$A$2:$AX$3002,3,FALSE)</f>
        <v>1.04395009336529</v>
      </c>
      <c r="AF1894" s="12">
        <f>(S1894/(1+0.1)+Z1894)/(VLOOKUP(A1894,[1]选股结果!$A$2:$AY$3002,51,FALSE))</f>
        <v>0.734008688832544</v>
      </c>
      <c r="AG1894" s="16"/>
      <c r="AH1894" s="12">
        <f>AD1894/VLOOKUP(A1894,[1]选股结果!$A$2:$AX$3002,35,FALSE)</f>
        <v>1.45199945650736</v>
      </c>
      <c r="AI1894" s="10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S1894/(1+0.13)+Z1894)</f>
        <v>1308287934.70177</v>
      </c>
      <c r="AJ1894" s="10">
        <f t="shared" si="125"/>
        <v>-687514954.611768</v>
      </c>
      <c r="AK1894" s="18">
        <f>AD1894-VLOOKUP(A1894,[2]选股结果!$A$2:$G$4900,7,FALSE)</f>
        <v>621611826.130002</v>
      </c>
    </row>
    <row r="1895" spans="1:37">
      <c r="A1895" s="5" t="s">
        <v>3823</v>
      </c>
      <c r="B1895" s="5" t="s">
        <v>3824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/>
      <c r="L1895" s="6">
        <v>0</v>
      </c>
      <c r="M1895" s="6">
        <v>0</v>
      </c>
      <c r="N1895" s="6"/>
      <c r="O1895" s="6">
        <v>0</v>
      </c>
      <c r="P1895" s="6">
        <v>1315186897.09</v>
      </c>
      <c r="Q1895" s="6">
        <v>3561252788.06</v>
      </c>
      <c r="R1895" s="6"/>
      <c r="S1895" s="6">
        <v>20741306632.94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111988804.97</v>
      </c>
      <c r="AA1895" s="6">
        <v>1025777895.81</v>
      </c>
      <c r="AB1895" s="10">
        <f t="shared" si="128"/>
        <v>11982070690.16</v>
      </c>
      <c r="AC1895" s="10">
        <f t="shared" si="126"/>
        <v>23194260230.81</v>
      </c>
      <c r="AD1895" s="10">
        <f t="shared" si="127"/>
        <v>-11212189540.65</v>
      </c>
      <c r="AE1895" s="12">
        <f>C1895/(1+0.13)/VLOOKUP(A1895,[1]选股结果!$A$2:$AX$3002,3,FALSE)</f>
        <v>2.4900218079447</v>
      </c>
      <c r="AF1895" s="12">
        <f>(S1895/(1+0.1)+Z1895)/(VLOOKUP(A1895,[1]选股结果!$A$2:$AY$3002,51,FALSE))</f>
        <v>8.20824027135535</v>
      </c>
      <c r="AG1895" s="16"/>
      <c r="AH1895" s="12">
        <f>AD1895/VLOOKUP(A1895,[1]选股结果!$A$2:$AX$3002,35,FALSE)</f>
        <v>-15.1733150919747</v>
      </c>
      <c r="AI1895" s="10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S1895/(1+0.13)+Z1895)</f>
        <v>-16156312739.2112</v>
      </c>
      <c r="AJ1895" s="10">
        <f t="shared" si="125"/>
        <v>4944123198.56124</v>
      </c>
      <c r="AK1895" s="18">
        <f>AD1895-VLOOKUP(A1895,[2]选股结果!$A$2:$G$4900,7,FALSE)</f>
        <v>-11212189540.65</v>
      </c>
    </row>
    <row r="1896" spans="1:37">
      <c r="A1896" s="5" t="s">
        <v>3825</v>
      </c>
      <c r="B1896" s="5" t="s">
        <v>3826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/>
      <c r="L1896" s="6">
        <v>0</v>
      </c>
      <c r="M1896" s="6">
        <v>0</v>
      </c>
      <c r="N1896" s="6"/>
      <c r="O1896" s="6">
        <v>0</v>
      </c>
      <c r="P1896" s="6">
        <v>160540461.11</v>
      </c>
      <c r="Q1896" s="6">
        <v>80554874.53</v>
      </c>
      <c r="R1896" s="6"/>
      <c r="S1896" s="6">
        <v>1308828021.16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549708187.46</v>
      </c>
      <c r="AA1896" s="6">
        <v>69904127</v>
      </c>
      <c r="AB1896" s="10">
        <f t="shared" si="128"/>
        <v>2124592468.83</v>
      </c>
      <c r="AC1896" s="10">
        <f t="shared" si="126"/>
        <v>2088980796.73</v>
      </c>
      <c r="AD1896" s="10">
        <f t="shared" si="127"/>
        <v>35611672.0999999</v>
      </c>
      <c r="AE1896" s="12">
        <f>C1896/(1+0.13)/VLOOKUP(A1896,[1]选股结果!$A$2:$AX$3002,3,FALSE)</f>
        <v>0.850380394780519</v>
      </c>
      <c r="AF1896" s="12">
        <f>(S1896/(1+0.1)+Z1896)/(VLOOKUP(A1896,[1]选股结果!$A$2:$AY$3002,51,FALSE))</f>
        <v>0.811811744431844</v>
      </c>
      <c r="AG1896" s="16"/>
      <c r="AH1896" s="12">
        <f>AD1896/VLOOKUP(A1896,[1]选股结果!$A$2:$AX$3002,35,FALSE)</f>
        <v>0.359280017869363</v>
      </c>
      <c r="AI1896" s="10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S1896/(1+0.13)+Z1896)</f>
        <v>434838943.147699</v>
      </c>
      <c r="AJ1896" s="10">
        <f t="shared" si="125"/>
        <v>-399227271.047699</v>
      </c>
      <c r="AK1896" s="18">
        <f>AD1896-VLOOKUP(A1896,[2]选股结果!$A$2:$G$4900,7,FALSE)</f>
        <v>54830062.5499999</v>
      </c>
    </row>
    <row r="1897" spans="1:37">
      <c r="A1897" s="5" t="s">
        <v>3827</v>
      </c>
      <c r="B1897" s="5" t="s">
        <v>3828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/>
      <c r="L1897" s="6">
        <v>0</v>
      </c>
      <c r="M1897" s="6">
        <v>0</v>
      </c>
      <c r="N1897" s="6"/>
      <c r="O1897" s="6">
        <v>0</v>
      </c>
      <c r="P1897" s="6">
        <v>287350515.43</v>
      </c>
      <c r="Q1897" s="6">
        <v>82549636.56</v>
      </c>
      <c r="R1897" s="6"/>
      <c r="S1897" s="6">
        <v>2118825749.9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752161482.35</v>
      </c>
      <c r="AA1897" s="6">
        <v>422744198.29</v>
      </c>
      <c r="AB1897" s="10">
        <f t="shared" si="128"/>
        <v>3523046074.95</v>
      </c>
      <c r="AC1897" s="10">
        <f t="shared" si="126"/>
        <v>3581081945.97</v>
      </c>
      <c r="AD1897" s="10">
        <f t="shared" si="127"/>
        <v>-58035871.02</v>
      </c>
      <c r="AE1897" s="12">
        <f>C1897/(1+0.13)/VLOOKUP(A1897,[1]选股结果!$A$2:$AX$3002,3,FALSE)</f>
        <v>0.904647723409271</v>
      </c>
      <c r="AF1897" s="12">
        <f>(S1897/(1+0.1)+Z1897)/(VLOOKUP(A1897,[1]选股结果!$A$2:$AY$3002,51,FALSE))</f>
        <v>0.799501103540327</v>
      </c>
      <c r="AG1897" s="16"/>
      <c r="AH1897" s="12">
        <f>AD1897/VLOOKUP(A1897,[1]选股结果!$A$2:$AX$3002,35,FALSE)</f>
        <v>0.320956770072589</v>
      </c>
      <c r="AI1897" s="10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S1897/(1+0.13)+Z1897)</f>
        <v>722819027.830266</v>
      </c>
      <c r="AJ1897" s="10">
        <f t="shared" si="125"/>
        <v>-780854898.850266</v>
      </c>
      <c r="AK1897" s="18">
        <f>AD1897-VLOOKUP(A1897,[2]选股结果!$A$2:$G$4900,7,FALSE)</f>
        <v>-56459157.43</v>
      </c>
    </row>
    <row r="1898" spans="1:37">
      <c r="A1898" s="5" t="s">
        <v>3829</v>
      </c>
      <c r="B1898" s="5" t="s">
        <v>3830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/>
      <c r="L1898" s="6">
        <v>0</v>
      </c>
      <c r="M1898" s="6">
        <v>0</v>
      </c>
      <c r="N1898" s="6"/>
      <c r="O1898" s="6">
        <v>0</v>
      </c>
      <c r="P1898" s="6">
        <v>148789337.39</v>
      </c>
      <c r="Q1898" s="6">
        <v>27335943.32</v>
      </c>
      <c r="R1898" s="6"/>
      <c r="S1898" s="6">
        <v>5447357753.54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208112360.72</v>
      </c>
      <c r="AA1898" s="6">
        <v>163664253.4</v>
      </c>
      <c r="AB1898" s="10">
        <f t="shared" si="128"/>
        <v>6335512420.39</v>
      </c>
      <c r="AC1898" s="10">
        <f t="shared" si="126"/>
        <v>5967923705.05</v>
      </c>
      <c r="AD1898" s="10">
        <f t="shared" si="127"/>
        <v>367588715.339999</v>
      </c>
      <c r="AE1898" s="12">
        <f>C1898/(1+0.13)/VLOOKUP(A1898,[1]选股结果!$A$2:$AX$3002,3,FALSE)</f>
        <v>0.999110345756423</v>
      </c>
      <c r="AF1898" s="12">
        <f>(S1898/(1+0.1)+Z1898)/(VLOOKUP(A1898,[1]选股结果!$A$2:$AY$3002,51,FALSE))</f>
        <v>0.955578952611617</v>
      </c>
      <c r="AG1898" s="16"/>
      <c r="AH1898" s="12">
        <f>AD1898/VLOOKUP(A1898,[1]选股结果!$A$2:$AX$3002,35,FALSE)</f>
        <v>5.62648973488374</v>
      </c>
      <c r="AI1898" s="10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S1898/(1+0.13)+Z1898)</f>
        <v>371352506.486016</v>
      </c>
      <c r="AJ1898" s="10">
        <f t="shared" si="125"/>
        <v>-3763791.14601707</v>
      </c>
      <c r="AK1898" s="18">
        <f>AD1898-VLOOKUP(A1898,[2]选股结果!$A$2:$G$4900,7,FALSE)</f>
        <v>371552021.269999</v>
      </c>
    </row>
    <row r="1899" spans="1:37">
      <c r="A1899" s="5" t="s">
        <v>3831</v>
      </c>
      <c r="B1899" s="5" t="s">
        <v>3832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/>
      <c r="L1899" s="6">
        <v>0</v>
      </c>
      <c r="M1899" s="6">
        <v>0</v>
      </c>
      <c r="N1899" s="6"/>
      <c r="O1899" s="6">
        <v>0</v>
      </c>
      <c r="P1899" s="6">
        <v>3930681010.41</v>
      </c>
      <c r="Q1899" s="6">
        <v>11923234718.62</v>
      </c>
      <c r="R1899" s="6"/>
      <c r="S1899" s="6">
        <v>36376255918.56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2743403390.31</v>
      </c>
      <c r="AA1899" s="6">
        <v>10329253831.12</v>
      </c>
      <c r="AB1899" s="10">
        <f t="shared" si="128"/>
        <v>47775610933.42</v>
      </c>
      <c r="AC1899" s="10">
        <f t="shared" si="126"/>
        <v>53379594150.4</v>
      </c>
      <c r="AD1899" s="10">
        <f t="shared" si="127"/>
        <v>-5603983216.97999</v>
      </c>
      <c r="AE1899" s="12">
        <f>C1899/(1+0.13)/VLOOKUP(A1899,[1]选股结果!$A$2:$AX$3002,3,FALSE)</f>
        <v>0.984397416428331</v>
      </c>
      <c r="AF1899" s="12">
        <f>(S1899/(1+0.1)+Z1899)/(VLOOKUP(A1899,[1]选股结果!$A$2:$AY$3002,51,FALSE))</f>
        <v>1.16786866228663</v>
      </c>
      <c r="AG1899" s="16"/>
      <c r="AH1899" s="12">
        <f>AD1899/VLOOKUP(A1899,[1]选股结果!$A$2:$AX$3002,35,FALSE)</f>
        <v>-3.10484517028818</v>
      </c>
      <c r="AI1899" s="10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S1899/(1+0.13)+Z1899)</f>
        <v>-4269750833.79964</v>
      </c>
      <c r="AJ1899" s="10">
        <f t="shared" si="125"/>
        <v>-1334232383.18034</v>
      </c>
      <c r="AK1899" s="18">
        <f>AD1899-VLOOKUP(A1899,[2]选股结果!$A$2:$G$4900,7,FALSE)</f>
        <v>-5459197487.73999</v>
      </c>
    </row>
    <row r="1900" spans="1:37">
      <c r="A1900" s="5" t="s">
        <v>3833</v>
      </c>
      <c r="B1900" s="5" t="s">
        <v>3834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/>
      <c r="L1900" s="6">
        <v>0</v>
      </c>
      <c r="M1900" s="6">
        <v>0</v>
      </c>
      <c r="N1900" s="6"/>
      <c r="O1900" s="6">
        <v>0</v>
      </c>
      <c r="P1900" s="6">
        <v>2619253098.38</v>
      </c>
      <c r="Q1900" s="6">
        <v>27440688699.12</v>
      </c>
      <c r="R1900" s="6"/>
      <c r="S1900" s="6">
        <v>4725668124.25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625692581.2</v>
      </c>
      <c r="AA1900" s="6">
        <v>30724138691.57</v>
      </c>
      <c r="AB1900" s="10">
        <f t="shared" si="128"/>
        <v>46178478674.6</v>
      </c>
      <c r="AC1900" s="10">
        <f t="shared" si="126"/>
        <v>38694752495.4</v>
      </c>
      <c r="AD1900" s="10">
        <f t="shared" si="127"/>
        <v>7483726179.2</v>
      </c>
      <c r="AE1900" s="12">
        <f>C1900/(1+0.13)/VLOOKUP(A1900,[1]选股结果!$A$2:$AX$3002,3,FALSE)</f>
        <v>2.04603914864084</v>
      </c>
      <c r="AF1900" s="12">
        <f>(S1900/(1+0.1)+Z1900)/(VLOOKUP(A1900,[1]选股结果!$A$2:$AY$3002,51,FALSE))</f>
        <v>0.631753492919468</v>
      </c>
      <c r="AG1900" s="16"/>
      <c r="AH1900" s="12">
        <f>AD1900/VLOOKUP(A1900,[1]选股结果!$A$2:$AX$3002,35,FALSE)</f>
        <v>15.1978562393142</v>
      </c>
      <c r="AI1900" s="10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S1900/(1+0.13)+Z1900)</f>
        <v>2982925160.43823</v>
      </c>
      <c r="AJ1900" s="10">
        <f t="shared" si="125"/>
        <v>4500801018.76177</v>
      </c>
      <c r="AK1900" s="18">
        <f>AD1900-VLOOKUP(A1900,[2]选股结果!$A$2:$G$4900,7,FALSE)</f>
        <v>7483796040.35</v>
      </c>
    </row>
    <row r="1901" spans="1:37">
      <c r="A1901" s="5" t="s">
        <v>3835</v>
      </c>
      <c r="B1901" s="5" t="s">
        <v>3836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/>
      <c r="L1901" s="6">
        <v>0</v>
      </c>
      <c r="M1901" s="6">
        <v>0</v>
      </c>
      <c r="N1901" s="6"/>
      <c r="O1901" s="6">
        <v>0</v>
      </c>
      <c r="P1901" s="6">
        <v>827856575</v>
      </c>
      <c r="Q1901" s="6">
        <v>212568185.53</v>
      </c>
      <c r="R1901" s="6"/>
      <c r="S1901" s="6">
        <v>1872234605.72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179034232.74</v>
      </c>
      <c r="AA1901" s="6">
        <v>248880826.96</v>
      </c>
      <c r="AB1901" s="10">
        <f t="shared" si="128"/>
        <v>3630544676.54</v>
      </c>
      <c r="AC1901" s="10">
        <f t="shared" si="126"/>
        <v>3128006240.42</v>
      </c>
      <c r="AD1901" s="10">
        <f t="shared" si="127"/>
        <v>502538436.12</v>
      </c>
      <c r="AE1901" s="12">
        <f>C1901/(1+0.13)/VLOOKUP(A1901,[1]选股结果!$A$2:$AX$3002,3,FALSE)</f>
        <v>3.90556040664101</v>
      </c>
      <c r="AF1901" s="12">
        <f>(S1901/(1+0.1)+Z1901)/(VLOOKUP(A1901,[1]选股结果!$A$2:$AY$3002,51,FALSE))</f>
        <v>2.04640216561129</v>
      </c>
      <c r="AG1901" s="16"/>
      <c r="AH1901" s="12">
        <f>AD1901/VLOOKUP(A1901,[1]选股结果!$A$2:$AX$3002,35,FALSE)</f>
        <v>-1.93703549817487</v>
      </c>
      <c r="AI1901" s="10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S1901/(1+0.13)+Z1901)</f>
        <v>-916672751.003009</v>
      </c>
      <c r="AJ1901" s="10">
        <f t="shared" si="125"/>
        <v>1419211187.12301</v>
      </c>
      <c r="AK1901" s="18">
        <f>AD1901-VLOOKUP(A1901,[2]选股结果!$A$2:$G$4900,7,FALSE)</f>
        <v>502773726.42</v>
      </c>
    </row>
    <row r="1902" spans="1:37">
      <c r="A1902" s="5" t="s">
        <v>3837</v>
      </c>
      <c r="B1902" s="5" t="s">
        <v>3838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/>
      <c r="L1902" s="6">
        <v>0</v>
      </c>
      <c r="M1902" s="6">
        <v>0</v>
      </c>
      <c r="N1902" s="6"/>
      <c r="O1902" s="6">
        <v>0</v>
      </c>
      <c r="P1902" s="6">
        <v>1181840473</v>
      </c>
      <c r="Q1902" s="6">
        <v>530711786</v>
      </c>
      <c r="R1902" s="6"/>
      <c r="S1902" s="6">
        <v>9764592369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3338987538</v>
      </c>
      <c r="AA1902" s="6">
        <v>176139790</v>
      </c>
      <c r="AB1902" s="10">
        <f t="shared" si="128"/>
        <v>18810064847</v>
      </c>
      <c r="AC1902" s="10">
        <f t="shared" si="126"/>
        <v>14461560170</v>
      </c>
      <c r="AD1902" s="10">
        <f t="shared" si="127"/>
        <v>4348504677</v>
      </c>
      <c r="AE1902" s="12">
        <f>C1902/(1+0.13)/VLOOKUP(A1902,[1]选股结果!$A$2:$AX$3002,3,FALSE)</f>
        <v>0.943070211802215</v>
      </c>
      <c r="AF1902" s="12">
        <f>(S1902/(1+0.1)+Z1902)/(VLOOKUP(A1902,[1]选股结果!$A$2:$AY$3002,51,FALSE))</f>
        <v>0.873351799931675</v>
      </c>
      <c r="AG1902" s="16"/>
      <c r="AH1902" s="12">
        <f>AD1902/VLOOKUP(A1902,[1]选股结果!$A$2:$AX$3002,35,FALSE)</f>
        <v>1.80962299846059</v>
      </c>
      <c r="AI1902" s="10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S1902/(1+0.13)+Z1902)</f>
        <v>2007144467.04425</v>
      </c>
      <c r="AJ1902" s="10">
        <f t="shared" si="125"/>
        <v>2341360209.95575</v>
      </c>
      <c r="AK1902" s="18">
        <f>AD1902-VLOOKUP(A1902,[2]选股结果!$A$2:$G$4900,7,FALSE)</f>
        <v>4349607825</v>
      </c>
    </row>
    <row r="1903" spans="1:37">
      <c r="A1903" s="5" t="s">
        <v>3839</v>
      </c>
      <c r="B1903" s="5" t="s">
        <v>3840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/>
      <c r="L1903" s="6">
        <v>0</v>
      </c>
      <c r="M1903" s="6">
        <v>0</v>
      </c>
      <c r="N1903" s="6"/>
      <c r="O1903" s="6">
        <v>0</v>
      </c>
      <c r="P1903" s="6">
        <v>110539165.92</v>
      </c>
      <c r="Q1903" s="6">
        <v>21815525.66</v>
      </c>
      <c r="R1903" s="6"/>
      <c r="S1903" s="6">
        <v>282066854.58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712624141.13</v>
      </c>
      <c r="AA1903" s="6">
        <v>213852829.83</v>
      </c>
      <c r="AB1903" s="10">
        <f t="shared" si="128"/>
        <v>1166592706.15</v>
      </c>
      <c r="AC1903" s="10">
        <f t="shared" si="126"/>
        <v>1319082991.46</v>
      </c>
      <c r="AD1903" s="10">
        <f t="shared" si="127"/>
        <v>-152490285.31</v>
      </c>
      <c r="AE1903" s="12">
        <f>C1903/(1+0.13)/VLOOKUP(A1903,[1]选股结果!$A$2:$AX$3002,3,FALSE)</f>
        <v>0.759795211292255</v>
      </c>
      <c r="AF1903" s="12">
        <f>(S1903/(1+0.1)+Z1903)/(VLOOKUP(A1903,[1]选股结果!$A$2:$AY$3002,51,FALSE))</f>
        <v>0.735941321312969</v>
      </c>
      <c r="AG1903" s="16"/>
      <c r="AH1903" s="12">
        <f>AD1903/VLOOKUP(A1903,[1]选股结果!$A$2:$AX$3002,35,FALSE)</f>
        <v>-0.897601467580374</v>
      </c>
      <c r="AI1903" s="10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S1903/(1+0.13)+Z1903)</f>
        <v>354506210.590973</v>
      </c>
      <c r="AJ1903" s="10">
        <f t="shared" si="125"/>
        <v>-506996495.900973</v>
      </c>
      <c r="AK1903" s="18">
        <f>AD1903-VLOOKUP(A1903,[2]选股结果!$A$2:$G$4900,7,FALSE)</f>
        <v>-49039957.7499999</v>
      </c>
    </row>
    <row r="1904" spans="1:37">
      <c r="A1904" s="5" t="s">
        <v>3841</v>
      </c>
      <c r="B1904" s="5" t="s">
        <v>3842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/>
      <c r="L1904" s="6">
        <v>0</v>
      </c>
      <c r="M1904" s="6">
        <v>0</v>
      </c>
      <c r="N1904" s="6"/>
      <c r="O1904" s="6">
        <v>0</v>
      </c>
      <c r="P1904" s="6">
        <v>739285566.87</v>
      </c>
      <c r="Q1904" s="6">
        <v>1359602243.11</v>
      </c>
      <c r="R1904" s="6"/>
      <c r="S1904" s="6">
        <v>7669264593.86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812124675.92</v>
      </c>
      <c r="AA1904" s="6">
        <v>192919607.92</v>
      </c>
      <c r="AB1904" s="10">
        <f t="shared" si="128"/>
        <v>10360515144.4</v>
      </c>
      <c r="AC1904" s="10">
        <f t="shared" si="126"/>
        <v>9413594444.57</v>
      </c>
      <c r="AD1904" s="10">
        <f t="shared" si="127"/>
        <v>946920699.830002</v>
      </c>
      <c r="AE1904" s="12">
        <f>C1904/(1+0.13)/VLOOKUP(A1904,[1]选股结果!$A$2:$AX$3002,3,FALSE)</f>
        <v>0.961695089262461</v>
      </c>
      <c r="AF1904" s="12">
        <f>(S1904/(1+0.1)+Z1904)/(VLOOKUP(A1904,[1]选股结果!$A$2:$AY$3002,51,FALSE))</f>
        <v>0.988300837377424</v>
      </c>
      <c r="AG1904" s="16"/>
      <c r="AH1904" s="12">
        <f>AD1904/VLOOKUP(A1904,[1]选股结果!$A$2:$AX$3002,35,FALSE)</f>
        <v>2.79222476399483</v>
      </c>
      <c r="AI1904" s="10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S1904/(1+0.13)+Z1904)</f>
        <v>277245368.034778</v>
      </c>
      <c r="AJ1904" s="10">
        <f t="shared" si="125"/>
        <v>669675331.795224</v>
      </c>
      <c r="AK1904" s="18">
        <f>AD1904-VLOOKUP(A1904,[2]选股结果!$A$2:$G$4900,7,FALSE)</f>
        <v>946956140.920002</v>
      </c>
    </row>
    <row r="1905" spans="1:37">
      <c r="A1905" s="5" t="s">
        <v>3843</v>
      </c>
      <c r="B1905" s="5" t="s">
        <v>3844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/>
      <c r="L1905" s="6">
        <v>0</v>
      </c>
      <c r="M1905" s="6">
        <v>0</v>
      </c>
      <c r="N1905" s="6"/>
      <c r="O1905" s="6">
        <v>0</v>
      </c>
      <c r="P1905" s="6">
        <v>3875114971.1</v>
      </c>
      <c r="Q1905" s="6">
        <v>1252928294.73</v>
      </c>
      <c r="R1905" s="6"/>
      <c r="S1905" s="6">
        <v>4497182542.13</v>
      </c>
      <c r="T1905" s="6">
        <v>781200000</v>
      </c>
      <c r="U1905" s="6">
        <v>0</v>
      </c>
      <c r="V1905" s="6">
        <v>0</v>
      </c>
      <c r="W1905" s="6">
        <v>0</v>
      </c>
      <c r="X1905" s="6">
        <v>50651642.09</v>
      </c>
      <c r="Y1905" s="6">
        <v>0</v>
      </c>
      <c r="Z1905" s="6">
        <v>1076278021.13</v>
      </c>
      <c r="AA1905" s="6">
        <v>704266069.89</v>
      </c>
      <c r="AB1905" s="10">
        <f t="shared" si="128"/>
        <v>12333554416.13</v>
      </c>
      <c r="AC1905" s="10">
        <f t="shared" si="126"/>
        <v>10984693246.34</v>
      </c>
      <c r="AD1905" s="10">
        <f t="shared" si="127"/>
        <v>1348861169.79</v>
      </c>
      <c r="AE1905" s="12">
        <f>C1905/(1+0.13)/VLOOKUP(A1905,[1]选股结果!$A$2:$AX$3002,3,FALSE)</f>
        <v>1.066112284098</v>
      </c>
      <c r="AF1905" s="12">
        <f>(S1905/(1+0.1)+Z1905)/(VLOOKUP(A1905,[1]选股结果!$A$2:$AY$3002,51,FALSE))</f>
        <v>1.46109306543397</v>
      </c>
      <c r="AG1905" s="16"/>
      <c r="AH1905" s="12">
        <f>AD1905/VLOOKUP(A1905,[1]选股结果!$A$2:$AX$3002,35,FALSE)</f>
        <v>0.453570809818253</v>
      </c>
      <c r="AI1905" s="10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S1905/(1+0.13)+Z1905)</f>
        <v>-1521317050.80708</v>
      </c>
      <c r="AJ1905" s="10">
        <f t="shared" si="125"/>
        <v>2870178220.59708</v>
      </c>
      <c r="AK1905" s="18">
        <f>AD1905-VLOOKUP(A1905,[2]选股结果!$A$2:$G$4900,7,FALSE)</f>
        <v>1348978282.46</v>
      </c>
    </row>
    <row r="1906" spans="1:37">
      <c r="A1906" s="5" t="s">
        <v>3845</v>
      </c>
      <c r="B1906" s="5" t="s">
        <v>3846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/>
      <c r="L1906" s="6">
        <v>0</v>
      </c>
      <c r="M1906" s="6">
        <v>0</v>
      </c>
      <c r="N1906" s="6"/>
      <c r="O1906" s="6">
        <v>0</v>
      </c>
      <c r="P1906" s="6">
        <v>489653519.88</v>
      </c>
      <c r="Q1906" s="6">
        <v>337916968.78</v>
      </c>
      <c r="R1906" s="6"/>
      <c r="S1906" s="6">
        <v>6795815137.71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1158606948.88</v>
      </c>
      <c r="AA1906" s="6">
        <v>853675289.2</v>
      </c>
      <c r="AB1906" s="10">
        <f t="shared" si="128"/>
        <v>9137528590.37</v>
      </c>
      <c r="AC1906" s="10">
        <f t="shared" si="126"/>
        <v>9297750895.67</v>
      </c>
      <c r="AD1906" s="10">
        <f t="shared" si="127"/>
        <v>-160222305.299999</v>
      </c>
      <c r="AE1906" s="12">
        <f>C1906/(1+0.13)/VLOOKUP(A1906,[1]选股结果!$A$2:$AX$3002,3,FALSE)</f>
        <v>0.799564276177605</v>
      </c>
      <c r="AF1906" s="12">
        <f>(S1906/(1+0.1)+Z1906)/(VLOOKUP(A1906,[1]选股结果!$A$2:$AY$3002,51,FALSE))</f>
        <v>0.806114206267822</v>
      </c>
      <c r="AG1906" s="16"/>
      <c r="AH1906" s="12">
        <f>AD1906/VLOOKUP(A1906,[1]选股结果!$A$2:$AX$3002,35,FALSE)</f>
        <v>-0.338574945342503</v>
      </c>
      <c r="AI1906" s="10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S1906/(1+0.13)+Z1906)</f>
        <v>1928614840.8215</v>
      </c>
      <c r="AJ1906" s="10">
        <f t="shared" si="125"/>
        <v>-2088837146.1215</v>
      </c>
      <c r="AK1906" s="18">
        <f>AD1906-VLOOKUP(A1906,[2]选股结果!$A$2:$G$4900,7,FALSE)</f>
        <v>-21169073.4099993</v>
      </c>
    </row>
    <row r="1907" spans="1:37">
      <c r="A1907" s="5" t="s">
        <v>3847</v>
      </c>
      <c r="B1907" s="5" t="s">
        <v>3848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/>
      <c r="L1907" s="6">
        <v>0</v>
      </c>
      <c r="M1907" s="6">
        <v>0</v>
      </c>
      <c r="N1907" s="6"/>
      <c r="O1907" s="6">
        <v>0</v>
      </c>
      <c r="P1907" s="6">
        <v>888285197.48</v>
      </c>
      <c r="Q1907" s="6">
        <v>1975303067.84</v>
      </c>
      <c r="R1907" s="6"/>
      <c r="S1907" s="6">
        <v>5772089825.26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361118498.97</v>
      </c>
      <c r="AA1907" s="6">
        <v>2795893889.59</v>
      </c>
      <c r="AB1907" s="10">
        <f t="shared" si="128"/>
        <v>10103674792.72</v>
      </c>
      <c r="AC1907" s="10">
        <f t="shared" si="126"/>
        <v>9817387411.3</v>
      </c>
      <c r="AD1907" s="10">
        <f t="shared" si="127"/>
        <v>286287381.42</v>
      </c>
      <c r="AE1907" s="12">
        <f>C1907/(1+0.13)/VLOOKUP(A1907,[1]选股结果!$A$2:$AX$3002,3,FALSE)</f>
        <v>1.99675899012978</v>
      </c>
      <c r="AF1907" s="12">
        <f>(S1907/(1+0.1)+Z1907)/(VLOOKUP(A1907,[1]选股结果!$A$2:$AY$3002,51,FALSE))</f>
        <v>1.67723417126202</v>
      </c>
      <c r="AG1907" s="16"/>
      <c r="AH1907" s="12">
        <f>AD1907/VLOOKUP(A1907,[1]选股结果!$A$2:$AX$3002,35,FALSE)</f>
        <v>1.00977210223813</v>
      </c>
      <c r="AI1907" s="10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S1907/(1+0.13)+Z1907)</f>
        <v>-2125280752.80044</v>
      </c>
      <c r="AJ1907" s="10">
        <f t="shared" si="125"/>
        <v>2411568134.22044</v>
      </c>
      <c r="AK1907" s="18">
        <f>AD1907-VLOOKUP(A1907,[2]选股结果!$A$2:$G$4900,7,FALSE)</f>
        <v>286287381.42</v>
      </c>
    </row>
    <row r="1908" spans="1:37">
      <c r="A1908" s="5" t="s">
        <v>3849</v>
      </c>
      <c r="B1908" s="5" t="s">
        <v>3850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/>
      <c r="L1908" s="6">
        <v>0</v>
      </c>
      <c r="M1908" s="6">
        <v>0</v>
      </c>
      <c r="N1908" s="6"/>
      <c r="O1908" s="6">
        <v>0</v>
      </c>
      <c r="P1908" s="6">
        <v>246935228.62</v>
      </c>
      <c r="Q1908" s="6">
        <v>59192968.33</v>
      </c>
      <c r="R1908" s="6"/>
      <c r="S1908" s="6">
        <v>14024376168.66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1387571268.53</v>
      </c>
      <c r="AA1908" s="6">
        <v>278815443.78</v>
      </c>
      <c r="AB1908" s="10">
        <f t="shared" si="128"/>
        <v>15503843002.31</v>
      </c>
      <c r="AC1908" s="10">
        <f t="shared" si="126"/>
        <v>15937698109.59</v>
      </c>
      <c r="AD1908" s="10">
        <f t="shared" si="127"/>
        <v>-433855107.280003</v>
      </c>
      <c r="AE1908" s="12">
        <f>C1908/(1+0.13)/VLOOKUP(A1908,[1]选股结果!$A$2:$AX$3002,3,FALSE)</f>
        <v>0.846163541312267</v>
      </c>
      <c r="AF1908" s="12">
        <f>(S1908/(1+0.1)+Z1908)/(VLOOKUP(A1908,[1]选股结果!$A$2:$AY$3002,51,FALSE))</f>
        <v>0.920255810914503</v>
      </c>
      <c r="AG1908" s="16"/>
      <c r="AH1908" s="12">
        <f>AD1908/VLOOKUP(A1908,[1]选股结果!$A$2:$AX$3002,35,FALSE)</f>
        <v>-0.660925161412503</v>
      </c>
      <c r="AI1908" s="10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S1908/(1+0.13)+Z1908)</f>
        <v>1563513731.02398</v>
      </c>
      <c r="AJ1908" s="10">
        <f t="shared" si="125"/>
        <v>-1997368838.30398</v>
      </c>
      <c r="AK1908" s="18">
        <f>AD1908-VLOOKUP(A1908,[2]选股结果!$A$2:$G$4900,7,FALSE)</f>
        <v>-436320946.650003</v>
      </c>
    </row>
    <row r="1909" spans="1:37">
      <c r="A1909" s="5" t="s">
        <v>3851</v>
      </c>
      <c r="B1909" s="5" t="s">
        <v>3852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/>
      <c r="L1909" s="6">
        <v>0</v>
      </c>
      <c r="M1909" s="6">
        <v>0</v>
      </c>
      <c r="N1909" s="6"/>
      <c r="O1909" s="6">
        <v>0</v>
      </c>
      <c r="P1909" s="6">
        <v>251253560.57</v>
      </c>
      <c r="Q1909" s="6">
        <v>47126064.99</v>
      </c>
      <c r="R1909" s="6"/>
      <c r="S1909" s="6">
        <v>1667803939.03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244600040.76</v>
      </c>
      <c r="AA1909" s="6">
        <v>315104776.24</v>
      </c>
      <c r="AB1909" s="10">
        <f t="shared" si="128"/>
        <v>2677086795.8</v>
      </c>
      <c r="AC1909" s="10">
        <f t="shared" si="126"/>
        <v>2478762316.6</v>
      </c>
      <c r="AD1909" s="10">
        <f t="shared" si="127"/>
        <v>198324479.2</v>
      </c>
      <c r="AE1909" s="12">
        <f>C1909/(1+0.13)/VLOOKUP(A1909,[1]选股结果!$A$2:$AX$3002,3,FALSE)</f>
        <v>0.901862665439995</v>
      </c>
      <c r="AF1909" s="12">
        <f>(S1909/(1+0.1)+Z1909)/(VLOOKUP(A1909,[1]选股结果!$A$2:$AY$3002,51,FALSE))</f>
        <v>0.787530594615393</v>
      </c>
      <c r="AG1909" s="16"/>
      <c r="AH1909" s="12">
        <f>AD1909/VLOOKUP(A1909,[1]选股结果!$A$2:$AX$3002,35,FALSE)</f>
        <v>0.427120489445453</v>
      </c>
      <c r="AI1909" s="10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S1909/(1+0.13)+Z1909)</f>
        <v>515298426.00292</v>
      </c>
      <c r="AJ1909" s="10">
        <f t="shared" si="125"/>
        <v>-316973946.80292</v>
      </c>
      <c r="AK1909" s="18">
        <f>AD1909-VLOOKUP(A1909,[2]选股结果!$A$2:$G$4900,7,FALSE)</f>
        <v>198312550.15</v>
      </c>
    </row>
    <row r="1910" spans="1:37">
      <c r="A1910" s="5" t="s">
        <v>3853</v>
      </c>
      <c r="B1910" s="5" t="s">
        <v>3854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/>
      <c r="L1910" s="6">
        <v>0</v>
      </c>
      <c r="M1910" s="6">
        <v>0</v>
      </c>
      <c r="N1910" s="6"/>
      <c r="O1910" s="6">
        <v>0</v>
      </c>
      <c r="P1910" s="6">
        <v>266723862.61</v>
      </c>
      <c r="Q1910" s="6">
        <v>245608899.09</v>
      </c>
      <c r="R1910" s="6"/>
      <c r="S1910" s="6">
        <v>6213923021.15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818877030.85</v>
      </c>
      <c r="AA1910" s="6">
        <v>684041590.29</v>
      </c>
      <c r="AB1910" s="10">
        <f t="shared" si="128"/>
        <v>8744024513.38</v>
      </c>
      <c r="AC1910" s="10">
        <f t="shared" si="126"/>
        <v>7983565504.9</v>
      </c>
      <c r="AD1910" s="10">
        <f t="shared" si="127"/>
        <v>760459008.48</v>
      </c>
      <c r="AE1910" s="12">
        <f>C1910/(1+0.13)/VLOOKUP(A1910,[1]选股结果!$A$2:$AX$3002,3,FALSE)</f>
        <v>0.829033458118912</v>
      </c>
      <c r="AF1910" s="12">
        <f>(S1910/(1+0.1)+Z1910)/(VLOOKUP(A1910,[1]选股结果!$A$2:$AY$3002,51,FALSE))</f>
        <v>0.748163144471321</v>
      </c>
      <c r="AG1910" s="16"/>
      <c r="AH1910" s="12">
        <f>AD1910/VLOOKUP(A1910,[1]选股结果!$A$2:$AX$3002,35,FALSE)</f>
        <v>-27.8227589118245</v>
      </c>
      <c r="AI1910" s="10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S1910/(1+0.13)+Z1910)</f>
        <v>2327112904.99832</v>
      </c>
      <c r="AJ1910" s="10">
        <f t="shared" si="125"/>
        <v>-1566653896.51832</v>
      </c>
      <c r="AK1910" s="18">
        <f>AD1910-VLOOKUP(A1910,[2]选股结果!$A$2:$G$4900,7,FALSE)</f>
        <v>758813363.84</v>
      </c>
    </row>
    <row r="1911" spans="1:37">
      <c r="A1911" s="5" t="s">
        <v>3855</v>
      </c>
      <c r="B1911" s="5" t="s">
        <v>3856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/>
      <c r="L1911" s="6">
        <v>0</v>
      </c>
      <c r="M1911" s="6">
        <v>0</v>
      </c>
      <c r="N1911" s="6"/>
      <c r="O1911" s="6">
        <v>0</v>
      </c>
      <c r="P1911" s="6">
        <v>187268542.96</v>
      </c>
      <c r="Q1911" s="6">
        <v>42104976.68</v>
      </c>
      <c r="R1911" s="6"/>
      <c r="S1911" s="6">
        <v>150890439.84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187543233.4</v>
      </c>
      <c r="AA1911" s="6">
        <v>204708056.54</v>
      </c>
      <c r="AB1911" s="10">
        <f t="shared" si="128"/>
        <v>937245821.77</v>
      </c>
      <c r="AC1911" s="10">
        <f t="shared" si="126"/>
        <v>730410272.74</v>
      </c>
      <c r="AD1911" s="10">
        <f t="shared" si="127"/>
        <v>206835549.03</v>
      </c>
      <c r="AE1911" s="12">
        <f>C1911/(1+0.13)/VLOOKUP(A1911,[1]选股结果!$A$2:$AX$3002,3,FALSE)</f>
        <v>0.88702240590227</v>
      </c>
      <c r="AF1911" s="12">
        <f>(S1911/(1+0.1)+Z1911)/(VLOOKUP(A1911,[1]选股结果!$A$2:$AY$3002,51,FALSE))</f>
        <v>0.500634409906587</v>
      </c>
      <c r="AG1911" s="16"/>
      <c r="AH1911" s="12">
        <f>AD1911/VLOOKUP(A1911,[1]选股结果!$A$2:$AX$3002,35,FALSE)</f>
        <v>0.0734932592891803</v>
      </c>
      <c r="AI1911" s="10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S1911/(1+0.13)+Z1911)</f>
        <v>327535156.059735</v>
      </c>
      <c r="AJ1911" s="10">
        <f t="shared" si="125"/>
        <v>-120699607.029735</v>
      </c>
      <c r="AK1911" s="18">
        <f>AD1911-VLOOKUP(A1911,[2]选股结果!$A$2:$G$4900,7,FALSE)</f>
        <v>207071736.57</v>
      </c>
    </row>
    <row r="1912" spans="1:37">
      <c r="A1912" s="5" t="s">
        <v>3857</v>
      </c>
      <c r="B1912" s="5" t="s">
        <v>3858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/>
      <c r="L1912" s="6">
        <v>0</v>
      </c>
      <c r="M1912" s="6">
        <v>0</v>
      </c>
      <c r="N1912" s="6"/>
      <c r="O1912" s="6">
        <v>0</v>
      </c>
      <c r="P1912" s="6">
        <v>1857273587.1</v>
      </c>
      <c r="Q1912" s="6">
        <v>1205493931.83</v>
      </c>
      <c r="R1912" s="6"/>
      <c r="S1912" s="6">
        <v>1894167307.13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476179316.46</v>
      </c>
      <c r="AA1912" s="6">
        <v>1164080057.59</v>
      </c>
      <c r="AB1912" s="10">
        <f t="shared" si="128"/>
        <v>4854404700.37</v>
      </c>
      <c r="AC1912" s="10">
        <f t="shared" si="126"/>
        <v>5391700268.28</v>
      </c>
      <c r="AD1912" s="10">
        <f t="shared" si="127"/>
        <v>-537295567.910001</v>
      </c>
      <c r="AE1912" s="12">
        <f>C1912/(1+0.13)/VLOOKUP(A1912,[1]选股结果!$A$2:$AX$3002,3,FALSE)</f>
        <v>0.39754298389138</v>
      </c>
      <c r="AF1912" s="12">
        <f>(S1912/(1+0.1)+Z1912)/(VLOOKUP(A1912,[1]选股结果!$A$2:$AY$3002,51,FALSE))</f>
        <v>0.384255768259724</v>
      </c>
      <c r="AG1912" s="16"/>
      <c r="AH1912" s="12">
        <f>AD1912/VLOOKUP(A1912,[1]选股结果!$A$2:$AX$3002,35,FALSE)</f>
        <v>-0.365205182097428</v>
      </c>
      <c r="AI1912" s="10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S1912/(1+0.13)+Z1912)</f>
        <v>3568104095.34265</v>
      </c>
      <c r="AJ1912" s="10">
        <f t="shared" si="125"/>
        <v>-4105399663.25266</v>
      </c>
      <c r="AK1912" s="18">
        <f>AD1912-VLOOKUP(A1912,[2]选股结果!$A$2:$G$4900,7,FALSE)</f>
        <v>-522802509.120001</v>
      </c>
    </row>
    <row r="1913" spans="1:37">
      <c r="A1913" s="5" t="s">
        <v>3859</v>
      </c>
      <c r="B1913" s="5" t="s">
        <v>3860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/>
      <c r="L1913" s="6">
        <v>0</v>
      </c>
      <c r="M1913" s="6">
        <v>0</v>
      </c>
      <c r="N1913" s="6"/>
      <c r="O1913" s="6">
        <v>0</v>
      </c>
      <c r="P1913" s="6">
        <v>157175558.25</v>
      </c>
      <c r="Q1913" s="6">
        <v>233153713.89</v>
      </c>
      <c r="R1913" s="6"/>
      <c r="S1913" s="6">
        <v>5014751651.52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762385758.18</v>
      </c>
      <c r="AA1913" s="6">
        <v>192740470.21</v>
      </c>
      <c r="AB1913" s="10">
        <f t="shared" si="128"/>
        <v>6294463461.1</v>
      </c>
      <c r="AC1913" s="10">
        <f t="shared" si="126"/>
        <v>6127053438.16</v>
      </c>
      <c r="AD1913" s="10">
        <f t="shared" si="127"/>
        <v>167410022.94</v>
      </c>
      <c r="AE1913" s="12">
        <f>C1913/(1+0.13)/VLOOKUP(A1913,[1]选股结果!$A$2:$AX$3002,3,FALSE)</f>
        <v>0.916043761568386</v>
      </c>
      <c r="AF1913" s="12">
        <f>(S1913/(1+0.1)+Z1913)/(VLOOKUP(A1913,[1]选股结果!$A$2:$AY$3002,51,FALSE))</f>
        <v>0.888796546140651</v>
      </c>
      <c r="AG1913" s="16"/>
      <c r="AH1913" s="12">
        <f>AD1913/VLOOKUP(A1913,[1]选股结果!$A$2:$AX$3002,35,FALSE)</f>
        <v>-5.66846876928895</v>
      </c>
      <c r="AI1913" s="10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S1913/(1+0.13)+Z1913)</f>
        <v>786810145.880795</v>
      </c>
      <c r="AJ1913" s="10">
        <f t="shared" si="125"/>
        <v>-619400122.940795</v>
      </c>
      <c r="AK1913" s="18">
        <f>AD1913-VLOOKUP(A1913,[2]选股结果!$A$2:$G$4900,7,FALSE)</f>
        <v>293327072</v>
      </c>
    </row>
    <row r="1914" spans="1:37">
      <c r="A1914" s="5" t="s">
        <v>3861</v>
      </c>
      <c r="B1914" s="5" t="s">
        <v>3862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/>
      <c r="L1914" s="6">
        <v>0</v>
      </c>
      <c r="M1914" s="6">
        <v>0</v>
      </c>
      <c r="N1914" s="6"/>
      <c r="O1914" s="6">
        <v>0</v>
      </c>
      <c r="P1914" s="6">
        <v>44080949.76</v>
      </c>
      <c r="Q1914" s="6">
        <v>16478359.4</v>
      </c>
      <c r="R1914" s="6"/>
      <c r="S1914" s="6">
        <v>47485519.23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31559158.92</v>
      </c>
      <c r="AA1914" s="6">
        <v>40287946.79</v>
      </c>
      <c r="AB1914" s="10">
        <f t="shared" si="128"/>
        <v>194520863.87</v>
      </c>
      <c r="AC1914" s="10">
        <f t="shared" si="126"/>
        <v>163413574.7</v>
      </c>
      <c r="AD1914" s="10">
        <f t="shared" si="127"/>
        <v>31107289.17</v>
      </c>
      <c r="AE1914" s="12">
        <f>C1914/(1+0.13)/VLOOKUP(A1914,[1]选股结果!$A$2:$AX$3002,3,FALSE)</f>
        <v>0.571806673595582</v>
      </c>
      <c r="AF1914" s="12">
        <f>(S1914/(1+0.1)+Z1914)/(VLOOKUP(A1914,[1]选股结果!$A$2:$AY$3002,51,FALSE))</f>
        <v>0.392965298669499</v>
      </c>
      <c r="AG1914" s="16"/>
      <c r="AH1914" s="12">
        <f>AD1914/VLOOKUP(A1914,[1]选股结果!$A$2:$AX$3002,35,FALSE)</f>
        <v>0.584969354584364</v>
      </c>
      <c r="AI1914" s="10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S1914/(1+0.13)+Z1914)</f>
        <v>116582155.160619</v>
      </c>
      <c r="AJ1914" s="10">
        <f t="shared" si="125"/>
        <v>-85474865.9906195</v>
      </c>
      <c r="AK1914" s="18">
        <f>AD1914-VLOOKUP(A1914,[2]选股结果!$A$2:$G$4900,7,FALSE)</f>
        <v>31107289.17</v>
      </c>
    </row>
    <row r="1915" spans="1:37">
      <c r="A1915" s="5" t="s">
        <v>3863</v>
      </c>
      <c r="B1915" s="5" t="s">
        <v>3864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/>
      <c r="L1915" s="6">
        <v>0</v>
      </c>
      <c r="M1915" s="6">
        <v>0</v>
      </c>
      <c r="N1915" s="6"/>
      <c r="O1915" s="6">
        <v>0</v>
      </c>
      <c r="P1915" s="6">
        <v>45334516.26</v>
      </c>
      <c r="Q1915" s="6">
        <v>179049834.25</v>
      </c>
      <c r="R1915" s="6"/>
      <c r="S1915" s="6">
        <v>1282653033.5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120332941.58</v>
      </c>
      <c r="AA1915" s="6">
        <v>376042640.02</v>
      </c>
      <c r="AB1915" s="10">
        <f t="shared" si="128"/>
        <v>1725764939.25</v>
      </c>
      <c r="AC1915" s="10">
        <f t="shared" si="126"/>
        <v>1824363131.36</v>
      </c>
      <c r="AD1915" s="10">
        <f t="shared" si="127"/>
        <v>-98598192.1099999</v>
      </c>
      <c r="AE1915" s="12">
        <f>C1915/(1+0.13)/VLOOKUP(A1915,[1]选股结果!$A$2:$AX$3002,3,FALSE)</f>
        <v>0.84595838037972</v>
      </c>
      <c r="AF1915" s="12">
        <f>(S1915/(1+0.1)+Z1915)/(VLOOKUP(A1915,[1]选股结果!$A$2:$AY$3002,51,FALSE))</f>
        <v>0.846000758761278</v>
      </c>
      <c r="AG1915" s="16"/>
      <c r="AH1915" s="12">
        <f>AD1915/VLOOKUP(A1915,[1]选股结果!$A$2:$AX$3002,35,FALSE)</f>
        <v>-1.12626921922481</v>
      </c>
      <c r="AI1915" s="10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S1915/(1+0.13)+Z1915)</f>
        <v>265119613.701504</v>
      </c>
      <c r="AJ1915" s="10">
        <f t="shared" si="125"/>
        <v>-363717805.811504</v>
      </c>
      <c r="AK1915" s="18">
        <f>AD1915-VLOOKUP(A1915,[2]选股结果!$A$2:$G$4900,7,FALSE)</f>
        <v>-98598192.1099999</v>
      </c>
    </row>
    <row r="1916" spans="1:37">
      <c r="A1916" s="5" t="s">
        <v>3865</v>
      </c>
      <c r="B1916" s="5" t="s">
        <v>3866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/>
      <c r="L1916" s="6">
        <v>0</v>
      </c>
      <c r="M1916" s="6">
        <v>0</v>
      </c>
      <c r="N1916" s="6"/>
      <c r="O1916" s="6">
        <v>0</v>
      </c>
      <c r="P1916" s="6">
        <v>267550026.17</v>
      </c>
      <c r="Q1916" s="6">
        <v>160338536.75</v>
      </c>
      <c r="R1916" s="6"/>
      <c r="S1916" s="6">
        <v>2369777806.3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175141722.42</v>
      </c>
      <c r="AA1916" s="6">
        <v>176841884.8</v>
      </c>
      <c r="AB1916" s="10">
        <f t="shared" si="128"/>
        <v>3321538708.39</v>
      </c>
      <c r="AC1916" s="10">
        <f t="shared" si="126"/>
        <v>2989311439.69</v>
      </c>
      <c r="AD1916" s="10">
        <f t="shared" si="127"/>
        <v>332227268.699999</v>
      </c>
      <c r="AE1916" s="12">
        <f>C1916/(1+0.13)/VLOOKUP(A1916,[1]选股结果!$A$2:$AX$3002,3,FALSE)</f>
        <v>0.893587294837172</v>
      </c>
      <c r="AF1916" s="12">
        <f>(S1916/(1+0.1)+Z1916)/(VLOOKUP(A1916,[1]选股结果!$A$2:$AY$3002,51,FALSE))</f>
        <v>0.935918836859828</v>
      </c>
      <c r="AG1916" s="16"/>
      <c r="AH1916" s="12">
        <f>AD1916/VLOOKUP(A1916,[1]选股结果!$A$2:$AX$3002,35,FALSE)</f>
        <v>0.732159537369413</v>
      </c>
      <c r="AI1916" s="10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S1916/(1+0.13)+Z1916)</f>
        <v>216691823.749557</v>
      </c>
      <c r="AJ1916" s="10">
        <f t="shared" si="125"/>
        <v>115535444.950442</v>
      </c>
      <c r="AK1916" s="18">
        <f>AD1916-VLOOKUP(A1916,[2]选股结果!$A$2:$G$4900,7,FALSE)</f>
        <v>333031120.529999</v>
      </c>
    </row>
    <row r="1917" spans="1:37">
      <c r="A1917" s="5" t="s">
        <v>3867</v>
      </c>
      <c r="B1917" s="5" t="s">
        <v>3868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/>
      <c r="L1917" s="6">
        <v>0</v>
      </c>
      <c r="M1917" s="6">
        <v>0</v>
      </c>
      <c r="N1917" s="6"/>
      <c r="O1917" s="6">
        <v>0</v>
      </c>
      <c r="P1917" s="6">
        <v>600032195.74</v>
      </c>
      <c r="Q1917" s="6">
        <v>331060392.69</v>
      </c>
      <c r="R1917" s="6"/>
      <c r="S1917" s="6">
        <v>2256267152.42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1668506344.86</v>
      </c>
      <c r="AA1917" s="6">
        <v>853118775.46</v>
      </c>
      <c r="AB1917" s="10">
        <f t="shared" si="128"/>
        <v>6489358100.29</v>
      </c>
      <c r="AC1917" s="10">
        <f t="shared" si="126"/>
        <v>5377924468.48</v>
      </c>
      <c r="AD1917" s="10">
        <f t="shared" si="127"/>
        <v>1111433631.81</v>
      </c>
      <c r="AE1917" s="12">
        <f>C1917/(1+0.13)/VLOOKUP(A1917,[1]选股结果!$A$2:$AX$3002,3,FALSE)</f>
        <v>1.22178049885367</v>
      </c>
      <c r="AF1917" s="12">
        <f>(S1917/(1+0.1)+Z1917)/(VLOOKUP(A1917,[1]选股结果!$A$2:$AY$3002,51,FALSE))</f>
        <v>1.13315106598354</v>
      </c>
      <c r="AG1917" s="16"/>
      <c r="AH1917" s="12">
        <f>AD1917/VLOOKUP(A1917,[1]选股结果!$A$2:$AX$3002,35,FALSE)</f>
        <v>1.11805462006632</v>
      </c>
      <c r="AI1917" s="10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S1917/(1+0.13)+Z1917)</f>
        <v>-382623579.351947</v>
      </c>
      <c r="AJ1917" s="10">
        <f t="shared" si="125"/>
        <v>1494057211.16195</v>
      </c>
      <c r="AK1917" s="18">
        <f>AD1917-VLOOKUP(A1917,[2]选股结果!$A$2:$G$4900,7,FALSE)</f>
        <v>1111395708.08</v>
      </c>
    </row>
    <row r="1918" spans="1:37">
      <c r="A1918" s="5" t="s">
        <v>3869</v>
      </c>
      <c r="B1918" s="5" t="s">
        <v>3870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/>
      <c r="L1918" s="6">
        <v>0</v>
      </c>
      <c r="M1918" s="6">
        <v>0</v>
      </c>
      <c r="N1918" s="6"/>
      <c r="O1918" s="6">
        <v>0</v>
      </c>
      <c r="P1918" s="6">
        <v>1293240005.2</v>
      </c>
      <c r="Q1918" s="6">
        <v>109535313.64</v>
      </c>
      <c r="R1918" s="6"/>
      <c r="S1918" s="6">
        <v>2088452129.01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203829912.64</v>
      </c>
      <c r="AA1918" s="6">
        <v>334045682.61</v>
      </c>
      <c r="AB1918" s="10">
        <f t="shared" si="128"/>
        <v>9336060097.74</v>
      </c>
      <c r="AC1918" s="10">
        <f t="shared" si="126"/>
        <v>3919567729.46</v>
      </c>
      <c r="AD1918" s="10">
        <f t="shared" si="127"/>
        <v>5416492368.28</v>
      </c>
      <c r="AE1918" s="12">
        <f>C1918/(1+0.13)/VLOOKUP(A1918,[1]选股结果!$A$2:$AX$3002,3,FALSE)</f>
        <v>2.16248311740959</v>
      </c>
      <c r="AF1918" s="12">
        <f>(S1918/(1+0.1)+Z1918)/(VLOOKUP(A1918,[1]选股结果!$A$2:$AY$3002,51,FALSE))</f>
        <v>0.587088182020054</v>
      </c>
      <c r="AG1918" s="16"/>
      <c r="AH1918" s="12">
        <f>AD1918/VLOOKUP(A1918,[1]选股结果!$A$2:$AX$3002,35,FALSE)</f>
        <v>41.8099353677048</v>
      </c>
      <c r="AI1918" s="10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S1918/(1+0.13)+Z1918)</f>
        <v>1529084523.34239</v>
      </c>
      <c r="AJ1918" s="10">
        <f t="shared" si="125"/>
        <v>3887407844.93761</v>
      </c>
      <c r="AK1918" s="18">
        <f>AD1918-VLOOKUP(A1918,[2]选股结果!$A$2:$G$4900,7,FALSE)</f>
        <v>5416492368.28</v>
      </c>
    </row>
    <row r="1919" spans="1:37">
      <c r="A1919" s="5" t="s">
        <v>3871</v>
      </c>
      <c r="B1919" s="5" t="s">
        <v>3872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/>
      <c r="L1919" s="6">
        <v>0</v>
      </c>
      <c r="M1919" s="6">
        <v>0</v>
      </c>
      <c r="N1919" s="6"/>
      <c r="O1919" s="6">
        <v>0</v>
      </c>
      <c r="P1919" s="6">
        <v>722759610.4</v>
      </c>
      <c r="Q1919" s="6">
        <v>471504695.95</v>
      </c>
      <c r="R1919" s="6"/>
      <c r="S1919" s="6">
        <v>2272742840.01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173987996.08</v>
      </c>
      <c r="AA1919" s="6">
        <v>1377462388.31</v>
      </c>
      <c r="AB1919" s="10">
        <f t="shared" si="128"/>
        <v>3977872147.43</v>
      </c>
      <c r="AC1919" s="10">
        <f t="shared" si="126"/>
        <v>4546952834.8</v>
      </c>
      <c r="AD1919" s="10">
        <f t="shared" si="127"/>
        <v>-569080687.37</v>
      </c>
      <c r="AE1919" s="12">
        <f>C1919/(1+0.13)/VLOOKUP(A1919,[1]选股结果!$A$2:$AX$3002,3,FALSE)</f>
        <v>1.35293448596578</v>
      </c>
      <c r="AF1919" s="12">
        <f>(S1919/(1+0.1)+Z1919)/(VLOOKUP(A1919,[1]选股结果!$A$2:$AY$3002,51,FALSE))</f>
        <v>1.32517892585089</v>
      </c>
      <c r="AG1919" s="16"/>
      <c r="AH1919" s="12">
        <f>AD1919/VLOOKUP(A1919,[1]选股结果!$A$2:$AX$3002,35,FALSE)</f>
        <v>-2.69998516187057</v>
      </c>
      <c r="AI1919" s="10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S1919/(1+0.13)+Z1919)</f>
        <v>-494838136.516372</v>
      </c>
      <c r="AJ1919" s="10">
        <f t="shared" si="125"/>
        <v>-74242550.8536279</v>
      </c>
      <c r="AK1919" s="18">
        <f>AD1919-VLOOKUP(A1919,[2]选股结果!$A$2:$G$4900,7,FALSE)</f>
        <v>-569055318.39</v>
      </c>
    </row>
    <row r="1920" spans="1:37">
      <c r="A1920" s="5" t="s">
        <v>3873</v>
      </c>
      <c r="B1920" s="5" t="s">
        <v>3874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/>
      <c r="L1920" s="6">
        <v>0</v>
      </c>
      <c r="M1920" s="6">
        <v>0</v>
      </c>
      <c r="N1920" s="6"/>
      <c r="O1920" s="6">
        <v>0</v>
      </c>
      <c r="P1920" s="6">
        <v>11337086.43</v>
      </c>
      <c r="Q1920" s="6">
        <v>496030009.99</v>
      </c>
      <c r="R1920" s="6"/>
      <c r="S1920" s="6">
        <v>10180826894.66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539047879.2</v>
      </c>
      <c r="AA1920" s="6">
        <v>437685233.99</v>
      </c>
      <c r="AB1920" s="10">
        <f t="shared" si="128"/>
        <v>9467759360.42</v>
      </c>
      <c r="AC1920" s="10">
        <f t="shared" si="126"/>
        <v>11168897094.28</v>
      </c>
      <c r="AD1920" s="10">
        <f t="shared" si="127"/>
        <v>-1701137733.86</v>
      </c>
      <c r="AE1920" s="12">
        <f>C1920/(1+0.13)/VLOOKUP(A1920,[1]选股结果!$A$2:$AX$3002,3,FALSE)</f>
        <v>1.16014242516571</v>
      </c>
      <c r="AF1920" s="12">
        <f>(S1920/(1+0.1)+Z1920)/(VLOOKUP(A1920,[1]选股结果!$A$2:$AY$3002,51,FALSE))</f>
        <v>1.38989339749272</v>
      </c>
      <c r="AG1920" s="16"/>
      <c r="AH1920" s="12">
        <f>AD1920/VLOOKUP(A1920,[1]选股结果!$A$2:$AX$3002,35,FALSE)</f>
        <v>21.4275408737912</v>
      </c>
      <c r="AI1920" s="10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S1920/(1+0.13)+Z1920)</f>
        <v>-2501797355.78797</v>
      </c>
      <c r="AJ1920" s="10">
        <f t="shared" si="125"/>
        <v>800659621.927965</v>
      </c>
      <c r="AK1920" s="18">
        <f>AD1920-VLOOKUP(A1920,[2]选股结果!$A$2:$G$4900,7,FALSE)</f>
        <v>-1695598723.98</v>
      </c>
    </row>
    <row r="1921" spans="1:37">
      <c r="A1921" s="5" t="s">
        <v>3875</v>
      </c>
      <c r="B1921" s="5" t="s">
        <v>3876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/>
      <c r="L1921" s="6">
        <v>0</v>
      </c>
      <c r="M1921" s="6">
        <v>0</v>
      </c>
      <c r="N1921" s="6"/>
      <c r="O1921" s="6">
        <v>0</v>
      </c>
      <c r="P1921" s="6">
        <v>232629714.86</v>
      </c>
      <c r="Q1921" s="6">
        <v>690381436.34</v>
      </c>
      <c r="R1921" s="6"/>
      <c r="S1921" s="6">
        <v>9772755736.89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1283346583.93</v>
      </c>
      <c r="AA1921" s="6">
        <v>1243467839.05</v>
      </c>
      <c r="AB1921" s="10">
        <f t="shared" si="128"/>
        <v>12475438115.97</v>
      </c>
      <c r="AC1921" s="10">
        <f t="shared" si="126"/>
        <v>12532199874.73</v>
      </c>
      <c r="AD1921" s="10">
        <f t="shared" si="127"/>
        <v>-56761758.7600002</v>
      </c>
      <c r="AE1921" s="12">
        <f>C1921/(1+0.13)/VLOOKUP(A1921,[1]选股结果!$A$2:$AX$3002,3,FALSE)</f>
        <v>1.05057152924453</v>
      </c>
      <c r="AF1921" s="12">
        <f>(S1921/(1+0.1)+Z1921)/(VLOOKUP(A1921,[1]选股结果!$A$2:$AY$3002,51,FALSE))</f>
        <v>0.981966645038587</v>
      </c>
      <c r="AG1921" s="16"/>
      <c r="AH1921" s="12">
        <f>AD1921/VLOOKUP(A1921,[1]选股结果!$A$2:$AX$3002,35,FALSE)</f>
        <v>0.130777765879382</v>
      </c>
      <c r="AI1921" s="10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S1921/(1+0.13)+Z1921)</f>
        <v>422591463.402567</v>
      </c>
      <c r="AJ1921" s="10">
        <f t="shared" si="125"/>
        <v>-479353222.162567</v>
      </c>
      <c r="AK1921" s="18">
        <f>AD1921-VLOOKUP(A1921,[2]选股结果!$A$2:$G$4900,7,FALSE)</f>
        <v>-57053046.9400002</v>
      </c>
    </row>
    <row r="1922" spans="1:37">
      <c r="A1922" s="5" t="s">
        <v>3877</v>
      </c>
      <c r="B1922" s="5" t="s">
        <v>3878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/>
      <c r="L1922" s="6">
        <v>0</v>
      </c>
      <c r="M1922" s="6">
        <v>0</v>
      </c>
      <c r="N1922" s="6"/>
      <c r="O1922" s="6">
        <v>0</v>
      </c>
      <c r="P1922" s="6">
        <v>11784185000</v>
      </c>
      <c r="Q1922" s="6">
        <v>165997000</v>
      </c>
      <c r="R1922" s="6"/>
      <c r="S1922" s="6">
        <v>51964737000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2107455000</v>
      </c>
      <c r="AA1922" s="6">
        <v>271880000</v>
      </c>
      <c r="AB1922" s="10">
        <f t="shared" si="128"/>
        <v>65694285000</v>
      </c>
      <c r="AC1922" s="10">
        <f t="shared" si="126"/>
        <v>66128257000</v>
      </c>
      <c r="AD1922" s="10">
        <f t="shared" si="127"/>
        <v>-433972000</v>
      </c>
      <c r="AE1922" s="12">
        <f>C1922/(1+0.13)/VLOOKUP(A1922,[1]选股结果!$A$2:$AX$3002,3,FALSE)</f>
        <v>0.937386615929955</v>
      </c>
      <c r="AF1922" s="12">
        <f>(S1922/(1+0.1)+Z1922)/(VLOOKUP(A1922,[1]选股结果!$A$2:$AY$3002,51,FALSE))</f>
        <v>0.81655610804942</v>
      </c>
      <c r="AG1922" s="16"/>
      <c r="AH1922" s="12">
        <f>AD1922/VLOOKUP(A1922,[1]选股结果!$A$2:$AX$3002,35,FALSE)</f>
        <v>-0.222999287281181</v>
      </c>
      <c r="AI1922" s="10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S1922/(1+0.13)+Z1922)</f>
        <v>12340509079.646</v>
      </c>
      <c r="AJ1922" s="10">
        <f t="shared" si="125"/>
        <v>-12774481079.646</v>
      </c>
      <c r="AK1922" s="18">
        <f>AD1922-VLOOKUP(A1922,[2]选股结果!$A$2:$G$4900,7,FALSE)</f>
        <v>-354887000</v>
      </c>
    </row>
    <row r="1923" spans="1:37">
      <c r="A1923" s="5" t="s">
        <v>3879</v>
      </c>
      <c r="B1923" s="5" t="s">
        <v>3880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/>
      <c r="L1923" s="6">
        <v>0</v>
      </c>
      <c r="M1923" s="6">
        <v>0</v>
      </c>
      <c r="N1923" s="6"/>
      <c r="O1923" s="6">
        <v>0</v>
      </c>
      <c r="P1923" s="6">
        <v>7190590.35</v>
      </c>
      <c r="Q1923" s="6">
        <v>42388766.07</v>
      </c>
      <c r="R1923" s="6"/>
      <c r="S1923" s="6">
        <v>852281560.44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165552701.48</v>
      </c>
      <c r="AA1923" s="6">
        <v>50220400.45</v>
      </c>
      <c r="AB1923" s="10">
        <f t="shared" si="128"/>
        <v>975720232.94</v>
      </c>
      <c r="AC1923" s="10">
        <f t="shared" si="126"/>
        <v>1075245252.72</v>
      </c>
      <c r="AD1923" s="10">
        <f t="shared" si="127"/>
        <v>-99525019.78</v>
      </c>
      <c r="AE1923" s="12">
        <f>C1923/(1+0.13)/VLOOKUP(A1923,[1]选股结果!$A$2:$AX$3002,3,FALSE)</f>
        <v>1.49079160492872</v>
      </c>
      <c r="AF1923" s="12">
        <f>(S1923/(1+0.1)+Z1923)/(VLOOKUP(A1923,[1]选股结果!$A$2:$AY$3002,51,FALSE))</f>
        <v>1.67350410374801</v>
      </c>
      <c r="AG1923" s="16"/>
      <c r="AH1923" s="12">
        <f>AD1923/VLOOKUP(A1923,[1]选股结果!$A$2:$AX$3002,35,FALSE)</f>
        <v>-13.7494614646818</v>
      </c>
      <c r="AI1923" s="10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S1923/(1+0.13)+Z1923)</f>
        <v>-357876902.215929</v>
      </c>
      <c r="AJ1923" s="10">
        <f t="shared" ref="AJ1923:AJ1986" si="129">AD1923-AI1923</f>
        <v>258351882.435929</v>
      </c>
      <c r="AK1923" s="18">
        <f>AD1923-VLOOKUP(A1923,[2]选股结果!$A$2:$G$4900,7,FALSE)</f>
        <v>-98608155.91</v>
      </c>
    </row>
    <row r="1924" spans="1:37">
      <c r="A1924" s="5" t="s">
        <v>3881</v>
      </c>
      <c r="B1924" s="5" t="s">
        <v>3882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/>
      <c r="L1924" s="6">
        <v>0</v>
      </c>
      <c r="M1924" s="6">
        <v>0</v>
      </c>
      <c r="N1924" s="6"/>
      <c r="O1924" s="6">
        <v>0</v>
      </c>
      <c r="P1924" s="6">
        <v>7580113678.87</v>
      </c>
      <c r="Q1924" s="6">
        <v>1625799358.48</v>
      </c>
      <c r="R1924" s="6"/>
      <c r="S1924" s="6">
        <v>118817633261.77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18881393407.16</v>
      </c>
      <c r="AA1924" s="6">
        <v>18014345057.24</v>
      </c>
      <c r="AB1924" s="10">
        <f t="shared" si="128"/>
        <v>175277039857.23</v>
      </c>
      <c r="AC1924" s="10">
        <f t="shared" si="126"/>
        <v>163293485405.04</v>
      </c>
      <c r="AD1924" s="10">
        <f t="shared" si="127"/>
        <v>11983554452.19</v>
      </c>
      <c r="AE1924" s="12">
        <f>C1924/(1+0.13)/VLOOKUP(A1924,[1]选股结果!$A$2:$AX$3002,3,FALSE)</f>
        <v>0.90415647751965</v>
      </c>
      <c r="AF1924" s="12">
        <f>(S1924/(1+0.1)+Z1924)/(VLOOKUP(A1924,[1]选股结果!$A$2:$AY$3002,51,FALSE))</f>
        <v>0.797866393714968</v>
      </c>
      <c r="AG1924" s="16"/>
      <c r="AH1924" s="12">
        <f>AD1924/VLOOKUP(A1924,[1]选股结果!$A$2:$AX$3002,35,FALSE)</f>
        <v>1.27090530087079</v>
      </c>
      <c r="AI1924" s="10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S1924/(1+0.13)+Z1924)</f>
        <v>35016214945.1445</v>
      </c>
      <c r="AJ1924" s="10">
        <f t="shared" si="129"/>
        <v>-23032660492.9545</v>
      </c>
      <c r="AK1924" s="18">
        <f>AD1924-VLOOKUP(A1924,[2]选股结果!$A$2:$G$4900,7,FALSE)</f>
        <v>12191136055.9</v>
      </c>
    </row>
    <row r="1925" spans="1:37">
      <c r="A1925" s="5" t="s">
        <v>3883</v>
      </c>
      <c r="B1925" s="5" t="s">
        <v>3884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/>
      <c r="L1925" s="6">
        <v>0</v>
      </c>
      <c r="M1925" s="6">
        <v>0</v>
      </c>
      <c r="N1925" s="6"/>
      <c r="O1925" s="6">
        <v>0</v>
      </c>
      <c r="P1925" s="6">
        <v>471018839.92</v>
      </c>
      <c r="Q1925" s="6">
        <v>237190631.33</v>
      </c>
      <c r="R1925" s="6"/>
      <c r="S1925" s="6">
        <v>9397387549.38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658264506.22</v>
      </c>
      <c r="AA1925" s="6">
        <v>1523292103.08</v>
      </c>
      <c r="AB1925" s="10">
        <f t="shared" si="128"/>
        <v>12745836626.86</v>
      </c>
      <c r="AC1925" s="10">
        <f t="shared" si="126"/>
        <v>12049962998.6</v>
      </c>
      <c r="AD1925" s="10">
        <f t="shared" si="127"/>
        <v>695873628.260002</v>
      </c>
      <c r="AE1925" s="12">
        <f>C1925/(1+0.13)/VLOOKUP(A1925,[1]选股结果!$A$2:$AX$3002,3,FALSE)</f>
        <v>0.816402738590777</v>
      </c>
      <c r="AF1925" s="12">
        <f>(S1925/(1+0.1)+Z1925)/(VLOOKUP(A1925,[1]选股结果!$A$2:$AY$3002,51,FALSE))</f>
        <v>0.734773158388808</v>
      </c>
      <c r="AG1925" s="16"/>
      <c r="AH1925" s="12">
        <f>AD1925/VLOOKUP(A1925,[1]选股结果!$A$2:$AX$3002,35,FALSE)</f>
        <v>1.49394974277697</v>
      </c>
      <c r="AI1925" s="10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S1925/(1+0.13)+Z1925)</f>
        <v>3548163688.21708</v>
      </c>
      <c r="AJ1925" s="10">
        <f t="shared" si="129"/>
        <v>-2852290059.95708</v>
      </c>
      <c r="AK1925" s="18">
        <f>AD1925-VLOOKUP(A1925,[2]选股结果!$A$2:$G$4900,7,FALSE)</f>
        <v>695993504.750002</v>
      </c>
    </row>
    <row r="1926" spans="1:37">
      <c r="A1926" s="5" t="s">
        <v>3885</v>
      </c>
      <c r="B1926" s="5" t="s">
        <v>3886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/>
      <c r="L1926" s="6">
        <v>0</v>
      </c>
      <c r="M1926" s="6">
        <v>0</v>
      </c>
      <c r="N1926" s="6"/>
      <c r="O1926" s="6">
        <v>0</v>
      </c>
      <c r="P1926" s="6">
        <v>99839080.73</v>
      </c>
      <c r="Q1926" s="6">
        <v>85048931.31</v>
      </c>
      <c r="R1926" s="6"/>
      <c r="S1926" s="6">
        <v>1156706620.82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42881169.07</v>
      </c>
      <c r="AA1926" s="6">
        <v>51621745.94</v>
      </c>
      <c r="AB1926" s="10">
        <f t="shared" si="128"/>
        <v>1219680394.1</v>
      </c>
      <c r="AC1926" s="10">
        <f t="shared" si="126"/>
        <v>1351048616.56</v>
      </c>
      <c r="AD1926" s="10">
        <f t="shared" si="127"/>
        <v>-131368222.46</v>
      </c>
      <c r="AE1926" s="12">
        <f>C1926/(1+0.13)/VLOOKUP(A1926,[1]选股结果!$A$2:$AX$3002,3,FALSE)</f>
        <v>1.12514837836006</v>
      </c>
      <c r="AF1926" s="12">
        <f>(S1926/(1+0.1)+Z1926)/(VLOOKUP(A1926,[1]选股结果!$A$2:$AY$3002,51,FALSE))</f>
        <v>1.260770164518</v>
      </c>
      <c r="AG1926" s="16"/>
      <c r="AH1926" s="12">
        <f>AD1926/VLOOKUP(A1926,[1]选股结果!$A$2:$AX$3002,35,FALSE)</f>
        <v>-10.1443111344594</v>
      </c>
      <c r="AI1926" s="10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S1926/(1+0.13)+Z1926)</f>
        <v>-198448610.006814</v>
      </c>
      <c r="AJ1926" s="10">
        <f t="shared" si="129"/>
        <v>67080387.5468142</v>
      </c>
      <c r="AK1926" s="18">
        <f>AD1926-VLOOKUP(A1926,[2]选股结果!$A$2:$G$4900,7,FALSE)</f>
        <v>-131330312.49</v>
      </c>
    </row>
    <row r="1927" spans="1:37">
      <c r="A1927" s="5" t="s">
        <v>3887</v>
      </c>
      <c r="B1927" s="5" t="s">
        <v>3888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/>
      <c r="L1927" s="6">
        <v>0</v>
      </c>
      <c r="M1927" s="6">
        <v>0</v>
      </c>
      <c r="N1927" s="6"/>
      <c r="O1927" s="6">
        <v>0</v>
      </c>
      <c r="P1927" s="6">
        <v>191246748.67</v>
      </c>
      <c r="Q1927" s="6">
        <v>131317201.34</v>
      </c>
      <c r="R1927" s="6"/>
      <c r="S1927" s="6">
        <v>991407432.03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189589877.91</v>
      </c>
      <c r="AA1927" s="6">
        <v>187623052.65</v>
      </c>
      <c r="AB1927" s="10">
        <f t="shared" si="128"/>
        <v>1568378479.13</v>
      </c>
      <c r="AC1927" s="10">
        <f t="shared" si="126"/>
        <v>1559867111.26</v>
      </c>
      <c r="AD1927" s="10">
        <f t="shared" si="127"/>
        <v>8511367.86999965</v>
      </c>
      <c r="AE1927" s="12">
        <f>C1927/(1+0.13)/VLOOKUP(A1927,[1]选股结果!$A$2:$AX$3002,3,FALSE)</f>
        <v>0.908632595175518</v>
      </c>
      <c r="AF1927" s="12">
        <f>(S1927/(1+0.1)+Z1927)/(VLOOKUP(A1927,[1]选股结果!$A$2:$AY$3002,51,FALSE))</f>
        <v>0.993942846547532</v>
      </c>
      <c r="AG1927" s="16"/>
      <c r="AH1927" s="12">
        <f>AD1927/VLOOKUP(A1927,[1]选股结果!$A$2:$AX$3002,35,FALSE)</f>
        <v>0.0784383925161482</v>
      </c>
      <c r="AI1927" s="10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S1927/(1+0.13)+Z1927)</f>
        <v>30575603.9489379</v>
      </c>
      <c r="AJ1927" s="10">
        <f t="shared" si="129"/>
        <v>-22064236.0789382</v>
      </c>
      <c r="AK1927" s="18">
        <f>AD1927-VLOOKUP(A1927,[2]选股结果!$A$2:$G$4900,7,FALSE)</f>
        <v>21473590.2299996</v>
      </c>
    </row>
    <row r="1928" spans="1:37">
      <c r="A1928" s="5" t="s">
        <v>3889</v>
      </c>
      <c r="B1928" s="5" t="s">
        <v>3890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/>
      <c r="L1928" s="6">
        <v>0</v>
      </c>
      <c r="M1928" s="6">
        <v>0</v>
      </c>
      <c r="N1928" s="6"/>
      <c r="O1928" s="6">
        <v>0</v>
      </c>
      <c r="P1928" s="6">
        <v>807994900.3</v>
      </c>
      <c r="Q1928" s="6">
        <v>3946220994.01</v>
      </c>
      <c r="R1928" s="6"/>
      <c r="S1928" s="6">
        <v>11122684265.88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927973570.72</v>
      </c>
      <c r="AA1928" s="6">
        <v>3721899300.57</v>
      </c>
      <c r="AB1928" s="10">
        <f t="shared" si="128"/>
        <v>16948696158.78</v>
      </c>
      <c r="AC1928" s="10">
        <f t="shared" si="126"/>
        <v>16580552037.47</v>
      </c>
      <c r="AD1928" s="10">
        <f t="shared" si="127"/>
        <v>368144121.310003</v>
      </c>
      <c r="AE1928" s="12">
        <f>C1928/(1+0.13)/VLOOKUP(A1928,[1]选股结果!$A$2:$AX$3002,3,FALSE)</f>
        <v>1.87360087708887</v>
      </c>
      <c r="AF1928" s="12">
        <f>(S1928/(1+0.1)+Z1928)/(VLOOKUP(A1928,[1]选股结果!$A$2:$AY$3002,51,FALSE))</f>
        <v>2.12291873435692</v>
      </c>
      <c r="AG1928" s="16"/>
      <c r="AH1928" s="12">
        <f>AD1928/VLOOKUP(A1928,[1]选股结果!$A$2:$AX$3002,35,FALSE)</f>
        <v>0.538173634325456</v>
      </c>
      <c r="AI1928" s="10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S1928/(1+0.13)+Z1928)</f>
        <v>-5570902815.97274</v>
      </c>
      <c r="AJ1928" s="10">
        <f t="shared" si="129"/>
        <v>5939046937.28275</v>
      </c>
      <c r="AK1928" s="18">
        <f>AD1928-VLOOKUP(A1928,[2]选股结果!$A$2:$G$4900,7,FALSE)</f>
        <v>393268290.990003</v>
      </c>
    </row>
    <row r="1929" spans="1:37">
      <c r="A1929" s="5" t="s">
        <v>3891</v>
      </c>
      <c r="B1929" s="5" t="s">
        <v>3892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/>
      <c r="L1929" s="6">
        <v>0</v>
      </c>
      <c r="M1929" s="6">
        <v>0</v>
      </c>
      <c r="N1929" s="6"/>
      <c r="O1929" s="6">
        <v>0</v>
      </c>
      <c r="P1929" s="6">
        <v>110454855.74</v>
      </c>
      <c r="Q1929" s="6">
        <v>265103744.16</v>
      </c>
      <c r="R1929" s="6"/>
      <c r="S1929" s="6">
        <v>428963131.89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31473685.73</v>
      </c>
      <c r="AA1929" s="6">
        <v>256899164.59</v>
      </c>
      <c r="AB1929" s="10">
        <f t="shared" si="128"/>
        <v>932143058.12</v>
      </c>
      <c r="AC1929" s="10">
        <f t="shared" si="126"/>
        <v>827790837.95</v>
      </c>
      <c r="AD1929" s="10">
        <f t="shared" si="127"/>
        <v>104352220.17</v>
      </c>
      <c r="AE1929" s="12">
        <f>C1929/(1+0.13)/VLOOKUP(A1929,[1]选股结果!$A$2:$AX$3002,3,FALSE)</f>
        <v>1.30523365865427</v>
      </c>
      <c r="AF1929" s="12">
        <f>(S1929/(1+0.1)+Z1929)/(VLOOKUP(A1929,[1]选股结果!$A$2:$AY$3002,51,FALSE))</f>
        <v>1.30675454389651</v>
      </c>
      <c r="AG1929" s="16"/>
      <c r="AH1929" s="12">
        <f>AD1929/VLOOKUP(A1929,[1]选股结果!$A$2:$AX$3002,35,FALSE)</f>
        <v>1.10786082399005</v>
      </c>
      <c r="AI1929" s="10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S1929/(1+0.13)+Z1929)</f>
        <v>-88578024.6930974</v>
      </c>
      <c r="AJ1929" s="10">
        <f t="shared" si="129"/>
        <v>192930244.863097</v>
      </c>
      <c r="AK1929" s="18">
        <f>AD1929-VLOOKUP(A1929,[2]选股结果!$A$2:$G$4900,7,FALSE)</f>
        <v>104352220.17</v>
      </c>
    </row>
    <row r="1930" spans="1:37">
      <c r="A1930" s="5" t="s">
        <v>3893</v>
      </c>
      <c r="B1930" s="5" t="s">
        <v>3894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/>
      <c r="L1930" s="6">
        <v>0</v>
      </c>
      <c r="M1930" s="6">
        <v>0</v>
      </c>
      <c r="N1930" s="6"/>
      <c r="O1930" s="6">
        <v>0</v>
      </c>
      <c r="P1930" s="6">
        <v>553220844.26</v>
      </c>
      <c r="Q1930" s="6">
        <v>724365598.06</v>
      </c>
      <c r="R1930" s="6"/>
      <c r="S1930" s="6">
        <v>10587524414.22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529966932.73</v>
      </c>
      <c r="AA1930" s="6">
        <v>1307007366.1</v>
      </c>
      <c r="AB1930" s="10">
        <f t="shared" si="128"/>
        <v>13617322387.55</v>
      </c>
      <c r="AC1930" s="10">
        <f t="shared" si="126"/>
        <v>12977719557.31</v>
      </c>
      <c r="AD1930" s="10">
        <f t="shared" si="127"/>
        <v>639602830.24</v>
      </c>
      <c r="AE1930" s="12">
        <f>C1930/(1+0.13)/VLOOKUP(A1930,[1]选股结果!$A$2:$AX$3002,3,FALSE)</f>
        <v>1.81364151550835</v>
      </c>
      <c r="AF1930" s="12">
        <f>(S1930/(1+0.1)+Z1930)/(VLOOKUP(A1930,[1]选股结果!$A$2:$AY$3002,51,FALSE))</f>
        <v>1.7975247796099</v>
      </c>
      <c r="AG1930" s="16"/>
      <c r="AH1930" s="12">
        <f>AD1930/VLOOKUP(A1930,[1]选股结果!$A$2:$AX$3002,35,FALSE)</f>
        <v>3.85352549946844</v>
      </c>
      <c r="AI1930" s="10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S1930/(1+0.13)+Z1930)</f>
        <v>-4250028281.4331</v>
      </c>
      <c r="AJ1930" s="10">
        <f t="shared" si="129"/>
        <v>4889631111.6731</v>
      </c>
      <c r="AK1930" s="18">
        <f>AD1930-VLOOKUP(A1930,[2]选股结果!$A$2:$G$4900,7,FALSE)</f>
        <v>639597641.99</v>
      </c>
    </row>
    <row r="1931" spans="1:37">
      <c r="A1931" s="5" t="s">
        <v>3895</v>
      </c>
      <c r="B1931" s="5" t="s">
        <v>3896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/>
      <c r="L1931" s="6">
        <v>0</v>
      </c>
      <c r="M1931" s="6">
        <v>0</v>
      </c>
      <c r="N1931" s="6"/>
      <c r="O1931" s="6">
        <v>0</v>
      </c>
      <c r="P1931" s="6">
        <v>29581489.02</v>
      </c>
      <c r="Q1931" s="6">
        <v>17462237.79</v>
      </c>
      <c r="R1931" s="6"/>
      <c r="S1931" s="6">
        <v>110462915.97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91563552.21</v>
      </c>
      <c r="AA1931" s="6">
        <v>20097353.48</v>
      </c>
      <c r="AB1931" s="10">
        <f t="shared" si="128"/>
        <v>252959653.61</v>
      </c>
      <c r="AC1931" s="10">
        <f t="shared" si="126"/>
        <v>251705310.68</v>
      </c>
      <c r="AD1931" s="10">
        <f t="shared" si="127"/>
        <v>1254342.92999998</v>
      </c>
      <c r="AE1931" s="12">
        <f>C1931/(1+0.13)/VLOOKUP(A1931,[1]选股结果!$A$2:$AX$3002,3,FALSE)</f>
        <v>0.450249760629641</v>
      </c>
      <c r="AF1931" s="12">
        <f>(S1931/(1+0.1)+Z1931)/(VLOOKUP(A1931,[1]选股结果!$A$2:$AY$3002,51,FALSE))</f>
        <v>0.407481360233951</v>
      </c>
      <c r="AG1931" s="16"/>
      <c r="AH1931" s="12">
        <f>AD1931/VLOOKUP(A1931,[1]选股结果!$A$2:$AX$3002,35,FALSE)</f>
        <v>-0.280460870675196</v>
      </c>
      <c r="AI1931" s="10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S1931/(1+0.13)+Z1931)</f>
        <v>281830531.006195</v>
      </c>
      <c r="AJ1931" s="10">
        <f t="shared" si="129"/>
        <v>-280576188.076195</v>
      </c>
      <c r="AK1931" s="18">
        <f>AD1931-VLOOKUP(A1931,[2]选股结果!$A$2:$G$4900,7,FALSE)</f>
        <v>1254342.92999998</v>
      </c>
    </row>
    <row r="1932" spans="1:37">
      <c r="A1932" s="5" t="s">
        <v>3897</v>
      </c>
      <c r="B1932" s="5" t="s">
        <v>3898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/>
      <c r="L1932" s="6">
        <v>0</v>
      </c>
      <c r="M1932" s="6">
        <v>0</v>
      </c>
      <c r="N1932" s="6"/>
      <c r="O1932" s="6">
        <v>0</v>
      </c>
      <c r="P1932" s="6">
        <v>1154697331.92</v>
      </c>
      <c r="Q1932" s="6">
        <v>160408273.14</v>
      </c>
      <c r="R1932" s="6"/>
      <c r="S1932" s="6">
        <v>27614741294.63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7182874610.18</v>
      </c>
      <c r="AA1932" s="6">
        <v>713454428.72</v>
      </c>
      <c r="AB1932" s="10">
        <f t="shared" si="128"/>
        <v>37261016630.91</v>
      </c>
      <c r="AC1932" s="10">
        <f t="shared" si="126"/>
        <v>36665767665.45</v>
      </c>
      <c r="AD1932" s="10">
        <f t="shared" si="127"/>
        <v>595248965.459999</v>
      </c>
      <c r="AE1932" s="12">
        <f>C1932/(1+0.13)/VLOOKUP(A1932,[1]选股结果!$A$2:$AX$3002,3,FALSE)</f>
        <v>0.962633089346349</v>
      </c>
      <c r="AF1932" s="12">
        <f>(S1932/(1+0.1)+Z1932)/(VLOOKUP(A1932,[1]选股结果!$A$2:$AY$3002,51,FALSE))</f>
        <v>0.952009954924058</v>
      </c>
      <c r="AG1932" s="16"/>
      <c r="AH1932" s="12">
        <f>AD1932/VLOOKUP(A1932,[1]选股结果!$A$2:$AX$3002,35,FALSE)</f>
        <v>-1.66784096934084</v>
      </c>
      <c r="AI1932" s="10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S1932/(1+0.13)+Z1932)</f>
        <v>2294056759.66018</v>
      </c>
      <c r="AJ1932" s="10">
        <f t="shared" si="129"/>
        <v>-1698807794.20018</v>
      </c>
      <c r="AK1932" s="18">
        <f>AD1932-VLOOKUP(A1932,[2]选股结果!$A$2:$G$4900,7,FALSE)</f>
        <v>595573863.489999</v>
      </c>
    </row>
    <row r="1933" spans="1:37">
      <c r="A1933" s="5" t="s">
        <v>3899</v>
      </c>
      <c r="B1933" s="5" t="s">
        <v>3900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/>
      <c r="L1933" s="6">
        <v>0</v>
      </c>
      <c r="M1933" s="6">
        <v>0</v>
      </c>
      <c r="N1933" s="6"/>
      <c r="O1933" s="6">
        <v>0</v>
      </c>
      <c r="P1933" s="6">
        <v>1145235796.29</v>
      </c>
      <c r="Q1933" s="6">
        <v>115759300.22</v>
      </c>
      <c r="R1933" s="6"/>
      <c r="S1933" s="6">
        <v>605237814.48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578425811.33</v>
      </c>
      <c r="AA1933" s="6">
        <v>500912742.39</v>
      </c>
      <c r="AB1933" s="10">
        <f t="shared" si="128"/>
        <v>4446672386.42</v>
      </c>
      <c r="AC1933" s="10">
        <f t="shared" si="126"/>
        <v>2829812164.49</v>
      </c>
      <c r="AD1933" s="10">
        <f t="shared" si="127"/>
        <v>1616860221.93</v>
      </c>
      <c r="AE1933" s="12">
        <f>C1933/(1+0.13)/VLOOKUP(A1933,[1]选股结果!$A$2:$AX$3002,3,FALSE)</f>
        <v>1.0625944126983</v>
      </c>
      <c r="AF1933" s="12">
        <f>(S1933/(1+0.1)+Z1933)/(VLOOKUP(A1933,[1]选股结果!$A$2:$AY$3002,51,FALSE))</f>
        <v>0.483815069891918</v>
      </c>
      <c r="AG1933" s="16"/>
      <c r="AH1933" s="12">
        <f>AD1933/VLOOKUP(A1933,[1]选股结果!$A$2:$AX$3002,35,FALSE)</f>
        <v>1.65100418785735</v>
      </c>
      <c r="AI1933" s="10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S1933/(1+0.13)+Z1933)</f>
        <v>1218761806.14947</v>
      </c>
      <c r="AJ1933" s="10">
        <f t="shared" si="129"/>
        <v>398098415.780531</v>
      </c>
      <c r="AK1933" s="18">
        <f>AD1933-VLOOKUP(A1933,[2]选股结果!$A$2:$G$4900,7,FALSE)</f>
        <v>1616860221.93</v>
      </c>
    </row>
    <row r="1934" spans="1:37">
      <c r="A1934" s="5" t="s">
        <v>3901</v>
      </c>
      <c r="B1934" s="5" t="s">
        <v>3902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/>
      <c r="L1934" s="6">
        <v>0</v>
      </c>
      <c r="M1934" s="6">
        <v>0</v>
      </c>
      <c r="N1934" s="6"/>
      <c r="O1934" s="6">
        <v>0</v>
      </c>
      <c r="P1934" s="6">
        <v>657649689.82</v>
      </c>
      <c r="Q1934" s="6">
        <v>1733276406.71</v>
      </c>
      <c r="R1934" s="6"/>
      <c r="S1934" s="6">
        <v>4732089835.14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1405381678.29</v>
      </c>
      <c r="AA1934" s="6">
        <v>210717114.98</v>
      </c>
      <c r="AB1934" s="10">
        <f t="shared" si="128"/>
        <v>8257063782.36</v>
      </c>
      <c r="AC1934" s="10">
        <f t="shared" si="126"/>
        <v>7005838318.23</v>
      </c>
      <c r="AD1934" s="10">
        <f t="shared" si="127"/>
        <v>1251225464.13</v>
      </c>
      <c r="AE1934" s="12">
        <f>C1934/(1+0.13)/VLOOKUP(A1934,[1]选股结果!$A$2:$AX$3002,3,FALSE)</f>
        <v>0.605698217960134</v>
      </c>
      <c r="AF1934" s="12">
        <f>(S1934/(1+0.1)+Z1934)/(VLOOKUP(A1934,[1]选股结果!$A$2:$AY$3002,51,FALSE))</f>
        <v>0.673304412874443</v>
      </c>
      <c r="AG1934" s="16"/>
      <c r="AH1934" s="12">
        <f>AD1934/VLOOKUP(A1934,[1]选股结果!$A$2:$AX$3002,35,FALSE)</f>
        <v>2.11111929287231</v>
      </c>
      <c r="AI1934" s="10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S1934/(1+0.13)+Z1934)</f>
        <v>2883452964.59708</v>
      </c>
      <c r="AJ1934" s="10">
        <f t="shared" si="129"/>
        <v>-1632227500.46708</v>
      </c>
      <c r="AK1934" s="18">
        <f>AD1934-VLOOKUP(A1934,[2]选股结果!$A$2:$G$4900,7,FALSE)</f>
        <v>1266177832.73</v>
      </c>
    </row>
    <row r="1935" spans="1:37">
      <c r="A1935" s="5" t="s">
        <v>3903</v>
      </c>
      <c r="B1935" s="5" t="s">
        <v>3904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/>
      <c r="L1935" s="6">
        <v>0</v>
      </c>
      <c r="M1935" s="6">
        <v>0</v>
      </c>
      <c r="N1935" s="6"/>
      <c r="O1935" s="6">
        <v>0</v>
      </c>
      <c r="P1935" s="6">
        <v>3986572820.3</v>
      </c>
      <c r="Q1935" s="6">
        <v>5521082304.46</v>
      </c>
      <c r="R1935" s="6"/>
      <c r="S1935" s="6">
        <v>493673960637.76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3810033705.91</v>
      </c>
      <c r="AA1935" s="6">
        <v>9367601984.66</v>
      </c>
      <c r="AB1935" s="10">
        <f t="shared" si="128"/>
        <v>497429421811.41</v>
      </c>
      <c r="AC1935" s="10">
        <f t="shared" si="126"/>
        <v>510838169148.63</v>
      </c>
      <c r="AD1935" s="10">
        <f t="shared" si="127"/>
        <v>-13408747337.2199</v>
      </c>
      <c r="AE1935" s="12">
        <f>C1935/(1+0.13)/VLOOKUP(A1935,[1]选股结果!$A$2:$AX$3002,3,FALSE)</f>
        <v>1.05448852766995</v>
      </c>
      <c r="AF1935" s="12">
        <f>(S1935/(1+0.1)+Z1935)/(VLOOKUP(A1935,[1]选股结果!$A$2:$AY$3002,51,FALSE))</f>
        <v>1.11371763716087</v>
      </c>
      <c r="AG1935" s="16"/>
      <c r="AH1935" s="12">
        <f>AD1935/VLOOKUP(A1935,[1]选股结果!$A$2:$AX$3002,35,FALSE)</f>
        <v>-3.39153380203322</v>
      </c>
      <c r="AI1935" s="10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S1935/(1+0.13)+Z1935)</f>
        <v>-34298897114.2385</v>
      </c>
      <c r="AJ1935" s="10">
        <f t="shared" si="129"/>
        <v>20890149777.0186</v>
      </c>
      <c r="AK1935" s="18">
        <f>AD1935-VLOOKUP(A1935,[2]选股结果!$A$2:$G$4900,7,FALSE)</f>
        <v>-13127185978.7399</v>
      </c>
    </row>
    <row r="1936" spans="1:37">
      <c r="A1936" s="5" t="s">
        <v>3905</v>
      </c>
      <c r="B1936" s="5" t="s">
        <v>3906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/>
      <c r="L1936" s="6">
        <v>0</v>
      </c>
      <c r="M1936" s="6">
        <v>2981098458.94</v>
      </c>
      <c r="N1936" s="6"/>
      <c r="O1936" s="6">
        <v>0</v>
      </c>
      <c r="P1936" s="6">
        <v>3725266459.26</v>
      </c>
      <c r="Q1936" s="6">
        <v>4332885228.72</v>
      </c>
      <c r="R1936" s="6"/>
      <c r="S1936" s="6">
        <v>53490713008.21</v>
      </c>
      <c r="T1936" s="6">
        <v>457540456.11</v>
      </c>
      <c r="U1936" s="6">
        <v>5850651371.96</v>
      </c>
      <c r="V1936" s="6">
        <v>0</v>
      </c>
      <c r="W1936" s="6">
        <v>0</v>
      </c>
      <c r="X1936" s="6">
        <v>1096390014.86</v>
      </c>
      <c r="Y1936" s="6">
        <v>0</v>
      </c>
      <c r="Z1936" s="6">
        <v>1353829895.79</v>
      </c>
      <c r="AA1936" s="6">
        <v>8634348610.13</v>
      </c>
      <c r="AB1936" s="10">
        <f t="shared" si="128"/>
        <v>48473019787.99</v>
      </c>
      <c r="AC1936" s="10">
        <f t="shared" si="126"/>
        <v>74608739816.32</v>
      </c>
      <c r="AD1936" s="10">
        <f t="shared" si="127"/>
        <v>-26135720028.33</v>
      </c>
      <c r="AE1936" s="12">
        <f>C1936/(1+0.13)/VLOOKUP(A1936,[1]选股结果!$A$2:$AX$3002,3,FALSE)</f>
        <v>5.2427496094686</v>
      </c>
      <c r="AF1936" s="12">
        <f>(S1936/(1+0.1)+Z1936)/(VLOOKUP(A1936,[1]选股结果!$A$2:$AY$3002,51,FALSE))</f>
        <v>7.67269073332619</v>
      </c>
      <c r="AG1936" s="16"/>
      <c r="AH1936" s="12">
        <f>AD1936/VLOOKUP(A1936,[1]选股结果!$A$2:$AX$3002,35,FALSE)</f>
        <v>-125.438044759843</v>
      </c>
      <c r="AI1936" s="10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S1936/(1+0.13)+Z1936)</f>
        <v>-42176503810.8475</v>
      </c>
      <c r="AJ1936" s="10">
        <f t="shared" si="129"/>
        <v>16040783782.5175</v>
      </c>
      <c r="AK1936" s="18">
        <f>AD1936-VLOOKUP(A1936,[2]选股结果!$A$2:$G$4900,7,FALSE)</f>
        <v>-26059666049.75</v>
      </c>
    </row>
    <row r="1937" spans="1:37">
      <c r="A1937" s="5" t="s">
        <v>3907</v>
      </c>
      <c r="B1937" s="5" t="s">
        <v>3908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/>
      <c r="L1937" s="6">
        <v>0</v>
      </c>
      <c r="M1937" s="6">
        <v>0</v>
      </c>
      <c r="N1937" s="6"/>
      <c r="O1937" s="6">
        <v>0</v>
      </c>
      <c r="P1937" s="6">
        <v>36895372.14</v>
      </c>
      <c r="Q1937" s="6">
        <v>95962766.9</v>
      </c>
      <c r="R1937" s="6"/>
      <c r="S1937" s="6">
        <v>433826764.22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282869693.43</v>
      </c>
      <c r="AA1937" s="6">
        <v>103423428.44</v>
      </c>
      <c r="AB1937" s="10">
        <f t="shared" si="128"/>
        <v>963757777.59</v>
      </c>
      <c r="AC1937" s="10">
        <f t="shared" si="126"/>
        <v>857015258.23</v>
      </c>
      <c r="AD1937" s="10">
        <f t="shared" si="127"/>
        <v>106742519.36</v>
      </c>
      <c r="AE1937" s="12">
        <f>C1937/(1+0.13)/VLOOKUP(A1937,[1]选股结果!$A$2:$AX$3002,3,FALSE)</f>
        <v>0.856509913165115</v>
      </c>
      <c r="AF1937" s="12">
        <f>(S1937/(1+0.1)+Z1937)/(VLOOKUP(A1937,[1]选股结果!$A$2:$AY$3002,51,FALSE))</f>
        <v>0.783823318694133</v>
      </c>
      <c r="AG1937" s="16"/>
      <c r="AH1937" s="12">
        <f>AD1937/VLOOKUP(A1937,[1]选股结果!$A$2:$AX$3002,35,FALSE)</f>
        <v>-3.01597735345716</v>
      </c>
      <c r="AI1937" s="10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S1937/(1+0.13)+Z1937)</f>
        <v>197256593.259823</v>
      </c>
      <c r="AJ1937" s="10">
        <f t="shared" si="129"/>
        <v>-90514073.8998231</v>
      </c>
      <c r="AK1937" s="18">
        <f>AD1937-VLOOKUP(A1937,[2]选股结果!$A$2:$G$4900,7,FALSE)</f>
        <v>106527459.24</v>
      </c>
    </row>
    <row r="1938" spans="1:37">
      <c r="A1938" s="5" t="s">
        <v>3909</v>
      </c>
      <c r="B1938" s="5" t="s">
        <v>3910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/>
      <c r="L1938" s="6">
        <v>0</v>
      </c>
      <c r="M1938" s="6">
        <v>0</v>
      </c>
      <c r="N1938" s="6"/>
      <c r="O1938" s="6">
        <v>0</v>
      </c>
      <c r="P1938" s="6">
        <v>525457440.28</v>
      </c>
      <c r="Q1938" s="6">
        <v>830030167.32</v>
      </c>
      <c r="R1938" s="6"/>
      <c r="S1938" s="6">
        <v>6546137916.14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597621710.22</v>
      </c>
      <c r="AA1938" s="6">
        <v>623920366.98</v>
      </c>
      <c r="AB1938" s="10">
        <f t="shared" si="128"/>
        <v>12984423921.07</v>
      </c>
      <c r="AC1938" s="10">
        <f t="shared" ref="AC1938:AC2001" si="130">S1938+T1938+U1938+V1938+W1938+X1938+Y1938+Z1938+AA1938+P1938</f>
        <v>8293137433.62</v>
      </c>
      <c r="AD1938" s="10">
        <f t="shared" si="127"/>
        <v>4691286487.45</v>
      </c>
      <c r="AE1938" s="12">
        <f>C1938/(1+0.13)/VLOOKUP(A1938,[1]选股结果!$A$2:$AX$3002,3,FALSE)</f>
        <v>0.875697236416292</v>
      </c>
      <c r="AF1938" s="12">
        <f>(S1938/(1+0.1)+Z1938)/(VLOOKUP(A1938,[1]选股结果!$A$2:$AY$3002,51,FALSE))</f>
        <v>0.821085238332159</v>
      </c>
      <c r="AG1938" s="16"/>
      <c r="AH1938" s="12">
        <f>AD1938/VLOOKUP(A1938,[1]选股结果!$A$2:$AX$3002,35,FALSE)</f>
        <v>1.37202814464342</v>
      </c>
      <c r="AI1938" s="10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S1938/(1+0.13)+Z1938)</f>
        <v>1584946545.90628</v>
      </c>
      <c r="AJ1938" s="10">
        <f t="shared" si="129"/>
        <v>3106339941.54372</v>
      </c>
      <c r="AK1938" s="18">
        <f>AD1938-VLOOKUP(A1938,[2]选股结果!$A$2:$G$4900,7,FALSE)</f>
        <v>4691286487.45</v>
      </c>
    </row>
    <row r="1939" spans="1:37">
      <c r="A1939" s="5" t="s">
        <v>3911</v>
      </c>
      <c r="B1939" s="5" t="s">
        <v>3912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/>
      <c r="L1939" s="6">
        <v>0</v>
      </c>
      <c r="M1939" s="6">
        <v>0</v>
      </c>
      <c r="N1939" s="6"/>
      <c r="O1939" s="6">
        <v>0</v>
      </c>
      <c r="P1939" s="6">
        <v>1665473658.41</v>
      </c>
      <c r="Q1939" s="6">
        <v>4053769425.82</v>
      </c>
      <c r="R1939" s="6"/>
      <c r="S1939" s="6">
        <v>11597563928.47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398276937.14</v>
      </c>
      <c r="AA1939" s="6">
        <v>5176487353.99</v>
      </c>
      <c r="AB1939" s="10">
        <f t="shared" si="128"/>
        <v>20266286919.72</v>
      </c>
      <c r="AC1939" s="10">
        <f t="shared" si="130"/>
        <v>18837801878.01</v>
      </c>
      <c r="AD1939" s="10">
        <f t="shared" si="127"/>
        <v>1428485041.71</v>
      </c>
      <c r="AE1939" s="12">
        <f>C1939/(1+0.13)/VLOOKUP(A1939,[1]选股结果!$A$2:$AX$3002,3,FALSE)</f>
        <v>1.12804846471315</v>
      </c>
      <c r="AF1939" s="12">
        <f>(S1939/(1+0.1)+Z1939)/(VLOOKUP(A1939,[1]选股结果!$A$2:$AY$3002,51,FALSE))</f>
        <v>0.908713047860286</v>
      </c>
      <c r="AG1939" s="16"/>
      <c r="AH1939" s="12">
        <f>AD1939/VLOOKUP(A1939,[1]选股结果!$A$2:$AX$3002,35,FALSE)</f>
        <v>17.9554282739099</v>
      </c>
      <c r="AI1939" s="10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S1939/(1+0.13)+Z1939)</f>
        <v>1379065385.99956</v>
      </c>
      <c r="AJ1939" s="10">
        <f t="shared" si="129"/>
        <v>49419655.7104454</v>
      </c>
      <c r="AK1939" s="18">
        <f>AD1939-VLOOKUP(A1939,[2]选股结果!$A$2:$G$4900,7,FALSE)</f>
        <v>1428695709.91</v>
      </c>
    </row>
    <row r="1940" spans="1:37">
      <c r="A1940" s="5" t="s">
        <v>3913</v>
      </c>
      <c r="B1940" s="5" t="s">
        <v>3914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/>
      <c r="L1940" s="6">
        <v>0</v>
      </c>
      <c r="M1940" s="6">
        <v>0</v>
      </c>
      <c r="N1940" s="6"/>
      <c r="O1940" s="6">
        <v>0</v>
      </c>
      <c r="P1940" s="6">
        <v>1300161413.02</v>
      </c>
      <c r="Q1940" s="6">
        <v>4470279749.79</v>
      </c>
      <c r="R1940" s="6"/>
      <c r="S1940" s="6">
        <v>130516179217.06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1530940356.13</v>
      </c>
      <c r="AA1940" s="6">
        <v>4947616177.51</v>
      </c>
      <c r="AB1940" s="10">
        <f t="shared" si="128"/>
        <v>135141664516.82</v>
      </c>
      <c r="AC1940" s="10">
        <f t="shared" si="130"/>
        <v>138294897163.72</v>
      </c>
      <c r="AD1940" s="10">
        <f t="shared" si="127"/>
        <v>-3153232646.90001</v>
      </c>
      <c r="AE1940" s="12">
        <f>C1940/(1+0.13)/VLOOKUP(A1940,[1]选股结果!$A$2:$AX$3002,3,FALSE)</f>
        <v>0.931391123622774</v>
      </c>
      <c r="AF1940" s="12">
        <f>(S1940/(1+0.1)+Z1940)/(VLOOKUP(A1940,[1]选股结果!$A$2:$AY$3002,51,FALSE))</f>
        <v>0.992586992838348</v>
      </c>
      <c r="AG1940" s="16"/>
      <c r="AH1940" s="12">
        <f>AD1940/VLOOKUP(A1940,[1]选股结果!$A$2:$AX$3002,35,FALSE)</f>
        <v>-1.82086974805094</v>
      </c>
      <c r="AI1940" s="10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S1940/(1+0.13)+Z1940)</f>
        <v>4047592225.61963</v>
      </c>
      <c r="AJ1940" s="10">
        <f t="shared" si="129"/>
        <v>-7200824872.51964</v>
      </c>
      <c r="AK1940" s="18">
        <f>AD1940-VLOOKUP(A1940,[2]选股结果!$A$2:$G$4900,7,FALSE)</f>
        <v>-3151984279.85001</v>
      </c>
    </row>
    <row r="1941" spans="1:37">
      <c r="A1941" s="5" t="s">
        <v>3915</v>
      </c>
      <c r="B1941" s="5" t="s">
        <v>3916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/>
      <c r="L1941" s="6">
        <v>0</v>
      </c>
      <c r="M1941" s="6">
        <v>0</v>
      </c>
      <c r="N1941" s="6"/>
      <c r="O1941" s="6">
        <v>0</v>
      </c>
      <c r="P1941" s="6">
        <v>405593422.58</v>
      </c>
      <c r="Q1941" s="6">
        <v>1076684510</v>
      </c>
      <c r="R1941" s="6"/>
      <c r="S1941" s="6">
        <v>41669652705.86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450405345.46</v>
      </c>
      <c r="AA1941" s="6">
        <v>2411206980.07</v>
      </c>
      <c r="AB1941" s="10">
        <f t="shared" si="128"/>
        <v>46324387613.93</v>
      </c>
      <c r="AC1941" s="10">
        <f t="shared" si="130"/>
        <v>44936858453.97</v>
      </c>
      <c r="AD1941" s="10">
        <f t="shared" si="127"/>
        <v>1387529159.96</v>
      </c>
      <c r="AE1941" s="12">
        <f>C1941/(1+0.13)/VLOOKUP(A1941,[1]选股结果!$A$2:$AX$3002,3,FALSE)</f>
        <v>1.07136141681121</v>
      </c>
      <c r="AF1941" s="12">
        <f>(S1941/(1+0.1)+Z1941)/(VLOOKUP(A1941,[1]选股结果!$A$2:$AY$3002,51,FALSE))</f>
        <v>1.09370989850767</v>
      </c>
      <c r="AG1941" s="16"/>
      <c r="AH1941" s="12">
        <f>AD1941/VLOOKUP(A1941,[1]选股结果!$A$2:$AX$3002,35,FALSE)</f>
        <v>0.548507553888367</v>
      </c>
      <c r="AI1941" s="10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S1941/(1+0.13)+Z1941)</f>
        <v>-2278603499.47337</v>
      </c>
      <c r="AJ1941" s="10">
        <f t="shared" si="129"/>
        <v>3666132659.43336</v>
      </c>
      <c r="AK1941" s="18">
        <f>AD1941-VLOOKUP(A1941,[2]选股结果!$A$2:$G$4900,7,FALSE)</f>
        <v>1386574827.75</v>
      </c>
    </row>
    <row r="1942" spans="1:37">
      <c r="A1942" s="5" t="s">
        <v>3917</v>
      </c>
      <c r="B1942" s="5" t="s">
        <v>3918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/>
      <c r="L1942" s="6">
        <v>0</v>
      </c>
      <c r="M1942" s="6">
        <v>0</v>
      </c>
      <c r="N1942" s="6"/>
      <c r="O1942" s="6">
        <v>0</v>
      </c>
      <c r="P1942" s="6">
        <v>28041276.18</v>
      </c>
      <c r="Q1942" s="6">
        <v>5105874.31</v>
      </c>
      <c r="R1942" s="6"/>
      <c r="S1942" s="6">
        <v>1045265842.66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78452597.17</v>
      </c>
      <c r="AA1942" s="6">
        <v>57325560.12</v>
      </c>
      <c r="AB1942" s="10">
        <f t="shared" si="128"/>
        <v>1197785302.6</v>
      </c>
      <c r="AC1942" s="10">
        <f t="shared" si="130"/>
        <v>1209085276.13</v>
      </c>
      <c r="AD1942" s="10">
        <f t="shared" si="127"/>
        <v>-11299973.53</v>
      </c>
      <c r="AE1942" s="12">
        <f>C1942/(1+0.13)/VLOOKUP(A1942,[1]选股结果!$A$2:$AX$3002,3,FALSE)</f>
        <v>1.75876923818847</v>
      </c>
      <c r="AF1942" s="12">
        <f>(S1942/(1+0.1)+Z1942)/(VLOOKUP(A1942,[1]选股结果!$A$2:$AY$3002,51,FALSE))</f>
        <v>1.71914327260626</v>
      </c>
      <c r="AG1942" s="16"/>
      <c r="AH1942" s="12">
        <f>AD1942/VLOOKUP(A1942,[1]选股结果!$A$2:$AX$3002,35,FALSE)</f>
        <v>1.27061439560591</v>
      </c>
      <c r="AI1942" s="10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S1942/(1+0.13)+Z1942)</f>
        <v>-405090502.383097</v>
      </c>
      <c r="AJ1942" s="10">
        <f t="shared" si="129"/>
        <v>393790528.853097</v>
      </c>
      <c r="AK1942" s="18">
        <f>AD1942-VLOOKUP(A1942,[2]选股结果!$A$2:$G$4900,7,FALSE)</f>
        <v>-11319468.44</v>
      </c>
    </row>
    <row r="1943" spans="1:37">
      <c r="A1943" s="5" t="s">
        <v>3919</v>
      </c>
      <c r="B1943" s="5" t="s">
        <v>3920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/>
      <c r="L1943" s="6">
        <v>0</v>
      </c>
      <c r="M1943" s="6">
        <v>0</v>
      </c>
      <c r="N1943" s="6"/>
      <c r="O1943" s="6">
        <v>0</v>
      </c>
      <c r="P1943" s="6">
        <v>579858856.13</v>
      </c>
      <c r="Q1943" s="6">
        <v>874404398.84</v>
      </c>
      <c r="R1943" s="6"/>
      <c r="S1943" s="6">
        <v>33512560367.83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720474537.31</v>
      </c>
      <c r="AA1943" s="6">
        <v>448020151.06</v>
      </c>
      <c r="AB1943" s="10">
        <f t="shared" si="128"/>
        <v>33233782599.41</v>
      </c>
      <c r="AC1943" s="10">
        <f t="shared" si="130"/>
        <v>35260913912.33</v>
      </c>
      <c r="AD1943" s="10">
        <f t="shared" si="127"/>
        <v>-2027131312.92</v>
      </c>
      <c r="AE1943" s="12">
        <f>C1943/(1+0.13)/VLOOKUP(A1943,[1]选股结果!$A$2:$AX$3002,3,FALSE)</f>
        <v>0.85746520094422</v>
      </c>
      <c r="AF1943" s="12">
        <f>(S1943/(1+0.1)+Z1943)/(VLOOKUP(A1943,[1]选股结果!$A$2:$AY$3002,51,FALSE))</f>
        <v>0.96241869521298</v>
      </c>
      <c r="AG1943" s="16"/>
      <c r="AH1943" s="12">
        <f>AD1943/VLOOKUP(A1943,[1]选股结果!$A$2:$AX$3002,35,FALSE)</f>
        <v>-4.91333589261787</v>
      </c>
      <c r="AI1943" s="10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S1943/(1+0.13)+Z1943)</f>
        <v>2026624214.31389</v>
      </c>
      <c r="AJ1943" s="10">
        <f t="shared" si="129"/>
        <v>-4053755527.23389</v>
      </c>
      <c r="AK1943" s="18">
        <f>AD1943-VLOOKUP(A1943,[2]选股结果!$A$2:$G$4900,7,FALSE)</f>
        <v>-2022785743.1</v>
      </c>
    </row>
    <row r="1944" spans="1:37">
      <c r="A1944" s="5" t="s">
        <v>3921</v>
      </c>
      <c r="B1944" s="5" t="s">
        <v>3922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/>
      <c r="L1944" s="6">
        <v>0</v>
      </c>
      <c r="M1944" s="6">
        <v>0</v>
      </c>
      <c r="N1944" s="6"/>
      <c r="O1944" s="6">
        <v>0</v>
      </c>
      <c r="P1944" s="6">
        <v>16115855.71</v>
      </c>
      <c r="Q1944" s="6">
        <v>17160965.32</v>
      </c>
      <c r="R1944" s="6">
        <v>90159.2</v>
      </c>
      <c r="S1944" s="6">
        <v>101769334.57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23569837.68</v>
      </c>
      <c r="AA1944" s="6">
        <v>8954576.94</v>
      </c>
      <c r="AB1944" s="10">
        <f>C1944+D1944+E1944+F1944+G1944+H1944+I1944+J1944+L1944+M1944+O1944+Q1944+R1944</f>
        <v>203098121.87</v>
      </c>
      <c r="AC1944" s="10">
        <f t="shared" si="130"/>
        <v>150409604.9</v>
      </c>
      <c r="AD1944" s="10">
        <f t="shared" si="127"/>
        <v>52688516.97</v>
      </c>
      <c r="AE1944" s="12">
        <f>C1944/(1+0.13)/VLOOKUP(A1944,[1]选股结果!$A$2:$AX$3002,3,FALSE)</f>
        <v>0.680542443588957</v>
      </c>
      <c r="AF1944" s="12">
        <f>(S1944/(1+0.1)+Z1944)/(VLOOKUP(A1944,[1]选股结果!$A$2:$AY$3002,51,FALSE))</f>
        <v>0.642105734413857</v>
      </c>
      <c r="AG1944" s="16"/>
      <c r="AH1944" s="12">
        <f>AD1944/VLOOKUP(A1944,[1]选股结果!$A$2:$AX$3002,35,FALSE)</f>
        <v>1.0352595939087</v>
      </c>
      <c r="AI1944" s="10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S1944/(1+0.13)+Z1944)</f>
        <v>67160546.7434513</v>
      </c>
      <c r="AJ1944" s="10">
        <f t="shared" si="129"/>
        <v>-14472029.7734514</v>
      </c>
      <c r="AK1944" s="18">
        <f>AD1944-VLOOKUP(A1944,[2]选股结果!$A$2:$G$4900,7,FALSE)</f>
        <v>52688516.97</v>
      </c>
    </row>
    <row r="1945" spans="1:37">
      <c r="A1945" s="5" t="s">
        <v>3923</v>
      </c>
      <c r="B1945" s="5" t="s">
        <v>3924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/>
      <c r="L1945" s="6">
        <v>0</v>
      </c>
      <c r="M1945" s="6">
        <v>0</v>
      </c>
      <c r="N1945" s="6"/>
      <c r="O1945" s="6">
        <v>0</v>
      </c>
      <c r="P1945" s="6">
        <v>45615056.52</v>
      </c>
      <c r="Q1945" s="6">
        <v>814325925.04</v>
      </c>
      <c r="R1945" s="6"/>
      <c r="S1945" s="6">
        <v>349944039.55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173059877.75</v>
      </c>
      <c r="AA1945" s="6">
        <v>836967542.39</v>
      </c>
      <c r="AB1945" s="10">
        <f t="shared" si="128"/>
        <v>1404213090.06</v>
      </c>
      <c r="AC1945" s="10">
        <f t="shared" si="130"/>
        <v>1405586516.21</v>
      </c>
      <c r="AD1945" s="10">
        <f t="shared" si="127"/>
        <v>-1373426.1500001</v>
      </c>
      <c r="AE1945" s="12">
        <f>C1945/(1+0.13)/VLOOKUP(A1945,[1]选股结果!$A$2:$AX$3002,3,FALSE)</f>
        <v>0.940559085665697</v>
      </c>
      <c r="AF1945" s="12">
        <f>(S1945/(1+0.1)+Z1945)/(VLOOKUP(A1945,[1]选股结果!$A$2:$AY$3002,51,FALSE))</f>
        <v>0.660201651236629</v>
      </c>
      <c r="AG1945" s="16"/>
      <c r="AH1945" s="12">
        <f>AD1945/VLOOKUP(A1945,[1]选股结果!$A$2:$AX$3002,35,FALSE)</f>
        <v>0.00461998800418935</v>
      </c>
      <c r="AI1945" s="10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S1945/(1+0.13)+Z1945)</f>
        <v>261256334.577788</v>
      </c>
      <c r="AJ1945" s="10">
        <f t="shared" si="129"/>
        <v>-262629760.727788</v>
      </c>
      <c r="AK1945" s="18">
        <f>AD1945-VLOOKUP(A1945,[2]选股结果!$A$2:$G$4900,7,FALSE)</f>
        <v>31577757.5799999</v>
      </c>
    </row>
    <row r="1946" spans="1:37">
      <c r="A1946" s="5" t="s">
        <v>3925</v>
      </c>
      <c r="B1946" s="5" t="s">
        <v>3926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/>
      <c r="L1946" s="6">
        <v>0</v>
      </c>
      <c r="M1946" s="6">
        <v>0</v>
      </c>
      <c r="N1946" s="6"/>
      <c r="O1946" s="6">
        <v>0</v>
      </c>
      <c r="P1946" s="6">
        <v>202137384.47</v>
      </c>
      <c r="Q1946" s="6">
        <v>15408907.05</v>
      </c>
      <c r="R1946" s="6"/>
      <c r="S1946" s="6">
        <v>322202424.84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22674381.92</v>
      </c>
      <c r="AA1946" s="6">
        <v>26312372.82</v>
      </c>
      <c r="AB1946" s="10">
        <f t="shared" si="128"/>
        <v>313843608.39</v>
      </c>
      <c r="AC1946" s="10">
        <f t="shared" si="130"/>
        <v>573326564.05</v>
      </c>
      <c r="AD1946" s="10">
        <f t="shared" si="127"/>
        <v>-259482955.66</v>
      </c>
      <c r="AE1946" s="12">
        <f>C1946/(1+0.13)/VLOOKUP(A1946,[1]选股结果!$A$2:$AX$3002,3,FALSE)</f>
        <v>0.663128397596376</v>
      </c>
      <c r="AF1946" s="12">
        <f>(S1946/(1+0.1)+Z1946)/(VLOOKUP(A1946,[1]选股结果!$A$2:$AY$3002,51,FALSE))</f>
        <v>0.952966765033298</v>
      </c>
      <c r="AG1946" s="16"/>
      <c r="AH1946" s="12">
        <f>AD1946/VLOOKUP(A1946,[1]选股结果!$A$2:$AX$3002,35,FALSE)</f>
        <v>-3.00111977202164</v>
      </c>
      <c r="AI1946" s="10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S1946/(1+0.13)+Z1946)</f>
        <v>23351991.5510619</v>
      </c>
      <c r="AJ1946" s="10">
        <f t="shared" si="129"/>
        <v>-282834947.211062</v>
      </c>
      <c r="AK1946" s="18">
        <f>AD1946-VLOOKUP(A1946,[2]选股结果!$A$2:$G$4900,7,FALSE)</f>
        <v>-259482955.66</v>
      </c>
    </row>
    <row r="1947" spans="1:37">
      <c r="A1947" s="5" t="s">
        <v>3927</v>
      </c>
      <c r="B1947" s="5" t="s">
        <v>3928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/>
      <c r="L1947" s="6">
        <v>0</v>
      </c>
      <c r="M1947" s="6">
        <v>0</v>
      </c>
      <c r="N1947" s="6"/>
      <c r="O1947" s="6">
        <v>0</v>
      </c>
      <c r="P1947" s="6">
        <v>402870238.72</v>
      </c>
      <c r="Q1947" s="6">
        <v>160236862.66</v>
      </c>
      <c r="R1947" s="6"/>
      <c r="S1947" s="6">
        <v>5773922338.8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1239704901.22</v>
      </c>
      <c r="AA1947" s="6">
        <v>490424186.64</v>
      </c>
      <c r="AB1947" s="10">
        <f t="shared" si="128"/>
        <v>9791414389.81</v>
      </c>
      <c r="AC1947" s="10">
        <f t="shared" si="130"/>
        <v>7906921665.38</v>
      </c>
      <c r="AD1947" s="10">
        <f t="shared" ref="AD1947:AD2010" si="131">AB1947-AC1947</f>
        <v>1884492724.43</v>
      </c>
      <c r="AE1947" s="12">
        <f>C1947/(1+0.13)/VLOOKUP(A1947,[1]选股结果!$A$2:$AX$3002,3,FALSE)</f>
        <v>0.790367778015082</v>
      </c>
      <c r="AF1947" s="12">
        <f>(S1947/(1+0.1)+Z1947)/(VLOOKUP(A1947,[1]选股结果!$A$2:$AY$3002,51,FALSE))</f>
        <v>0.675863062831927</v>
      </c>
      <c r="AG1947" s="16"/>
      <c r="AH1947" s="12">
        <f>AD1947/VLOOKUP(A1947,[1]选股结果!$A$2:$AX$3002,35,FALSE)</f>
        <v>1.98935799202082</v>
      </c>
      <c r="AI1947" s="10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S1947/(1+0.13)+Z1947)</f>
        <v>3251280044.69133</v>
      </c>
      <c r="AJ1947" s="10">
        <f t="shared" si="129"/>
        <v>-1366787320.26133</v>
      </c>
      <c r="AK1947" s="18">
        <f>AD1947-VLOOKUP(A1947,[2]选股结果!$A$2:$G$4900,7,FALSE)</f>
        <v>1887811263.63</v>
      </c>
    </row>
    <row r="1948" spans="1:37">
      <c r="A1948" s="5" t="s">
        <v>3929</v>
      </c>
      <c r="B1948" s="5" t="s">
        <v>3930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/>
      <c r="L1948" s="6">
        <v>0</v>
      </c>
      <c r="M1948" s="6">
        <v>0</v>
      </c>
      <c r="N1948" s="6"/>
      <c r="O1948" s="6">
        <v>0</v>
      </c>
      <c r="P1948" s="6">
        <v>314989769</v>
      </c>
      <c r="Q1948" s="6">
        <v>212137700</v>
      </c>
      <c r="R1948" s="6"/>
      <c r="S1948" s="6">
        <v>2793367239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3025793410</v>
      </c>
      <c r="AA1948" s="6">
        <v>532507815</v>
      </c>
      <c r="AB1948" s="10">
        <f t="shared" si="128"/>
        <v>6190586146</v>
      </c>
      <c r="AC1948" s="10">
        <f t="shared" si="130"/>
        <v>6666658233</v>
      </c>
      <c r="AD1948" s="10">
        <f t="shared" si="131"/>
        <v>-476072087</v>
      </c>
      <c r="AE1948" s="12">
        <f>C1948/(1+0.13)/VLOOKUP(A1948,[1]选股结果!$A$2:$AX$3002,3,FALSE)</f>
        <v>0.994360321745896</v>
      </c>
      <c r="AF1948" s="12">
        <f>(S1948/(1+0.1)+Z1948)/(VLOOKUP(A1948,[1]选股结果!$A$2:$AY$3002,51,FALSE))</f>
        <v>1.05633663704181</v>
      </c>
      <c r="AG1948" s="16"/>
      <c r="AH1948" s="12">
        <f>AD1948/VLOOKUP(A1948,[1]选股结果!$A$2:$AX$3002,35,FALSE)</f>
        <v>2.75545418601588</v>
      </c>
      <c r="AI1948" s="10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S1948/(1+0.13)+Z1948)</f>
        <v>-229386341.194691</v>
      </c>
      <c r="AJ1948" s="10">
        <f t="shared" si="129"/>
        <v>-246685745.805309</v>
      </c>
      <c r="AK1948" s="18">
        <f>AD1948-VLOOKUP(A1948,[2]选股结果!$A$2:$G$4900,7,FALSE)</f>
        <v>-476858743</v>
      </c>
    </row>
    <row r="1949" spans="1:37">
      <c r="A1949" s="5" t="s">
        <v>3931</v>
      </c>
      <c r="B1949" s="5" t="s">
        <v>3932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/>
      <c r="L1949" s="6">
        <v>0</v>
      </c>
      <c r="M1949" s="6">
        <v>0</v>
      </c>
      <c r="N1949" s="6"/>
      <c r="O1949" s="6">
        <v>0</v>
      </c>
      <c r="P1949" s="6">
        <v>3686421.68</v>
      </c>
      <c r="Q1949" s="6">
        <v>27600106.75</v>
      </c>
      <c r="R1949" s="6"/>
      <c r="S1949" s="6">
        <v>423824007.38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79306351.4</v>
      </c>
      <c r="AA1949" s="6">
        <v>4492749.66</v>
      </c>
      <c r="AB1949" s="10">
        <f t="shared" si="128"/>
        <v>218995460.14</v>
      </c>
      <c r="AC1949" s="10">
        <f t="shared" si="130"/>
        <v>511309530.12</v>
      </c>
      <c r="AD1949" s="10">
        <f t="shared" si="131"/>
        <v>-292314069.98</v>
      </c>
      <c r="AE1949" s="12">
        <f>C1949/(1+0.13)/VLOOKUP(A1949,[1]选股结果!$A$2:$AX$3002,3,FALSE)</f>
        <v>0.397605629929649</v>
      </c>
      <c r="AF1949" s="12">
        <f>(S1949/(1+0.1)+Z1949)/(VLOOKUP(A1949,[1]选股结果!$A$2:$AY$3002,51,FALSE))</f>
        <v>1.04759229766775</v>
      </c>
      <c r="AG1949" s="16"/>
      <c r="AH1949" s="12">
        <f>AD1949/VLOOKUP(A1949,[1]选股结果!$A$2:$AX$3002,35,FALSE)</f>
        <v>6.70091510263185</v>
      </c>
      <c r="AI1949" s="10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S1949/(1+0.13)+Z1949)</f>
        <v>-10877839.7866372</v>
      </c>
      <c r="AJ1949" s="10">
        <f t="shared" si="129"/>
        <v>-281436230.193363</v>
      </c>
      <c r="AK1949" s="18">
        <f>AD1949-VLOOKUP(A1949,[2]选股结果!$A$2:$G$4900,7,FALSE)</f>
        <v>-292314069.98</v>
      </c>
    </row>
    <row r="1950" spans="1:37">
      <c r="A1950" s="5" t="s">
        <v>3933</v>
      </c>
      <c r="B1950" s="5" t="s">
        <v>3934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/>
      <c r="L1950" s="6">
        <v>0</v>
      </c>
      <c r="M1950" s="6">
        <v>0</v>
      </c>
      <c r="N1950" s="6"/>
      <c r="O1950" s="6">
        <v>0</v>
      </c>
      <c r="P1950" s="6">
        <v>514735962.2</v>
      </c>
      <c r="Q1950" s="6">
        <v>98806445.06</v>
      </c>
      <c r="R1950" s="6"/>
      <c r="S1950" s="6">
        <v>2010182050.82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601850800.62</v>
      </c>
      <c r="AA1950" s="6">
        <v>269550957.04</v>
      </c>
      <c r="AB1950" s="10">
        <f t="shared" si="128"/>
        <v>4871062500.29</v>
      </c>
      <c r="AC1950" s="10">
        <f t="shared" si="130"/>
        <v>3396319770.68</v>
      </c>
      <c r="AD1950" s="10">
        <f t="shared" si="131"/>
        <v>1474742729.61</v>
      </c>
      <c r="AE1950" s="12">
        <f>C1950/(1+0.13)/VLOOKUP(A1950,[1]选股结果!$A$2:$AX$3002,3,FALSE)</f>
        <v>0.725409877122344</v>
      </c>
      <c r="AF1950" s="12">
        <f>(S1950/(1+0.1)+Z1950)/(VLOOKUP(A1950,[1]选股结果!$A$2:$AY$3002,51,FALSE))</f>
        <v>0.522444986039587</v>
      </c>
      <c r="AG1950" s="16"/>
      <c r="AH1950" s="12">
        <f>AD1950/VLOOKUP(A1950,[1]选股结果!$A$2:$AX$3002,35,FALSE)</f>
        <v>1.47975617960817</v>
      </c>
      <c r="AI1950" s="10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S1950/(1+0.13)+Z1950)</f>
        <v>2269073604.89274</v>
      </c>
      <c r="AJ1950" s="10">
        <f t="shared" si="129"/>
        <v>-794330875.282743</v>
      </c>
      <c r="AK1950" s="18">
        <f>AD1950-VLOOKUP(A1950,[2]选股结果!$A$2:$G$4900,7,FALSE)</f>
        <v>1477781714.19</v>
      </c>
    </row>
    <row r="1951" spans="1:37">
      <c r="A1951" s="5" t="s">
        <v>3935</v>
      </c>
      <c r="B1951" s="5" t="s">
        <v>3936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/>
      <c r="L1951" s="6">
        <v>0</v>
      </c>
      <c r="M1951" s="6">
        <v>0</v>
      </c>
      <c r="N1951" s="6"/>
      <c r="O1951" s="6">
        <v>0</v>
      </c>
      <c r="P1951" s="6">
        <v>24816197.94</v>
      </c>
      <c r="Q1951" s="6">
        <v>14023592.36</v>
      </c>
      <c r="R1951" s="6"/>
      <c r="S1951" s="6">
        <v>526450592.17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21651445.73</v>
      </c>
      <c r="AA1951" s="6">
        <v>2904344.19</v>
      </c>
      <c r="AB1951" s="10">
        <f t="shared" ref="AB1951:AB2014" si="132">C1951+D1951+E1951+F1951+G1951+H1951+I1951+J1951+L1951+M1951+O1951+Q1951</f>
        <v>715791939.07</v>
      </c>
      <c r="AC1951" s="10">
        <f t="shared" si="130"/>
        <v>575822580.03</v>
      </c>
      <c r="AD1951" s="10">
        <f t="shared" si="131"/>
        <v>139969359.04</v>
      </c>
      <c r="AE1951" s="12">
        <f>C1951/(1+0.13)/VLOOKUP(A1951,[1]选股结果!$A$2:$AX$3002,3,FALSE)</f>
        <v>1.52378877995966</v>
      </c>
      <c r="AF1951" s="12">
        <f>(S1951/(1+0.1)+Z1951)/(VLOOKUP(A1951,[1]选股结果!$A$2:$AY$3002,51,FALSE))</f>
        <v>1.40154636000345</v>
      </c>
      <c r="AG1951" s="16"/>
      <c r="AH1951" s="12">
        <f>AD1951/VLOOKUP(A1951,[1]选股结果!$A$2:$AX$3002,35,FALSE)</f>
        <v>2.32243707668236</v>
      </c>
      <c r="AI1951" s="10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S1951/(1+0.13)+Z1951)</f>
        <v>-130614809.04646</v>
      </c>
      <c r="AJ1951" s="10">
        <f t="shared" si="129"/>
        <v>270584168.08646</v>
      </c>
      <c r="AK1951" s="18">
        <f>AD1951-VLOOKUP(A1951,[2]选股结果!$A$2:$G$4900,7,FALSE)</f>
        <v>140435577.43</v>
      </c>
    </row>
    <row r="1952" spans="1:37">
      <c r="A1952" s="5" t="s">
        <v>3937</v>
      </c>
      <c r="B1952" s="5" t="s">
        <v>3938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/>
      <c r="L1952" s="6">
        <v>0</v>
      </c>
      <c r="M1952" s="6">
        <v>0</v>
      </c>
      <c r="N1952" s="6"/>
      <c r="O1952" s="6">
        <v>0</v>
      </c>
      <c r="P1952" s="6">
        <v>201515272.83</v>
      </c>
      <c r="Q1952" s="6">
        <v>63979045.92</v>
      </c>
      <c r="R1952" s="6"/>
      <c r="S1952" s="6">
        <v>1078407566.58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146628428.18</v>
      </c>
      <c r="AA1952" s="6">
        <v>141815978.96</v>
      </c>
      <c r="AB1952" s="10">
        <f t="shared" si="132"/>
        <v>1803148396.98</v>
      </c>
      <c r="AC1952" s="10">
        <f t="shared" si="130"/>
        <v>1568367246.55</v>
      </c>
      <c r="AD1952" s="10">
        <f t="shared" si="131"/>
        <v>234781150.43</v>
      </c>
      <c r="AE1952" s="12">
        <f>C1952/(1+0.13)/VLOOKUP(A1952,[1]选股结果!$A$2:$AX$3002,3,FALSE)</f>
        <v>1.07987809947517</v>
      </c>
      <c r="AF1952" s="12">
        <f>(S1952/(1+0.1)+Z1952)/(VLOOKUP(A1952,[1]选股结果!$A$2:$AY$3002,51,FALSE))</f>
        <v>0.987050239216145</v>
      </c>
      <c r="AG1952" s="16"/>
      <c r="AH1952" s="12">
        <f>AD1952/VLOOKUP(A1952,[1]选股结果!$A$2:$AX$3002,35,FALSE)</f>
        <v>0.993348982145431</v>
      </c>
      <c r="AI1952" s="10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S1952/(1+0.13)+Z1952)</f>
        <v>40813375.6056635</v>
      </c>
      <c r="AJ1952" s="10">
        <f t="shared" si="129"/>
        <v>193967774.824337</v>
      </c>
      <c r="AK1952" s="18">
        <f>AD1952-VLOOKUP(A1952,[2]选股结果!$A$2:$G$4900,7,FALSE)</f>
        <v>234770962.72</v>
      </c>
    </row>
    <row r="1953" spans="1:37">
      <c r="A1953" s="5" t="s">
        <v>3939</v>
      </c>
      <c r="B1953" s="5" t="s">
        <v>3940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/>
      <c r="L1953" s="6">
        <v>0</v>
      </c>
      <c r="M1953" s="6">
        <v>0</v>
      </c>
      <c r="N1953" s="6"/>
      <c r="O1953" s="6">
        <v>0</v>
      </c>
      <c r="P1953" s="6">
        <v>6682639.86</v>
      </c>
      <c r="Q1953" s="6">
        <v>41639812.76</v>
      </c>
      <c r="R1953" s="6"/>
      <c r="S1953" s="6">
        <v>1581869561.67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11831537.57</v>
      </c>
      <c r="AA1953" s="6">
        <v>13924831.76</v>
      </c>
      <c r="AB1953" s="10">
        <f t="shared" si="132"/>
        <v>1510689032.89</v>
      </c>
      <c r="AC1953" s="10">
        <f t="shared" si="130"/>
        <v>1614308570.86</v>
      </c>
      <c r="AD1953" s="10">
        <f t="shared" si="131"/>
        <v>-103619537.97</v>
      </c>
      <c r="AE1953" s="12">
        <f>C1953/(1+0.13)/VLOOKUP(A1953,[1]选股结果!$A$2:$AX$3002,3,FALSE)</f>
        <v>0.902439715966291</v>
      </c>
      <c r="AF1953" s="12">
        <f>(S1953/(1+0.1)+Z1953)/(VLOOKUP(A1953,[1]选股结果!$A$2:$AY$3002,51,FALSE))</f>
        <v>1.01696473928704</v>
      </c>
      <c r="AG1953" s="16"/>
      <c r="AH1953" s="12">
        <f>AD1953/VLOOKUP(A1953,[1]选股结果!$A$2:$AX$3002,35,FALSE)</f>
        <v>-7.1360825496068</v>
      </c>
      <c r="AI1953" s="10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S1953/(1+0.13)+Z1953)</f>
        <v>13991905.3304424</v>
      </c>
      <c r="AJ1953" s="10">
        <f t="shared" si="129"/>
        <v>-117611443.300442</v>
      </c>
      <c r="AK1953" s="18">
        <f>AD1953-VLOOKUP(A1953,[2]选股结果!$A$2:$G$4900,7,FALSE)</f>
        <v>-103619537.97</v>
      </c>
    </row>
    <row r="1954" spans="1:37">
      <c r="A1954" s="5" t="s">
        <v>3941</v>
      </c>
      <c r="B1954" s="5" t="s">
        <v>3942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/>
      <c r="L1954" s="6">
        <v>0</v>
      </c>
      <c r="M1954" s="6">
        <v>0</v>
      </c>
      <c r="N1954" s="6"/>
      <c r="O1954" s="6">
        <v>0</v>
      </c>
      <c r="P1954" s="6">
        <v>326853474.35</v>
      </c>
      <c r="Q1954" s="6">
        <v>72456897.83</v>
      </c>
      <c r="R1954" s="6"/>
      <c r="S1954" s="6">
        <v>8057741922.8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1022550951.85</v>
      </c>
      <c r="AA1954" s="6">
        <v>102212235.77</v>
      </c>
      <c r="AB1954" s="10">
        <f t="shared" si="132"/>
        <v>8996066446.21</v>
      </c>
      <c r="AC1954" s="10">
        <f t="shared" si="130"/>
        <v>9509358584.77</v>
      </c>
      <c r="AD1954" s="10">
        <f t="shared" si="131"/>
        <v>-513292138.560001</v>
      </c>
      <c r="AE1954" s="12">
        <f>C1954/(1+0.13)/VLOOKUP(A1954,[1]选股结果!$A$2:$AX$3002,3,FALSE)</f>
        <v>1.14168876889845</v>
      </c>
      <c r="AF1954" s="12">
        <f>(S1954/(1+0.1)+Z1954)/(VLOOKUP(A1954,[1]选股结果!$A$2:$AY$3002,51,FALSE))</f>
        <v>1.08628824986138</v>
      </c>
      <c r="AG1954" s="16"/>
      <c r="AH1954" s="12">
        <f>AD1954/VLOOKUP(A1954,[1]选股结果!$A$2:$AX$3002,35,FALSE)</f>
        <v>0.323631818237184</v>
      </c>
      <c r="AI1954" s="10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S1954/(1+0.13)+Z1954)</f>
        <v>-468622189.844781</v>
      </c>
      <c r="AJ1954" s="10">
        <f t="shared" si="129"/>
        <v>-44669948.7152205</v>
      </c>
      <c r="AK1954" s="18">
        <f>AD1954-VLOOKUP(A1954,[2]选股结果!$A$2:$G$4900,7,FALSE)</f>
        <v>-513036956.080001</v>
      </c>
    </row>
    <row r="1955" spans="1:37">
      <c r="A1955" s="5" t="s">
        <v>3943</v>
      </c>
      <c r="B1955" s="5" t="s">
        <v>3944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/>
      <c r="L1955" s="6">
        <v>0</v>
      </c>
      <c r="M1955" s="6">
        <v>0</v>
      </c>
      <c r="N1955" s="6"/>
      <c r="O1955" s="6">
        <v>0</v>
      </c>
      <c r="P1955" s="6">
        <v>228699227.52</v>
      </c>
      <c r="Q1955" s="6">
        <v>182698654.93</v>
      </c>
      <c r="R1955" s="6"/>
      <c r="S1955" s="6">
        <v>2131521025.21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159769340.08</v>
      </c>
      <c r="AA1955" s="6">
        <v>162218087.44</v>
      </c>
      <c r="AB1955" s="10">
        <f t="shared" si="132"/>
        <v>2875488010.7</v>
      </c>
      <c r="AC1955" s="10">
        <f t="shared" si="130"/>
        <v>2682207680.25</v>
      </c>
      <c r="AD1955" s="10">
        <f t="shared" si="131"/>
        <v>193280330.45</v>
      </c>
      <c r="AE1955" s="12">
        <f>C1955/(1+0.13)/VLOOKUP(A1955,[1]选股结果!$A$2:$AX$3002,3,FALSE)</f>
        <v>0.743223042520605</v>
      </c>
      <c r="AF1955" s="12">
        <f>(S1955/(1+0.1)+Z1955)/(VLOOKUP(A1955,[1]选股结果!$A$2:$AY$3002,51,FALSE))</f>
        <v>0.7960253565267</v>
      </c>
      <c r="AG1955" s="16"/>
      <c r="AH1955" s="12">
        <f>AD1955/VLOOKUP(A1955,[1]选股结果!$A$2:$AX$3002,35,FALSE)</f>
        <v>0.411273373606113</v>
      </c>
      <c r="AI1955" s="10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S1955/(1+0.13)+Z1955)</f>
        <v>588914938.728761</v>
      </c>
      <c r="AJ1955" s="10">
        <f t="shared" si="129"/>
        <v>-395634608.278761</v>
      </c>
      <c r="AK1955" s="18">
        <f>AD1955-VLOOKUP(A1955,[2]选股结果!$A$2:$G$4900,7,FALSE)</f>
        <v>193377417.83</v>
      </c>
    </row>
    <row r="1956" spans="1:37">
      <c r="A1956" s="5" t="s">
        <v>3945</v>
      </c>
      <c r="B1956" s="5" t="s">
        <v>3946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/>
      <c r="L1956" s="6">
        <v>0</v>
      </c>
      <c r="M1956" s="6">
        <v>0</v>
      </c>
      <c r="N1956" s="6"/>
      <c r="O1956" s="6">
        <v>0</v>
      </c>
      <c r="P1956" s="6">
        <v>95991191.37</v>
      </c>
      <c r="Q1956" s="6">
        <v>422938314.43</v>
      </c>
      <c r="R1956" s="6"/>
      <c r="S1956" s="6">
        <v>4341807033.27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344847797.06</v>
      </c>
      <c r="AA1956" s="6">
        <v>624119256.18</v>
      </c>
      <c r="AB1956" s="10">
        <f t="shared" si="132"/>
        <v>4821395495.51</v>
      </c>
      <c r="AC1956" s="10">
        <f t="shared" si="130"/>
        <v>5406765277.88</v>
      </c>
      <c r="AD1956" s="10">
        <f t="shared" si="131"/>
        <v>-585369782.370001</v>
      </c>
      <c r="AE1956" s="12">
        <f>C1956/(1+0.13)/VLOOKUP(A1956,[1]选股结果!$A$2:$AX$3002,3,FALSE)</f>
        <v>0.985328544848907</v>
      </c>
      <c r="AF1956" s="12">
        <f>(S1956/(1+0.1)+Z1956)/(VLOOKUP(A1956,[1]选股结果!$A$2:$AY$3002,51,FALSE))</f>
        <v>1.13611788294383</v>
      </c>
      <c r="AG1956" s="16"/>
      <c r="AH1956" s="12">
        <f>AD1956/VLOOKUP(A1956,[1]选股结果!$A$2:$AX$3002,35,FALSE)</f>
        <v>-3.53116252713109</v>
      </c>
      <c r="AI1956" s="10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S1956/(1+0.13)+Z1956)</f>
        <v>-409426235.148496</v>
      </c>
      <c r="AJ1956" s="10">
        <f t="shared" si="129"/>
        <v>-175943547.221505</v>
      </c>
      <c r="AK1956" s="18">
        <f>AD1956-VLOOKUP(A1956,[2]选股结果!$A$2:$G$4900,7,FALSE)</f>
        <v>-585379111.080001</v>
      </c>
    </row>
    <row r="1957" spans="1:37">
      <c r="A1957" s="5" t="s">
        <v>3947</v>
      </c>
      <c r="B1957" s="5" t="s">
        <v>3948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/>
      <c r="L1957" s="6">
        <v>0</v>
      </c>
      <c r="M1957" s="6">
        <v>0</v>
      </c>
      <c r="N1957" s="6"/>
      <c r="O1957" s="6">
        <v>0</v>
      </c>
      <c r="P1957" s="6">
        <v>550339669.24</v>
      </c>
      <c r="Q1957" s="6">
        <v>994740704.81</v>
      </c>
      <c r="R1957" s="6"/>
      <c r="S1957" s="6">
        <v>20979207876.85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1269502262.99</v>
      </c>
      <c r="AA1957" s="6">
        <v>1979380766.14</v>
      </c>
      <c r="AB1957" s="10">
        <f t="shared" si="132"/>
        <v>26147668027.3</v>
      </c>
      <c r="AC1957" s="10">
        <f t="shared" si="130"/>
        <v>24778430575.22</v>
      </c>
      <c r="AD1957" s="10">
        <f t="shared" si="131"/>
        <v>1369237452.08</v>
      </c>
      <c r="AE1957" s="12">
        <f>C1957/(1+0.13)/VLOOKUP(A1957,[1]选股结果!$A$2:$AX$3002,3,FALSE)</f>
        <v>1.36089763089274</v>
      </c>
      <c r="AF1957" s="12">
        <f>(S1957/(1+0.1)+Z1957)/(VLOOKUP(A1957,[1]选股结果!$A$2:$AY$3002,51,FALSE))</f>
        <v>1.31027436418049</v>
      </c>
      <c r="AG1957" s="16"/>
      <c r="AH1957" s="12">
        <f>AD1957/VLOOKUP(A1957,[1]选股结果!$A$2:$AX$3002,35,FALSE)</f>
        <v>1.6016208877851</v>
      </c>
      <c r="AI1957" s="10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S1957/(1+0.13)+Z1957)</f>
        <v>-4310554611.09788</v>
      </c>
      <c r="AJ1957" s="10">
        <f t="shared" si="129"/>
        <v>5679792063.17788</v>
      </c>
      <c r="AK1957" s="18">
        <f>AD1957-VLOOKUP(A1957,[2]选股结果!$A$2:$G$4900,7,FALSE)</f>
        <v>1373808896.3</v>
      </c>
    </row>
    <row r="1958" spans="1:37">
      <c r="A1958" s="5" t="s">
        <v>3949</v>
      </c>
      <c r="B1958" s="5" t="s">
        <v>3950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/>
      <c r="L1958" s="6">
        <v>0</v>
      </c>
      <c r="M1958" s="6">
        <v>0</v>
      </c>
      <c r="N1958" s="6"/>
      <c r="O1958" s="6">
        <v>0</v>
      </c>
      <c r="P1958" s="6">
        <v>11629560.04</v>
      </c>
      <c r="Q1958" s="6">
        <v>110533354.31</v>
      </c>
      <c r="R1958" s="6"/>
      <c r="S1958" s="6">
        <v>8309911.91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62473133.54</v>
      </c>
      <c r="AA1958" s="6">
        <v>128281906.54</v>
      </c>
      <c r="AB1958" s="10">
        <f t="shared" si="132"/>
        <v>193065119.83</v>
      </c>
      <c r="AC1958" s="10">
        <f t="shared" si="130"/>
        <v>210694512.03</v>
      </c>
      <c r="AD1958" s="10">
        <f t="shared" si="131"/>
        <v>-17629392.2</v>
      </c>
      <c r="AE1958" s="12">
        <f>C1958/(1+0.13)/VLOOKUP(A1958,[1]选股结果!$A$2:$AX$3002,3,FALSE)</f>
        <v>0.915966060405449</v>
      </c>
      <c r="AF1958" s="12">
        <f>(S1958/(1+0.1)+Z1958)/(VLOOKUP(A1958,[1]选股结果!$A$2:$AY$3002,51,FALSE))</f>
        <v>0.846390303376412</v>
      </c>
      <c r="AG1958" s="16"/>
      <c r="AH1958" s="12">
        <f>AD1958/VLOOKUP(A1958,[1]选股结果!$A$2:$AX$3002,35,FALSE)</f>
        <v>-1.05677158405304</v>
      </c>
      <c r="AI1958" s="10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S1958/(1+0.13)+Z1958)</f>
        <v>12909730.9948673</v>
      </c>
      <c r="AJ1958" s="10">
        <f t="shared" si="129"/>
        <v>-30539123.1948673</v>
      </c>
      <c r="AK1958" s="18">
        <f>AD1958-VLOOKUP(A1958,[2]选股结果!$A$2:$G$4900,7,FALSE)</f>
        <v>-17629392.2</v>
      </c>
    </row>
    <row r="1959" spans="1:37">
      <c r="A1959" s="5" t="s">
        <v>3951</v>
      </c>
      <c r="B1959" s="5" t="s">
        <v>3952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/>
      <c r="L1959" s="6">
        <v>0</v>
      </c>
      <c r="M1959" s="6">
        <v>0</v>
      </c>
      <c r="N1959" s="6"/>
      <c r="O1959" s="6">
        <v>0</v>
      </c>
      <c r="P1959" s="6">
        <v>48430871.96</v>
      </c>
      <c r="Q1959" s="6">
        <v>39899560.37</v>
      </c>
      <c r="R1959" s="6"/>
      <c r="S1959" s="6">
        <v>1144428095.5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200046444.94</v>
      </c>
      <c r="AA1959" s="6">
        <v>83949033.06</v>
      </c>
      <c r="AB1959" s="10">
        <f t="shared" si="132"/>
        <v>1544998778.61</v>
      </c>
      <c r="AC1959" s="10">
        <f t="shared" si="130"/>
        <v>1476854445.46</v>
      </c>
      <c r="AD1959" s="10">
        <f t="shared" si="131"/>
        <v>68144333.1499999</v>
      </c>
      <c r="AE1959" s="12">
        <f>C1959/(1+0.13)/VLOOKUP(A1959,[1]选股结果!$A$2:$AX$3002,3,FALSE)</f>
        <v>0.837509612308352</v>
      </c>
      <c r="AF1959" s="12">
        <f>(S1959/(1+0.1)+Z1959)/(VLOOKUP(A1959,[1]选股结果!$A$2:$AY$3002,51,FALSE))</f>
        <v>0.911943658553753</v>
      </c>
      <c r="AG1959" s="16"/>
      <c r="AH1959" s="12">
        <f>AD1959/VLOOKUP(A1959,[1]选股结果!$A$2:$AX$3002,35,FALSE)</f>
        <v>0.328069114432681</v>
      </c>
      <c r="AI1959" s="10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S1959/(1+0.13)+Z1959)</f>
        <v>147396139.163805</v>
      </c>
      <c r="AJ1959" s="10">
        <f t="shared" si="129"/>
        <v>-79251806.0138052</v>
      </c>
      <c r="AK1959" s="18">
        <f>AD1959-VLOOKUP(A1959,[2]选股结果!$A$2:$G$4900,7,FALSE)</f>
        <v>68082488.2299999</v>
      </c>
    </row>
    <row r="1960" spans="1:37">
      <c r="A1960" s="5" t="s">
        <v>3953</v>
      </c>
      <c r="B1960" s="5" t="s">
        <v>3954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/>
      <c r="L1960" s="6">
        <v>0</v>
      </c>
      <c r="M1960" s="6">
        <v>0</v>
      </c>
      <c r="N1960" s="6"/>
      <c r="O1960" s="6">
        <v>0</v>
      </c>
      <c r="P1960" s="6">
        <v>53547391.48</v>
      </c>
      <c r="Q1960" s="6">
        <v>313297508.32</v>
      </c>
      <c r="R1960" s="6"/>
      <c r="S1960" s="6">
        <v>6782748974.72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813358211.7</v>
      </c>
      <c r="AA1960" s="6">
        <v>221245624.45</v>
      </c>
      <c r="AB1960" s="10">
        <f t="shared" si="132"/>
        <v>7574667087.76</v>
      </c>
      <c r="AC1960" s="10">
        <f t="shared" si="130"/>
        <v>7870900202.35</v>
      </c>
      <c r="AD1960" s="10">
        <f t="shared" si="131"/>
        <v>-296233114.59</v>
      </c>
      <c r="AE1960" s="12">
        <f>C1960/(1+0.13)/VLOOKUP(A1960,[1]选股结果!$A$2:$AX$3002,3,FALSE)</f>
        <v>0.573854310952807</v>
      </c>
      <c r="AF1960" s="12">
        <f>(S1960/(1+0.1)+Z1960)/(VLOOKUP(A1960,[1]选股结果!$A$2:$AY$3002,51,FALSE))</f>
        <v>0.620892383209533</v>
      </c>
      <c r="AG1960" s="16"/>
      <c r="AH1960" s="12">
        <f>AD1960/VLOOKUP(A1960,[1]选股结果!$A$2:$AX$3002,35,FALSE)</f>
        <v>1.33655004408716</v>
      </c>
      <c r="AI1960" s="10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S1960/(1+0.13)+Z1960)</f>
        <v>4425277297.49885</v>
      </c>
      <c r="AJ1960" s="10">
        <f t="shared" si="129"/>
        <v>-4721510412.08885</v>
      </c>
      <c r="AK1960" s="18">
        <f>AD1960-VLOOKUP(A1960,[2]选股结果!$A$2:$G$4900,7,FALSE)</f>
        <v>-296250900.2</v>
      </c>
    </row>
    <row r="1961" spans="1:37">
      <c r="A1961" s="5" t="s">
        <v>3955</v>
      </c>
      <c r="B1961" s="5" t="s">
        <v>3956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/>
      <c r="L1961" s="6">
        <v>0</v>
      </c>
      <c r="M1961" s="6">
        <v>0</v>
      </c>
      <c r="N1961" s="6"/>
      <c r="O1961" s="6">
        <v>0</v>
      </c>
      <c r="P1961" s="6">
        <v>178849671.22</v>
      </c>
      <c r="Q1961" s="6">
        <v>415901357.61</v>
      </c>
      <c r="R1961" s="6"/>
      <c r="S1961" s="6">
        <v>5682066235.73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928630503.08</v>
      </c>
      <c r="AA1961" s="6">
        <v>716932379.33</v>
      </c>
      <c r="AB1961" s="10">
        <f t="shared" si="132"/>
        <v>10349023625.08</v>
      </c>
      <c r="AC1961" s="10">
        <f t="shared" si="130"/>
        <v>7506478789.36</v>
      </c>
      <c r="AD1961" s="10">
        <f t="shared" si="131"/>
        <v>2842544835.72</v>
      </c>
      <c r="AE1961" s="12">
        <f>C1961/(1+0.13)/VLOOKUP(A1961,[1]选股结果!$A$2:$AX$3002,3,FALSE)</f>
        <v>1.44153361139529</v>
      </c>
      <c r="AF1961" s="12">
        <f>(S1961/(1+0.1)+Z1961)/(VLOOKUP(A1961,[1]选股结果!$A$2:$AY$3002,51,FALSE))</f>
        <v>0.717724839419641</v>
      </c>
      <c r="AG1961" s="16"/>
      <c r="AH1961" s="12">
        <f>AD1961/VLOOKUP(A1961,[1]选股结果!$A$2:$AX$3002,35,FALSE)</f>
        <v>-1.03182287839604</v>
      </c>
      <c r="AI1961" s="10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S1961/(1+0.13)+Z1961)</f>
        <v>2533913787.01894</v>
      </c>
      <c r="AJ1961" s="10">
        <f t="shared" si="129"/>
        <v>308631048.701062</v>
      </c>
      <c r="AK1961" s="18">
        <f>AD1961-VLOOKUP(A1961,[2]选股结果!$A$2:$G$4900,7,FALSE)</f>
        <v>2838592958.85</v>
      </c>
    </row>
    <row r="1962" spans="1:37">
      <c r="A1962" s="5" t="s">
        <v>3957</v>
      </c>
      <c r="B1962" s="5" t="s">
        <v>3958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/>
      <c r="L1962" s="6">
        <v>0</v>
      </c>
      <c r="M1962" s="6">
        <v>0</v>
      </c>
      <c r="N1962" s="6"/>
      <c r="O1962" s="6">
        <v>0</v>
      </c>
      <c r="P1962" s="6">
        <v>47908476.99</v>
      </c>
      <c r="Q1962" s="6">
        <v>4522486.75</v>
      </c>
      <c r="R1962" s="6"/>
      <c r="S1962" s="6">
        <v>861724585.25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91904390.4</v>
      </c>
      <c r="AA1962" s="6">
        <v>84074887.49</v>
      </c>
      <c r="AB1962" s="10">
        <f t="shared" si="132"/>
        <v>1067240731.93</v>
      </c>
      <c r="AC1962" s="10">
        <f t="shared" si="130"/>
        <v>1085612340.13</v>
      </c>
      <c r="AD1962" s="10">
        <f t="shared" si="131"/>
        <v>-18371608.1999999</v>
      </c>
      <c r="AE1962" s="12">
        <f>C1962/(1+0.13)/VLOOKUP(A1962,[1]选股结果!$A$2:$AX$3002,3,FALSE)</f>
        <v>0.903581503818183</v>
      </c>
      <c r="AF1962" s="12">
        <f>(S1962/(1+0.1)+Z1962)/(VLOOKUP(A1962,[1]选股结果!$A$2:$AY$3002,51,FALSE))</f>
        <v>0.916530566586296</v>
      </c>
      <c r="AG1962" s="16"/>
      <c r="AH1962" s="12">
        <f>AD1962/VLOOKUP(A1962,[1]选股结果!$A$2:$AX$3002,35,FALSE)</f>
        <v>-0.254542632207366</v>
      </c>
      <c r="AI1962" s="10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S1962/(1+0.13)+Z1962)</f>
        <v>100511502.640177</v>
      </c>
      <c r="AJ1962" s="10">
        <f t="shared" si="129"/>
        <v>-118883110.840177</v>
      </c>
      <c r="AK1962" s="18">
        <f>AD1962-VLOOKUP(A1962,[2]选股结果!$A$2:$G$4900,7,FALSE)</f>
        <v>-18190694.3399999</v>
      </c>
    </row>
    <row r="1963" spans="1:37">
      <c r="A1963" s="5" t="s">
        <v>3959</v>
      </c>
      <c r="B1963" s="5" t="s">
        <v>3960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/>
      <c r="L1963" s="6">
        <v>0</v>
      </c>
      <c r="M1963" s="6">
        <v>0</v>
      </c>
      <c r="N1963" s="6"/>
      <c r="O1963" s="6">
        <v>0</v>
      </c>
      <c r="P1963" s="6">
        <v>1218033557.28</v>
      </c>
      <c r="Q1963" s="6">
        <v>23849503743.26</v>
      </c>
      <c r="R1963" s="6"/>
      <c r="S1963" s="6">
        <v>6123315249.74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327969653.3</v>
      </c>
      <c r="AA1963" s="6">
        <v>25127553732.58</v>
      </c>
      <c r="AB1963" s="10">
        <f t="shared" si="132"/>
        <v>33790469012.15</v>
      </c>
      <c r="AC1963" s="10">
        <f t="shared" si="130"/>
        <v>32796872192.9</v>
      </c>
      <c r="AD1963" s="10">
        <f t="shared" si="131"/>
        <v>993596819.249996</v>
      </c>
      <c r="AE1963" s="12">
        <f>C1963/(1+0.13)/VLOOKUP(A1963,[1]选股结果!$A$2:$AX$3002,3,FALSE)</f>
        <v>1.65291801356269</v>
      </c>
      <c r="AF1963" s="12">
        <f>(S1963/(1+0.1)+Z1963)/(VLOOKUP(A1963,[1]选股结果!$A$2:$AY$3002,51,FALSE))</f>
        <v>1.17596077495077</v>
      </c>
      <c r="AG1963" s="16"/>
      <c r="AH1963" s="12">
        <f>AD1963/VLOOKUP(A1963,[1]选股结果!$A$2:$AX$3002,35,FALSE)</f>
        <v>3.03923675962441</v>
      </c>
      <c r="AI1963" s="10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S1963/(1+0.13)+Z1963)</f>
        <v>-734233641.727258</v>
      </c>
      <c r="AJ1963" s="10">
        <f t="shared" si="129"/>
        <v>1727830460.97725</v>
      </c>
      <c r="AK1963" s="18">
        <f>AD1963-VLOOKUP(A1963,[2]选股结果!$A$2:$G$4900,7,FALSE)</f>
        <v>1009617589.62</v>
      </c>
    </row>
    <row r="1964" spans="1:37">
      <c r="A1964" s="5" t="s">
        <v>3961</v>
      </c>
      <c r="B1964" s="5" t="s">
        <v>3962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/>
      <c r="L1964" s="6">
        <v>0</v>
      </c>
      <c r="M1964" s="6">
        <v>0</v>
      </c>
      <c r="N1964" s="6"/>
      <c r="O1964" s="6">
        <v>0</v>
      </c>
      <c r="P1964" s="6">
        <v>429751904.96</v>
      </c>
      <c r="Q1964" s="6">
        <v>128710590.17</v>
      </c>
      <c r="R1964" s="6"/>
      <c r="S1964" s="6">
        <v>17839058693.21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708148461.92</v>
      </c>
      <c r="AA1964" s="6">
        <v>999621595.77</v>
      </c>
      <c r="AB1964" s="10">
        <f t="shared" si="132"/>
        <v>22533772944.61</v>
      </c>
      <c r="AC1964" s="10">
        <f t="shared" si="130"/>
        <v>19976580655.86</v>
      </c>
      <c r="AD1964" s="10">
        <f t="shared" si="131"/>
        <v>2557192288.75</v>
      </c>
      <c r="AE1964" s="12">
        <f>C1964/(1+0.13)/VLOOKUP(A1964,[1]选股结果!$A$2:$AX$3002,3,FALSE)</f>
        <v>1.09966094100483</v>
      </c>
      <c r="AF1964" s="12">
        <f>(S1964/(1+0.1)+Z1964)/(VLOOKUP(A1964,[1]选股结果!$A$2:$AY$3002,51,FALSE))</f>
        <v>0.995218634765799</v>
      </c>
      <c r="AG1964" s="16"/>
      <c r="AH1964" s="12">
        <f>AD1964/VLOOKUP(A1964,[1]选股结果!$A$2:$AX$3002,35,FALSE)</f>
        <v>3.3515797805856</v>
      </c>
      <c r="AI1964" s="10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S1964/(1+0.13)+Z1964)</f>
        <v>511864155.639378</v>
      </c>
      <c r="AJ1964" s="10">
        <f t="shared" si="129"/>
        <v>2045328133.11062</v>
      </c>
      <c r="AK1964" s="18">
        <f>AD1964-VLOOKUP(A1964,[2]选股结果!$A$2:$G$4900,7,FALSE)</f>
        <v>2557732030.51</v>
      </c>
    </row>
    <row r="1965" spans="1:37">
      <c r="A1965" s="5" t="s">
        <v>3963</v>
      </c>
      <c r="B1965" s="5" t="s">
        <v>3964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/>
      <c r="L1965" s="6">
        <v>0</v>
      </c>
      <c r="M1965" s="6">
        <v>0</v>
      </c>
      <c r="N1965" s="6"/>
      <c r="O1965" s="6">
        <v>0</v>
      </c>
      <c r="P1965" s="6">
        <v>71957622.5</v>
      </c>
      <c r="Q1965" s="6">
        <v>70998955.38</v>
      </c>
      <c r="R1965" s="6"/>
      <c r="S1965" s="6">
        <v>602850707.26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56347201.49</v>
      </c>
      <c r="AA1965" s="6">
        <v>69012506.22</v>
      </c>
      <c r="AB1965" s="10">
        <f t="shared" si="132"/>
        <v>801963219.95</v>
      </c>
      <c r="AC1965" s="10">
        <f t="shared" si="130"/>
        <v>800168037.47</v>
      </c>
      <c r="AD1965" s="10">
        <f t="shared" si="131"/>
        <v>1795182.48000002</v>
      </c>
      <c r="AE1965" s="12">
        <f>C1965/(1+0.13)/VLOOKUP(A1965,[1]选股结果!$A$2:$AX$3002,3,FALSE)</f>
        <v>1.30968221105128</v>
      </c>
      <c r="AF1965" s="12">
        <f>(S1965/(1+0.1)+Z1965)/(VLOOKUP(A1965,[1]选股结果!$A$2:$AY$3002,51,FALSE))</f>
        <v>2.0377137697069</v>
      </c>
      <c r="AG1965" s="16"/>
      <c r="AH1965" s="12">
        <f>AD1965/VLOOKUP(A1965,[1]选股结果!$A$2:$AX$3002,35,FALSE)</f>
        <v>0.0137402507042599</v>
      </c>
      <c r="AI1965" s="10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S1965/(1+0.13)+Z1965)</f>
        <v>-293239773.585044</v>
      </c>
      <c r="AJ1965" s="10">
        <f t="shared" si="129"/>
        <v>295034956.065044</v>
      </c>
      <c r="AK1965" s="18">
        <f>AD1965-VLOOKUP(A1965,[2]选股结果!$A$2:$G$4900,7,FALSE)</f>
        <v>1791327.48000002</v>
      </c>
    </row>
    <row r="1966" spans="1:37">
      <c r="A1966" s="5" t="s">
        <v>3965</v>
      </c>
      <c r="B1966" s="5" t="s">
        <v>3966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/>
      <c r="L1966" s="6">
        <v>0</v>
      </c>
      <c r="M1966" s="6">
        <v>0</v>
      </c>
      <c r="N1966" s="6"/>
      <c r="O1966" s="6">
        <v>0</v>
      </c>
      <c r="P1966" s="6">
        <v>206897365.39</v>
      </c>
      <c r="Q1966" s="6">
        <v>77134939.9</v>
      </c>
      <c r="R1966" s="6"/>
      <c r="S1966" s="6">
        <v>11699532069.6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512081652.45</v>
      </c>
      <c r="AA1966" s="6">
        <v>445546853.1</v>
      </c>
      <c r="AB1966" s="10">
        <f t="shared" si="132"/>
        <v>12437035188.82</v>
      </c>
      <c r="AC1966" s="10">
        <f t="shared" si="130"/>
        <v>12864057940.54</v>
      </c>
      <c r="AD1966" s="10">
        <f t="shared" si="131"/>
        <v>-427022751.720001</v>
      </c>
      <c r="AE1966" s="12">
        <f>C1966/(1+0.13)/VLOOKUP(A1966,[1]选股结果!$A$2:$AX$3002,3,FALSE)</f>
        <v>0.809734238488461</v>
      </c>
      <c r="AF1966" s="12">
        <f>(S1966/(1+0.1)+Z1966)/(VLOOKUP(A1966,[1]选股结果!$A$2:$AY$3002,51,FALSE))</f>
        <v>0.890270684450265</v>
      </c>
      <c r="AG1966" s="16"/>
      <c r="AH1966" s="12">
        <f>AD1966/VLOOKUP(A1966,[1]选股结果!$A$2:$AX$3002,35,FALSE)</f>
        <v>-0.195378762849796</v>
      </c>
      <c r="AI1966" s="10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S1966/(1+0.13)+Z1966)</f>
        <v>1656406741.59416</v>
      </c>
      <c r="AJ1966" s="10">
        <f t="shared" si="129"/>
        <v>-2083429493.31416</v>
      </c>
      <c r="AK1966" s="18">
        <f>AD1966-VLOOKUP(A1966,[2]选股结果!$A$2:$G$4900,7,FALSE)</f>
        <v>-426659742.950001</v>
      </c>
    </row>
    <row r="1967" spans="1:37">
      <c r="A1967" s="5" t="s">
        <v>3967</v>
      </c>
      <c r="B1967" s="5" t="s">
        <v>3968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/>
      <c r="L1967" s="6">
        <v>0</v>
      </c>
      <c r="M1967" s="6">
        <v>0</v>
      </c>
      <c r="N1967" s="6"/>
      <c r="O1967" s="6">
        <v>0</v>
      </c>
      <c r="P1967" s="6">
        <v>231328678.51</v>
      </c>
      <c r="Q1967" s="6">
        <v>80238063.57</v>
      </c>
      <c r="R1967" s="6"/>
      <c r="S1967" s="6">
        <v>7321587970.58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436322442.24</v>
      </c>
      <c r="AA1967" s="6">
        <v>55814280.61</v>
      </c>
      <c r="AB1967" s="10">
        <f t="shared" si="132"/>
        <v>8619263229.17</v>
      </c>
      <c r="AC1967" s="10">
        <f t="shared" si="130"/>
        <v>8045053371.94</v>
      </c>
      <c r="AD1967" s="10">
        <f t="shared" si="131"/>
        <v>574209857.23</v>
      </c>
      <c r="AE1967" s="12">
        <f>C1967/(1+0.13)/VLOOKUP(A1967,[1]选股结果!$A$2:$AX$3002,3,FALSE)</f>
        <v>0.923573362563529</v>
      </c>
      <c r="AF1967" s="12">
        <f>(S1967/(1+0.1)+Z1967)/(VLOOKUP(A1967,[1]选股结果!$A$2:$AY$3002,51,FALSE))</f>
        <v>0.927349099274174</v>
      </c>
      <c r="AG1967" s="16"/>
      <c r="AH1967" s="12">
        <f>AD1967/VLOOKUP(A1967,[1]选股结果!$A$2:$AX$3002,35,FALSE)</f>
        <v>0.31314487620516</v>
      </c>
      <c r="AI1967" s="10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S1967/(1+0.13)+Z1967)</f>
        <v>732337500.806194</v>
      </c>
      <c r="AJ1967" s="10">
        <f t="shared" si="129"/>
        <v>-158127643.576194</v>
      </c>
      <c r="AK1967" s="18">
        <f>AD1967-VLOOKUP(A1967,[2]选股结果!$A$2:$G$4900,7,FALSE)</f>
        <v>575226205.49</v>
      </c>
    </row>
    <row r="1968" spans="1:37">
      <c r="A1968" s="5" t="s">
        <v>3969</v>
      </c>
      <c r="B1968" s="5" t="s">
        <v>3970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/>
      <c r="L1968" s="6">
        <v>0</v>
      </c>
      <c r="M1968" s="6">
        <v>0</v>
      </c>
      <c r="N1968" s="6"/>
      <c r="O1968" s="6">
        <v>0</v>
      </c>
      <c r="P1968" s="6">
        <v>4282850621.17</v>
      </c>
      <c r="Q1968" s="6">
        <v>1884337894.18</v>
      </c>
      <c r="R1968" s="6"/>
      <c r="S1968" s="6">
        <v>60561013429.61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10610527678.71</v>
      </c>
      <c r="AA1968" s="6">
        <v>3517913724.93</v>
      </c>
      <c r="AB1968" s="10">
        <f t="shared" si="132"/>
        <v>87178924490.67</v>
      </c>
      <c r="AC1968" s="10">
        <f t="shared" si="130"/>
        <v>78972305454.42</v>
      </c>
      <c r="AD1968" s="10">
        <f t="shared" si="131"/>
        <v>8206619036.25</v>
      </c>
      <c r="AE1968" s="12">
        <f>C1968/(1+0.13)/VLOOKUP(A1968,[1]选股结果!$A$2:$AX$3002,3,FALSE)</f>
        <v>0.752304788387264</v>
      </c>
      <c r="AF1968" s="12">
        <f>(S1968/(1+0.1)+Z1968)/(VLOOKUP(A1968,[1]选股结果!$A$2:$AY$3002,51,FALSE))</f>
        <v>0.676607245643763</v>
      </c>
      <c r="AG1968" s="16"/>
      <c r="AH1968" s="12">
        <f>AD1968/VLOOKUP(A1968,[1]选股结果!$A$2:$AX$3002,35,FALSE)</f>
        <v>1.45241349265433</v>
      </c>
      <c r="AI1968" s="10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S1968/(1+0.13)+Z1968)</f>
        <v>32847519196.8049</v>
      </c>
      <c r="AJ1968" s="10">
        <f t="shared" si="129"/>
        <v>-24640900160.5549</v>
      </c>
      <c r="AK1968" s="18">
        <f>AD1968-VLOOKUP(A1968,[2]选股结果!$A$2:$G$4900,7,FALSE)</f>
        <v>8615279206.4</v>
      </c>
    </row>
    <row r="1969" spans="1:37">
      <c r="A1969" s="5" t="s">
        <v>3971</v>
      </c>
      <c r="B1969" s="5" t="s">
        <v>3972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/>
      <c r="L1969" s="6">
        <v>0</v>
      </c>
      <c r="M1969" s="6">
        <v>0</v>
      </c>
      <c r="N1969" s="6"/>
      <c r="O1969" s="6">
        <v>0</v>
      </c>
      <c r="P1969" s="6">
        <v>621636526.67</v>
      </c>
      <c r="Q1969" s="6">
        <v>55996390.32</v>
      </c>
      <c r="R1969" s="6"/>
      <c r="S1969" s="6">
        <v>9154053170.47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1088480919.77</v>
      </c>
      <c r="AA1969" s="6">
        <v>709728334.77</v>
      </c>
      <c r="AB1969" s="10">
        <f t="shared" si="132"/>
        <v>14003959535.26</v>
      </c>
      <c r="AC1969" s="10">
        <f t="shared" si="130"/>
        <v>11573898951.68</v>
      </c>
      <c r="AD1969" s="10">
        <f t="shared" si="131"/>
        <v>2430060583.58</v>
      </c>
      <c r="AE1969" s="12">
        <f>C1969/(1+0.13)/VLOOKUP(A1969,[1]选股结果!$A$2:$AX$3002,3,FALSE)</f>
        <v>0.861640997272233</v>
      </c>
      <c r="AF1969" s="12">
        <f>(S1969/(1+0.1)+Z1969)/(VLOOKUP(A1969,[1]选股结果!$A$2:$AY$3002,51,FALSE))</f>
        <v>0.679653590529087</v>
      </c>
      <c r="AG1969" s="16"/>
      <c r="AH1969" s="12">
        <f>AD1969/VLOOKUP(A1969,[1]选股结果!$A$2:$AX$3002,35,FALSE)</f>
        <v>3.29858649888181</v>
      </c>
      <c r="AI1969" s="10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S1969/(1+0.13)+Z1969)</f>
        <v>4656386709.94451</v>
      </c>
      <c r="AJ1969" s="10">
        <f t="shared" si="129"/>
        <v>-2226326126.36451</v>
      </c>
      <c r="AK1969" s="18">
        <f>AD1969-VLOOKUP(A1969,[2]选股结果!$A$2:$G$4900,7,FALSE)</f>
        <v>2430059719.89</v>
      </c>
    </row>
    <row r="1970" spans="1:37">
      <c r="A1970" s="5" t="s">
        <v>3973</v>
      </c>
      <c r="B1970" s="5" t="s">
        <v>3974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/>
      <c r="L1970" s="6">
        <v>0</v>
      </c>
      <c r="M1970" s="6">
        <v>0</v>
      </c>
      <c r="N1970" s="6"/>
      <c r="O1970" s="6">
        <v>0</v>
      </c>
      <c r="P1970" s="6">
        <v>1562931042.18</v>
      </c>
      <c r="Q1970" s="6">
        <v>1875422323.67</v>
      </c>
      <c r="R1970" s="6"/>
      <c r="S1970" s="6">
        <v>5548537088.23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285542641.16</v>
      </c>
      <c r="AA1970" s="6">
        <v>1942963575.78</v>
      </c>
      <c r="AB1970" s="10">
        <f t="shared" si="132"/>
        <v>14404660411.08</v>
      </c>
      <c r="AC1970" s="10">
        <f t="shared" si="130"/>
        <v>9339974347.35</v>
      </c>
      <c r="AD1970" s="10">
        <f t="shared" si="131"/>
        <v>5064686063.73</v>
      </c>
      <c r="AE1970" s="12">
        <f>C1970/(1+0.13)/VLOOKUP(A1970,[1]选股结果!$A$2:$AX$3002,3,FALSE)</f>
        <v>2.02749049323013</v>
      </c>
      <c r="AF1970" s="12">
        <f>(S1970/(1+0.1)+Z1970)/(VLOOKUP(A1970,[1]选股结果!$A$2:$AY$3002,51,FALSE))</f>
        <v>0.985430530601228</v>
      </c>
      <c r="AG1970" s="16"/>
      <c r="AH1970" s="12">
        <f>AD1970/VLOOKUP(A1970,[1]选股结果!$A$2:$AX$3002,35,FALSE)</f>
        <v>263.002636929214</v>
      </c>
      <c r="AI1970" s="10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S1970/(1+0.13)+Z1970)</f>
        <v>212713289.20708</v>
      </c>
      <c r="AJ1970" s="10">
        <f t="shared" si="129"/>
        <v>4851972774.52292</v>
      </c>
      <c r="AK1970" s="18">
        <f>AD1970-VLOOKUP(A1970,[2]选股结果!$A$2:$G$4900,7,FALSE)</f>
        <v>5065143426.15</v>
      </c>
    </row>
    <row r="1971" spans="1:37">
      <c r="A1971" s="5" t="s">
        <v>3975</v>
      </c>
      <c r="B1971" s="5" t="s">
        <v>3976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/>
      <c r="L1971" s="6">
        <v>0</v>
      </c>
      <c r="M1971" s="6">
        <v>0</v>
      </c>
      <c r="N1971" s="6"/>
      <c r="O1971" s="6">
        <v>0</v>
      </c>
      <c r="P1971" s="6">
        <v>375306531.97</v>
      </c>
      <c r="Q1971" s="6">
        <v>99285995.15</v>
      </c>
      <c r="R1971" s="6"/>
      <c r="S1971" s="6">
        <v>5792598012.26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712816084.79</v>
      </c>
      <c r="AA1971" s="6">
        <v>76562845</v>
      </c>
      <c r="AB1971" s="10">
        <f t="shared" si="132"/>
        <v>7006669284.59</v>
      </c>
      <c r="AC1971" s="10">
        <f t="shared" si="130"/>
        <v>6957283474.02</v>
      </c>
      <c r="AD1971" s="10">
        <f t="shared" si="131"/>
        <v>49385810.5699987</v>
      </c>
      <c r="AE1971" s="12">
        <f>C1971/(1+0.13)/VLOOKUP(A1971,[1]选股结果!$A$2:$AX$3002,3,FALSE)</f>
        <v>0.903996406313551</v>
      </c>
      <c r="AF1971" s="12">
        <f>(S1971/(1+0.1)+Z1971)/(VLOOKUP(A1971,[1]选股结果!$A$2:$AY$3002,51,FALSE))</f>
        <v>0.820381579703837</v>
      </c>
      <c r="AG1971" s="16"/>
      <c r="AH1971" s="12">
        <f>AD1971/VLOOKUP(A1971,[1]选股结果!$A$2:$AX$3002,35,FALSE)</f>
        <v>-0.0544453089465838</v>
      </c>
      <c r="AI1971" s="10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S1971/(1+0.13)+Z1971)</f>
        <v>1448836573.99646</v>
      </c>
      <c r="AJ1971" s="10">
        <f t="shared" si="129"/>
        <v>-1399450763.42646</v>
      </c>
      <c r="AK1971" s="18">
        <f>AD1971-VLOOKUP(A1971,[2]选股结果!$A$2:$G$4900,7,FALSE)</f>
        <v>49696898.5099987</v>
      </c>
    </row>
    <row r="1972" spans="1:37">
      <c r="A1972" s="5" t="s">
        <v>3977</v>
      </c>
      <c r="B1972" s="5" t="s">
        <v>3978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/>
      <c r="L1972" s="6">
        <v>0</v>
      </c>
      <c r="M1972" s="6">
        <v>0</v>
      </c>
      <c r="N1972" s="6"/>
      <c r="O1972" s="6">
        <v>0</v>
      </c>
      <c r="P1972" s="6">
        <v>999924691.94</v>
      </c>
      <c r="Q1972" s="6">
        <v>759677187.75</v>
      </c>
      <c r="R1972" s="6"/>
      <c r="S1972" s="6">
        <v>33502809600.2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4769891669.33</v>
      </c>
      <c r="AA1972" s="6">
        <v>1158811192.47</v>
      </c>
      <c r="AB1972" s="10">
        <f t="shared" si="132"/>
        <v>38750181522.88</v>
      </c>
      <c r="AC1972" s="10">
        <f t="shared" si="130"/>
        <v>40431437153.94</v>
      </c>
      <c r="AD1972" s="10">
        <f t="shared" si="131"/>
        <v>-1681255631.06001</v>
      </c>
      <c r="AE1972" s="12">
        <f>C1972/(1+0.13)/VLOOKUP(A1972,[1]选股结果!$A$2:$AX$3002,3,FALSE)</f>
        <v>0.869950122534855</v>
      </c>
      <c r="AF1972" s="12">
        <f>(S1972/(1+0.1)+Z1972)/(VLOOKUP(A1972,[1]选股结果!$A$2:$AY$3002,51,FALSE))</f>
        <v>0.972846450315741</v>
      </c>
      <c r="AG1972" s="16"/>
      <c r="AH1972" s="12">
        <f>AD1972/VLOOKUP(A1972,[1]选股结果!$A$2:$AX$3002,35,FALSE)</f>
        <v>-0.963641914523994</v>
      </c>
      <c r="AI1972" s="10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S1972/(1+0.13)+Z1972)</f>
        <v>1791831777.55655</v>
      </c>
      <c r="AJ1972" s="10">
        <f t="shared" si="129"/>
        <v>-3473087408.61655</v>
      </c>
      <c r="AK1972" s="18">
        <f>AD1972-VLOOKUP(A1972,[2]选股结果!$A$2:$G$4900,7,FALSE)</f>
        <v>-1683210725.83001</v>
      </c>
    </row>
    <row r="1973" spans="1:37">
      <c r="A1973" s="5" t="s">
        <v>3979</v>
      </c>
      <c r="B1973" s="5" t="s">
        <v>3980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/>
      <c r="L1973" s="6">
        <v>0</v>
      </c>
      <c r="M1973" s="6">
        <v>0</v>
      </c>
      <c r="N1973" s="6"/>
      <c r="O1973" s="6">
        <v>0</v>
      </c>
      <c r="P1973" s="6">
        <v>553209291.3</v>
      </c>
      <c r="Q1973" s="6">
        <v>16559503.96</v>
      </c>
      <c r="R1973" s="6"/>
      <c r="S1973" s="6">
        <v>2649661563.06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165085858.71</v>
      </c>
      <c r="AA1973" s="6">
        <v>8490404.54</v>
      </c>
      <c r="AB1973" s="10">
        <f t="shared" si="132"/>
        <v>4887401673.61</v>
      </c>
      <c r="AC1973" s="10">
        <f t="shared" si="130"/>
        <v>3376447117.61</v>
      </c>
      <c r="AD1973" s="10">
        <f t="shared" si="131"/>
        <v>1510954556</v>
      </c>
      <c r="AE1973" s="12">
        <f>C1973/(1+0.13)/VLOOKUP(A1973,[1]选股结果!$A$2:$AX$3002,3,FALSE)</f>
        <v>0.735985390706549</v>
      </c>
      <c r="AF1973" s="12">
        <f>(S1973/(1+0.1)+Z1973)/(VLOOKUP(A1973,[1]选股结果!$A$2:$AY$3002,51,FALSE))</f>
        <v>0.766460358750831</v>
      </c>
      <c r="AG1973" s="16"/>
      <c r="AH1973" s="12">
        <f>AD1973/VLOOKUP(A1973,[1]选股结果!$A$2:$AX$3002,35,FALSE)</f>
        <v>0.703572297380781</v>
      </c>
      <c r="AI1973" s="10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S1973/(1+0.13)+Z1973)</f>
        <v>848205124.163982</v>
      </c>
      <c r="AJ1973" s="10">
        <f t="shared" si="129"/>
        <v>662749431.836018</v>
      </c>
      <c r="AK1973" s="18">
        <f>AD1973-VLOOKUP(A1973,[2]选股结果!$A$2:$G$4900,7,FALSE)</f>
        <v>1510954556</v>
      </c>
    </row>
    <row r="1974" spans="1:37">
      <c r="A1974" s="5" t="s">
        <v>3981</v>
      </c>
      <c r="B1974" s="5" t="s">
        <v>3982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/>
      <c r="L1974" s="6">
        <v>0</v>
      </c>
      <c r="M1974" s="6">
        <v>0</v>
      </c>
      <c r="N1974" s="6"/>
      <c r="O1974" s="6">
        <v>0</v>
      </c>
      <c r="P1974" s="6">
        <v>1425382746.14</v>
      </c>
      <c r="Q1974" s="6">
        <v>877963327.69</v>
      </c>
      <c r="R1974" s="6"/>
      <c r="S1974" s="6">
        <v>8814078802.85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749601157.2</v>
      </c>
      <c r="AA1974" s="6">
        <v>404745992.4</v>
      </c>
      <c r="AB1974" s="10">
        <f t="shared" si="132"/>
        <v>7363781265.95</v>
      </c>
      <c r="AC1974" s="10">
        <f t="shared" si="130"/>
        <v>11393808698.59</v>
      </c>
      <c r="AD1974" s="10">
        <f t="shared" si="131"/>
        <v>-4030027432.64</v>
      </c>
      <c r="AE1974" s="12">
        <f>C1974/(1+0.13)/VLOOKUP(A1974,[1]选股结果!$A$2:$AX$3002,3,FALSE)</f>
        <v>1.25284928960895</v>
      </c>
      <c r="AF1974" s="12">
        <f>(S1974/(1+0.1)+Z1974)/(VLOOKUP(A1974,[1]选股结果!$A$2:$AY$3002,51,FALSE))</f>
        <v>2.40056164484032</v>
      </c>
      <c r="AG1974" s="16"/>
      <c r="AH1974" s="12">
        <f>AD1974/VLOOKUP(A1974,[1]选股结果!$A$2:$AX$3002,35,FALSE)</f>
        <v>-7.86146430636331</v>
      </c>
      <c r="AI1974" s="10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S1974/(1+0.13)+Z1974)</f>
        <v>-4899525067.8554</v>
      </c>
      <c r="AJ1974" s="10">
        <f t="shared" si="129"/>
        <v>869497635.2154</v>
      </c>
      <c r="AK1974" s="18">
        <f>AD1974-VLOOKUP(A1974,[2]选股结果!$A$2:$G$4900,7,FALSE)</f>
        <v>-4029619910.69</v>
      </c>
    </row>
    <row r="1975" spans="1:37">
      <c r="A1975" s="5" t="s">
        <v>3983</v>
      </c>
      <c r="B1975" s="5" t="s">
        <v>3984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/>
      <c r="L1975" s="6">
        <v>0</v>
      </c>
      <c r="M1975" s="6">
        <v>0</v>
      </c>
      <c r="N1975" s="6"/>
      <c r="O1975" s="6">
        <v>0</v>
      </c>
      <c r="P1975" s="6">
        <v>5260273.26</v>
      </c>
      <c r="Q1975" s="6">
        <v>14148343.65</v>
      </c>
      <c r="R1975" s="6"/>
      <c r="S1975" s="6">
        <v>30412781.75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49573028.8</v>
      </c>
      <c r="AA1975" s="6">
        <v>33495120.93</v>
      </c>
      <c r="AB1975" s="10">
        <f t="shared" si="132"/>
        <v>141605848.36</v>
      </c>
      <c r="AC1975" s="10">
        <f t="shared" si="130"/>
        <v>118741204.74</v>
      </c>
      <c r="AD1975" s="10">
        <f t="shared" si="131"/>
        <v>22864643.62</v>
      </c>
      <c r="AE1975" s="12">
        <f>C1975/(1+0.13)/VLOOKUP(A1975,[1]选股结果!$A$2:$AX$3002,3,FALSE)</f>
        <v>0.809231155280842</v>
      </c>
      <c r="AF1975" s="12">
        <f>(S1975/(1+0.1)+Z1975)/(VLOOKUP(A1975,[1]选股结果!$A$2:$AY$3002,51,FALSE))</f>
        <v>0.585201278103541</v>
      </c>
      <c r="AG1975" s="16"/>
      <c r="AH1975" s="12">
        <f>AD1975/VLOOKUP(A1975,[1]选股结果!$A$2:$AX$3002,35,FALSE)</f>
        <v>3.46594627198403</v>
      </c>
      <c r="AI1975" s="10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S1975/(1+0.13)+Z1975)</f>
        <v>55469333.7495575</v>
      </c>
      <c r="AJ1975" s="10">
        <f t="shared" si="129"/>
        <v>-32604690.1295575</v>
      </c>
      <c r="AK1975" s="18">
        <f>AD1975-VLOOKUP(A1975,[2]选股结果!$A$2:$G$4900,7,FALSE)</f>
        <v>22548166.9</v>
      </c>
    </row>
    <row r="1976" spans="1:37">
      <c r="A1976" s="5" t="s">
        <v>3985</v>
      </c>
      <c r="B1976" s="5" t="s">
        <v>3986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/>
      <c r="L1976" s="6">
        <v>0</v>
      </c>
      <c r="M1976" s="6">
        <v>0</v>
      </c>
      <c r="N1976" s="6"/>
      <c r="O1976" s="6">
        <v>0</v>
      </c>
      <c r="P1976" s="6">
        <v>303972938.87</v>
      </c>
      <c r="Q1976" s="6">
        <v>74439580.86</v>
      </c>
      <c r="R1976" s="6"/>
      <c r="S1976" s="6">
        <v>442062302.11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353459478.33</v>
      </c>
      <c r="AA1976" s="6">
        <v>449798519.86</v>
      </c>
      <c r="AB1976" s="10">
        <f t="shared" si="132"/>
        <v>2011623620.03</v>
      </c>
      <c r="AC1976" s="10">
        <f t="shared" si="130"/>
        <v>1549293239.17</v>
      </c>
      <c r="AD1976" s="10">
        <f t="shared" si="131"/>
        <v>462330380.86</v>
      </c>
      <c r="AE1976" s="12">
        <f>C1976/(1+0.13)/VLOOKUP(A1976,[1]选股结果!$A$2:$AX$3002,3,FALSE)</f>
        <v>0.884657621457393</v>
      </c>
      <c r="AF1976" s="12">
        <f>(S1976/(1+0.1)+Z1976)/(VLOOKUP(A1976,[1]选股结果!$A$2:$AY$3002,51,FALSE))</f>
        <v>0.514153751144531</v>
      </c>
      <c r="AG1976" s="16"/>
      <c r="AH1976" s="12">
        <f>AD1976/VLOOKUP(A1976,[1]选股结果!$A$2:$AX$3002,35,FALSE)</f>
        <v>1.06679381866006</v>
      </c>
      <c r="AI1976" s="10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S1976/(1+0.13)+Z1976)</f>
        <v>724417484.091504</v>
      </c>
      <c r="AJ1976" s="10">
        <f t="shared" si="129"/>
        <v>-262087103.231504</v>
      </c>
      <c r="AK1976" s="18">
        <f>AD1976-VLOOKUP(A1976,[2]选股结果!$A$2:$G$4900,7,FALSE)</f>
        <v>463234302.14</v>
      </c>
    </row>
    <row r="1977" spans="1:37">
      <c r="A1977" s="5" t="s">
        <v>3987</v>
      </c>
      <c r="B1977" s="5" t="s">
        <v>3988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/>
      <c r="L1977" s="6">
        <v>0</v>
      </c>
      <c r="M1977" s="6">
        <v>0</v>
      </c>
      <c r="N1977" s="6"/>
      <c r="O1977" s="6">
        <v>0</v>
      </c>
      <c r="P1977" s="6">
        <v>935537000</v>
      </c>
      <c r="Q1977" s="6">
        <v>11602997000</v>
      </c>
      <c r="R1977" s="6"/>
      <c r="S1977" s="6">
        <v>169022745000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7640409000</v>
      </c>
      <c r="AA1977" s="6">
        <v>790676000</v>
      </c>
      <c r="AB1977" s="10">
        <f t="shared" si="132"/>
        <v>189273849000</v>
      </c>
      <c r="AC1977" s="10">
        <f t="shared" si="130"/>
        <v>178389367000</v>
      </c>
      <c r="AD1977" s="10">
        <f t="shared" si="131"/>
        <v>10884482000</v>
      </c>
      <c r="AE1977" s="12">
        <f>C1977/(1+0.13)/VLOOKUP(A1977,[1]选股结果!$A$2:$AX$3002,3,FALSE)</f>
        <v>0.91537384448135</v>
      </c>
      <c r="AF1977" s="12">
        <f>(S1977/(1+0.1)+Z1977)/(VLOOKUP(A1977,[1]选股结果!$A$2:$AY$3002,51,FALSE))</f>
        <v>0.963283984299494</v>
      </c>
      <c r="AG1977" s="16"/>
      <c r="AH1977" s="12">
        <f>AD1977/VLOOKUP(A1977,[1]选股结果!$A$2:$AX$3002,35,FALSE)</f>
        <v>245.516477567501</v>
      </c>
      <c r="AI1977" s="10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S1977/(1+0.13)+Z1977)</f>
        <v>10227317557.5221</v>
      </c>
      <c r="AJ1977" s="10">
        <f t="shared" si="129"/>
        <v>657164442.477905</v>
      </c>
      <c r="AK1977" s="18">
        <f>AD1977-VLOOKUP(A1977,[2]选股结果!$A$2:$G$4900,7,FALSE)</f>
        <v>10881784000</v>
      </c>
    </row>
    <row r="1978" spans="1:37">
      <c r="A1978" s="5" t="s">
        <v>3989</v>
      </c>
      <c r="B1978" s="5" t="s">
        <v>3990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/>
      <c r="L1978" s="6">
        <v>0</v>
      </c>
      <c r="M1978" s="6">
        <v>0</v>
      </c>
      <c r="N1978" s="6"/>
      <c r="O1978" s="6">
        <v>0</v>
      </c>
      <c r="P1978" s="6">
        <v>9510059.12</v>
      </c>
      <c r="Q1978" s="6">
        <v>2501092.39</v>
      </c>
      <c r="R1978" s="6"/>
      <c r="S1978" s="6">
        <v>1122446049.38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6447755.98</v>
      </c>
      <c r="AA1978" s="6">
        <v>5997359.22</v>
      </c>
      <c r="AB1978" s="10">
        <f t="shared" si="132"/>
        <v>1094124256.86</v>
      </c>
      <c r="AC1978" s="10">
        <f t="shared" si="130"/>
        <v>1144401223.7</v>
      </c>
      <c r="AD1978" s="10">
        <f t="shared" si="131"/>
        <v>-50276966.8399999</v>
      </c>
      <c r="AE1978" s="12">
        <f>C1978/(1+0.13)/VLOOKUP(A1978,[1]选股结果!$A$2:$AX$3002,3,FALSE)</f>
        <v>0.743675767623069</v>
      </c>
      <c r="AF1978" s="12">
        <f>(S1978/(1+0.1)+Z1978)/(VLOOKUP(A1978,[1]选股结果!$A$2:$AY$3002,51,FALSE))</f>
        <v>0.795183610549884</v>
      </c>
      <c r="AG1978" s="16"/>
      <c r="AH1978" s="12">
        <f>AD1978/VLOOKUP(A1978,[1]选股结果!$A$2:$AX$3002,35,FALSE)</f>
        <v>-23.7889445641729</v>
      </c>
      <c r="AI1978" s="10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S1978/(1+0.13)+Z1978)</f>
        <v>291578227.233097</v>
      </c>
      <c r="AJ1978" s="10">
        <f t="shared" si="129"/>
        <v>-341855194.073097</v>
      </c>
      <c r="AK1978" s="18">
        <f>AD1978-VLOOKUP(A1978,[2]选股结果!$A$2:$G$4900,7,FALSE)</f>
        <v>-50276966.8399999</v>
      </c>
    </row>
    <row r="1979" spans="1:37">
      <c r="A1979" s="5" t="s">
        <v>3991</v>
      </c>
      <c r="B1979" s="5" t="s">
        <v>3992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/>
      <c r="L1979" s="6">
        <v>0</v>
      </c>
      <c r="M1979" s="6">
        <v>0</v>
      </c>
      <c r="N1979" s="6"/>
      <c r="O1979" s="6">
        <v>0</v>
      </c>
      <c r="P1979" s="6">
        <v>717977164.99</v>
      </c>
      <c r="Q1979" s="6">
        <v>446013859.28</v>
      </c>
      <c r="R1979" s="6"/>
      <c r="S1979" s="6">
        <v>2094069922.43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3132066646.44</v>
      </c>
      <c r="AA1979" s="6">
        <v>1223563847.71</v>
      </c>
      <c r="AB1979" s="10">
        <f t="shared" si="132"/>
        <v>8615326289.28</v>
      </c>
      <c r="AC1979" s="10">
        <f t="shared" si="130"/>
        <v>7167677581.57</v>
      </c>
      <c r="AD1979" s="10">
        <f t="shared" si="131"/>
        <v>1447648707.71</v>
      </c>
      <c r="AE1979" s="12">
        <f>C1979/(1+0.13)/VLOOKUP(A1979,[1]选股结果!$A$2:$AX$3002,3,FALSE)</f>
        <v>0.865856328103263</v>
      </c>
      <c r="AF1979" s="12">
        <f>(S1979/(1+0.1)+Z1979)/(VLOOKUP(A1979,[1]选股结果!$A$2:$AY$3002,51,FALSE))</f>
        <v>0.629706530226433</v>
      </c>
      <c r="AG1979" s="16"/>
      <c r="AH1979" s="12">
        <f>AD1979/VLOOKUP(A1979,[1]选股结果!$A$2:$AX$3002,35,FALSE)</f>
        <v>-45.9656030900962</v>
      </c>
      <c r="AI1979" s="10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S1979/(1+0.13)+Z1979)</f>
        <v>3011779614.79062</v>
      </c>
      <c r="AJ1979" s="10">
        <f t="shared" si="129"/>
        <v>-1564130907.08062</v>
      </c>
      <c r="AK1979" s="18">
        <f>AD1979-VLOOKUP(A1979,[2]选股结果!$A$2:$G$4900,7,FALSE)</f>
        <v>1455265921.04</v>
      </c>
    </row>
    <row r="1980" spans="1:37">
      <c r="A1980" s="5" t="s">
        <v>3993</v>
      </c>
      <c r="B1980" s="5" t="s">
        <v>3994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/>
      <c r="L1980" s="6">
        <v>0</v>
      </c>
      <c r="M1980" s="6">
        <v>0</v>
      </c>
      <c r="N1980" s="6"/>
      <c r="O1980" s="6">
        <v>0</v>
      </c>
      <c r="P1980" s="6">
        <v>2410037806.04</v>
      </c>
      <c r="Q1980" s="6">
        <v>4646947801.87</v>
      </c>
      <c r="R1980" s="6"/>
      <c r="S1980" s="6">
        <v>404145659644.47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1043576274.89</v>
      </c>
      <c r="AA1980" s="6">
        <v>8034065221.23</v>
      </c>
      <c r="AB1980" s="10">
        <f t="shared" si="132"/>
        <v>414563268569.31</v>
      </c>
      <c r="AC1980" s="10">
        <f t="shared" si="130"/>
        <v>415633338946.63</v>
      </c>
      <c r="AD1980" s="10">
        <f t="shared" si="131"/>
        <v>-1070070377.31995</v>
      </c>
      <c r="AE1980" s="12">
        <f>C1980/(1+0.13)/VLOOKUP(A1980,[1]选股结果!$A$2:$AX$3002,3,FALSE)</f>
        <v>1.01316010596437</v>
      </c>
      <c r="AF1980" s="12">
        <f>(S1980/(1+0.1)+Z1980)/(VLOOKUP(A1980,[1]选股结果!$A$2:$AY$3002,51,FALSE))</f>
        <v>1.04223571275604</v>
      </c>
      <c r="AG1980" s="16"/>
      <c r="AH1980" s="12">
        <f>AD1980/VLOOKUP(A1980,[1]选股结果!$A$2:$AX$3002,35,FALSE)</f>
        <v>-0.364153605620841</v>
      </c>
      <c r="AI1980" s="10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S1980/(1+0.13)+Z1980)</f>
        <v>-5176951082.54425</v>
      </c>
      <c r="AJ1980" s="10">
        <f t="shared" si="129"/>
        <v>4106880705.2243</v>
      </c>
      <c r="AK1980" s="18">
        <f>AD1980-VLOOKUP(A1980,[2]选股结果!$A$2:$G$4900,7,FALSE)</f>
        <v>-920889288.919946</v>
      </c>
    </row>
    <row r="1981" spans="1:37">
      <c r="A1981" s="5" t="s">
        <v>3995</v>
      </c>
      <c r="B1981" s="5" t="s">
        <v>3996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/>
      <c r="L1981" s="6">
        <v>0</v>
      </c>
      <c r="M1981" s="6">
        <v>0</v>
      </c>
      <c r="N1981" s="6"/>
      <c r="O1981" s="6">
        <v>0</v>
      </c>
      <c r="P1981" s="6">
        <v>21646335.9</v>
      </c>
      <c r="Q1981" s="6">
        <v>29249521</v>
      </c>
      <c r="R1981" s="6"/>
      <c r="S1981" s="6">
        <v>710207188.16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313006188.5</v>
      </c>
      <c r="AA1981" s="6">
        <v>114896449.85</v>
      </c>
      <c r="AB1981" s="10">
        <f t="shared" si="132"/>
        <v>951299762.28</v>
      </c>
      <c r="AC1981" s="10">
        <f t="shared" si="130"/>
        <v>1159756162.41</v>
      </c>
      <c r="AD1981" s="10">
        <f t="shared" si="131"/>
        <v>-208456400.13</v>
      </c>
      <c r="AE1981" s="12">
        <f>C1981/(1+0.13)/VLOOKUP(A1981,[1]选股结果!$A$2:$AX$3002,3,FALSE)</f>
        <v>0.93540469553408</v>
      </c>
      <c r="AF1981" s="12">
        <f>(S1981/(1+0.1)+Z1981)/(VLOOKUP(A1981,[1]选股结果!$A$2:$AY$3002,51,FALSE))</f>
        <v>0.993560512400421</v>
      </c>
      <c r="AG1981" s="16"/>
      <c r="AH1981" s="12">
        <f>AD1981/VLOOKUP(A1981,[1]选股结果!$A$2:$AX$3002,35,FALSE)</f>
        <v>4.56233689500724</v>
      </c>
      <c r="AI1981" s="10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S1981/(1+0.13)+Z1981)</f>
        <v>23354180.7552212</v>
      </c>
      <c r="AJ1981" s="10">
        <f t="shared" si="129"/>
        <v>-231810580.885221</v>
      </c>
      <c r="AK1981" s="18">
        <f>AD1981-VLOOKUP(A1981,[2]选股结果!$A$2:$G$4900,7,FALSE)</f>
        <v>-208432765.24</v>
      </c>
    </row>
    <row r="1982" spans="1:37">
      <c r="A1982" s="5" t="s">
        <v>3997</v>
      </c>
      <c r="B1982" s="5" t="s">
        <v>3998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/>
      <c r="L1982" s="6">
        <v>0</v>
      </c>
      <c r="M1982" s="6">
        <v>0</v>
      </c>
      <c r="N1982" s="6"/>
      <c r="O1982" s="6">
        <v>0</v>
      </c>
      <c r="P1982" s="6">
        <v>76979508.61</v>
      </c>
      <c r="Q1982" s="6">
        <v>125096929.41</v>
      </c>
      <c r="R1982" s="6"/>
      <c r="S1982" s="6">
        <v>5176297489.51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726881396</v>
      </c>
      <c r="AA1982" s="6">
        <v>401059400.74</v>
      </c>
      <c r="AB1982" s="10">
        <f t="shared" si="132"/>
        <v>6246136947.31</v>
      </c>
      <c r="AC1982" s="10">
        <f t="shared" si="130"/>
        <v>6381217794.86</v>
      </c>
      <c r="AD1982" s="10">
        <f t="shared" si="131"/>
        <v>-135080847.55</v>
      </c>
      <c r="AE1982" s="12">
        <f>C1982/(1+0.13)/VLOOKUP(A1982,[1]选股结果!$A$2:$AX$3002,3,FALSE)</f>
        <v>1.25045209652029</v>
      </c>
      <c r="AF1982" s="12">
        <f>(S1982/(1+0.1)+Z1982)/(VLOOKUP(A1982,[1]选股结果!$A$2:$AY$3002,51,FALSE))</f>
        <v>1.45989835348172</v>
      </c>
      <c r="AG1982" s="16"/>
      <c r="AH1982" s="12">
        <f>AD1982/VLOOKUP(A1982,[1]选股结果!$A$2:$AX$3002,35,FALSE)</f>
        <v>-0.211473770155543</v>
      </c>
      <c r="AI1982" s="10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S1982/(1+0.13)+Z1982)</f>
        <v>-1586453281.24442</v>
      </c>
      <c r="AJ1982" s="10">
        <f t="shared" si="129"/>
        <v>1451372433.69442</v>
      </c>
      <c r="AK1982" s="18">
        <f>AD1982-VLOOKUP(A1982,[2]选股结果!$A$2:$G$4900,7,FALSE)</f>
        <v>-147113253.36</v>
      </c>
    </row>
    <row r="1983" spans="1:37">
      <c r="A1983" s="5" t="s">
        <v>3999</v>
      </c>
      <c r="B1983" s="5" t="s">
        <v>4000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/>
      <c r="L1983" s="6">
        <v>0</v>
      </c>
      <c r="M1983" s="6">
        <v>0</v>
      </c>
      <c r="N1983" s="6"/>
      <c r="O1983" s="6">
        <v>0</v>
      </c>
      <c r="P1983" s="6">
        <v>346699859.97</v>
      </c>
      <c r="Q1983" s="6">
        <v>233617573.98</v>
      </c>
      <c r="R1983" s="6"/>
      <c r="S1983" s="6">
        <v>2218757365.95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1163711470.84</v>
      </c>
      <c r="AA1983" s="6">
        <v>195632281.41</v>
      </c>
      <c r="AB1983" s="10">
        <f t="shared" si="132"/>
        <v>4481240622.09</v>
      </c>
      <c r="AC1983" s="10">
        <f t="shared" si="130"/>
        <v>3924800978.17</v>
      </c>
      <c r="AD1983" s="10">
        <f t="shared" si="131"/>
        <v>556439643.92</v>
      </c>
      <c r="AE1983" s="12">
        <f>C1983/(1+0.13)/VLOOKUP(A1983,[1]选股结果!$A$2:$AX$3002,3,FALSE)</f>
        <v>0.878336398755236</v>
      </c>
      <c r="AF1983" s="12">
        <f>(S1983/(1+0.1)+Z1983)/(VLOOKUP(A1983,[1]选股结果!$A$2:$AY$3002,51,FALSE))</f>
        <v>0.797270620486837</v>
      </c>
      <c r="AG1983" s="16"/>
      <c r="AH1983" s="12">
        <f>AD1983/VLOOKUP(A1983,[1]选股结果!$A$2:$AX$3002,35,FALSE)</f>
        <v>-37.5415525942544</v>
      </c>
      <c r="AI1983" s="10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S1983/(1+0.13)+Z1983)</f>
        <v>862352261.568938</v>
      </c>
      <c r="AJ1983" s="10">
        <f t="shared" si="129"/>
        <v>-305912617.648938</v>
      </c>
      <c r="AK1983" s="18">
        <f>AD1983-VLOOKUP(A1983,[2]选股结果!$A$2:$G$4900,7,FALSE)</f>
        <v>556453676.96</v>
      </c>
    </row>
    <row r="1984" spans="1:37">
      <c r="A1984" s="5" t="s">
        <v>4001</v>
      </c>
      <c r="B1984" s="5" t="s">
        <v>4002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/>
      <c r="L1984" s="6">
        <v>0</v>
      </c>
      <c r="M1984" s="6">
        <v>0</v>
      </c>
      <c r="N1984" s="6"/>
      <c r="O1984" s="6">
        <v>0</v>
      </c>
      <c r="P1984" s="6">
        <v>584559019.97</v>
      </c>
      <c r="Q1984" s="6">
        <v>21943654.86</v>
      </c>
      <c r="R1984" s="6"/>
      <c r="S1984" s="6">
        <v>271162699.1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127053453.7</v>
      </c>
      <c r="AA1984" s="6">
        <v>143293408.73</v>
      </c>
      <c r="AB1984" s="10">
        <f t="shared" si="132"/>
        <v>1653939517.66</v>
      </c>
      <c r="AC1984" s="10">
        <f t="shared" si="130"/>
        <v>1126068581.5</v>
      </c>
      <c r="AD1984" s="10">
        <f t="shared" si="131"/>
        <v>527870936.16</v>
      </c>
      <c r="AE1984" s="12">
        <f>C1984/(1+0.13)/VLOOKUP(A1984,[1]选股结果!$A$2:$AX$3002,3,FALSE)</f>
        <v>0.811398042803233</v>
      </c>
      <c r="AF1984" s="12">
        <f>(S1984/(1+0.1)+Z1984)/(VLOOKUP(A1984,[1]选股结果!$A$2:$AY$3002,51,FALSE))</f>
        <v>0.285164614143461</v>
      </c>
      <c r="AG1984" s="16"/>
      <c r="AH1984" s="12">
        <f>AD1984/VLOOKUP(A1984,[1]选股结果!$A$2:$AX$3002,35,FALSE)</f>
        <v>-3.01121659415261</v>
      </c>
      <c r="AI1984" s="10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S1984/(1+0.13)+Z1984)</f>
        <v>942977289.916018</v>
      </c>
      <c r="AJ1984" s="10">
        <f t="shared" si="129"/>
        <v>-415106353.756018</v>
      </c>
      <c r="AK1984" s="18">
        <f>AD1984-VLOOKUP(A1984,[2]选股结果!$A$2:$G$4900,7,FALSE)</f>
        <v>527888553.18</v>
      </c>
    </row>
    <row r="1985" spans="1:37">
      <c r="A1985" s="5" t="s">
        <v>4003</v>
      </c>
      <c r="B1985" s="5" t="s">
        <v>4004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/>
      <c r="L1985" s="6">
        <v>0</v>
      </c>
      <c r="M1985" s="6">
        <v>0</v>
      </c>
      <c r="N1985" s="6"/>
      <c r="O1985" s="6">
        <v>0</v>
      </c>
      <c r="P1985" s="6">
        <v>282168615.53</v>
      </c>
      <c r="Q1985" s="6">
        <v>1172107980.39</v>
      </c>
      <c r="R1985" s="6"/>
      <c r="S1985" s="6">
        <v>38376443423.8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2163468716.3</v>
      </c>
      <c r="AA1985" s="6">
        <v>3290690148.7</v>
      </c>
      <c r="AB1985" s="10">
        <f t="shared" si="132"/>
        <v>51523362723.55</v>
      </c>
      <c r="AC1985" s="10">
        <f t="shared" si="130"/>
        <v>44112770904.33</v>
      </c>
      <c r="AD1985" s="10">
        <f t="shared" si="131"/>
        <v>7410591819.22</v>
      </c>
      <c r="AE1985" s="12">
        <f>C1985/(1+0.13)/VLOOKUP(A1985,[1]选股结果!$A$2:$AX$3002,3,FALSE)</f>
        <v>1.78830346926281</v>
      </c>
      <c r="AF1985" s="12">
        <f>(S1985/(1+0.1)+Z1985)/(VLOOKUP(A1985,[1]选股结果!$A$2:$AY$3002,51,FALSE))</f>
        <v>1.58824809393661</v>
      </c>
      <c r="AG1985" s="16"/>
      <c r="AH1985" s="12">
        <f>AD1985/VLOOKUP(A1985,[1]选股结果!$A$2:$AX$3002,35,FALSE)</f>
        <v>5.41300294931064</v>
      </c>
      <c r="AI1985" s="10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S1985/(1+0.13)+Z1985)</f>
        <v>-12796612655.6651</v>
      </c>
      <c r="AJ1985" s="10">
        <f t="shared" si="129"/>
        <v>20207204474.8851</v>
      </c>
      <c r="AK1985" s="18">
        <f>AD1985-VLOOKUP(A1985,[2]选股结果!$A$2:$G$4900,7,FALSE)</f>
        <v>7419734005.67</v>
      </c>
    </row>
    <row r="1986" spans="1:37">
      <c r="A1986" s="5" t="s">
        <v>4005</v>
      </c>
      <c r="B1986" s="5" t="s">
        <v>4006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/>
      <c r="L1986" s="6">
        <v>0</v>
      </c>
      <c r="M1986" s="6">
        <v>0</v>
      </c>
      <c r="N1986" s="6"/>
      <c r="O1986" s="6">
        <v>0</v>
      </c>
      <c r="P1986" s="6">
        <v>390309136.41</v>
      </c>
      <c r="Q1986" s="6">
        <v>74328243.39</v>
      </c>
      <c r="R1986" s="6"/>
      <c r="S1986" s="6">
        <v>7519608602.89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1136720451.71</v>
      </c>
      <c r="AA1986" s="6">
        <v>246548043.77</v>
      </c>
      <c r="AB1986" s="10">
        <f t="shared" si="132"/>
        <v>9167786848.19</v>
      </c>
      <c r="AC1986" s="10">
        <f t="shared" si="130"/>
        <v>9293186234.78</v>
      </c>
      <c r="AD1986" s="10">
        <f t="shared" si="131"/>
        <v>-125399386.590002</v>
      </c>
      <c r="AE1986" s="12">
        <f>C1986/(1+0.13)/VLOOKUP(A1986,[1]选股结果!$A$2:$AX$3002,3,FALSE)</f>
        <v>0.68084221028612</v>
      </c>
      <c r="AF1986" s="12">
        <f>(S1986/(1+0.1)+Z1986)/(VLOOKUP(A1986,[1]选股结果!$A$2:$AY$3002,51,FALSE))</f>
        <v>0.712172516150559</v>
      </c>
      <c r="AG1986" s="16"/>
      <c r="AH1986" s="12">
        <f>AD1986/VLOOKUP(A1986,[1]选股结果!$A$2:$AX$3002,35,FALSE)</f>
        <v>-0.206972537589592</v>
      </c>
      <c r="AI1986" s="10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S1986/(1+0.13)+Z1986)</f>
        <v>3403698217.85673</v>
      </c>
      <c r="AJ1986" s="10">
        <f t="shared" si="129"/>
        <v>-3529097604.44673</v>
      </c>
      <c r="AK1986" s="18">
        <f>AD1986-VLOOKUP(A1986,[2]选股结果!$A$2:$G$4900,7,FALSE)</f>
        <v>-124206226.060002</v>
      </c>
    </row>
    <row r="1987" spans="1:37">
      <c r="A1987" s="5" t="s">
        <v>4007</v>
      </c>
      <c r="B1987" s="5" t="s">
        <v>4008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/>
      <c r="L1987" s="6">
        <v>0</v>
      </c>
      <c r="M1987" s="6">
        <v>0</v>
      </c>
      <c r="N1987" s="6"/>
      <c r="O1987" s="6">
        <v>0</v>
      </c>
      <c r="P1987" s="6">
        <v>97832482.14</v>
      </c>
      <c r="Q1987" s="6">
        <v>25899775.79</v>
      </c>
      <c r="R1987" s="6"/>
      <c r="S1987" s="6">
        <v>423188130.6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772412958.3</v>
      </c>
      <c r="AA1987" s="6">
        <v>126984262.6</v>
      </c>
      <c r="AB1987" s="10">
        <f t="shared" si="132"/>
        <v>2100698030.33</v>
      </c>
      <c r="AC1987" s="10">
        <f t="shared" si="130"/>
        <v>1420417833.64</v>
      </c>
      <c r="AD1987" s="10">
        <f t="shared" si="131"/>
        <v>680280196.69</v>
      </c>
      <c r="AE1987" s="12">
        <f>C1987/(1+0.13)/VLOOKUP(A1987,[1]选股结果!$A$2:$AX$3002,3,FALSE)</f>
        <v>0.859446538822867</v>
      </c>
      <c r="AF1987" s="12">
        <f>(S1987/(1+0.1)+Z1987)/(VLOOKUP(A1987,[1]选股结果!$A$2:$AY$3002,51,FALSE))</f>
        <v>0.86492976468297</v>
      </c>
      <c r="AG1987" s="16"/>
      <c r="AH1987" s="12">
        <f>AD1987/VLOOKUP(A1987,[1]选股结果!$A$2:$AX$3002,35,FALSE)</f>
        <v>0.970783247905904</v>
      </c>
      <c r="AI1987" s="10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S1987/(1+0.13)+Z1987)</f>
        <v>190914795.667522</v>
      </c>
      <c r="AJ1987" s="10">
        <f t="shared" ref="AJ1987:AJ2050" si="133">AD1987-AI1987</f>
        <v>489365401.022478</v>
      </c>
      <c r="AK1987" s="18">
        <f>AD1987-VLOOKUP(A1987,[2]选股结果!$A$2:$G$4900,7,FALSE)</f>
        <v>680280196.69</v>
      </c>
    </row>
    <row r="1988" spans="1:37">
      <c r="A1988" s="5" t="s">
        <v>4009</v>
      </c>
      <c r="B1988" s="5" t="s">
        <v>4010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/>
      <c r="L1988" s="6">
        <v>0</v>
      </c>
      <c r="M1988" s="6">
        <v>0</v>
      </c>
      <c r="N1988" s="6"/>
      <c r="O1988" s="6">
        <v>0</v>
      </c>
      <c r="P1988" s="6">
        <v>152573999.76</v>
      </c>
      <c r="Q1988" s="6">
        <v>165049107.99</v>
      </c>
      <c r="R1988" s="6"/>
      <c r="S1988" s="6">
        <v>1950250549.17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507685603.2</v>
      </c>
      <c r="AA1988" s="6">
        <v>289903220.49</v>
      </c>
      <c r="AB1988" s="10">
        <f t="shared" si="132"/>
        <v>3132943593.65</v>
      </c>
      <c r="AC1988" s="10">
        <f t="shared" si="130"/>
        <v>2900413372.62</v>
      </c>
      <c r="AD1988" s="10">
        <f t="shared" si="131"/>
        <v>232530221.03</v>
      </c>
      <c r="AE1988" s="12">
        <f>C1988/(1+0.13)/VLOOKUP(A1988,[1]选股结果!$A$2:$AX$3002,3,FALSE)</f>
        <v>0.882260562904271</v>
      </c>
      <c r="AF1988" s="12">
        <f>(S1988/(1+0.1)+Z1988)/(VLOOKUP(A1988,[1]选股结果!$A$2:$AY$3002,51,FALSE))</f>
        <v>0.921520256018695</v>
      </c>
      <c r="AG1988" s="16"/>
      <c r="AH1988" s="12">
        <f>AD1988/VLOOKUP(A1988,[1]选股结果!$A$2:$AX$3002,35,FALSE)</f>
        <v>0.545603494947632</v>
      </c>
      <c r="AI1988" s="10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S1988/(1+0.13)+Z1988)</f>
        <v>241296580.596637</v>
      </c>
      <c r="AJ1988" s="10">
        <f t="shared" si="133"/>
        <v>-8766359.56663752</v>
      </c>
      <c r="AK1988" s="18">
        <f>AD1988-VLOOKUP(A1988,[2]选股结果!$A$2:$G$4900,7,FALSE)</f>
        <v>233172193.86</v>
      </c>
    </row>
    <row r="1989" spans="1:37">
      <c r="A1989" s="5" t="s">
        <v>4011</v>
      </c>
      <c r="B1989" s="5" t="s">
        <v>4012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/>
      <c r="L1989" s="6">
        <v>0</v>
      </c>
      <c r="M1989" s="6">
        <v>0</v>
      </c>
      <c r="N1989" s="6"/>
      <c r="O1989" s="6">
        <v>0</v>
      </c>
      <c r="P1989" s="6">
        <v>255049421.13</v>
      </c>
      <c r="Q1989" s="6">
        <v>167517068.75</v>
      </c>
      <c r="R1989" s="6"/>
      <c r="S1989" s="6">
        <v>3128673791.55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827612702.7</v>
      </c>
      <c r="AA1989" s="6">
        <v>244643366.79</v>
      </c>
      <c r="AB1989" s="10">
        <f t="shared" si="132"/>
        <v>5479439143.55</v>
      </c>
      <c r="AC1989" s="10">
        <f t="shared" si="130"/>
        <v>4455979282.17</v>
      </c>
      <c r="AD1989" s="10">
        <f t="shared" si="131"/>
        <v>1023459861.38</v>
      </c>
      <c r="AE1989" s="12">
        <f>C1989/(1+0.13)/VLOOKUP(A1989,[1]选股结果!$A$2:$AX$3002,3,FALSE)</f>
        <v>0.720737119036119</v>
      </c>
      <c r="AF1989" s="12">
        <f>(S1989/(1+0.1)+Z1989)/(VLOOKUP(A1989,[1]选股结果!$A$2:$AY$3002,51,FALSE))</f>
        <v>0.68972202594784</v>
      </c>
      <c r="AG1989" s="16"/>
      <c r="AH1989" s="12">
        <f>AD1989/VLOOKUP(A1989,[1]选股结果!$A$2:$AX$3002,35,FALSE)</f>
        <v>1.44860684462567</v>
      </c>
      <c r="AI1989" s="10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S1989/(1+0.13)+Z1989)</f>
        <v>1727332689.42168</v>
      </c>
      <c r="AJ1989" s="10">
        <f t="shared" si="133"/>
        <v>-703872828.04168</v>
      </c>
      <c r="AK1989" s="18">
        <f>AD1989-VLOOKUP(A1989,[2]选股结果!$A$2:$G$4900,7,FALSE)</f>
        <v>1023807883.89</v>
      </c>
    </row>
    <row r="1990" spans="1:37">
      <c r="A1990" s="5" t="s">
        <v>4013</v>
      </c>
      <c r="B1990" s="5" t="s">
        <v>4014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/>
      <c r="L1990" s="6">
        <v>0</v>
      </c>
      <c r="M1990" s="6">
        <v>0</v>
      </c>
      <c r="N1990" s="6"/>
      <c r="O1990" s="6">
        <v>0</v>
      </c>
      <c r="P1990" s="6">
        <v>2697864.9</v>
      </c>
      <c r="Q1990" s="6">
        <v>4736656.89</v>
      </c>
      <c r="R1990" s="6"/>
      <c r="S1990" s="6">
        <v>21871410.58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8484596.55</v>
      </c>
      <c r="AA1990" s="6">
        <v>5717044.84</v>
      </c>
      <c r="AB1990" s="10">
        <f t="shared" si="132"/>
        <v>35428497.31</v>
      </c>
      <c r="AC1990" s="10">
        <f t="shared" si="130"/>
        <v>38770916.87</v>
      </c>
      <c r="AD1990" s="10">
        <f t="shared" si="131"/>
        <v>-3342419.55999999</v>
      </c>
      <c r="AE1990" s="12">
        <f>C1990/(1+0.13)/VLOOKUP(A1990,[1]选股结果!$A$2:$AX$3002,3,FALSE)</f>
        <v>1.2396290375962</v>
      </c>
      <c r="AF1990" s="12">
        <f>(S1990/(1+0.1)+Z1990)/(VLOOKUP(A1990,[1]选股结果!$A$2:$AY$3002,51,FALSE))</f>
        <v>1.03574668699999</v>
      </c>
      <c r="AG1990" s="16"/>
      <c r="AH1990" s="12">
        <f>AD1990/VLOOKUP(A1990,[1]选股结果!$A$2:$AX$3002,35,FALSE)</f>
        <v>0.991342402157117</v>
      </c>
      <c r="AI1990" s="10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S1990/(1+0.13)+Z1990)</f>
        <v>-451183.351769913</v>
      </c>
      <c r="AJ1990" s="10">
        <f t="shared" si="133"/>
        <v>-2891236.20823008</v>
      </c>
      <c r="AK1990" s="18">
        <f>AD1990-VLOOKUP(A1990,[2]选股结果!$A$2:$G$4900,7,FALSE)</f>
        <v>-3342419.55999999</v>
      </c>
    </row>
    <row r="1991" spans="1:37">
      <c r="A1991" s="5" t="s">
        <v>4015</v>
      </c>
      <c r="B1991" s="5" t="s">
        <v>4016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/>
      <c r="L1991" s="6">
        <v>0</v>
      </c>
      <c r="M1991" s="6">
        <v>0</v>
      </c>
      <c r="N1991" s="6"/>
      <c r="O1991" s="6">
        <v>0</v>
      </c>
      <c r="P1991" s="6">
        <v>8676358.98</v>
      </c>
      <c r="Q1991" s="6">
        <v>7883807.65</v>
      </c>
      <c r="R1991" s="6"/>
      <c r="S1991" s="6">
        <v>220035428.59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15975671.41</v>
      </c>
      <c r="AA1991" s="6">
        <v>13807334.46</v>
      </c>
      <c r="AB1991" s="10">
        <f t="shared" si="132"/>
        <v>283658663.3</v>
      </c>
      <c r="AC1991" s="10">
        <f t="shared" si="130"/>
        <v>258494793.44</v>
      </c>
      <c r="AD1991" s="10">
        <f t="shared" si="131"/>
        <v>25163869.86</v>
      </c>
      <c r="AE1991" s="12">
        <f>C1991/(1+0.13)/VLOOKUP(A1991,[1]选股结果!$A$2:$AX$3002,3,FALSE)</f>
        <v>0.749062333382387</v>
      </c>
      <c r="AF1991" s="12">
        <f>(S1991/(1+0.1)+Z1991)/(VLOOKUP(A1991,[1]选股结果!$A$2:$AY$3002,51,FALSE))</f>
        <v>0.694615837900787</v>
      </c>
      <c r="AG1991" s="16"/>
      <c r="AH1991" s="12">
        <f>AD1991/VLOOKUP(A1991,[1]选股结果!$A$2:$AX$3002,35,FALSE)</f>
        <v>-23.8992399073548</v>
      </c>
      <c r="AI1991" s="10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S1991/(1+0.13)+Z1991)</f>
        <v>100277305.868761</v>
      </c>
      <c r="AJ1991" s="10">
        <f t="shared" si="133"/>
        <v>-75113436.0087611</v>
      </c>
      <c r="AK1991" s="18">
        <f>AD1991-VLOOKUP(A1991,[2]选股结果!$A$2:$G$4900,7,FALSE)</f>
        <v>25163918.78</v>
      </c>
    </row>
    <row r="1992" spans="1:37">
      <c r="A1992" s="5" t="s">
        <v>4017</v>
      </c>
      <c r="B1992" s="5" t="s">
        <v>4018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/>
      <c r="L1992" s="6">
        <v>0</v>
      </c>
      <c r="M1992" s="6">
        <v>0</v>
      </c>
      <c r="N1992" s="6"/>
      <c r="O1992" s="6">
        <v>0</v>
      </c>
      <c r="P1992" s="6">
        <v>728706.93</v>
      </c>
      <c r="Q1992" s="6">
        <v>14574570.99</v>
      </c>
      <c r="R1992" s="6"/>
      <c r="S1992" s="6">
        <v>12502228.15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8235585.3</v>
      </c>
      <c r="AA1992" s="6">
        <v>1186309.14</v>
      </c>
      <c r="AB1992" s="10">
        <f t="shared" si="132"/>
        <v>41856649.97</v>
      </c>
      <c r="AC1992" s="10">
        <f t="shared" si="130"/>
        <v>22652829.52</v>
      </c>
      <c r="AD1992" s="10">
        <f t="shared" si="131"/>
        <v>19203820.45</v>
      </c>
      <c r="AE1992" s="12">
        <f>C1992/(1+0.13)/VLOOKUP(A1992,[1]选股结果!$A$2:$AX$3002,3,FALSE)</f>
        <v>0.621376946960767</v>
      </c>
      <c r="AF1992" s="12">
        <f>(S1992/(1+0.1)+Z1992)/(VLOOKUP(A1992,[1]选股结果!$A$2:$AY$3002,51,FALSE))</f>
        <v>0.631312611011125</v>
      </c>
      <c r="AG1992" s="16"/>
      <c r="AH1992" s="12">
        <f>AD1992/VLOOKUP(A1992,[1]选股结果!$A$2:$AX$3002,35,FALSE)</f>
        <v>3.50715286533288</v>
      </c>
      <c r="AI1992" s="10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S1992/(1+0.13)+Z1992)</f>
        <v>11748897.2231858</v>
      </c>
      <c r="AJ1992" s="10">
        <f t="shared" si="133"/>
        <v>7454923.22681416</v>
      </c>
      <c r="AK1992" s="18">
        <f>AD1992-VLOOKUP(A1992,[2]选股结果!$A$2:$G$4900,7,FALSE)</f>
        <v>19203820.45</v>
      </c>
    </row>
    <row r="1993" spans="1:37">
      <c r="A1993" s="5" t="s">
        <v>4019</v>
      </c>
      <c r="B1993" s="5" t="s">
        <v>4020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/>
      <c r="L1993" s="6">
        <v>0</v>
      </c>
      <c r="M1993" s="6">
        <v>0</v>
      </c>
      <c r="N1993" s="6"/>
      <c r="O1993" s="6">
        <v>0</v>
      </c>
      <c r="P1993" s="6">
        <v>19360570.95</v>
      </c>
      <c r="Q1993" s="6">
        <v>92653536.24</v>
      </c>
      <c r="R1993" s="6"/>
      <c r="S1993" s="6">
        <v>150240671.64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64655222.72</v>
      </c>
      <c r="AA1993" s="6">
        <v>122828557.62</v>
      </c>
      <c r="AB1993" s="10">
        <f t="shared" si="132"/>
        <v>363406552.02</v>
      </c>
      <c r="AC1993" s="10">
        <f t="shared" si="130"/>
        <v>357085022.93</v>
      </c>
      <c r="AD1993" s="10">
        <f t="shared" si="131"/>
        <v>6321529.08999997</v>
      </c>
      <c r="AE1993" s="12">
        <f>C1993/(1+0.13)/VLOOKUP(A1993,[1]选股结果!$A$2:$AX$3002,3,FALSE)</f>
        <v>0.797659308710245</v>
      </c>
      <c r="AF1993" s="12">
        <f>(S1993/(1+0.1)+Z1993)/(VLOOKUP(A1993,[1]选股结果!$A$2:$AY$3002,51,FALSE))</f>
        <v>0.643214803088893</v>
      </c>
      <c r="AG1993" s="16"/>
      <c r="AH1993" s="12">
        <f>AD1993/VLOOKUP(A1993,[1]选股结果!$A$2:$AX$3002,35,FALSE)</f>
        <v>0.179389267218902</v>
      </c>
      <c r="AI1993" s="10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S1993/(1+0.13)+Z1993)</f>
        <v>115250713.275929</v>
      </c>
      <c r="AJ1993" s="10">
        <f t="shared" si="133"/>
        <v>-108929184.185929</v>
      </c>
      <c r="AK1993" s="18">
        <f>AD1993-VLOOKUP(A1993,[2]选股结果!$A$2:$G$4900,7,FALSE)</f>
        <v>6192058.08999997</v>
      </c>
    </row>
    <row r="1994" spans="1:37">
      <c r="A1994" s="5" t="s">
        <v>4021</v>
      </c>
      <c r="B1994" s="5" t="s">
        <v>4022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/>
      <c r="L1994" s="6">
        <v>0</v>
      </c>
      <c r="M1994" s="6">
        <v>0</v>
      </c>
      <c r="N1994" s="6"/>
      <c r="O1994" s="6">
        <v>0</v>
      </c>
      <c r="P1994" s="6">
        <v>109611520.4</v>
      </c>
      <c r="Q1994" s="6">
        <v>64111863.25</v>
      </c>
      <c r="R1994" s="6"/>
      <c r="S1994" s="6">
        <v>77069025.34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128497891.03</v>
      </c>
      <c r="AA1994" s="6">
        <v>535006815.57</v>
      </c>
      <c r="AB1994" s="10">
        <f t="shared" si="132"/>
        <v>893755195.47</v>
      </c>
      <c r="AC1994" s="10">
        <f t="shared" si="130"/>
        <v>850185252.34</v>
      </c>
      <c r="AD1994" s="10">
        <f t="shared" si="131"/>
        <v>43569943.13</v>
      </c>
      <c r="AE1994" s="12">
        <f>C1994/(1+0.13)/VLOOKUP(A1994,[1]选股结果!$A$2:$AX$3002,3,FALSE)</f>
        <v>1.23443888407709</v>
      </c>
      <c r="AF1994" s="12">
        <f>(S1994/(1+0.1)+Z1994)/(VLOOKUP(A1994,[1]选股结果!$A$2:$AY$3002,51,FALSE))</f>
        <v>0.277791413229158</v>
      </c>
      <c r="AG1994" s="16"/>
      <c r="AH1994" s="12">
        <f>AD1994/VLOOKUP(A1994,[1]选股结果!$A$2:$AX$3002,35,FALSE)</f>
        <v>-0.344568861640889</v>
      </c>
      <c r="AI1994" s="10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S1994/(1+0.13)+Z1994)</f>
        <v>518082653.487965</v>
      </c>
      <c r="AJ1994" s="10">
        <f t="shared" si="133"/>
        <v>-474512710.357965</v>
      </c>
      <c r="AK1994" s="18">
        <f>AD1994-VLOOKUP(A1994,[2]选股结果!$A$2:$G$4900,7,FALSE)</f>
        <v>43971176.28</v>
      </c>
    </row>
    <row r="1995" spans="1:37">
      <c r="A1995" s="5" t="s">
        <v>4023</v>
      </c>
      <c r="B1995" s="5" t="s">
        <v>4024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/>
      <c r="L1995" s="6">
        <v>0</v>
      </c>
      <c r="M1995" s="6">
        <v>0</v>
      </c>
      <c r="N1995" s="6"/>
      <c r="O1995" s="6">
        <v>0</v>
      </c>
      <c r="P1995" s="6">
        <v>333381437.6</v>
      </c>
      <c r="Q1995" s="6">
        <v>32221010.68</v>
      </c>
      <c r="R1995" s="6"/>
      <c r="S1995" s="6">
        <v>1409637066.26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51313787.57</v>
      </c>
      <c r="AA1995" s="6">
        <v>164768634.18</v>
      </c>
      <c r="AB1995" s="10">
        <f t="shared" si="132"/>
        <v>1707560536.34</v>
      </c>
      <c r="AC1995" s="10">
        <f t="shared" si="130"/>
        <v>1959100925.61</v>
      </c>
      <c r="AD1995" s="10">
        <f t="shared" si="131"/>
        <v>-251540389.27</v>
      </c>
      <c r="AE1995" s="12">
        <f>C1995/(1+0.13)/VLOOKUP(A1995,[1]选股结果!$A$2:$AX$3002,3,FALSE)</f>
        <v>0.961657305853481</v>
      </c>
      <c r="AF1995" s="12">
        <f>(S1995/(1+0.1)+Z1995)/(VLOOKUP(A1995,[1]选股结果!$A$2:$AY$3002,51,FALSE))</f>
        <v>1.01930250159229</v>
      </c>
      <c r="AG1995" s="16"/>
      <c r="AH1995" s="12">
        <f>AD1995/VLOOKUP(A1995,[1]选股结果!$A$2:$AX$3002,35,FALSE)</f>
        <v>-3.15401748120298</v>
      </c>
      <c r="AI1995" s="10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S1995/(1+0.13)+Z1995)</f>
        <v>8782578.77141571</v>
      </c>
      <c r="AJ1995" s="10">
        <f t="shared" si="133"/>
        <v>-260322968.041416</v>
      </c>
      <c r="AK1995" s="18">
        <f>AD1995-VLOOKUP(A1995,[2]选股结果!$A$2:$G$4900,7,FALSE)</f>
        <v>-251544113.72</v>
      </c>
    </row>
    <row r="1996" spans="1:37">
      <c r="A1996" s="5" t="s">
        <v>4025</v>
      </c>
      <c r="B1996" s="5" t="s">
        <v>4026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/>
      <c r="L1996" s="6">
        <v>0</v>
      </c>
      <c r="M1996" s="6">
        <v>0</v>
      </c>
      <c r="N1996" s="6"/>
      <c r="O1996" s="6">
        <v>0</v>
      </c>
      <c r="P1996" s="6">
        <v>111023721.28</v>
      </c>
      <c r="Q1996" s="6">
        <v>148510543.92</v>
      </c>
      <c r="R1996" s="6"/>
      <c r="S1996" s="6">
        <v>784279742.93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220127674.47</v>
      </c>
      <c r="AA1996" s="6">
        <v>633446873.62</v>
      </c>
      <c r="AB1996" s="10">
        <f t="shared" si="132"/>
        <v>1963693394.08</v>
      </c>
      <c r="AC1996" s="10">
        <f t="shared" si="130"/>
        <v>1748878012.3</v>
      </c>
      <c r="AD1996" s="10">
        <f t="shared" si="131"/>
        <v>214815381.78</v>
      </c>
      <c r="AE1996" s="12">
        <f>C1996/(1+0.13)/VLOOKUP(A1996,[1]选股结果!$A$2:$AX$3002,3,FALSE)</f>
        <v>1.44753523465679</v>
      </c>
      <c r="AF1996" s="12">
        <f>(S1996/(1+0.1)+Z1996)/(VLOOKUP(A1996,[1]选股结果!$A$2:$AY$3002,51,FALSE))</f>
        <v>0.931858223519702</v>
      </c>
      <c r="AG1996" s="16"/>
      <c r="AH1996" s="12">
        <f>AD1996/VLOOKUP(A1996,[1]选股结果!$A$2:$AX$3002,35,FALSE)</f>
        <v>4.62648513308993</v>
      </c>
      <c r="AI1996" s="10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S1996/(1+0.13)+Z1996)</f>
        <v>87161972.6004425</v>
      </c>
      <c r="AJ1996" s="10">
        <f t="shared" si="133"/>
        <v>127653409.179558</v>
      </c>
      <c r="AK1996" s="18">
        <f>AD1996-VLOOKUP(A1996,[2]选股结果!$A$2:$G$4900,7,FALSE)</f>
        <v>214818860.05</v>
      </c>
    </row>
    <row r="1997" spans="1:37">
      <c r="A1997" s="5" t="s">
        <v>4027</v>
      </c>
      <c r="B1997" s="5" t="s">
        <v>4028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/>
      <c r="L1997" s="6">
        <v>0</v>
      </c>
      <c r="M1997" s="6">
        <v>0</v>
      </c>
      <c r="N1997" s="6"/>
      <c r="O1997" s="6">
        <v>0</v>
      </c>
      <c r="P1997" s="6">
        <v>101052859.79</v>
      </c>
      <c r="Q1997" s="6">
        <v>206413186.1</v>
      </c>
      <c r="R1997" s="6"/>
      <c r="S1997" s="6">
        <v>3081083842.01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409933638.77</v>
      </c>
      <c r="AA1997" s="6">
        <v>271704958.1</v>
      </c>
      <c r="AB1997" s="10">
        <f t="shared" si="132"/>
        <v>3824242597.56</v>
      </c>
      <c r="AC1997" s="10">
        <f t="shared" si="130"/>
        <v>3863775298.67</v>
      </c>
      <c r="AD1997" s="10">
        <f t="shared" si="131"/>
        <v>-39532701.1100001</v>
      </c>
      <c r="AE1997" s="12">
        <f>C1997/(1+0.13)/VLOOKUP(A1997,[1]选股结果!$A$2:$AX$3002,3,FALSE)</f>
        <v>0.959852210643292</v>
      </c>
      <c r="AF1997" s="12">
        <f>(S1997/(1+0.1)+Z1997)/(VLOOKUP(A1997,[1]选股结果!$A$2:$AY$3002,51,FALSE))</f>
        <v>0.960957810364817</v>
      </c>
      <c r="AG1997" s="16"/>
      <c r="AH1997" s="12">
        <f>AD1997/VLOOKUP(A1997,[1]选股结果!$A$2:$AX$3002,35,FALSE)</f>
        <v>-1.62583597977742</v>
      </c>
      <c r="AI1997" s="10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S1997/(1+0.13)+Z1997)</f>
        <v>204816979.204602</v>
      </c>
      <c r="AJ1997" s="10">
        <f t="shared" si="133"/>
        <v>-244349680.314602</v>
      </c>
      <c r="AK1997" s="18">
        <f>AD1997-VLOOKUP(A1997,[2]选股结果!$A$2:$G$4900,7,FALSE)</f>
        <v>-40226509.1100001</v>
      </c>
    </row>
    <row r="1998" spans="1:37">
      <c r="A1998" s="5" t="s">
        <v>4029</v>
      </c>
      <c r="B1998" s="5" t="s">
        <v>4030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/>
      <c r="L1998" s="6">
        <v>0</v>
      </c>
      <c r="M1998" s="6">
        <v>0</v>
      </c>
      <c r="N1998" s="6"/>
      <c r="O1998" s="6">
        <v>0</v>
      </c>
      <c r="P1998" s="6">
        <v>77275019.94</v>
      </c>
      <c r="Q1998" s="6">
        <v>42789080.91</v>
      </c>
      <c r="R1998" s="6"/>
      <c r="S1998" s="6">
        <v>1538802173.53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252738207.18</v>
      </c>
      <c r="AA1998" s="6">
        <v>153199852.64</v>
      </c>
      <c r="AB1998" s="10">
        <f t="shared" si="132"/>
        <v>1948687587.32</v>
      </c>
      <c r="AC1998" s="10">
        <f t="shared" si="130"/>
        <v>2022015253.29</v>
      </c>
      <c r="AD1998" s="10">
        <f t="shared" si="131"/>
        <v>-73327665.9699998</v>
      </c>
      <c r="AE1998" s="12">
        <f>C1998/(1+0.13)/VLOOKUP(A1998,[1]选股结果!$A$2:$AX$3002,3,FALSE)</f>
        <v>0.849070529697999</v>
      </c>
      <c r="AF1998" s="12">
        <f>(S1998/(1+0.1)+Z1998)/(VLOOKUP(A1998,[1]选股结果!$A$2:$AY$3002,51,FALSE))</f>
        <v>0.829255022171386</v>
      </c>
      <c r="AG1998" s="16"/>
      <c r="AH1998" s="12">
        <f>AD1998/VLOOKUP(A1998,[1]选股结果!$A$2:$AX$3002,35,FALSE)</f>
        <v>-1.45365955077694</v>
      </c>
      <c r="AI1998" s="10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S1998/(1+0.13)+Z1998)</f>
        <v>377216543.587699</v>
      </c>
      <c r="AJ1998" s="10">
        <f t="shared" si="133"/>
        <v>-450544209.557699</v>
      </c>
      <c r="AK1998" s="18">
        <f>AD1998-VLOOKUP(A1998,[2]选股结果!$A$2:$G$4900,7,FALSE)</f>
        <v>-74174712.7099998</v>
      </c>
    </row>
    <row r="1999" spans="1:37">
      <c r="A1999" s="5" t="s">
        <v>4031</v>
      </c>
      <c r="B1999" s="5" t="s">
        <v>4032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/>
      <c r="L1999" s="6">
        <v>0</v>
      </c>
      <c r="M1999" s="6">
        <v>0</v>
      </c>
      <c r="N1999" s="6"/>
      <c r="O1999" s="6">
        <v>0</v>
      </c>
      <c r="P1999" s="6">
        <v>211877395.54</v>
      </c>
      <c r="Q1999" s="6">
        <v>599898167.05</v>
      </c>
      <c r="R1999" s="6"/>
      <c r="S1999" s="6">
        <v>338123266.62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241809632.83</v>
      </c>
      <c r="AA1999" s="6">
        <v>560996314.65</v>
      </c>
      <c r="AB1999" s="10">
        <f t="shared" si="132"/>
        <v>3596209752.58</v>
      </c>
      <c r="AC1999" s="10">
        <f t="shared" si="130"/>
        <v>1352806609.64</v>
      </c>
      <c r="AD1999" s="10">
        <f t="shared" si="131"/>
        <v>2243403142.94</v>
      </c>
      <c r="AE1999" s="12">
        <f>C1999/(1+0.13)/VLOOKUP(A1999,[1]选股结果!$A$2:$AX$3002,3,FALSE)</f>
        <v>0.790711979804179</v>
      </c>
      <c r="AF1999" s="12">
        <f>(S1999/(1+0.1)+Z1999)/(VLOOKUP(A1999,[1]选股结果!$A$2:$AY$3002,51,FALSE))</f>
        <v>0.241800213831708</v>
      </c>
      <c r="AG1999" s="16"/>
      <c r="AH1999" s="12">
        <f>AD1999/VLOOKUP(A1999,[1]选股结果!$A$2:$AX$3002,35,FALSE)</f>
        <v>4.46559191542442</v>
      </c>
      <c r="AI1999" s="10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S1999/(1+0.13)+Z1999)</f>
        <v>1730239748.56779</v>
      </c>
      <c r="AJ1999" s="10">
        <f t="shared" si="133"/>
        <v>513163394.372212</v>
      </c>
      <c r="AK1999" s="18">
        <f>AD1999-VLOOKUP(A1999,[2]选股结果!$A$2:$G$4900,7,FALSE)</f>
        <v>2243535251.18</v>
      </c>
    </row>
    <row r="2000" spans="1:37">
      <c r="A2000" s="5" t="s">
        <v>4033</v>
      </c>
      <c r="B2000" s="5" t="s">
        <v>4034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/>
      <c r="L2000" s="6">
        <v>0</v>
      </c>
      <c r="M2000" s="6">
        <v>0</v>
      </c>
      <c r="N2000" s="6"/>
      <c r="O2000" s="6">
        <v>0</v>
      </c>
      <c r="P2000" s="6">
        <v>93803596.46</v>
      </c>
      <c r="Q2000" s="6">
        <v>384676755.83</v>
      </c>
      <c r="R2000" s="6"/>
      <c r="S2000" s="6">
        <v>2818314303.17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301453078.44</v>
      </c>
      <c r="AA2000" s="6">
        <v>355810327.85</v>
      </c>
      <c r="AB2000" s="10">
        <f t="shared" si="132"/>
        <v>3735843067.31</v>
      </c>
      <c r="AC2000" s="10">
        <f t="shared" si="130"/>
        <v>3569381305.92</v>
      </c>
      <c r="AD2000" s="10">
        <f t="shared" si="131"/>
        <v>166461761.39</v>
      </c>
      <c r="AE2000" s="12">
        <f>C2000/(1+0.13)/VLOOKUP(A2000,[1]选股结果!$A$2:$AX$3002,3,FALSE)</f>
        <v>1.93028943226565</v>
      </c>
      <c r="AF2000" s="12">
        <f>(S2000/(1+0.1)+Z2000)/(VLOOKUP(A2000,[1]选股结果!$A$2:$AY$3002,51,FALSE))</f>
        <v>1.98104630394065</v>
      </c>
      <c r="AG2000" s="16"/>
      <c r="AH2000" s="12">
        <f>AD2000/VLOOKUP(A2000,[1]选股结果!$A$2:$AX$3002,35,FALSE)</f>
        <v>18.6981884283447</v>
      </c>
      <c r="AI2000" s="10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S2000/(1+0.13)+Z2000)</f>
        <v>-1350059470.92274</v>
      </c>
      <c r="AJ2000" s="10">
        <f t="shared" si="133"/>
        <v>1516521232.31274</v>
      </c>
      <c r="AK2000" s="18">
        <f>AD2000-VLOOKUP(A2000,[2]选股结果!$A$2:$G$4900,7,FALSE)</f>
        <v>180744091.15</v>
      </c>
    </row>
    <row r="2001" spans="1:37">
      <c r="A2001" s="5" t="s">
        <v>4035</v>
      </c>
      <c r="B2001" s="5" t="s">
        <v>4036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/>
      <c r="L2001" s="6">
        <v>0</v>
      </c>
      <c r="M2001" s="6">
        <v>0</v>
      </c>
      <c r="N2001" s="6"/>
      <c r="O2001" s="6">
        <v>0</v>
      </c>
      <c r="P2001" s="6">
        <v>1087471510.19</v>
      </c>
      <c r="Q2001" s="6">
        <v>39729759.21</v>
      </c>
      <c r="R2001" s="6"/>
      <c r="S2001" s="6">
        <v>560602486.39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298072295.94</v>
      </c>
      <c r="AA2001" s="6">
        <v>561277472.26</v>
      </c>
      <c r="AB2001" s="10">
        <f t="shared" si="132"/>
        <v>3951951277.25</v>
      </c>
      <c r="AC2001" s="10">
        <f t="shared" si="130"/>
        <v>2507423764.78</v>
      </c>
      <c r="AD2001" s="10">
        <f t="shared" si="131"/>
        <v>1444527512.47</v>
      </c>
      <c r="AE2001" s="12">
        <f>C2001/(1+0.13)/VLOOKUP(A2001,[1]选股结果!$A$2:$AX$3002,3,FALSE)</f>
        <v>1.01137364642717</v>
      </c>
      <c r="AF2001" s="12">
        <f>(S2001/(1+0.1)+Z2001)/(VLOOKUP(A2001,[1]选股结果!$A$2:$AY$3002,51,FALSE))</f>
        <v>0.389245353430568</v>
      </c>
      <c r="AG2001" s="16"/>
      <c r="AH2001" s="12">
        <f>AD2001/VLOOKUP(A2001,[1]选股结果!$A$2:$AX$3002,35,FALSE)</f>
        <v>1.47015189003785</v>
      </c>
      <c r="AI2001" s="10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S2001/(1+0.13)+Z2001)</f>
        <v>1280888189.9046</v>
      </c>
      <c r="AJ2001" s="10">
        <f t="shared" si="133"/>
        <v>163639322.565398</v>
      </c>
      <c r="AK2001" s="18">
        <f>AD2001-VLOOKUP(A2001,[2]选股结果!$A$2:$G$4900,7,FALSE)</f>
        <v>1437320851.9</v>
      </c>
    </row>
    <row r="2002" spans="1:37">
      <c r="A2002" s="5" t="s">
        <v>4037</v>
      </c>
      <c r="B2002" s="5" t="s">
        <v>4038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/>
      <c r="L2002" s="6">
        <v>0</v>
      </c>
      <c r="M2002" s="6">
        <v>0</v>
      </c>
      <c r="N2002" s="6"/>
      <c r="O2002" s="6">
        <v>0</v>
      </c>
      <c r="P2002" s="6">
        <v>293590631.23</v>
      </c>
      <c r="Q2002" s="6">
        <v>42804024.02</v>
      </c>
      <c r="R2002" s="6"/>
      <c r="S2002" s="6">
        <v>5237704776.05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482039037.68</v>
      </c>
      <c r="AA2002" s="6">
        <v>106907591.39</v>
      </c>
      <c r="AB2002" s="10">
        <f t="shared" si="132"/>
        <v>6752857760.34</v>
      </c>
      <c r="AC2002" s="10">
        <f t="shared" ref="AC2002:AC2065" si="134">S2002+T2002+U2002+V2002+W2002+X2002+Y2002+Z2002+AA2002+P2002</f>
        <v>6120242036.35</v>
      </c>
      <c r="AD2002" s="10">
        <f t="shared" si="131"/>
        <v>632615723.99</v>
      </c>
      <c r="AE2002" s="12">
        <f>C2002/(1+0.13)/VLOOKUP(A2002,[1]选股结果!$A$2:$AX$3002,3,FALSE)</f>
        <v>0.987930939938816</v>
      </c>
      <c r="AF2002" s="12">
        <f>(S2002/(1+0.1)+Z2002)/(VLOOKUP(A2002,[1]选股结果!$A$2:$AY$3002,51,FALSE))</f>
        <v>0.8767023032157</v>
      </c>
      <c r="AG2002" s="16"/>
      <c r="AH2002" s="12">
        <f>AD2002/VLOOKUP(A2002,[1]选股结果!$A$2:$AX$3002,35,FALSE)</f>
        <v>-647.232691168952</v>
      </c>
      <c r="AI2002" s="10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S2002/(1+0.13)+Z2002)</f>
        <v>863860901.764247</v>
      </c>
      <c r="AJ2002" s="10">
        <f t="shared" si="133"/>
        <v>-231245177.774247</v>
      </c>
      <c r="AK2002" s="18">
        <f>AD2002-VLOOKUP(A2002,[2]选股结果!$A$2:$G$4900,7,FALSE)</f>
        <v>632615723.99</v>
      </c>
    </row>
    <row r="2003" spans="1:37">
      <c r="A2003" s="5" t="s">
        <v>4039</v>
      </c>
      <c r="B2003" s="5" t="s">
        <v>4040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/>
      <c r="L2003" s="6">
        <v>0</v>
      </c>
      <c r="M2003" s="6">
        <v>0</v>
      </c>
      <c r="N2003" s="6"/>
      <c r="O2003" s="6">
        <v>0</v>
      </c>
      <c r="P2003" s="6">
        <v>1498122941.33</v>
      </c>
      <c r="Q2003" s="6">
        <v>3829361318.6</v>
      </c>
      <c r="R2003" s="6"/>
      <c r="S2003" s="6">
        <v>53432017464.26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2422155509.48</v>
      </c>
      <c r="AA2003" s="6">
        <v>4391354062.95</v>
      </c>
      <c r="AB2003" s="10">
        <f t="shared" si="132"/>
        <v>63615621432.8</v>
      </c>
      <c r="AC2003" s="10">
        <f t="shared" si="134"/>
        <v>61743649978.02</v>
      </c>
      <c r="AD2003" s="10">
        <f t="shared" si="131"/>
        <v>1871971454.77999</v>
      </c>
      <c r="AE2003" s="12">
        <f>C2003/(1+0.13)/VLOOKUP(A2003,[1]选股结果!$A$2:$AX$3002,3,FALSE)</f>
        <v>0.619205744488367</v>
      </c>
      <c r="AF2003" s="12">
        <f>(S2003/(1+0.1)+Z2003)/(VLOOKUP(A2003,[1]选股结果!$A$2:$AY$3002,51,FALSE))</f>
        <v>0.625140782806619</v>
      </c>
      <c r="AG2003" s="16"/>
      <c r="AH2003" s="12">
        <f>AD2003/VLOOKUP(A2003,[1]选股结果!$A$2:$AX$3002,35,FALSE)</f>
        <v>0.549948812533526</v>
      </c>
      <c r="AI2003" s="10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S2003/(1+0.13)+Z2003)</f>
        <v>31869244947.3202</v>
      </c>
      <c r="AJ2003" s="10">
        <f t="shared" si="133"/>
        <v>-29997273492.5403</v>
      </c>
      <c r="AK2003" s="18">
        <f>AD2003-VLOOKUP(A2003,[2]选股结果!$A$2:$G$4900,7,FALSE)</f>
        <v>1871971454.77999</v>
      </c>
    </row>
    <row r="2004" spans="1:37">
      <c r="A2004" s="5" t="s">
        <v>4041</v>
      </c>
      <c r="B2004" s="5" t="s">
        <v>4042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/>
      <c r="L2004" s="6">
        <v>0</v>
      </c>
      <c r="M2004" s="6">
        <v>0</v>
      </c>
      <c r="N2004" s="6"/>
      <c r="O2004" s="6">
        <v>0</v>
      </c>
      <c r="P2004" s="6">
        <v>24755045.23</v>
      </c>
      <c r="Q2004" s="6">
        <v>11407023</v>
      </c>
      <c r="R2004" s="6"/>
      <c r="S2004" s="6">
        <v>41568042.79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57369574.72</v>
      </c>
      <c r="AA2004" s="6">
        <v>18976113.41</v>
      </c>
      <c r="AB2004" s="10">
        <f t="shared" si="132"/>
        <v>80826132.14</v>
      </c>
      <c r="AC2004" s="10">
        <f t="shared" si="134"/>
        <v>142668776.15</v>
      </c>
      <c r="AD2004" s="10">
        <f t="shared" si="131"/>
        <v>-61842644.01</v>
      </c>
      <c r="AE2004" s="12">
        <f>C2004/(1+0.13)/VLOOKUP(A2004,[1]选股结果!$A$2:$AX$3002,3,FALSE)</f>
        <v>0.702880065785767</v>
      </c>
      <c r="AF2004" s="12">
        <f>(S2004/(1+0.1)+Z2004)/(VLOOKUP(A2004,[1]选股结果!$A$2:$AY$3002,51,FALSE))</f>
        <v>0.795260951681502</v>
      </c>
      <c r="AG2004" s="16"/>
      <c r="AH2004" s="12">
        <f>AD2004/VLOOKUP(A2004,[1]选股结果!$A$2:$AX$3002,35,FALSE)</f>
        <v>-0.293557262383096</v>
      </c>
      <c r="AI2004" s="10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S2004/(1+0.13)+Z2004)</f>
        <v>25501753.9747788</v>
      </c>
      <c r="AJ2004" s="10">
        <f t="shared" si="133"/>
        <v>-87344397.9847787</v>
      </c>
      <c r="AK2004" s="18">
        <f>AD2004-VLOOKUP(A2004,[2]选股结果!$A$2:$G$4900,7,FALSE)</f>
        <v>-61804590.91</v>
      </c>
    </row>
    <row r="2005" spans="1:37">
      <c r="A2005" s="5" t="s">
        <v>4043</v>
      </c>
      <c r="B2005" s="5" t="s">
        <v>4044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/>
      <c r="L2005" s="6">
        <v>0</v>
      </c>
      <c r="M2005" s="6">
        <v>0</v>
      </c>
      <c r="N2005" s="6"/>
      <c r="O2005" s="6">
        <v>0</v>
      </c>
      <c r="P2005" s="6">
        <v>100607615.5</v>
      </c>
      <c r="Q2005" s="6">
        <v>32248745.01</v>
      </c>
      <c r="R2005" s="6"/>
      <c r="S2005" s="6">
        <v>1023990521.09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223397019.5</v>
      </c>
      <c r="AA2005" s="6">
        <v>141631174.48</v>
      </c>
      <c r="AB2005" s="10">
        <f t="shared" si="132"/>
        <v>1606894606.79</v>
      </c>
      <c r="AC2005" s="10">
        <f t="shared" si="134"/>
        <v>1489626330.57</v>
      </c>
      <c r="AD2005" s="10">
        <f t="shared" si="131"/>
        <v>117268276.22</v>
      </c>
      <c r="AE2005" s="12">
        <f>C2005/(1+0.13)/VLOOKUP(A2005,[1]选股结果!$A$2:$AX$3002,3,FALSE)</f>
        <v>0.642411885904808</v>
      </c>
      <c r="AF2005" s="12">
        <f>(S2005/(1+0.1)+Z2005)/(VLOOKUP(A2005,[1]选股结果!$A$2:$AY$3002,51,FALSE))</f>
        <v>0.559860451971332</v>
      </c>
      <c r="AG2005" s="16"/>
      <c r="AH2005" s="12">
        <f>AD2005/VLOOKUP(A2005,[1]选股结果!$A$2:$AX$3002,35,FALSE)</f>
        <v>0.835251307691574</v>
      </c>
      <c r="AI2005" s="10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S2005/(1+0.13)+Z2005)</f>
        <v>932175978.050442</v>
      </c>
      <c r="AJ2005" s="10">
        <f t="shared" si="133"/>
        <v>-814907701.830443</v>
      </c>
      <c r="AK2005" s="18">
        <f>AD2005-VLOOKUP(A2005,[2]选股结果!$A$2:$G$4900,7,FALSE)</f>
        <v>117296255.71</v>
      </c>
    </row>
    <row r="2006" spans="1:37">
      <c r="A2006" s="5" t="s">
        <v>4045</v>
      </c>
      <c r="B2006" s="5" t="s">
        <v>4046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/>
      <c r="L2006" s="6">
        <v>0</v>
      </c>
      <c r="M2006" s="6">
        <v>0</v>
      </c>
      <c r="N2006" s="6"/>
      <c r="O2006" s="6">
        <v>0</v>
      </c>
      <c r="P2006" s="6">
        <v>112186792.69</v>
      </c>
      <c r="Q2006" s="6">
        <v>625887906.86</v>
      </c>
      <c r="R2006" s="6"/>
      <c r="S2006" s="6">
        <v>4874902218.02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431869053.97</v>
      </c>
      <c r="AA2006" s="6">
        <v>358128074.83</v>
      </c>
      <c r="AB2006" s="10">
        <f t="shared" si="132"/>
        <v>6395006794.7</v>
      </c>
      <c r="AC2006" s="10">
        <f t="shared" si="134"/>
        <v>5777086139.51</v>
      </c>
      <c r="AD2006" s="10">
        <f t="shared" si="131"/>
        <v>617920655.19</v>
      </c>
      <c r="AE2006" s="12">
        <f>C2006/(1+0.13)/VLOOKUP(A2006,[1]选股结果!$A$2:$AX$3002,3,FALSE)</f>
        <v>1.15660388505281</v>
      </c>
      <c r="AF2006" s="12">
        <f>(S2006/(1+0.1)+Z2006)/(VLOOKUP(A2006,[1]选股结果!$A$2:$AY$3002,51,FALSE))</f>
        <v>1.1469065473879</v>
      </c>
      <c r="AG2006" s="16"/>
      <c r="AH2006" s="12">
        <f>AD2006/VLOOKUP(A2006,[1]选股结果!$A$2:$AX$3002,35,FALSE)</f>
        <v>-533.917166241838</v>
      </c>
      <c r="AI2006" s="10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S2006/(1+0.13)+Z2006)</f>
        <v>-505318761.509736</v>
      </c>
      <c r="AJ2006" s="10">
        <f t="shared" si="133"/>
        <v>1123239416.69974</v>
      </c>
      <c r="AK2006" s="18">
        <f>AD2006-VLOOKUP(A2006,[2]选股结果!$A$2:$G$4900,7,FALSE)</f>
        <v>622530298.23</v>
      </c>
    </row>
    <row r="2007" spans="1:37">
      <c r="A2007" s="5" t="s">
        <v>4047</v>
      </c>
      <c r="B2007" s="5" t="s">
        <v>4048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/>
      <c r="L2007" s="6">
        <v>0</v>
      </c>
      <c r="M2007" s="6">
        <v>0</v>
      </c>
      <c r="N2007" s="6"/>
      <c r="O2007" s="6">
        <v>0</v>
      </c>
      <c r="P2007" s="6">
        <v>1826041146.77</v>
      </c>
      <c r="Q2007" s="6">
        <v>3101549404.63</v>
      </c>
      <c r="R2007" s="6"/>
      <c r="S2007" s="6">
        <v>60583706129.79</v>
      </c>
      <c r="T2007" s="6">
        <v>-11940000</v>
      </c>
      <c r="U2007" s="6">
        <v>0</v>
      </c>
      <c r="V2007" s="6">
        <v>0</v>
      </c>
      <c r="W2007" s="6">
        <v>0</v>
      </c>
      <c r="X2007" s="6">
        <v>996923.17</v>
      </c>
      <c r="Y2007" s="6">
        <v>0</v>
      </c>
      <c r="Z2007" s="6">
        <v>752419865.96</v>
      </c>
      <c r="AA2007" s="6">
        <v>1588428898.64</v>
      </c>
      <c r="AB2007" s="10">
        <f t="shared" si="132"/>
        <v>65228234894.87</v>
      </c>
      <c r="AC2007" s="10">
        <f t="shared" si="134"/>
        <v>64739652964.33</v>
      </c>
      <c r="AD2007" s="10">
        <f t="shared" si="131"/>
        <v>488581930.540001</v>
      </c>
      <c r="AE2007" s="12">
        <f>C2007/(1+0.13)/VLOOKUP(A2007,[1]选股结果!$A$2:$AX$3002,3,FALSE)</f>
        <v>1.02903634182884</v>
      </c>
      <c r="AF2007" s="12">
        <f>(S2007/(1+0.1)+Z2007)/(VLOOKUP(A2007,[1]选股结果!$A$2:$AY$3002,51,FALSE))</f>
        <v>1.0491791120433</v>
      </c>
      <c r="AG2007" s="16"/>
      <c r="AH2007" s="12">
        <f>AD2007/VLOOKUP(A2007,[1]选股结果!$A$2:$AX$3002,35,FALSE)</f>
        <v>0.917370610444005</v>
      </c>
      <c r="AI2007" s="10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S2007/(1+0.13)+Z2007)</f>
        <v>-1154702788.65266</v>
      </c>
      <c r="AJ2007" s="10">
        <f t="shared" si="133"/>
        <v>1643284719.19267</v>
      </c>
      <c r="AK2007" s="18">
        <f>AD2007-VLOOKUP(A2007,[2]选股结果!$A$2:$G$4900,7,FALSE)</f>
        <v>967155017.190001</v>
      </c>
    </row>
    <row r="2008" spans="1:37">
      <c r="A2008" s="5" t="s">
        <v>4049</v>
      </c>
      <c r="B2008" s="5" t="s">
        <v>4050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/>
      <c r="L2008" s="6">
        <v>0</v>
      </c>
      <c r="M2008" s="6">
        <v>0</v>
      </c>
      <c r="N2008" s="6"/>
      <c r="O2008" s="6">
        <v>0</v>
      </c>
      <c r="P2008" s="6">
        <v>131411931.3</v>
      </c>
      <c r="Q2008" s="6">
        <v>123167594.25</v>
      </c>
      <c r="R2008" s="6"/>
      <c r="S2008" s="6">
        <v>1907330669.06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453106806.34</v>
      </c>
      <c r="AA2008" s="6">
        <v>286032869.99</v>
      </c>
      <c r="AB2008" s="10">
        <f t="shared" si="132"/>
        <v>2849787014.16</v>
      </c>
      <c r="AC2008" s="10">
        <f t="shared" si="134"/>
        <v>2777882276.69</v>
      </c>
      <c r="AD2008" s="10">
        <f t="shared" si="131"/>
        <v>71904737.4699993</v>
      </c>
      <c r="AE2008" s="12">
        <f>C2008/(1+0.13)/VLOOKUP(A2008,[1]选股结果!$A$2:$AX$3002,3,FALSE)</f>
        <v>0.679592182525654</v>
      </c>
      <c r="AF2008" s="12">
        <f>(S2008/(1+0.1)+Z2008)/(VLOOKUP(A2008,[1]选股结果!$A$2:$AY$3002,51,FALSE))</f>
        <v>0.647549785296302</v>
      </c>
      <c r="AG2008" s="16"/>
      <c r="AH2008" s="12">
        <f>AD2008/VLOOKUP(A2008,[1]选股结果!$A$2:$AX$3002,35,FALSE)</f>
        <v>1.10714418799293</v>
      </c>
      <c r="AI2008" s="10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S2008/(1+0.13)+Z2008)</f>
        <v>1236404051.18425</v>
      </c>
      <c r="AJ2008" s="10">
        <f t="shared" si="133"/>
        <v>-1164499313.71425</v>
      </c>
      <c r="AK2008" s="18">
        <f>AD2008-VLOOKUP(A2008,[2]选股结果!$A$2:$G$4900,7,FALSE)</f>
        <v>71826624.2099993</v>
      </c>
    </row>
    <row r="2009" spans="1:37">
      <c r="A2009" s="5" t="s">
        <v>4051</v>
      </c>
      <c r="B2009" s="5" t="s">
        <v>4052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/>
      <c r="L2009" s="6">
        <v>0</v>
      </c>
      <c r="M2009" s="6">
        <v>0</v>
      </c>
      <c r="N2009" s="6"/>
      <c r="O2009" s="6">
        <v>0</v>
      </c>
      <c r="P2009" s="6">
        <v>140205215.3</v>
      </c>
      <c r="Q2009" s="6">
        <v>48995683.82</v>
      </c>
      <c r="R2009" s="6"/>
      <c r="S2009" s="6">
        <v>90934976.08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93871997.68</v>
      </c>
      <c r="AA2009" s="6">
        <v>26827465.75</v>
      </c>
      <c r="AB2009" s="10">
        <f t="shared" si="132"/>
        <v>423052258.97</v>
      </c>
      <c r="AC2009" s="10">
        <f t="shared" si="134"/>
        <v>351839654.81</v>
      </c>
      <c r="AD2009" s="10">
        <f t="shared" si="131"/>
        <v>71212604.16</v>
      </c>
      <c r="AE2009" s="12">
        <f>C2009/(1+0.13)/VLOOKUP(A2009,[1]选股结果!$A$2:$AX$3002,3,FALSE)</f>
        <v>0.535150594842429</v>
      </c>
      <c r="AF2009" s="12">
        <f>(S2009/(1+0.1)+Z2009)/(VLOOKUP(A2009,[1]选股结果!$A$2:$AY$3002,51,FALSE))</f>
        <v>0.417821298166702</v>
      </c>
      <c r="AG2009" s="16"/>
      <c r="AH2009" s="12">
        <f>AD2009/VLOOKUP(A2009,[1]选股结果!$A$2:$AX$3002,35,FALSE)</f>
        <v>0.266131155580049</v>
      </c>
      <c r="AI2009" s="10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S2009/(1+0.13)+Z2009)</f>
        <v>248180083.730708</v>
      </c>
      <c r="AJ2009" s="10">
        <f t="shared" si="133"/>
        <v>-176967479.570708</v>
      </c>
      <c r="AK2009" s="18">
        <f>AD2009-VLOOKUP(A2009,[2]选股结果!$A$2:$G$4900,7,FALSE)</f>
        <v>71208092.15</v>
      </c>
    </row>
    <row r="2010" spans="1:37">
      <c r="A2010" s="5" t="s">
        <v>4053</v>
      </c>
      <c r="B2010" s="5" t="s">
        <v>4054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/>
      <c r="L2010" s="6">
        <v>0</v>
      </c>
      <c r="M2010" s="6">
        <v>0</v>
      </c>
      <c r="N2010" s="6"/>
      <c r="O2010" s="6">
        <v>0</v>
      </c>
      <c r="P2010" s="6">
        <v>376417918.52</v>
      </c>
      <c r="Q2010" s="6">
        <v>400308888.04</v>
      </c>
      <c r="R2010" s="6"/>
      <c r="S2010" s="6">
        <v>929574949.58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83468130.65</v>
      </c>
      <c r="AA2010" s="6">
        <v>497552764.69</v>
      </c>
      <c r="AB2010" s="10">
        <f t="shared" si="132"/>
        <v>3968412865.94</v>
      </c>
      <c r="AC2010" s="10">
        <f t="shared" si="134"/>
        <v>1887013763.44</v>
      </c>
      <c r="AD2010" s="10">
        <f t="shared" si="131"/>
        <v>2081399102.5</v>
      </c>
      <c r="AE2010" s="12">
        <f>C2010/(1+0.13)/VLOOKUP(A2010,[1]选股结果!$A$2:$AX$3002,3,FALSE)</f>
        <v>3.01325400739858</v>
      </c>
      <c r="AF2010" s="12">
        <f>(S2010/(1+0.1)+Z2010)/(VLOOKUP(A2010,[1]选股结果!$A$2:$AY$3002,51,FALSE))</f>
        <v>0.999014160936979</v>
      </c>
      <c r="AG2010" s="16"/>
      <c r="AH2010" s="12">
        <f>AD2010/VLOOKUP(A2010,[1]选股结果!$A$2:$AX$3002,35,FALSE)</f>
        <v>1120.9989659973</v>
      </c>
      <c r="AI2010" s="10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S2010/(1+0.13)+Z2010)</f>
        <v>23351727.8766371</v>
      </c>
      <c r="AJ2010" s="10">
        <f t="shared" si="133"/>
        <v>2058047374.62336</v>
      </c>
      <c r="AK2010" s="18">
        <f>AD2010-VLOOKUP(A2010,[2]选股结果!$A$2:$G$4900,7,FALSE)</f>
        <v>2081402642.32</v>
      </c>
    </row>
    <row r="2011" spans="1:37">
      <c r="A2011" s="5" t="s">
        <v>4055</v>
      </c>
      <c r="B2011" s="5" t="s">
        <v>4056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/>
      <c r="L2011" s="6">
        <v>0</v>
      </c>
      <c r="M2011" s="6">
        <v>0</v>
      </c>
      <c r="N2011" s="6"/>
      <c r="O2011" s="6">
        <v>0</v>
      </c>
      <c r="P2011" s="6">
        <v>120244925.58</v>
      </c>
      <c r="Q2011" s="6">
        <v>17083549.16</v>
      </c>
      <c r="R2011" s="6"/>
      <c r="S2011" s="6">
        <v>2945361664.14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253963640.35</v>
      </c>
      <c r="AA2011" s="6">
        <v>43177552.85</v>
      </c>
      <c r="AB2011" s="10">
        <f t="shared" si="132"/>
        <v>3537780114.86</v>
      </c>
      <c r="AC2011" s="10">
        <f t="shared" si="134"/>
        <v>3362747782.92</v>
      </c>
      <c r="AD2011" s="10">
        <f t="shared" ref="AD2011:AD2074" si="135">AB2011-AC2011</f>
        <v>175032331.94</v>
      </c>
      <c r="AE2011" s="12">
        <f>C2011/(1+0.13)/VLOOKUP(A2011,[1]选股结果!$A$2:$AX$3002,3,FALSE)</f>
        <v>0.713907311086035</v>
      </c>
      <c r="AF2011" s="12">
        <f>(S2011/(1+0.1)+Z2011)/(VLOOKUP(A2011,[1]选股结果!$A$2:$AY$3002,51,FALSE))</f>
        <v>0.703027939126504</v>
      </c>
      <c r="AG2011" s="16"/>
      <c r="AH2011" s="12">
        <f>AD2011/VLOOKUP(A2011,[1]选股结果!$A$2:$AX$3002,35,FALSE)</f>
        <v>1.33928663636317</v>
      </c>
      <c r="AI2011" s="10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S2011/(1+0.13)+Z2011)</f>
        <v>1309434343.04345</v>
      </c>
      <c r="AJ2011" s="10">
        <f t="shared" si="133"/>
        <v>-1134402011.10345</v>
      </c>
      <c r="AK2011" s="18">
        <f>AD2011-VLOOKUP(A2011,[2]选股结果!$A$2:$G$4900,7,FALSE)</f>
        <v>175032331.94</v>
      </c>
    </row>
    <row r="2012" spans="1:37">
      <c r="A2012" s="5" t="s">
        <v>4057</v>
      </c>
      <c r="B2012" s="5" t="s">
        <v>4058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/>
      <c r="L2012" s="6">
        <v>0</v>
      </c>
      <c r="M2012" s="6">
        <v>0</v>
      </c>
      <c r="N2012" s="6"/>
      <c r="O2012" s="6">
        <v>0</v>
      </c>
      <c r="P2012" s="6">
        <v>23623051.04</v>
      </c>
      <c r="Q2012" s="6">
        <v>26763694.49</v>
      </c>
      <c r="R2012" s="6"/>
      <c r="S2012" s="6">
        <v>1116500257.64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98979138.24</v>
      </c>
      <c r="AA2012" s="6">
        <v>37325636.08</v>
      </c>
      <c r="AB2012" s="10">
        <f t="shared" si="132"/>
        <v>1434195579.9</v>
      </c>
      <c r="AC2012" s="10">
        <f t="shared" si="134"/>
        <v>1276428083</v>
      </c>
      <c r="AD2012" s="10">
        <f t="shared" si="135"/>
        <v>157767496.9</v>
      </c>
      <c r="AE2012" s="12">
        <f>C2012/(1+0.13)/VLOOKUP(A2012,[1]选股结果!$A$2:$AX$3002,3,FALSE)</f>
        <v>0.764339475999003</v>
      </c>
      <c r="AF2012" s="12">
        <f>(S2012/(1+0.1)+Z2012)/(VLOOKUP(A2012,[1]选股结果!$A$2:$AY$3002,51,FALSE))</f>
        <v>0.722777645693862</v>
      </c>
      <c r="AG2012" s="16"/>
      <c r="AH2012" s="12">
        <f>AD2012/VLOOKUP(A2012,[1]选股结果!$A$2:$AX$3002,35,FALSE)</f>
        <v>7.91978516041407</v>
      </c>
      <c r="AI2012" s="10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S2012/(1+0.13)+Z2012)</f>
        <v>454215220.394867</v>
      </c>
      <c r="AJ2012" s="10">
        <f t="shared" si="133"/>
        <v>-296447723.494867</v>
      </c>
      <c r="AK2012" s="18">
        <f>AD2012-VLOOKUP(A2012,[2]选股结果!$A$2:$G$4900,7,FALSE)</f>
        <v>157767496.9</v>
      </c>
    </row>
    <row r="2013" spans="1:37">
      <c r="A2013" s="5" t="s">
        <v>4059</v>
      </c>
      <c r="B2013" s="5" t="s">
        <v>4060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/>
      <c r="L2013" s="6">
        <v>0</v>
      </c>
      <c r="M2013" s="6">
        <v>0</v>
      </c>
      <c r="N2013" s="6"/>
      <c r="O2013" s="6">
        <v>0</v>
      </c>
      <c r="P2013" s="6">
        <v>56051600.28</v>
      </c>
      <c r="Q2013" s="6">
        <v>349184732.86</v>
      </c>
      <c r="R2013" s="6"/>
      <c r="S2013" s="6">
        <v>1046121062.42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77815191.13</v>
      </c>
      <c r="AA2013" s="6">
        <v>480678698.89</v>
      </c>
      <c r="AB2013" s="10">
        <f t="shared" si="132"/>
        <v>2071279448.87</v>
      </c>
      <c r="AC2013" s="10">
        <f t="shared" si="134"/>
        <v>1660666552.72</v>
      </c>
      <c r="AD2013" s="10">
        <f t="shared" si="135"/>
        <v>410612896.15</v>
      </c>
      <c r="AE2013" s="12">
        <f>C2013/(1+0.13)/VLOOKUP(A2013,[1]选股结果!$A$2:$AX$3002,3,FALSE)</f>
        <v>1.01648823500813</v>
      </c>
      <c r="AF2013" s="12">
        <f>(S2013/(1+0.1)+Z2013)/(VLOOKUP(A2013,[1]选股结果!$A$2:$AY$3002,51,FALSE))</f>
        <v>0.746866034857597</v>
      </c>
      <c r="AG2013" s="16"/>
      <c r="AH2013" s="12">
        <f>AD2013/VLOOKUP(A2013,[1]选股结果!$A$2:$AX$3002,35,FALSE)</f>
        <v>3.81324099499883</v>
      </c>
      <c r="AI2013" s="10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S2013/(1+0.13)+Z2013)</f>
        <v>373949272.430885</v>
      </c>
      <c r="AJ2013" s="10">
        <f t="shared" si="133"/>
        <v>36663623.7191149</v>
      </c>
      <c r="AK2013" s="18">
        <f>AD2013-VLOOKUP(A2013,[2]选股结果!$A$2:$G$4900,7,FALSE)</f>
        <v>410539145.36</v>
      </c>
    </row>
    <row r="2014" spans="1:37">
      <c r="A2014" s="5" t="s">
        <v>4061</v>
      </c>
      <c r="B2014" s="5" t="s">
        <v>4062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/>
      <c r="L2014" s="6">
        <v>0</v>
      </c>
      <c r="M2014" s="6">
        <v>0</v>
      </c>
      <c r="N2014" s="6"/>
      <c r="O2014" s="6">
        <v>0</v>
      </c>
      <c r="P2014" s="6">
        <v>9414627543.59</v>
      </c>
      <c r="Q2014" s="6">
        <v>8961359395.92</v>
      </c>
      <c r="R2014" s="6"/>
      <c r="S2014" s="6">
        <v>88414690359.03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7859147709.08</v>
      </c>
      <c r="AA2014" s="6">
        <v>11257495219.3</v>
      </c>
      <c r="AB2014" s="10">
        <f t="shared" si="132"/>
        <v>136759365185.51</v>
      </c>
      <c r="AC2014" s="10">
        <f t="shared" si="134"/>
        <v>116945960831</v>
      </c>
      <c r="AD2014" s="10">
        <f t="shared" si="135"/>
        <v>19813404354.51</v>
      </c>
      <c r="AE2014" s="12">
        <f>C2014/(1+0.13)/VLOOKUP(A2014,[1]选股结果!$A$2:$AX$3002,3,FALSE)</f>
        <v>0.946323362107333</v>
      </c>
      <c r="AF2014" s="12">
        <f>(S2014/(1+0.1)+Z2014)/(VLOOKUP(A2014,[1]选股结果!$A$2:$AY$3002,51,FALSE))</f>
        <v>0.805984441766837</v>
      </c>
      <c r="AG2014" s="16"/>
      <c r="AH2014" s="12">
        <f>AD2014/VLOOKUP(A2014,[1]选股结果!$A$2:$AX$3002,35,FALSE)</f>
        <v>6.5053390071312</v>
      </c>
      <c r="AI2014" s="10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S2014/(1+0.13)+Z2014)</f>
        <v>23373994496.5891</v>
      </c>
      <c r="AJ2014" s="10">
        <f t="shared" si="133"/>
        <v>-3560590142.07913</v>
      </c>
      <c r="AK2014" s="18">
        <f>AD2014-VLOOKUP(A2014,[2]选股结果!$A$2:$G$4900,7,FALSE)</f>
        <v>19872850373.53</v>
      </c>
    </row>
    <row r="2015" spans="1:37">
      <c r="A2015" s="5" t="s">
        <v>4063</v>
      </c>
      <c r="B2015" s="5" t="s">
        <v>4064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/>
      <c r="L2015" s="6">
        <v>0</v>
      </c>
      <c r="M2015" s="6">
        <v>0</v>
      </c>
      <c r="N2015" s="6"/>
      <c r="O2015" s="6">
        <v>0</v>
      </c>
      <c r="P2015" s="6">
        <v>12600917.95</v>
      </c>
      <c r="Q2015" s="6">
        <v>13213823.3</v>
      </c>
      <c r="R2015" s="6"/>
      <c r="S2015" s="6">
        <v>254510839.59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51643656.27</v>
      </c>
      <c r="AA2015" s="6">
        <v>21840419.8</v>
      </c>
      <c r="AB2015" s="10">
        <f t="shared" ref="AB2015:AB2078" si="136">C2015+D2015+E2015+F2015+G2015+H2015+I2015+J2015+L2015+M2015+O2015+Q2015</f>
        <v>395792602.4</v>
      </c>
      <c r="AC2015" s="10">
        <f t="shared" si="134"/>
        <v>340595833.61</v>
      </c>
      <c r="AD2015" s="10">
        <f t="shared" si="135"/>
        <v>55196768.79</v>
      </c>
      <c r="AE2015" s="12">
        <f>C2015/(1+0.13)/VLOOKUP(A2015,[1]选股结果!$A$2:$AX$3002,3,FALSE)</f>
        <v>0.926554279484113</v>
      </c>
      <c r="AF2015" s="12">
        <f>(S2015/(1+0.1)+Z2015)/(VLOOKUP(A2015,[1]选股结果!$A$2:$AY$3002,51,FALSE))</f>
        <v>0.771132024160286</v>
      </c>
      <c r="AG2015" s="16"/>
      <c r="AH2015" s="12">
        <f>AD2015/VLOOKUP(A2015,[1]选股结果!$A$2:$AX$3002,35,FALSE)</f>
        <v>43.7276661754355</v>
      </c>
      <c r="AI2015" s="10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S2015/(1+0.13)+Z2015)</f>
        <v>90140676.8744248</v>
      </c>
      <c r="AJ2015" s="10">
        <f t="shared" si="133"/>
        <v>-34943908.0844248</v>
      </c>
      <c r="AK2015" s="18">
        <f>AD2015-VLOOKUP(A2015,[2]选股结果!$A$2:$G$4900,7,FALSE)</f>
        <v>56123343.39</v>
      </c>
    </row>
    <row r="2016" spans="1:37">
      <c r="A2016" s="5" t="s">
        <v>4065</v>
      </c>
      <c r="B2016" s="5" t="s">
        <v>4066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/>
      <c r="L2016" s="6">
        <v>0</v>
      </c>
      <c r="M2016" s="6">
        <v>0</v>
      </c>
      <c r="N2016" s="6"/>
      <c r="O2016" s="6">
        <v>0</v>
      </c>
      <c r="P2016" s="6">
        <v>130304795.47</v>
      </c>
      <c r="Q2016" s="6">
        <v>196305883.07</v>
      </c>
      <c r="R2016" s="6"/>
      <c r="S2016" s="6">
        <v>2052235027.62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795590271.69</v>
      </c>
      <c r="AA2016" s="6">
        <v>267351161.44</v>
      </c>
      <c r="AB2016" s="10">
        <f t="shared" si="136"/>
        <v>3020901277.74</v>
      </c>
      <c r="AC2016" s="10">
        <f t="shared" si="134"/>
        <v>3245481256.22</v>
      </c>
      <c r="AD2016" s="10">
        <f t="shared" si="135"/>
        <v>-224579978.48</v>
      </c>
      <c r="AE2016" s="12">
        <f>C2016/(1+0.13)/VLOOKUP(A2016,[1]选股结果!$A$2:$AX$3002,3,FALSE)</f>
        <v>0.908068006082459</v>
      </c>
      <c r="AF2016" s="12">
        <f>(S2016/(1+0.1)+Z2016)/(VLOOKUP(A2016,[1]选股结果!$A$2:$AY$3002,51,FALSE))</f>
        <v>0.98027073560522</v>
      </c>
      <c r="AG2016" s="16"/>
      <c r="AH2016" s="12">
        <f>AD2016/VLOOKUP(A2016,[1]选股结果!$A$2:$AX$3002,35,FALSE)</f>
        <v>-5.14156312413659</v>
      </c>
      <c r="AI2016" s="10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S2016/(1+0.13)+Z2016)</f>
        <v>103092413.495929</v>
      </c>
      <c r="AJ2016" s="10">
        <f t="shared" si="133"/>
        <v>-327672391.975928</v>
      </c>
      <c r="AK2016" s="18">
        <f>AD2016-VLOOKUP(A2016,[2]选股结果!$A$2:$G$4900,7,FALSE)</f>
        <v>-224842877.14</v>
      </c>
    </row>
    <row r="2017" spans="1:37">
      <c r="A2017" s="5" t="s">
        <v>4067</v>
      </c>
      <c r="B2017" s="5" t="s">
        <v>4068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/>
      <c r="L2017" s="6">
        <v>0</v>
      </c>
      <c r="M2017" s="6">
        <v>0</v>
      </c>
      <c r="N2017" s="6"/>
      <c r="O2017" s="6">
        <v>0</v>
      </c>
      <c r="P2017" s="6">
        <v>141260148</v>
      </c>
      <c r="Q2017" s="6">
        <v>46014108.01</v>
      </c>
      <c r="R2017" s="6"/>
      <c r="S2017" s="6">
        <v>828532750.79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180454068.7</v>
      </c>
      <c r="AA2017" s="6">
        <v>15389044.46</v>
      </c>
      <c r="AB2017" s="10">
        <f t="shared" si="136"/>
        <v>1812514673.33</v>
      </c>
      <c r="AC2017" s="10">
        <f t="shared" si="134"/>
        <v>1165636011.95</v>
      </c>
      <c r="AD2017" s="10">
        <f t="shared" si="135"/>
        <v>646878661.38</v>
      </c>
      <c r="AE2017" s="12">
        <f>C2017/(1+0.13)/VLOOKUP(A2017,[1]选股结果!$A$2:$AX$3002,3,FALSE)</f>
        <v>0.945079635028324</v>
      </c>
      <c r="AF2017" s="12">
        <f>(S2017/(1+0.1)+Z2017)/(VLOOKUP(A2017,[1]选股结果!$A$2:$AY$3002,51,FALSE))</f>
        <v>0.711181106498172</v>
      </c>
      <c r="AG2017" s="16"/>
      <c r="AH2017" s="12">
        <f>AD2017/VLOOKUP(A2017,[1]选股结果!$A$2:$AX$3002,35,FALSE)</f>
        <v>2.73917747397099</v>
      </c>
      <c r="AI2017" s="10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S2017/(1+0.13)+Z2017)</f>
        <v>399169218.442035</v>
      </c>
      <c r="AJ2017" s="10">
        <f t="shared" si="133"/>
        <v>247709442.937965</v>
      </c>
      <c r="AK2017" s="18">
        <f>AD2017-VLOOKUP(A2017,[2]选股结果!$A$2:$G$4900,7,FALSE)</f>
        <v>677381456.83</v>
      </c>
    </row>
    <row r="2018" spans="1:37">
      <c r="A2018" s="5" t="s">
        <v>4069</v>
      </c>
      <c r="B2018" s="5" t="s">
        <v>4070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/>
      <c r="L2018" s="6">
        <v>0</v>
      </c>
      <c r="M2018" s="6">
        <v>0</v>
      </c>
      <c r="N2018" s="6"/>
      <c r="O2018" s="6">
        <v>0</v>
      </c>
      <c r="P2018" s="6">
        <v>198320276.31</v>
      </c>
      <c r="Q2018" s="6">
        <v>10408233.42</v>
      </c>
      <c r="R2018" s="6"/>
      <c r="S2018" s="6">
        <v>3249511108.09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68586274.95</v>
      </c>
      <c r="AA2018" s="6">
        <v>158405805.55</v>
      </c>
      <c r="AB2018" s="10">
        <f t="shared" si="136"/>
        <v>3567103696.29</v>
      </c>
      <c r="AC2018" s="10">
        <f t="shared" si="134"/>
        <v>3674823464.9</v>
      </c>
      <c r="AD2018" s="10">
        <f t="shared" si="135"/>
        <v>-107719768.61</v>
      </c>
      <c r="AE2018" s="12">
        <f>C2018/(1+0.13)/VLOOKUP(A2018,[1]选股结果!$A$2:$AX$3002,3,FALSE)</f>
        <v>1.01758935287259</v>
      </c>
      <c r="AF2018" s="12">
        <f>(S2018/(1+0.1)+Z2018)/(VLOOKUP(A2018,[1]选股结果!$A$2:$AY$3002,51,FALSE))</f>
        <v>1.05566621827455</v>
      </c>
      <c r="AG2018" s="16"/>
      <c r="AH2018" s="12">
        <f>AD2018/VLOOKUP(A2018,[1]选股结果!$A$2:$AX$3002,35,FALSE)</f>
        <v>-0.920820059785242</v>
      </c>
      <c r="AI2018" s="10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S2018/(1+0.13)+Z2018)</f>
        <v>-80961527.4723015</v>
      </c>
      <c r="AJ2018" s="10">
        <f t="shared" si="133"/>
        <v>-26758241.1376987</v>
      </c>
      <c r="AK2018" s="18">
        <f>AD2018-VLOOKUP(A2018,[2]选股结果!$A$2:$G$4900,7,FALSE)</f>
        <v>-107719768.61</v>
      </c>
    </row>
    <row r="2019" spans="1:37">
      <c r="A2019" s="5" t="s">
        <v>4071</v>
      </c>
      <c r="B2019" s="5" t="s">
        <v>4072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/>
      <c r="L2019" s="6">
        <v>0</v>
      </c>
      <c r="M2019" s="6">
        <v>0</v>
      </c>
      <c r="N2019" s="6"/>
      <c r="O2019" s="6">
        <v>0</v>
      </c>
      <c r="P2019" s="6">
        <v>2394254553</v>
      </c>
      <c r="Q2019" s="6">
        <v>261721451</v>
      </c>
      <c r="R2019" s="6"/>
      <c r="S2019" s="6">
        <v>12960985301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2192637644</v>
      </c>
      <c r="AA2019" s="6">
        <v>458236527</v>
      </c>
      <c r="AB2019" s="10">
        <f t="shared" si="136"/>
        <v>21502308209</v>
      </c>
      <c r="AC2019" s="10">
        <f t="shared" si="134"/>
        <v>18006114025</v>
      </c>
      <c r="AD2019" s="10">
        <f t="shared" si="135"/>
        <v>3496194184</v>
      </c>
      <c r="AE2019" s="12">
        <f>C2019/(1+0.13)/VLOOKUP(A2019,[1]选股结果!$A$2:$AX$3002,3,FALSE)</f>
        <v>0.837137886628426</v>
      </c>
      <c r="AF2019" s="12">
        <f>(S2019/(1+0.1)+Z2019)/(VLOOKUP(A2019,[1]选股结果!$A$2:$AY$3002,51,FALSE))</f>
        <v>0.799745549056223</v>
      </c>
      <c r="AG2019" s="16"/>
      <c r="AH2019" s="12">
        <f>AD2019/VLOOKUP(A2019,[1]选股结果!$A$2:$AX$3002,35,FALSE)</f>
        <v>0.932460898755935</v>
      </c>
      <c r="AI2019" s="10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S2019/(1+0.13)+Z2019)</f>
        <v>3812211384.53982</v>
      </c>
      <c r="AJ2019" s="10">
        <f t="shared" si="133"/>
        <v>-316017200.539822</v>
      </c>
      <c r="AK2019" s="18">
        <f>AD2019-VLOOKUP(A2019,[2]选股结果!$A$2:$G$4900,7,FALSE)</f>
        <v>3494430268</v>
      </c>
    </row>
    <row r="2020" spans="1:37">
      <c r="A2020" s="5" t="s">
        <v>4073</v>
      </c>
      <c r="B2020" s="5" t="s">
        <v>4074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/>
      <c r="L2020" s="6">
        <v>0</v>
      </c>
      <c r="M2020" s="6">
        <v>0</v>
      </c>
      <c r="N2020" s="6"/>
      <c r="O2020" s="6">
        <v>0</v>
      </c>
      <c r="P2020" s="6">
        <v>206036229.95</v>
      </c>
      <c r="Q2020" s="6">
        <v>108066057.54</v>
      </c>
      <c r="R2020" s="6"/>
      <c r="S2020" s="6">
        <v>1257455054.38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211453689.22</v>
      </c>
      <c r="AA2020" s="6">
        <v>110398764.54</v>
      </c>
      <c r="AB2020" s="10">
        <f t="shared" si="136"/>
        <v>2034293369.79</v>
      </c>
      <c r="AC2020" s="10">
        <f t="shared" si="134"/>
        <v>1785343738.09</v>
      </c>
      <c r="AD2020" s="10">
        <f t="shared" si="135"/>
        <v>248949631.7</v>
      </c>
      <c r="AE2020" s="12">
        <f>C2020/(1+0.13)/VLOOKUP(A2020,[1]选股结果!$A$2:$AX$3002,3,FALSE)</f>
        <v>0.733960069184242</v>
      </c>
      <c r="AF2020" s="12">
        <f>(S2020/(1+0.1)+Z2020)/(VLOOKUP(A2020,[1]选股结果!$A$2:$AY$3002,51,FALSE))</f>
        <v>0.665047286425771</v>
      </c>
      <c r="AG2020" s="16"/>
      <c r="AH2020" s="12">
        <f>AD2020/VLOOKUP(A2020,[1]选股结果!$A$2:$AX$3002,35,FALSE)</f>
        <v>1.14277967506155</v>
      </c>
      <c r="AI2020" s="10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S2020/(1+0.13)+Z2020)</f>
        <v>712593825.577876</v>
      </c>
      <c r="AJ2020" s="10">
        <f t="shared" si="133"/>
        <v>-463644193.877876</v>
      </c>
      <c r="AK2020" s="18">
        <f>AD2020-VLOOKUP(A2020,[2]选股结果!$A$2:$G$4900,7,FALSE)</f>
        <v>256731163.23</v>
      </c>
    </row>
    <row r="2021" spans="1:37">
      <c r="A2021" s="5" t="s">
        <v>4075</v>
      </c>
      <c r="B2021" s="5" t="s">
        <v>4076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/>
      <c r="L2021" s="6">
        <v>0</v>
      </c>
      <c r="M2021" s="6">
        <v>0</v>
      </c>
      <c r="N2021" s="6"/>
      <c r="O2021" s="6">
        <v>0</v>
      </c>
      <c r="P2021" s="6">
        <v>3807560000</v>
      </c>
      <c r="Q2021" s="6">
        <v>455080000</v>
      </c>
      <c r="R2021" s="6"/>
      <c r="S2021" s="6">
        <v>74533050000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4150610000</v>
      </c>
      <c r="AA2021" s="6">
        <v>1436790000</v>
      </c>
      <c r="AB2021" s="10">
        <f t="shared" si="136"/>
        <v>91110230000</v>
      </c>
      <c r="AC2021" s="10">
        <f t="shared" si="134"/>
        <v>83928010000</v>
      </c>
      <c r="AD2021" s="10">
        <f t="shared" si="135"/>
        <v>7182220000</v>
      </c>
      <c r="AE2021" s="12">
        <f>C2021/(1+0.13)/VLOOKUP(A2021,[1]选股结果!$A$2:$AX$3002,3,FALSE)</f>
        <v>1.00730053619845</v>
      </c>
      <c r="AF2021" s="12">
        <f>(S2021/(1+0.1)+Z2021)/(VLOOKUP(A2021,[1]选股结果!$A$2:$AY$3002,51,FALSE))</f>
        <v>1.01816261565906</v>
      </c>
      <c r="AG2021" s="16"/>
      <c r="AH2021" s="12">
        <f>AD2021/VLOOKUP(A2021,[1]选股结果!$A$2:$AX$3002,35,FALSE)</f>
        <v>0.93397243422276</v>
      </c>
      <c r="AI2021" s="10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S2021/(1+0.13)+Z2021)</f>
        <v>516128672.566376</v>
      </c>
      <c r="AJ2021" s="10">
        <f t="shared" si="133"/>
        <v>6666091327.43362</v>
      </c>
      <c r="AK2021" s="18">
        <f>AD2021-VLOOKUP(A2021,[2]选股结果!$A$2:$G$4900,7,FALSE)</f>
        <v>7136320000</v>
      </c>
    </row>
    <row r="2022" spans="1:37">
      <c r="A2022" s="5" t="s">
        <v>4077</v>
      </c>
      <c r="B2022" s="5" t="s">
        <v>4078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/>
      <c r="L2022" s="6">
        <v>0</v>
      </c>
      <c r="M2022" s="6">
        <v>0</v>
      </c>
      <c r="N2022" s="6"/>
      <c r="O2022" s="6">
        <v>0</v>
      </c>
      <c r="P2022" s="6">
        <v>73753443.33</v>
      </c>
      <c r="Q2022" s="6">
        <v>2238212277.32</v>
      </c>
      <c r="R2022" s="6"/>
      <c r="S2022" s="6">
        <v>1820455574.31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1047591929.75</v>
      </c>
      <c r="AA2022" s="6">
        <v>2133466651.79</v>
      </c>
      <c r="AB2022" s="10">
        <f t="shared" si="136"/>
        <v>5269161163.96</v>
      </c>
      <c r="AC2022" s="10">
        <f t="shared" si="134"/>
        <v>5075267599.18</v>
      </c>
      <c r="AD2022" s="10">
        <f t="shared" si="135"/>
        <v>193893564.78</v>
      </c>
      <c r="AE2022" s="12">
        <f>C2022/(1+0.13)/VLOOKUP(A2022,[1]选股结果!$A$2:$AX$3002,3,FALSE)</f>
        <v>0.797845270665469</v>
      </c>
      <c r="AF2022" s="12">
        <f>(S2022/(1+0.1)+Z2022)/(VLOOKUP(A2022,[1]选股结果!$A$2:$AY$3002,51,FALSE))</f>
        <v>0.838142447449138</v>
      </c>
      <c r="AG2022" s="16"/>
      <c r="AH2022" s="12">
        <f>AD2022/VLOOKUP(A2022,[1]选股结果!$A$2:$AX$3002,35,FALSE)</f>
        <v>0.187114235196659</v>
      </c>
      <c r="AI2022" s="10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S2022/(1+0.13)+Z2022)</f>
        <v>565839170.277257</v>
      </c>
      <c r="AJ2022" s="10">
        <f t="shared" si="133"/>
        <v>-371945605.497257</v>
      </c>
      <c r="AK2022" s="18">
        <f>AD2022-VLOOKUP(A2022,[2]选股结果!$A$2:$G$4900,7,FALSE)</f>
        <v>1284804370.16</v>
      </c>
    </row>
    <row r="2023" spans="1:37">
      <c r="A2023" s="5" t="s">
        <v>4079</v>
      </c>
      <c r="B2023" s="5" t="s">
        <v>4080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/>
      <c r="L2023" s="6">
        <v>0</v>
      </c>
      <c r="M2023" s="6">
        <v>0</v>
      </c>
      <c r="N2023" s="6"/>
      <c r="O2023" s="6">
        <v>0</v>
      </c>
      <c r="P2023" s="6">
        <v>64042023.93</v>
      </c>
      <c r="Q2023" s="6">
        <v>475148936.38</v>
      </c>
      <c r="R2023" s="6"/>
      <c r="S2023" s="6">
        <v>2826383997.18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466095989.82</v>
      </c>
      <c r="AA2023" s="6">
        <v>336992964.32</v>
      </c>
      <c r="AB2023" s="10">
        <f t="shared" si="136"/>
        <v>3596203464.24</v>
      </c>
      <c r="AC2023" s="10">
        <f t="shared" si="134"/>
        <v>3693514975.25</v>
      </c>
      <c r="AD2023" s="10">
        <f t="shared" si="135"/>
        <v>-97311511.0099998</v>
      </c>
      <c r="AE2023" s="12">
        <f>C2023/(1+0.13)/VLOOKUP(A2023,[1]选股结果!$A$2:$AX$3002,3,FALSE)</f>
        <v>0.972915815869382</v>
      </c>
      <c r="AF2023" s="12">
        <f>(S2023/(1+0.1)+Z2023)/(VLOOKUP(A2023,[1]选股结果!$A$2:$AY$3002,51,FALSE))</f>
        <v>1.03197927026901</v>
      </c>
      <c r="AG2023" s="16"/>
      <c r="AH2023" s="12">
        <f>AD2023/VLOOKUP(A2023,[1]选股结果!$A$2:$AX$3002,35,FALSE)</f>
        <v>0.176499638786991</v>
      </c>
      <c r="AI2023" s="10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S2023/(1+0.13)+Z2023)</f>
        <v>-25850840.5654864</v>
      </c>
      <c r="AJ2023" s="10">
        <f t="shared" si="133"/>
        <v>-71460670.4445133</v>
      </c>
      <c r="AK2023" s="18">
        <f>AD2023-VLOOKUP(A2023,[2]选股结果!$A$2:$G$4900,7,FALSE)</f>
        <v>-80677295.3999998</v>
      </c>
    </row>
    <row r="2024" spans="1:37">
      <c r="A2024" s="5" t="s">
        <v>4081</v>
      </c>
      <c r="B2024" s="5" t="s">
        <v>4082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/>
      <c r="L2024" s="6">
        <v>0</v>
      </c>
      <c r="M2024" s="6">
        <v>0</v>
      </c>
      <c r="N2024" s="6"/>
      <c r="O2024" s="6">
        <v>0</v>
      </c>
      <c r="P2024" s="6">
        <v>49293100.71</v>
      </c>
      <c r="Q2024" s="6">
        <v>667889898.07</v>
      </c>
      <c r="R2024" s="6"/>
      <c r="S2024" s="6">
        <v>644527673.23</v>
      </c>
      <c r="T2024" s="6">
        <v>2817773.27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217883868.82</v>
      </c>
      <c r="AA2024" s="6">
        <v>556665536.95</v>
      </c>
      <c r="AB2024" s="10">
        <f t="shared" si="136"/>
        <v>1479213787.07</v>
      </c>
      <c r="AC2024" s="10">
        <f t="shared" si="134"/>
        <v>1471187952.98</v>
      </c>
      <c r="AD2024" s="10">
        <f t="shared" si="135"/>
        <v>8025834.09000015</v>
      </c>
      <c r="AE2024" s="12">
        <f>C2024/(1+0.13)/VLOOKUP(A2024,[1]选股结果!$A$2:$AX$3002,3,FALSE)</f>
        <v>0.914543855221703</v>
      </c>
      <c r="AF2024" s="12">
        <f>(S2024/(1+0.1)+Z2024)/(VLOOKUP(A2024,[1]选股结果!$A$2:$AY$3002,51,FALSE))</f>
        <v>1.26142417588189</v>
      </c>
      <c r="AG2024" s="16"/>
      <c r="AH2024" s="12">
        <f>AD2024/VLOOKUP(A2024,[1]选股结果!$A$2:$AX$3002,35,FALSE)</f>
        <v>-0.0477995267660773</v>
      </c>
      <c r="AI2024" s="10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S2024/(1+0.13)+Z2024)</f>
        <v>-151031714.734956</v>
      </c>
      <c r="AJ2024" s="10">
        <f t="shared" si="133"/>
        <v>159057548.824956</v>
      </c>
      <c r="AK2024" s="18">
        <f>AD2024-VLOOKUP(A2024,[2]选股结果!$A$2:$G$4900,7,FALSE)</f>
        <v>8806105.30000015</v>
      </c>
    </row>
    <row r="2025" spans="1:37">
      <c r="A2025" s="5" t="s">
        <v>4083</v>
      </c>
      <c r="B2025" s="5" t="s">
        <v>4084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/>
      <c r="L2025" s="6">
        <v>0</v>
      </c>
      <c r="M2025" s="6">
        <v>0</v>
      </c>
      <c r="N2025" s="6"/>
      <c r="O2025" s="6">
        <v>0</v>
      </c>
      <c r="P2025" s="6">
        <v>3372784488</v>
      </c>
      <c r="Q2025" s="6">
        <v>460806748</v>
      </c>
      <c r="R2025" s="6"/>
      <c r="S2025" s="6">
        <v>83441980029</v>
      </c>
      <c r="T2025" s="6">
        <v>257746005</v>
      </c>
      <c r="U2025" s="6">
        <v>5210587</v>
      </c>
      <c r="V2025" s="6">
        <v>0</v>
      </c>
      <c r="W2025" s="6">
        <v>0</v>
      </c>
      <c r="X2025" s="6">
        <v>184945208</v>
      </c>
      <c r="Y2025" s="6">
        <v>0</v>
      </c>
      <c r="Z2025" s="6">
        <v>3871142040</v>
      </c>
      <c r="AA2025" s="6">
        <v>456932392</v>
      </c>
      <c r="AB2025" s="10">
        <f t="shared" si="136"/>
        <v>100818794139</v>
      </c>
      <c r="AC2025" s="10">
        <f t="shared" si="134"/>
        <v>91590740749</v>
      </c>
      <c r="AD2025" s="10">
        <f t="shared" si="135"/>
        <v>9228053390</v>
      </c>
      <c r="AE2025" s="12">
        <f>C2025/(1+0.13)/VLOOKUP(A2025,[1]选股结果!$A$2:$AX$3002,3,FALSE)</f>
        <v>1.00997286751357</v>
      </c>
      <c r="AF2025" s="12">
        <f>(S2025/(1+0.1)+Z2025)/(VLOOKUP(A2025,[1]选股结果!$A$2:$AY$3002,51,FALSE))</f>
        <v>1.02958398412607</v>
      </c>
      <c r="AG2025" s="16"/>
      <c r="AH2025" s="12">
        <f>AD2025/VLOOKUP(A2025,[1]选股结果!$A$2:$AX$3002,35,FALSE)</f>
        <v>1.31378842828655</v>
      </c>
      <c r="AI2025" s="10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S2025/(1+0.13)+Z2025)</f>
        <v>-276997992.654877</v>
      </c>
      <c r="AJ2025" s="10">
        <f t="shared" si="133"/>
        <v>9505051382.65488</v>
      </c>
      <c r="AK2025" s="18">
        <f>AD2025-VLOOKUP(A2025,[2]选股结果!$A$2:$G$4900,7,FALSE)</f>
        <v>9210096706</v>
      </c>
    </row>
    <row r="2026" spans="1:37">
      <c r="A2026" s="5" t="s">
        <v>4085</v>
      </c>
      <c r="B2026" s="5" t="s">
        <v>4086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/>
      <c r="L2026" s="6">
        <v>0</v>
      </c>
      <c r="M2026" s="6">
        <v>0</v>
      </c>
      <c r="N2026" s="6"/>
      <c r="O2026" s="6">
        <v>0</v>
      </c>
      <c r="P2026" s="6">
        <v>6864702238.75</v>
      </c>
      <c r="Q2026" s="6">
        <v>203553700.23</v>
      </c>
      <c r="R2026" s="6"/>
      <c r="S2026" s="6">
        <v>3318062058.59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1912111549.06</v>
      </c>
      <c r="AA2026" s="6">
        <v>857907503.78</v>
      </c>
      <c r="AB2026" s="10">
        <f t="shared" si="136"/>
        <v>19038883619.19</v>
      </c>
      <c r="AC2026" s="10">
        <f t="shared" si="134"/>
        <v>12952783350.18</v>
      </c>
      <c r="AD2026" s="10">
        <f t="shared" si="135"/>
        <v>6086100269.01</v>
      </c>
      <c r="AE2026" s="12">
        <f>C2026/(1+0.13)/VLOOKUP(A2026,[1]选股结果!$A$2:$AX$3002,3,FALSE)</f>
        <v>0.965897833823377</v>
      </c>
      <c r="AF2026" s="12">
        <f>(S2026/(1+0.1)+Z2026)/(VLOOKUP(A2026,[1]选股结果!$A$2:$AY$3002,51,FALSE))</f>
        <v>0.463509815794306</v>
      </c>
      <c r="AG2026" s="16"/>
      <c r="AH2026" s="12">
        <f>AD2026/VLOOKUP(A2026,[1]选股结果!$A$2:$AX$3002,35,FALSE)</f>
        <v>1.23566239793242</v>
      </c>
      <c r="AI2026" s="10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S2026/(1+0.13)+Z2026)</f>
        <v>5784618804.0531</v>
      </c>
      <c r="AJ2026" s="10">
        <f t="shared" si="133"/>
        <v>301481464.9569</v>
      </c>
      <c r="AK2026" s="18">
        <f>AD2026-VLOOKUP(A2026,[2]选股结果!$A$2:$G$4900,7,FALSE)</f>
        <v>6086100269.01</v>
      </c>
    </row>
    <row r="2027" spans="1:37">
      <c r="A2027" s="5" t="s">
        <v>4087</v>
      </c>
      <c r="B2027" s="5" t="s">
        <v>4088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/>
      <c r="L2027" s="6">
        <v>0</v>
      </c>
      <c r="M2027" s="6">
        <v>0</v>
      </c>
      <c r="N2027" s="6"/>
      <c r="O2027" s="6">
        <v>0</v>
      </c>
      <c r="P2027" s="6">
        <v>492660594.96</v>
      </c>
      <c r="Q2027" s="6">
        <v>252559725.48</v>
      </c>
      <c r="R2027" s="6"/>
      <c r="S2027" s="6">
        <v>4956229630.39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742917408.82</v>
      </c>
      <c r="AA2027" s="6">
        <v>420125739.77</v>
      </c>
      <c r="AB2027" s="10">
        <f t="shared" si="136"/>
        <v>8480721540.88</v>
      </c>
      <c r="AC2027" s="10">
        <f t="shared" si="134"/>
        <v>6611933373.94</v>
      </c>
      <c r="AD2027" s="10">
        <f t="shared" si="135"/>
        <v>1868788166.94</v>
      </c>
      <c r="AE2027" s="12">
        <f>C2027/(1+0.13)/VLOOKUP(A2027,[1]选股结果!$A$2:$AX$3002,3,FALSE)</f>
        <v>0.734241639344903</v>
      </c>
      <c r="AF2027" s="12">
        <f>(S2027/(1+0.1)+Z2027)/(VLOOKUP(A2027,[1]选股结果!$A$2:$AY$3002,51,FALSE))</f>
        <v>0.677027995702224</v>
      </c>
      <c r="AG2027" s="16"/>
      <c r="AH2027" s="12">
        <f>AD2027/VLOOKUP(A2027,[1]选股结果!$A$2:$AX$3002,35,FALSE)</f>
        <v>1.15671996803832</v>
      </c>
      <c r="AI2027" s="10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S2027/(1+0.13)+Z2027)</f>
        <v>2623422238.80089</v>
      </c>
      <c r="AJ2027" s="10">
        <f t="shared" si="133"/>
        <v>-754634071.860886</v>
      </c>
      <c r="AK2027" s="18">
        <f>AD2027-VLOOKUP(A2027,[2]选股结果!$A$2:$G$4900,7,FALSE)</f>
        <v>1868430434.4</v>
      </c>
    </row>
    <row r="2028" spans="1:37">
      <c r="A2028" s="5" t="s">
        <v>4089</v>
      </c>
      <c r="B2028" s="5" t="s">
        <v>4090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/>
      <c r="L2028" s="6">
        <v>0</v>
      </c>
      <c r="M2028" s="6">
        <v>0</v>
      </c>
      <c r="N2028" s="6"/>
      <c r="O2028" s="6">
        <v>0</v>
      </c>
      <c r="P2028" s="6">
        <v>75029784.73</v>
      </c>
      <c r="Q2028" s="6">
        <v>208189197.23</v>
      </c>
      <c r="R2028" s="6"/>
      <c r="S2028" s="6">
        <v>10586005260.42</v>
      </c>
      <c r="T2028" s="6">
        <v>-20622738.82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146242311.9</v>
      </c>
      <c r="AA2028" s="6">
        <v>329542582</v>
      </c>
      <c r="AB2028" s="10">
        <f t="shared" si="136"/>
        <v>11520528020.44</v>
      </c>
      <c r="AC2028" s="10">
        <f t="shared" si="134"/>
        <v>11116197200.23</v>
      </c>
      <c r="AD2028" s="10">
        <f t="shared" si="135"/>
        <v>404330820.210001</v>
      </c>
      <c r="AE2028" s="12">
        <f>C2028/(1+0.13)/VLOOKUP(A2028,[1]选股结果!$A$2:$AX$3002,3,FALSE)</f>
        <v>0.955401095587892</v>
      </c>
      <c r="AF2028" s="12">
        <f>(S2028/(1+0.1)+Z2028)/(VLOOKUP(A2028,[1]选股结果!$A$2:$AY$3002,51,FALSE))</f>
        <v>0.928651355566406</v>
      </c>
      <c r="AG2028" s="16"/>
      <c r="AH2028" s="12">
        <f>AD2028/VLOOKUP(A2028,[1]选股结果!$A$2:$AX$3002,35,FALSE)</f>
        <v>1.60874402347934</v>
      </c>
      <c r="AI2028" s="10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S2028/(1+0.13)+Z2028)</f>
        <v>1006118839.38071</v>
      </c>
      <c r="AJ2028" s="10">
        <f t="shared" si="133"/>
        <v>-601788019.170708</v>
      </c>
      <c r="AK2028" s="18">
        <f>AD2028-VLOOKUP(A2028,[2]选股结果!$A$2:$G$4900,7,FALSE)</f>
        <v>404332524.150001</v>
      </c>
    </row>
    <row r="2029" spans="1:37">
      <c r="A2029" s="5" t="s">
        <v>4091</v>
      </c>
      <c r="B2029" s="5" t="s">
        <v>4092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/>
      <c r="L2029" s="6">
        <v>0</v>
      </c>
      <c r="M2029" s="6">
        <v>0</v>
      </c>
      <c r="N2029" s="6"/>
      <c r="O2029" s="6">
        <v>0</v>
      </c>
      <c r="P2029" s="6">
        <v>448638052.19</v>
      </c>
      <c r="Q2029" s="6">
        <v>293803582.81</v>
      </c>
      <c r="R2029" s="6"/>
      <c r="S2029" s="6">
        <v>3268684462.72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926121211.79</v>
      </c>
      <c r="AA2029" s="6">
        <v>1656202496.6</v>
      </c>
      <c r="AB2029" s="10">
        <f t="shared" si="136"/>
        <v>6824647657.1</v>
      </c>
      <c r="AC2029" s="10">
        <f t="shared" si="134"/>
        <v>6299646223.3</v>
      </c>
      <c r="AD2029" s="10">
        <f t="shared" si="135"/>
        <v>525001433.800001</v>
      </c>
      <c r="AE2029" s="12">
        <f>C2029/(1+0.13)/VLOOKUP(A2029,[1]选股结果!$A$2:$AX$3002,3,FALSE)</f>
        <v>0.705956006578041</v>
      </c>
      <c r="AF2029" s="12">
        <f>(S2029/(1+0.1)+Z2029)/(VLOOKUP(A2029,[1]选股结果!$A$2:$AY$3002,51,FALSE))</f>
        <v>0.504951377782347</v>
      </c>
      <c r="AG2029" s="16"/>
      <c r="AH2029" s="12">
        <f>AD2029/VLOOKUP(A2029,[1]选股结果!$A$2:$AX$3002,35,FALSE)</f>
        <v>-34.6692971702843</v>
      </c>
      <c r="AI2029" s="10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S2029/(1+0.13)+Z2029)</f>
        <v>3900104700.39867</v>
      </c>
      <c r="AJ2029" s="10">
        <f t="shared" si="133"/>
        <v>-3375103266.59867</v>
      </c>
      <c r="AK2029" s="18">
        <f>AD2029-VLOOKUP(A2029,[2]选股结果!$A$2:$G$4900,7,FALSE)</f>
        <v>525821485.600001</v>
      </c>
    </row>
    <row r="2030" spans="1:37">
      <c r="A2030" s="5" t="s">
        <v>4093</v>
      </c>
      <c r="B2030" s="5" t="s">
        <v>4094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/>
      <c r="L2030" s="6">
        <v>0</v>
      </c>
      <c r="M2030" s="6">
        <v>0</v>
      </c>
      <c r="N2030" s="6"/>
      <c r="O2030" s="6">
        <v>0</v>
      </c>
      <c r="P2030" s="6">
        <v>417652945.97</v>
      </c>
      <c r="Q2030" s="6">
        <v>146774752.48</v>
      </c>
      <c r="R2030" s="6"/>
      <c r="S2030" s="6">
        <v>7299252192.07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204234426.59</v>
      </c>
      <c r="AA2030" s="6">
        <v>219493913.38</v>
      </c>
      <c r="AB2030" s="10">
        <f t="shared" si="136"/>
        <v>8712045498.61</v>
      </c>
      <c r="AC2030" s="10">
        <f t="shared" si="134"/>
        <v>8140633478.01</v>
      </c>
      <c r="AD2030" s="10">
        <f t="shared" si="135"/>
        <v>571412020.6</v>
      </c>
      <c r="AE2030" s="12">
        <f>C2030/(1+0.13)/VLOOKUP(A2030,[1]选股结果!$A$2:$AX$3002,3,FALSE)</f>
        <v>4.66553234275216</v>
      </c>
      <c r="AF2030" s="12">
        <f>(S2030/(1+0.1)+Z2030)/(VLOOKUP(A2030,[1]选股结果!$A$2:$AY$3002,51,FALSE))</f>
        <v>6.88766826992745</v>
      </c>
      <c r="AG2030" s="16"/>
      <c r="AH2030" s="12">
        <f>AD2030/VLOOKUP(A2030,[1]选股结果!$A$2:$AX$3002,35,FALSE)</f>
        <v>1.24525944871042</v>
      </c>
      <c r="AI2030" s="10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S2030/(1+0.13)+Z2030)</f>
        <v>-5670682325.50124</v>
      </c>
      <c r="AJ2030" s="10">
        <f t="shared" si="133"/>
        <v>6242094346.10124</v>
      </c>
      <c r="AK2030" s="18">
        <f>AD2030-VLOOKUP(A2030,[2]选股结果!$A$2:$G$4900,7,FALSE)</f>
        <v>577941817.98</v>
      </c>
    </row>
    <row r="2031" spans="1:37">
      <c r="A2031" s="5" t="s">
        <v>4095</v>
      </c>
      <c r="B2031" s="5" t="s">
        <v>4096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/>
      <c r="L2031" s="6">
        <v>0</v>
      </c>
      <c r="M2031" s="6">
        <v>0</v>
      </c>
      <c r="N2031" s="6"/>
      <c r="O2031" s="6">
        <v>0</v>
      </c>
      <c r="P2031" s="6">
        <v>36940555.7</v>
      </c>
      <c r="Q2031" s="6">
        <v>135860805.26</v>
      </c>
      <c r="R2031" s="6"/>
      <c r="S2031" s="6">
        <v>964046459.84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118759569.67</v>
      </c>
      <c r="AA2031" s="6">
        <v>100947850.78</v>
      </c>
      <c r="AB2031" s="10">
        <f t="shared" si="136"/>
        <v>1095160544.1</v>
      </c>
      <c r="AC2031" s="10">
        <f t="shared" si="134"/>
        <v>1220694435.99</v>
      </c>
      <c r="AD2031" s="10">
        <f t="shared" si="135"/>
        <v>-125533891.89</v>
      </c>
      <c r="AE2031" s="12">
        <f>C2031/(1+0.13)/VLOOKUP(A2031,[1]选股结果!$A$2:$AX$3002,3,FALSE)</f>
        <v>0.721322939430738</v>
      </c>
      <c r="AF2031" s="12">
        <f>(S2031/(1+0.1)+Z2031)/(VLOOKUP(A2031,[1]选股结果!$A$2:$AY$3002,51,FALSE))</f>
        <v>0.817408263788424</v>
      </c>
      <c r="AG2031" s="16"/>
      <c r="AH2031" s="12">
        <f>AD2031/VLOOKUP(A2031,[1]选股结果!$A$2:$AX$3002,35,FALSE)</f>
        <v>10.4177540645633</v>
      </c>
      <c r="AI2031" s="10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S2031/(1+0.13)+Z2031)</f>
        <v>245566346.834602</v>
      </c>
      <c r="AJ2031" s="10">
        <f t="shared" si="133"/>
        <v>-371100238.724602</v>
      </c>
      <c r="AK2031" s="18">
        <f>AD2031-VLOOKUP(A2031,[2]选股结果!$A$2:$G$4900,7,FALSE)</f>
        <v>-121661948.77</v>
      </c>
    </row>
    <row r="2032" spans="1:37">
      <c r="A2032" s="5" t="s">
        <v>4097</v>
      </c>
      <c r="B2032" s="5" t="s">
        <v>4098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/>
      <c r="L2032" s="6">
        <v>0</v>
      </c>
      <c r="M2032" s="6">
        <v>0</v>
      </c>
      <c r="N2032" s="6"/>
      <c r="O2032" s="6">
        <v>0</v>
      </c>
      <c r="P2032" s="6">
        <v>140529160.22</v>
      </c>
      <c r="Q2032" s="6">
        <v>205801134.56</v>
      </c>
      <c r="R2032" s="6"/>
      <c r="S2032" s="6">
        <v>2063917172.2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455955968.5</v>
      </c>
      <c r="AA2032" s="6">
        <v>307919074.08</v>
      </c>
      <c r="AB2032" s="10">
        <f t="shared" si="136"/>
        <v>2880019859.38</v>
      </c>
      <c r="AC2032" s="10">
        <f t="shared" si="134"/>
        <v>2968321375</v>
      </c>
      <c r="AD2032" s="10">
        <f t="shared" si="135"/>
        <v>-88301515.6199994</v>
      </c>
      <c r="AE2032" s="12">
        <f>C2032/(1+0.13)/VLOOKUP(A2032,[1]选股结果!$A$2:$AX$3002,3,FALSE)</f>
        <v>0.850811988100371</v>
      </c>
      <c r="AF2032" s="12">
        <f>(S2032/(1+0.1)+Z2032)/(VLOOKUP(A2032,[1]选股结果!$A$2:$AY$3002,51,FALSE))</f>
        <v>0.928905869533112</v>
      </c>
      <c r="AG2032" s="16"/>
      <c r="AH2032" s="12">
        <f>AD2032/VLOOKUP(A2032,[1]选股结果!$A$2:$AX$3002,35,FALSE)</f>
        <v>-0.363764220366943</v>
      </c>
      <c r="AI2032" s="10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S2032/(1+0.13)+Z2032)</f>
        <v>228312085.551682</v>
      </c>
      <c r="AJ2032" s="10">
        <f t="shared" si="133"/>
        <v>-316613601.171681</v>
      </c>
      <c r="AK2032" s="18">
        <f>AD2032-VLOOKUP(A2032,[2]选股结果!$A$2:$G$4900,7,FALSE)</f>
        <v>-87152792.8599994</v>
      </c>
    </row>
    <row r="2033" spans="1:37">
      <c r="A2033" s="5" t="s">
        <v>4099</v>
      </c>
      <c r="B2033" s="5" t="s">
        <v>4100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/>
      <c r="L2033" s="6">
        <v>0</v>
      </c>
      <c r="M2033" s="6">
        <v>0</v>
      </c>
      <c r="N2033" s="6"/>
      <c r="O2033" s="6">
        <v>0</v>
      </c>
      <c r="P2033" s="6">
        <v>26311024.35</v>
      </c>
      <c r="Q2033" s="6">
        <v>54867130.47</v>
      </c>
      <c r="R2033" s="6"/>
      <c r="S2033" s="6">
        <v>504143323.4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48994231.65</v>
      </c>
      <c r="AA2033" s="6">
        <v>49269467.86</v>
      </c>
      <c r="AB2033" s="10">
        <f t="shared" si="136"/>
        <v>605860586.83</v>
      </c>
      <c r="AC2033" s="10">
        <f t="shared" si="134"/>
        <v>628718047.26</v>
      </c>
      <c r="AD2033" s="10">
        <f t="shared" si="135"/>
        <v>-22857460.4299999</v>
      </c>
      <c r="AE2033" s="12">
        <f>C2033/(1+0.13)/VLOOKUP(A2033,[1]选股结果!$A$2:$AX$3002,3,FALSE)</f>
        <v>0.888503165951832</v>
      </c>
      <c r="AF2033" s="12">
        <f>(S2033/(1+0.1)+Z2033)/(VLOOKUP(A2033,[1]选股结果!$A$2:$AY$3002,51,FALSE))</f>
        <v>0.899986030244555</v>
      </c>
      <c r="AG2033" s="16"/>
      <c r="AH2033" s="12">
        <f>AD2033/VLOOKUP(A2033,[1]选股结果!$A$2:$AX$3002,35,FALSE)</f>
        <v>-1.76185004198856</v>
      </c>
      <c r="AI2033" s="10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S2033/(1+0.13)+Z2033)</f>
        <v>68543699.1876992</v>
      </c>
      <c r="AJ2033" s="10">
        <f t="shared" si="133"/>
        <v>-91401159.6176991</v>
      </c>
      <c r="AK2033" s="18">
        <f>AD2033-VLOOKUP(A2033,[2]选股结果!$A$2:$G$4900,7,FALSE)</f>
        <v>-22825800.1199999</v>
      </c>
    </row>
    <row r="2034" spans="1:37">
      <c r="A2034" s="5" t="s">
        <v>4101</v>
      </c>
      <c r="B2034" s="5" t="s">
        <v>4102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/>
      <c r="L2034" s="6">
        <v>0</v>
      </c>
      <c r="M2034" s="6">
        <v>0</v>
      </c>
      <c r="N2034" s="6"/>
      <c r="O2034" s="6">
        <v>0</v>
      </c>
      <c r="P2034" s="6">
        <v>138851186.83</v>
      </c>
      <c r="Q2034" s="6">
        <v>42553570.48</v>
      </c>
      <c r="R2034" s="6"/>
      <c r="S2034" s="6">
        <v>2548287126.11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507408071.21</v>
      </c>
      <c r="AA2034" s="6">
        <v>133504866.91</v>
      </c>
      <c r="AB2034" s="10">
        <f t="shared" si="136"/>
        <v>3702907134.37</v>
      </c>
      <c r="AC2034" s="10">
        <f t="shared" si="134"/>
        <v>3328051251.06</v>
      </c>
      <c r="AD2034" s="10">
        <f t="shared" si="135"/>
        <v>374855883.31</v>
      </c>
      <c r="AE2034" s="12">
        <f>C2034/(1+0.13)/VLOOKUP(A2034,[1]选股结果!$A$2:$AX$3002,3,FALSE)</f>
        <v>0.956657153893692</v>
      </c>
      <c r="AF2034" s="12">
        <f>(S2034/(1+0.1)+Z2034)/(VLOOKUP(A2034,[1]选股结果!$A$2:$AY$3002,51,FALSE))</f>
        <v>0.87813128248011</v>
      </c>
      <c r="AG2034" s="16"/>
      <c r="AH2034" s="12">
        <f>AD2034/VLOOKUP(A2034,[1]选股结果!$A$2:$AX$3002,35,FALSE)</f>
        <v>2.88843902874338</v>
      </c>
      <c r="AI2034" s="10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S2034/(1+0.13)+Z2034)</f>
        <v>453427904.510176</v>
      </c>
      <c r="AJ2034" s="10">
        <f t="shared" si="133"/>
        <v>-78572021.2001762</v>
      </c>
      <c r="AK2034" s="18">
        <f>AD2034-VLOOKUP(A2034,[2]选股结果!$A$2:$G$4900,7,FALSE)</f>
        <v>375582158.25</v>
      </c>
    </row>
    <row r="2035" spans="1:37">
      <c r="A2035" s="5" t="s">
        <v>4103</v>
      </c>
      <c r="B2035" s="5" t="s">
        <v>4104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/>
      <c r="L2035" s="6">
        <v>0</v>
      </c>
      <c r="M2035" s="6">
        <v>0</v>
      </c>
      <c r="N2035" s="6"/>
      <c r="O2035" s="6">
        <v>0</v>
      </c>
      <c r="P2035" s="6">
        <v>1543914122.37</v>
      </c>
      <c r="Q2035" s="6">
        <v>1059277048.08</v>
      </c>
      <c r="R2035" s="6"/>
      <c r="S2035" s="6">
        <v>43852726699.51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2941418592.41</v>
      </c>
      <c r="AA2035" s="6">
        <v>1016282250.63</v>
      </c>
      <c r="AB2035" s="10">
        <f t="shared" si="136"/>
        <v>46941727324.34</v>
      </c>
      <c r="AC2035" s="10">
        <f t="shared" si="134"/>
        <v>49354341664.92</v>
      </c>
      <c r="AD2035" s="10">
        <f t="shared" si="135"/>
        <v>-2412614340.57999</v>
      </c>
      <c r="AE2035" s="12">
        <f>C2035/(1+0.13)/VLOOKUP(A2035,[1]选股结果!$A$2:$AX$3002,3,FALSE)</f>
        <v>1.01615646728303</v>
      </c>
      <c r="AF2035" s="12">
        <f>(S2035/(1+0.1)+Z2035)/(VLOOKUP(A2035,[1]选股结果!$A$2:$AY$3002,51,FALSE))</f>
        <v>1.11451465017896</v>
      </c>
      <c r="AG2035" s="16"/>
      <c r="AH2035" s="12">
        <f>AD2035/VLOOKUP(A2035,[1]选股结果!$A$2:$AX$3002,35,FALSE)</f>
        <v>-1.89685913254088</v>
      </c>
      <c r="AI2035" s="10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S2035/(1+0.13)+Z2035)</f>
        <v>-3340015204.1492</v>
      </c>
      <c r="AJ2035" s="10">
        <f t="shared" si="133"/>
        <v>927400863.569206</v>
      </c>
      <c r="AK2035" s="18">
        <f>AD2035-VLOOKUP(A2035,[2]选股结果!$A$2:$G$4900,7,FALSE)</f>
        <v>-2430709157.02999</v>
      </c>
    </row>
    <row r="2036" spans="1:37">
      <c r="A2036" s="5" t="s">
        <v>4105</v>
      </c>
      <c r="B2036" s="5" t="s">
        <v>4106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/>
      <c r="L2036" s="6">
        <v>0</v>
      </c>
      <c r="M2036" s="6">
        <v>0</v>
      </c>
      <c r="N2036" s="6"/>
      <c r="O2036" s="6">
        <v>0</v>
      </c>
      <c r="P2036" s="6">
        <v>92172261.56</v>
      </c>
      <c r="Q2036" s="6">
        <v>10142003.24</v>
      </c>
      <c r="R2036" s="6"/>
      <c r="S2036" s="6">
        <v>296024746.76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81288287.38</v>
      </c>
      <c r="AA2036" s="6">
        <v>52325604.91</v>
      </c>
      <c r="AB2036" s="10">
        <f t="shared" si="136"/>
        <v>851238420.73</v>
      </c>
      <c r="AC2036" s="10">
        <f t="shared" si="134"/>
        <v>521810900.61</v>
      </c>
      <c r="AD2036" s="10">
        <f t="shared" si="135"/>
        <v>329427520.12</v>
      </c>
      <c r="AE2036" s="12">
        <f>C2036/(1+0.13)/VLOOKUP(A2036,[1]选股结果!$A$2:$AX$3002,3,FALSE)</f>
        <v>0.543969964398017</v>
      </c>
      <c r="AF2036" s="12">
        <f>(S2036/(1+0.1)+Z2036)/(VLOOKUP(A2036,[1]选股结果!$A$2:$AY$3002,51,FALSE))</f>
        <v>0.559839480107876</v>
      </c>
      <c r="AG2036" s="16"/>
      <c r="AH2036" s="12">
        <f>AD2036/VLOOKUP(A2036,[1]选股结果!$A$2:$AX$3002,35,FALSE)</f>
        <v>0.941836604952671</v>
      </c>
      <c r="AI2036" s="10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S2036/(1+0.13)+Z2036)</f>
        <v>282639628.747522</v>
      </c>
      <c r="AJ2036" s="10">
        <f t="shared" si="133"/>
        <v>46787891.3724779</v>
      </c>
      <c r="AK2036" s="18">
        <f>AD2036-VLOOKUP(A2036,[2]选股结果!$A$2:$G$4900,7,FALSE)</f>
        <v>329440696.99</v>
      </c>
    </row>
    <row r="2037" spans="1:37">
      <c r="A2037" s="5" t="s">
        <v>4107</v>
      </c>
      <c r="B2037" s="5" t="s">
        <v>4108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/>
      <c r="L2037" s="6">
        <v>0</v>
      </c>
      <c r="M2037" s="6">
        <v>0</v>
      </c>
      <c r="N2037" s="6"/>
      <c r="O2037" s="6">
        <v>0</v>
      </c>
      <c r="P2037" s="6">
        <v>79563153.38</v>
      </c>
      <c r="Q2037" s="6">
        <v>141800077.5</v>
      </c>
      <c r="R2037" s="6"/>
      <c r="S2037" s="6">
        <v>6174030060.17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130049804.92</v>
      </c>
      <c r="AA2037" s="6">
        <v>222084892.66</v>
      </c>
      <c r="AB2037" s="10">
        <f t="shared" si="136"/>
        <v>6488710582.96</v>
      </c>
      <c r="AC2037" s="10">
        <f t="shared" si="134"/>
        <v>6605727911.13</v>
      </c>
      <c r="AD2037" s="10">
        <f t="shared" si="135"/>
        <v>-117017328.17</v>
      </c>
      <c r="AE2037" s="12">
        <f>C2037/(1+0.13)/VLOOKUP(A2037,[1]选股结果!$A$2:$AX$3002,3,FALSE)</f>
        <v>1.01082833149856</v>
      </c>
      <c r="AF2037" s="12">
        <f>(S2037/(1+0.1)+Z2037)/(VLOOKUP(A2037,[1]选股结果!$A$2:$AY$3002,51,FALSE))</f>
        <v>1.04122262958812</v>
      </c>
      <c r="AG2037" s="16"/>
      <c r="AH2037" s="12">
        <f>AD2037/VLOOKUP(A2037,[1]选股结果!$A$2:$AX$3002,35,FALSE)</f>
        <v>-0.809094647725054</v>
      </c>
      <c r="AI2037" s="10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S2037/(1+0.13)+Z2037)</f>
        <v>-78349893.2396479</v>
      </c>
      <c r="AJ2037" s="10">
        <f t="shared" si="133"/>
        <v>-38667434.9303522</v>
      </c>
      <c r="AK2037" s="18">
        <f>AD2037-VLOOKUP(A2037,[2]选股结果!$A$2:$G$4900,7,FALSE)</f>
        <v>-116851987.11</v>
      </c>
    </row>
    <row r="2038" spans="1:37">
      <c r="A2038" s="5" t="s">
        <v>4109</v>
      </c>
      <c r="B2038" s="5" t="s">
        <v>4110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/>
      <c r="L2038" s="6">
        <v>0</v>
      </c>
      <c r="M2038" s="6">
        <v>0</v>
      </c>
      <c r="N2038" s="6"/>
      <c r="O2038" s="6">
        <v>0</v>
      </c>
      <c r="P2038" s="6">
        <v>2938094799.46</v>
      </c>
      <c r="Q2038" s="6">
        <v>4877440506.59</v>
      </c>
      <c r="R2038" s="6"/>
      <c r="S2038" s="6">
        <v>6056995431.45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655813738.55</v>
      </c>
      <c r="AA2038" s="6">
        <v>13446305648.37</v>
      </c>
      <c r="AB2038" s="10">
        <f t="shared" si="136"/>
        <v>23779424964.54</v>
      </c>
      <c r="AC2038" s="10">
        <f t="shared" si="134"/>
        <v>23097209617.83</v>
      </c>
      <c r="AD2038" s="10">
        <f t="shared" si="135"/>
        <v>682215346.709999</v>
      </c>
      <c r="AE2038" s="12">
        <f>C2038/(1+0.13)/VLOOKUP(A2038,[1]选股结果!$A$2:$AX$3002,3,FALSE)</f>
        <v>1.11000184618918</v>
      </c>
      <c r="AF2038" s="12">
        <f>(S2038/(1+0.1)+Z2038)/(VLOOKUP(A2038,[1]选股结果!$A$2:$AY$3002,51,FALSE))</f>
        <v>0.528443759507267</v>
      </c>
      <c r="AG2038" s="16"/>
      <c r="AH2038" s="12">
        <f>AD2038/VLOOKUP(A2038,[1]选股结果!$A$2:$AX$3002,35,FALSE)</f>
        <v>0.284898654115922</v>
      </c>
      <c r="AI2038" s="10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S2038/(1+0.13)+Z2038)</f>
        <v>5644995415.56416</v>
      </c>
      <c r="AJ2038" s="10">
        <f t="shared" si="133"/>
        <v>-4962780068.85416</v>
      </c>
      <c r="AK2038" s="18">
        <f>AD2038-VLOOKUP(A2038,[2]选股结果!$A$2:$G$4900,7,FALSE)</f>
        <v>681163405.599999</v>
      </c>
    </row>
    <row r="2039" spans="1:37">
      <c r="A2039" s="5" t="s">
        <v>4111</v>
      </c>
      <c r="B2039" s="5" t="s">
        <v>4112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/>
      <c r="L2039" s="6">
        <v>0</v>
      </c>
      <c r="M2039" s="6">
        <v>0</v>
      </c>
      <c r="N2039" s="6"/>
      <c r="O2039" s="6">
        <v>0</v>
      </c>
      <c r="P2039" s="6">
        <v>92262991.22</v>
      </c>
      <c r="Q2039" s="6">
        <v>215088508.59</v>
      </c>
      <c r="R2039" s="6"/>
      <c r="S2039" s="6">
        <v>454353834.34</v>
      </c>
      <c r="T2039" s="6">
        <v>-49297000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151632520.99</v>
      </c>
      <c r="AA2039" s="6">
        <v>172910783.82</v>
      </c>
      <c r="AB2039" s="10">
        <f t="shared" si="136"/>
        <v>973635054.35</v>
      </c>
      <c r="AC2039" s="10">
        <f t="shared" si="134"/>
        <v>821863130.37</v>
      </c>
      <c r="AD2039" s="10">
        <f t="shared" si="135"/>
        <v>151771923.98</v>
      </c>
      <c r="AE2039" s="12">
        <f>C2039/(1+0.13)/VLOOKUP(A2039,[1]选股结果!$A$2:$AX$3002,3,FALSE)</f>
        <v>0.812231337942729</v>
      </c>
      <c r="AF2039" s="12">
        <f>(S2039/(1+0.1)+Z2039)/(VLOOKUP(A2039,[1]选股结果!$A$2:$AY$3002,51,FALSE))</f>
        <v>0.772085045742993</v>
      </c>
      <c r="AG2039" s="16"/>
      <c r="AH2039" s="12">
        <f>AD2039/VLOOKUP(A2039,[1]选股结果!$A$2:$AX$3002,35,FALSE)</f>
        <v>1.87932905758525</v>
      </c>
      <c r="AI2039" s="10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S2039/(1+0.13)+Z2039)</f>
        <v>177656539.791062</v>
      </c>
      <c r="AJ2039" s="10">
        <f t="shared" si="133"/>
        <v>-25884615.8110617</v>
      </c>
      <c r="AK2039" s="18">
        <f>AD2039-VLOOKUP(A2039,[2]选股结果!$A$2:$G$4900,7,FALSE)</f>
        <v>151813561.31</v>
      </c>
    </row>
    <row r="2040" spans="1:37">
      <c r="A2040" s="5" t="s">
        <v>4113</v>
      </c>
      <c r="B2040" s="5" t="s">
        <v>4114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/>
      <c r="L2040" s="6">
        <v>0</v>
      </c>
      <c r="M2040" s="6">
        <v>0</v>
      </c>
      <c r="N2040" s="6"/>
      <c r="O2040" s="6">
        <v>0</v>
      </c>
      <c r="P2040" s="6">
        <v>14057728.49</v>
      </c>
      <c r="Q2040" s="6">
        <v>267804467.46</v>
      </c>
      <c r="R2040" s="6"/>
      <c r="S2040" s="6">
        <v>595501194.24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190154749.69</v>
      </c>
      <c r="AA2040" s="6">
        <v>330587788.75</v>
      </c>
      <c r="AB2040" s="10">
        <f t="shared" si="136"/>
        <v>982748442.95</v>
      </c>
      <c r="AC2040" s="10">
        <f t="shared" si="134"/>
        <v>1130301461.17</v>
      </c>
      <c r="AD2040" s="10">
        <f t="shared" si="135"/>
        <v>-147553018.22</v>
      </c>
      <c r="AE2040" s="12">
        <f>C2040/(1+0.13)/VLOOKUP(A2040,[1]选股结果!$A$2:$AX$3002,3,FALSE)</f>
        <v>0.720836699564955</v>
      </c>
      <c r="AF2040" s="12">
        <f>(S2040/(1+0.1)+Z2040)/(VLOOKUP(A2040,[1]选股结果!$A$2:$AY$3002,51,FALSE))</f>
        <v>0.829377376956165</v>
      </c>
      <c r="AG2040" s="16"/>
      <c r="AH2040" s="12">
        <f>AD2040/VLOOKUP(A2040,[1]选股结果!$A$2:$AX$3002,35,FALSE)</f>
        <v>-6.46882517251032</v>
      </c>
      <c r="AI2040" s="10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S2040/(1+0.13)+Z2040)</f>
        <v>164863442.687965</v>
      </c>
      <c r="AJ2040" s="10">
        <f t="shared" si="133"/>
        <v>-312416460.907965</v>
      </c>
      <c r="AK2040" s="18">
        <f>AD2040-VLOOKUP(A2040,[2]选股结果!$A$2:$G$4900,7,FALSE)</f>
        <v>-146926388.62</v>
      </c>
    </row>
    <row r="2041" spans="1:37">
      <c r="A2041" s="5" t="s">
        <v>4115</v>
      </c>
      <c r="B2041" s="5" t="s">
        <v>4116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/>
      <c r="L2041" s="6">
        <v>0</v>
      </c>
      <c r="M2041" s="6">
        <v>0</v>
      </c>
      <c r="N2041" s="6"/>
      <c r="O2041" s="6">
        <v>0</v>
      </c>
      <c r="P2041" s="6">
        <v>167154136.7</v>
      </c>
      <c r="Q2041" s="6">
        <v>161497092.27</v>
      </c>
      <c r="R2041" s="6"/>
      <c r="S2041" s="6">
        <v>477168610.58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100798588.59</v>
      </c>
      <c r="AA2041" s="6">
        <v>112641116.44</v>
      </c>
      <c r="AB2041" s="10">
        <f t="shared" si="136"/>
        <v>895059838.23</v>
      </c>
      <c r="AC2041" s="10">
        <f t="shared" si="134"/>
        <v>857762452.31</v>
      </c>
      <c r="AD2041" s="10">
        <f t="shared" si="135"/>
        <v>37297385.9200001</v>
      </c>
      <c r="AE2041" s="12">
        <f>C2041/(1+0.13)/VLOOKUP(A2041,[1]选股结果!$A$2:$AX$3002,3,FALSE)</f>
        <v>1.08653007683612</v>
      </c>
      <c r="AF2041" s="12">
        <f>(S2041/(1+0.1)+Z2041)/(VLOOKUP(A2041,[1]选股结果!$A$2:$AY$3002,51,FALSE))</f>
        <v>0.950343279850735</v>
      </c>
      <c r="AG2041" s="16"/>
      <c r="AH2041" s="12">
        <f>AD2041/VLOOKUP(A2041,[1]选股结果!$A$2:$AX$3002,35,FALSE)</f>
        <v>0.482759481772983</v>
      </c>
      <c r="AI2041" s="10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S2041/(1+0.13)+Z2041)</f>
        <v>39449496.6820354</v>
      </c>
      <c r="AJ2041" s="10">
        <f t="shared" si="133"/>
        <v>-2152110.76203537</v>
      </c>
      <c r="AK2041" s="18">
        <f>AD2041-VLOOKUP(A2041,[2]选股结果!$A$2:$G$4900,7,FALSE)</f>
        <v>37542289.6500001</v>
      </c>
    </row>
    <row r="2042" spans="1:37">
      <c r="A2042" s="5" t="s">
        <v>4117</v>
      </c>
      <c r="B2042" s="5" t="s">
        <v>4118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/>
      <c r="L2042" s="6">
        <v>0</v>
      </c>
      <c r="M2042" s="6">
        <v>0</v>
      </c>
      <c r="N2042" s="6"/>
      <c r="O2042" s="6">
        <v>0</v>
      </c>
      <c r="P2042" s="6">
        <v>2782858064.41</v>
      </c>
      <c r="Q2042" s="6">
        <v>1178394540.42</v>
      </c>
      <c r="R2042" s="6"/>
      <c r="S2042" s="6">
        <v>32599676249.16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2523737123.79</v>
      </c>
      <c r="AA2042" s="6">
        <v>2734891094.95</v>
      </c>
      <c r="AB2042" s="10">
        <f t="shared" si="136"/>
        <v>43178918802.66</v>
      </c>
      <c r="AC2042" s="10">
        <f t="shared" si="134"/>
        <v>40641162532.31</v>
      </c>
      <c r="AD2042" s="10">
        <f t="shared" si="135"/>
        <v>2537756270.35</v>
      </c>
      <c r="AE2042" s="12">
        <f>C2042/(1+0.13)/VLOOKUP(A2042,[1]选股结果!$A$2:$AX$3002,3,FALSE)</f>
        <v>1.4020222091088</v>
      </c>
      <c r="AF2042" s="12">
        <f>(S2042/(1+0.1)+Z2042)/(VLOOKUP(A2042,[1]选股结果!$A$2:$AY$3002,51,FALSE))</f>
        <v>1.25785719503703</v>
      </c>
      <c r="AG2042" s="16"/>
      <c r="AH2042" s="12">
        <f>AD2042/VLOOKUP(A2042,[1]选股结果!$A$2:$AX$3002,35,FALSE)</f>
        <v>4.55070869044667</v>
      </c>
      <c r="AI2042" s="10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S2042/(1+0.13)+Z2042)</f>
        <v>-5805871769.38575</v>
      </c>
      <c r="AJ2042" s="10">
        <f t="shared" si="133"/>
        <v>8343628039.73575</v>
      </c>
      <c r="AK2042" s="18">
        <f>AD2042-VLOOKUP(A2042,[2]选股结果!$A$2:$G$4900,7,FALSE)</f>
        <v>2563986067.24</v>
      </c>
    </row>
    <row r="2043" spans="1:37">
      <c r="A2043" s="5" t="s">
        <v>4119</v>
      </c>
      <c r="B2043" s="5" t="s">
        <v>4120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/>
      <c r="L2043" s="6">
        <v>0</v>
      </c>
      <c r="M2043" s="6">
        <v>0</v>
      </c>
      <c r="N2043" s="6"/>
      <c r="O2043" s="6">
        <v>0</v>
      </c>
      <c r="P2043" s="6">
        <v>420663953.57</v>
      </c>
      <c r="Q2043" s="6">
        <v>117990757.31</v>
      </c>
      <c r="R2043" s="6"/>
      <c r="S2043" s="6">
        <v>5952882023.74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207648292.09</v>
      </c>
      <c r="AA2043" s="6">
        <v>517026750.49</v>
      </c>
      <c r="AB2043" s="10">
        <f t="shared" si="136"/>
        <v>7433167357.61</v>
      </c>
      <c r="AC2043" s="10">
        <f t="shared" si="134"/>
        <v>7098221019.89</v>
      </c>
      <c r="AD2043" s="10">
        <f t="shared" si="135"/>
        <v>334946337.720001</v>
      </c>
      <c r="AE2043" s="12">
        <f>C2043/(1+0.13)/VLOOKUP(A2043,[1]选股结果!$A$2:$AX$3002,3,FALSE)</f>
        <v>2.08848524256573</v>
      </c>
      <c r="AF2043" s="12">
        <f>(S2043/(1+0.1)+Z2043)/(VLOOKUP(A2043,[1]选股结果!$A$2:$AY$3002,51,FALSE))</f>
        <v>2.461208084245</v>
      </c>
      <c r="AG2043" s="16"/>
      <c r="AH2043" s="12">
        <f>AD2043/VLOOKUP(A2043,[1]选股结果!$A$2:$AX$3002,35,FALSE)</f>
        <v>0.913003300801921</v>
      </c>
      <c r="AI2043" s="10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S2043/(1+0.13)+Z2043)</f>
        <v>-3192514359.41044</v>
      </c>
      <c r="AJ2043" s="10">
        <f t="shared" si="133"/>
        <v>3527460697.13044</v>
      </c>
      <c r="AK2043" s="18">
        <f>AD2043-VLOOKUP(A2043,[2]选股结果!$A$2:$G$4900,7,FALSE)</f>
        <v>334892474.190001</v>
      </c>
    </row>
    <row r="2044" spans="1:37">
      <c r="A2044" s="5" t="s">
        <v>4121</v>
      </c>
      <c r="B2044" s="5" t="s">
        <v>4122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/>
      <c r="L2044" s="6">
        <v>0</v>
      </c>
      <c r="M2044" s="6">
        <v>0</v>
      </c>
      <c r="N2044" s="6"/>
      <c r="O2044" s="6">
        <v>0</v>
      </c>
      <c r="P2044" s="6">
        <v>190281272.56</v>
      </c>
      <c r="Q2044" s="6">
        <v>95498815.76</v>
      </c>
      <c r="R2044" s="6"/>
      <c r="S2044" s="6">
        <v>5979673672.26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358292264.41</v>
      </c>
      <c r="AA2044" s="6">
        <v>135804870.54</v>
      </c>
      <c r="AB2044" s="10">
        <f t="shared" si="136"/>
        <v>6413923813.06</v>
      </c>
      <c r="AC2044" s="10">
        <f t="shared" si="134"/>
        <v>6664052079.77</v>
      </c>
      <c r="AD2044" s="10">
        <f t="shared" si="135"/>
        <v>-250128266.71</v>
      </c>
      <c r="AE2044" s="12">
        <f>C2044/(1+0.13)/VLOOKUP(A2044,[1]选股结果!$A$2:$AX$3002,3,FALSE)</f>
        <v>0.77275986926064</v>
      </c>
      <c r="AF2044" s="12">
        <f>(S2044/(1+0.1)+Z2044)/(VLOOKUP(A2044,[1]选股结果!$A$2:$AY$3002,51,FALSE))</f>
        <v>0.843483049849685</v>
      </c>
      <c r="AG2044" s="16"/>
      <c r="AH2044" s="12">
        <f>AD2044/VLOOKUP(A2044,[1]选股结果!$A$2:$AX$3002,35,FALSE)</f>
        <v>-1.09078609722543</v>
      </c>
      <c r="AI2044" s="10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S2044/(1+0.13)+Z2044)</f>
        <v>1219523279.82053</v>
      </c>
      <c r="AJ2044" s="10">
        <f t="shared" si="133"/>
        <v>-1469651546.53053</v>
      </c>
      <c r="AK2044" s="18">
        <f>AD2044-VLOOKUP(A2044,[2]选股结果!$A$2:$G$4900,7,FALSE)</f>
        <v>-250870316.12</v>
      </c>
    </row>
    <row r="2045" spans="1:37">
      <c r="A2045" s="5" t="s">
        <v>4123</v>
      </c>
      <c r="B2045" s="5" t="s">
        <v>4124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/>
      <c r="L2045" s="6">
        <v>0</v>
      </c>
      <c r="M2045" s="6">
        <v>0</v>
      </c>
      <c r="N2045" s="6"/>
      <c r="O2045" s="6">
        <v>0</v>
      </c>
      <c r="P2045" s="6">
        <v>42593835.34</v>
      </c>
      <c r="Q2045" s="6">
        <v>515072945.02</v>
      </c>
      <c r="R2045" s="6"/>
      <c r="S2045" s="6">
        <v>45030391.11</v>
      </c>
      <c r="T2045" s="6">
        <v>109191877.9</v>
      </c>
      <c r="U2045" s="6">
        <v>0</v>
      </c>
      <c r="V2045" s="6">
        <v>0</v>
      </c>
      <c r="W2045" s="6">
        <v>0</v>
      </c>
      <c r="X2045" s="6">
        <v>7853944.24</v>
      </c>
      <c r="Y2045" s="6">
        <v>0</v>
      </c>
      <c r="Z2045" s="6">
        <v>56984902.64</v>
      </c>
      <c r="AA2045" s="6">
        <v>1141808502.4</v>
      </c>
      <c r="AB2045" s="10">
        <f t="shared" si="136"/>
        <v>685701591.94</v>
      </c>
      <c r="AC2045" s="10">
        <f t="shared" si="134"/>
        <v>1403463453.63</v>
      </c>
      <c r="AD2045" s="10">
        <f t="shared" si="135"/>
        <v>-717761861.69</v>
      </c>
      <c r="AE2045" s="12">
        <f>C2045/(1+0.13)/VLOOKUP(A2045,[1]选股结果!$A$2:$AX$3002,3,FALSE)</f>
        <v>0.912858147030368</v>
      </c>
      <c r="AF2045" s="12">
        <f>(S2045/(1+0.1)+Z2045)/(VLOOKUP(A2045,[1]选股结果!$A$2:$AY$3002,51,FALSE))</f>
        <v>1.0453679449551</v>
      </c>
      <c r="AG2045" s="16"/>
      <c r="AH2045" s="12">
        <f>AD2045/VLOOKUP(A2045,[1]选股结果!$A$2:$AX$3002,35,FALSE)</f>
        <v>40.2235541788521</v>
      </c>
      <c r="AI2045" s="10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S2045/(1+0.13)+Z2045)</f>
        <v>-3162886.92716816</v>
      </c>
      <c r="AJ2045" s="10">
        <f t="shared" si="133"/>
        <v>-714598974.762832</v>
      </c>
      <c r="AK2045" s="18">
        <f>AD2045-VLOOKUP(A2045,[2]选股结果!$A$2:$G$4900,7,FALSE)</f>
        <v>-717777618.85</v>
      </c>
    </row>
    <row r="2046" spans="1:37">
      <c r="A2046" s="5" t="s">
        <v>4125</v>
      </c>
      <c r="B2046" s="5" t="s">
        <v>4126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/>
      <c r="L2046" s="6">
        <v>0</v>
      </c>
      <c r="M2046" s="6">
        <v>0</v>
      </c>
      <c r="N2046" s="6"/>
      <c r="O2046" s="6">
        <v>0</v>
      </c>
      <c r="P2046" s="6">
        <v>11411337.41</v>
      </c>
      <c r="Q2046" s="6">
        <v>85254751.63</v>
      </c>
      <c r="R2046" s="6"/>
      <c r="S2046" s="6">
        <v>861246586.76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504842593.21</v>
      </c>
      <c r="AA2046" s="6">
        <v>167156448.66</v>
      </c>
      <c r="AB2046" s="10">
        <f t="shared" si="136"/>
        <v>1567555896.19</v>
      </c>
      <c r="AC2046" s="10">
        <f t="shared" si="134"/>
        <v>1544656966.04</v>
      </c>
      <c r="AD2046" s="10">
        <f t="shared" si="135"/>
        <v>22898930.1499999</v>
      </c>
      <c r="AE2046" s="12">
        <f>C2046/(1+0.13)/VLOOKUP(A2046,[1]选股结果!$A$2:$AX$3002,3,FALSE)</f>
        <v>0.65779688341874</v>
      </c>
      <c r="AF2046" s="12">
        <f>(S2046/(1+0.1)+Z2046)/(VLOOKUP(A2046,[1]选股结果!$A$2:$AY$3002,51,FALSE))</f>
        <v>0.692777125542643</v>
      </c>
      <c r="AG2046" s="16"/>
      <c r="AH2046" s="12">
        <f>AD2046/VLOOKUP(A2046,[1]选股结果!$A$2:$AX$3002,35,FALSE)</f>
        <v>0.515214626717104</v>
      </c>
      <c r="AI2046" s="10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S2046/(1+0.13)+Z2046)</f>
        <v>591878770.663451</v>
      </c>
      <c r="AJ2046" s="10">
        <f t="shared" si="133"/>
        <v>-568979840.513451</v>
      </c>
      <c r="AK2046" s="18">
        <f>AD2046-VLOOKUP(A2046,[2]选股结果!$A$2:$G$4900,7,FALSE)</f>
        <v>30060394.4699999</v>
      </c>
    </row>
    <row r="2047" spans="1:37">
      <c r="A2047" s="5" t="s">
        <v>4127</v>
      </c>
      <c r="B2047" s="5" t="s">
        <v>4128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/>
      <c r="L2047" s="6">
        <v>0</v>
      </c>
      <c r="M2047" s="6">
        <v>0</v>
      </c>
      <c r="N2047" s="6"/>
      <c r="O2047" s="6">
        <v>0</v>
      </c>
      <c r="P2047" s="6">
        <v>41523955.2</v>
      </c>
      <c r="Q2047" s="6">
        <v>55408795.59</v>
      </c>
      <c r="R2047" s="6"/>
      <c r="S2047" s="6">
        <v>834711086.45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114352602.91</v>
      </c>
      <c r="AA2047" s="6">
        <v>60621588.06</v>
      </c>
      <c r="AB2047" s="10">
        <f t="shared" si="136"/>
        <v>1078526504.03</v>
      </c>
      <c r="AC2047" s="10">
        <f t="shared" si="134"/>
        <v>1051209232.62</v>
      </c>
      <c r="AD2047" s="10">
        <f t="shared" si="135"/>
        <v>27317271.4099998</v>
      </c>
      <c r="AE2047" s="12">
        <f>C2047/(1+0.13)/VLOOKUP(A2047,[1]选股结果!$A$2:$AX$3002,3,FALSE)</f>
        <v>0.9084483693052</v>
      </c>
      <c r="AF2047" s="12">
        <f>(S2047/(1+0.1)+Z2047)/(VLOOKUP(A2047,[1]选股结果!$A$2:$AY$3002,51,FALSE))</f>
        <v>0.884892013114638</v>
      </c>
      <c r="AG2047" s="16"/>
      <c r="AH2047" s="12">
        <f>AD2047/VLOOKUP(A2047,[1]选股结果!$A$2:$AX$3002,35,FALSE)</f>
        <v>0.817936532045176</v>
      </c>
      <c r="AI2047" s="10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S2047/(1+0.13)+Z2047)</f>
        <v>133730467.210619</v>
      </c>
      <c r="AJ2047" s="10">
        <f t="shared" si="133"/>
        <v>-106413195.80062</v>
      </c>
      <c r="AK2047" s="18">
        <f>AD2047-VLOOKUP(A2047,[2]选股结果!$A$2:$G$4900,7,FALSE)</f>
        <v>29227751.9699998</v>
      </c>
    </row>
    <row r="2048" spans="1:37">
      <c r="A2048" s="5" t="s">
        <v>4129</v>
      </c>
      <c r="B2048" s="5" t="s">
        <v>4130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/>
      <c r="L2048" s="6">
        <v>0</v>
      </c>
      <c r="M2048" s="6">
        <v>0</v>
      </c>
      <c r="N2048" s="6"/>
      <c r="O2048" s="6">
        <v>0</v>
      </c>
      <c r="P2048" s="6">
        <v>31429642.34</v>
      </c>
      <c r="Q2048" s="6">
        <v>24463692.59</v>
      </c>
      <c r="R2048" s="6"/>
      <c r="S2048" s="6">
        <v>55955769.93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92680128.15</v>
      </c>
      <c r="AA2048" s="6">
        <v>149221847.67</v>
      </c>
      <c r="AB2048" s="10">
        <f t="shared" si="136"/>
        <v>232806308.01</v>
      </c>
      <c r="AC2048" s="10">
        <f t="shared" si="134"/>
        <v>329287388.09</v>
      </c>
      <c r="AD2048" s="10">
        <f t="shared" si="135"/>
        <v>-96481080.08</v>
      </c>
      <c r="AE2048" s="12">
        <f>C2048/(1+0.13)/VLOOKUP(A2048,[1]选股结果!$A$2:$AX$3002,3,FALSE)</f>
        <v>0.737512434385966</v>
      </c>
      <c r="AF2048" s="12">
        <f>(S2048/(1+0.1)+Z2048)/(VLOOKUP(A2048,[1]选股结果!$A$2:$AY$3002,51,FALSE))</f>
        <v>0.697874947176581</v>
      </c>
      <c r="AG2048" s="16"/>
      <c r="AH2048" s="12">
        <f>AD2048/VLOOKUP(A2048,[1]选股结果!$A$2:$AX$3002,35,FALSE)</f>
        <v>-1.67987045583026</v>
      </c>
      <c r="AI2048" s="10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S2048/(1+0.13)+Z2048)</f>
        <v>63495950.6609735</v>
      </c>
      <c r="AJ2048" s="10">
        <f t="shared" si="133"/>
        <v>-159977030.740973</v>
      </c>
      <c r="AK2048" s="18">
        <f>AD2048-VLOOKUP(A2048,[2]选股结果!$A$2:$G$4900,7,FALSE)</f>
        <v>-96481080.08</v>
      </c>
    </row>
    <row r="2049" spans="1:37">
      <c r="A2049" s="5" t="s">
        <v>4131</v>
      </c>
      <c r="B2049" s="5" t="s">
        <v>4132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/>
      <c r="L2049" s="6">
        <v>0</v>
      </c>
      <c r="M2049" s="6">
        <v>0</v>
      </c>
      <c r="N2049" s="6"/>
      <c r="O2049" s="6">
        <v>0</v>
      </c>
      <c r="P2049" s="6">
        <v>613315585.07</v>
      </c>
      <c r="Q2049" s="6">
        <v>212062488.53</v>
      </c>
      <c r="R2049" s="6"/>
      <c r="S2049" s="6">
        <v>15661619986.36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914776355.5</v>
      </c>
      <c r="AA2049" s="6">
        <v>1640051149.57</v>
      </c>
      <c r="AB2049" s="10">
        <f t="shared" si="136"/>
        <v>19910230689.9</v>
      </c>
      <c r="AC2049" s="10">
        <f t="shared" si="134"/>
        <v>18829763076.5</v>
      </c>
      <c r="AD2049" s="10">
        <f t="shared" si="135"/>
        <v>1080467613.4</v>
      </c>
      <c r="AE2049" s="12">
        <f>C2049/(1+0.13)/VLOOKUP(A2049,[1]选股结果!$A$2:$AX$3002,3,FALSE)</f>
        <v>0.956122291454195</v>
      </c>
      <c r="AF2049" s="12">
        <f>(S2049/(1+0.1)+Z2049)/(VLOOKUP(A2049,[1]选股结果!$A$2:$AY$3002,51,FALSE))</f>
        <v>0.897376770427691</v>
      </c>
      <c r="AG2049" s="16"/>
      <c r="AH2049" s="12">
        <f>AD2049/VLOOKUP(A2049,[1]选股结果!$A$2:$AX$3002,35,FALSE)</f>
        <v>0.759265188680124</v>
      </c>
      <c r="AI2049" s="10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S2049/(1+0.13)+Z2049)</f>
        <v>2110835309.39619</v>
      </c>
      <c r="AJ2049" s="10">
        <f t="shared" si="133"/>
        <v>-1030367695.99619</v>
      </c>
      <c r="AK2049" s="18">
        <f>AD2049-VLOOKUP(A2049,[2]选股结果!$A$2:$G$4900,7,FALSE)</f>
        <v>1078282811.47</v>
      </c>
    </row>
    <row r="2050" spans="1:37">
      <c r="A2050" s="5" t="s">
        <v>4133</v>
      </c>
      <c r="B2050" s="5" t="s">
        <v>4134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/>
      <c r="L2050" s="6">
        <v>0</v>
      </c>
      <c r="M2050" s="6">
        <v>0</v>
      </c>
      <c r="N2050" s="6"/>
      <c r="O2050" s="6">
        <v>0</v>
      </c>
      <c r="P2050" s="6">
        <v>60352763.68</v>
      </c>
      <c r="Q2050" s="6">
        <v>21206427.71</v>
      </c>
      <c r="R2050" s="6"/>
      <c r="S2050" s="6">
        <v>2185616779.46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112264627.25</v>
      </c>
      <c r="AA2050" s="6">
        <v>52215702.9</v>
      </c>
      <c r="AB2050" s="10">
        <f t="shared" si="136"/>
        <v>2442279728.35</v>
      </c>
      <c r="AC2050" s="10">
        <f t="shared" si="134"/>
        <v>2410449873.29</v>
      </c>
      <c r="AD2050" s="10">
        <f t="shared" si="135"/>
        <v>31829855.0599999</v>
      </c>
      <c r="AE2050" s="12">
        <f>C2050/(1+0.13)/VLOOKUP(A2050,[1]选股结果!$A$2:$AX$3002,3,FALSE)</f>
        <v>3.64038504457005</v>
      </c>
      <c r="AF2050" s="12">
        <f>(S2050/(1+0.1)+Z2050)/(VLOOKUP(A2050,[1]选股结果!$A$2:$AY$3002,51,FALSE))</f>
        <v>3.53880629178337</v>
      </c>
      <c r="AG2050" s="16"/>
      <c r="AH2050" s="12">
        <f>AD2050/VLOOKUP(A2050,[1]选股结果!$A$2:$AX$3002,35,FALSE)</f>
        <v>0.262048614998315</v>
      </c>
      <c r="AI2050" s="10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S2050/(1+0.13)+Z2050)</f>
        <v>-1453247505.79504</v>
      </c>
      <c r="AJ2050" s="10">
        <f t="shared" si="133"/>
        <v>1485077360.85504</v>
      </c>
      <c r="AK2050" s="18">
        <f>AD2050-VLOOKUP(A2050,[2]选股结果!$A$2:$G$4900,7,FALSE)</f>
        <v>34729672.8899999</v>
      </c>
    </row>
    <row r="2051" spans="1:37">
      <c r="A2051" s="5" t="s">
        <v>4135</v>
      </c>
      <c r="B2051" s="5" t="s">
        <v>4136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/>
      <c r="L2051" s="6">
        <v>0</v>
      </c>
      <c r="M2051" s="6">
        <v>0</v>
      </c>
      <c r="N2051" s="6"/>
      <c r="O2051" s="6">
        <v>0</v>
      </c>
      <c r="P2051" s="6">
        <v>3865962.07</v>
      </c>
      <c r="Q2051" s="6">
        <v>5947005.55</v>
      </c>
      <c r="R2051" s="6"/>
      <c r="S2051" s="6">
        <v>61895413.23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20241971.91</v>
      </c>
      <c r="AA2051" s="6">
        <v>19022485.97</v>
      </c>
      <c r="AB2051" s="10">
        <f t="shared" si="136"/>
        <v>91362587.43</v>
      </c>
      <c r="AC2051" s="10">
        <f t="shared" si="134"/>
        <v>105025833.18</v>
      </c>
      <c r="AD2051" s="10">
        <f t="shared" si="135"/>
        <v>-13663245.75</v>
      </c>
      <c r="AE2051" s="12">
        <f>C2051/(1+0.13)/VLOOKUP(A2051,[1]选股结果!$A$2:$AX$3002,3,FALSE)</f>
        <v>0.976265792669124</v>
      </c>
      <c r="AF2051" s="12">
        <f>(S2051/(1+0.1)+Z2051)/(VLOOKUP(A2051,[1]选股结果!$A$2:$AY$3002,51,FALSE))</f>
        <v>0.797193911931529</v>
      </c>
      <c r="AG2051" s="16"/>
      <c r="AH2051" s="12">
        <f>AD2051/VLOOKUP(A2051,[1]选股结果!$A$2:$AX$3002,35,FALSE)</f>
        <v>-0.162315117213334</v>
      </c>
      <c r="AI2051" s="10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S2051/(1+0.13)+Z2051)</f>
        <v>20958130.0465487</v>
      </c>
      <c r="AJ2051" s="10">
        <f t="shared" ref="AJ2051:AJ2114" si="137">AD2051-AI2051</f>
        <v>-34621375.7965487</v>
      </c>
      <c r="AK2051" s="18">
        <f>AD2051-VLOOKUP(A2051,[2]选股结果!$A$2:$G$4900,7,FALSE)</f>
        <v>14818146.03</v>
      </c>
    </row>
    <row r="2052" spans="1:37">
      <c r="A2052" s="5" t="s">
        <v>4137</v>
      </c>
      <c r="B2052" s="5" t="s">
        <v>4138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/>
      <c r="L2052" s="6">
        <v>0</v>
      </c>
      <c r="M2052" s="6">
        <v>0</v>
      </c>
      <c r="N2052" s="6"/>
      <c r="O2052" s="6">
        <v>0</v>
      </c>
      <c r="P2052" s="6">
        <v>1303281934.31</v>
      </c>
      <c r="Q2052" s="6">
        <v>441537741.15</v>
      </c>
      <c r="R2052" s="6"/>
      <c r="S2052" s="6">
        <v>67337219140.48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4432243832.29</v>
      </c>
      <c r="AA2052" s="6">
        <v>2273005476.91</v>
      </c>
      <c r="AB2052" s="10">
        <f t="shared" si="136"/>
        <v>74154040504.78</v>
      </c>
      <c r="AC2052" s="10">
        <f t="shared" si="134"/>
        <v>75345750383.99</v>
      </c>
      <c r="AD2052" s="10">
        <f t="shared" si="135"/>
        <v>-1191709879.21001</v>
      </c>
      <c r="AE2052" s="12">
        <f>C2052/(1+0.13)/VLOOKUP(A2052,[1]选股结果!$A$2:$AX$3002,3,FALSE)</f>
        <v>0.895280668826019</v>
      </c>
      <c r="AF2052" s="12">
        <f>(S2052/(1+0.1)+Z2052)/(VLOOKUP(A2052,[1]选股结果!$A$2:$AY$3002,51,FALSE))</f>
        <v>0.909315125787834</v>
      </c>
      <c r="AG2052" s="16"/>
      <c r="AH2052" s="12">
        <f>AD2052/VLOOKUP(A2052,[1]选股结果!$A$2:$AX$3002,35,FALSE)</f>
        <v>-4.80618226429387</v>
      </c>
      <c r="AI2052" s="10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S2052/(1+0.13)+Z2052)</f>
        <v>8172178079.74601</v>
      </c>
      <c r="AJ2052" s="10">
        <f t="shared" si="137"/>
        <v>-9363887958.95602</v>
      </c>
      <c r="AK2052" s="18">
        <f>AD2052-VLOOKUP(A2052,[2]选股结果!$A$2:$G$4900,7,FALSE)</f>
        <v>-1190852691.68001</v>
      </c>
    </row>
    <row r="2053" spans="1:37">
      <c r="A2053" s="5" t="s">
        <v>4139</v>
      </c>
      <c r="B2053" s="5" t="s">
        <v>4140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/>
      <c r="L2053" s="6">
        <v>0</v>
      </c>
      <c r="M2053" s="6">
        <v>0</v>
      </c>
      <c r="N2053" s="6"/>
      <c r="O2053" s="6">
        <v>0</v>
      </c>
      <c r="P2053" s="6">
        <v>506061857.77</v>
      </c>
      <c r="Q2053" s="6">
        <v>338455966.34</v>
      </c>
      <c r="R2053" s="6"/>
      <c r="S2053" s="6">
        <v>12328920616.81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1054235843.69</v>
      </c>
      <c r="AA2053" s="6">
        <v>864953854.05</v>
      </c>
      <c r="AB2053" s="10">
        <f t="shared" si="136"/>
        <v>12011330735.62</v>
      </c>
      <c r="AC2053" s="10">
        <f t="shared" si="134"/>
        <v>14754172172.32</v>
      </c>
      <c r="AD2053" s="10">
        <f t="shared" si="135"/>
        <v>-2742841436.7</v>
      </c>
      <c r="AE2053" s="12">
        <f>C2053/(1+0.13)/VLOOKUP(A2053,[1]选股结果!$A$2:$AX$3002,3,FALSE)</f>
        <v>0.491615315232514</v>
      </c>
      <c r="AF2053" s="12">
        <f>(S2053/(1+0.1)+Z2053)/(VLOOKUP(A2053,[1]选股结果!$A$2:$AY$3002,51,FALSE))</f>
        <v>0.59429183919258</v>
      </c>
      <c r="AG2053" s="16"/>
      <c r="AH2053" s="12">
        <f>AD2053/VLOOKUP(A2053,[1]选股结果!$A$2:$AX$3002,35,FALSE)</f>
        <v>-4.92948381774117</v>
      </c>
      <c r="AI2053" s="10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S2053/(1+0.13)+Z2053)</f>
        <v>8668756720.99407</v>
      </c>
      <c r="AJ2053" s="10">
        <f t="shared" si="137"/>
        <v>-11411598157.6941</v>
      </c>
      <c r="AK2053" s="18">
        <f>AD2053-VLOOKUP(A2053,[2]选股结果!$A$2:$G$4900,7,FALSE)</f>
        <v>-2751777081.39</v>
      </c>
    </row>
    <row r="2054" spans="1:37">
      <c r="A2054" s="5" t="s">
        <v>4141</v>
      </c>
      <c r="B2054" s="5" t="s">
        <v>4142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/>
      <c r="L2054" s="6">
        <v>0</v>
      </c>
      <c r="M2054" s="6">
        <v>0</v>
      </c>
      <c r="N2054" s="6"/>
      <c r="O2054" s="6">
        <v>0</v>
      </c>
      <c r="P2054" s="6">
        <v>96445158.15</v>
      </c>
      <c r="Q2054" s="6">
        <v>43895788.37</v>
      </c>
      <c r="R2054" s="6"/>
      <c r="S2054" s="6">
        <v>1662873393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543820689.66</v>
      </c>
      <c r="AA2054" s="6">
        <v>201772899.09</v>
      </c>
      <c r="AB2054" s="10">
        <f t="shared" si="136"/>
        <v>2426279486.05</v>
      </c>
      <c r="AC2054" s="10">
        <f t="shared" si="134"/>
        <v>2504912139.9</v>
      </c>
      <c r="AD2054" s="10">
        <f t="shared" si="135"/>
        <v>-78632653.8500004</v>
      </c>
      <c r="AE2054" s="12">
        <f>C2054/(1+0.13)/VLOOKUP(A2054,[1]选股结果!$A$2:$AX$3002,3,FALSE)</f>
        <v>0.932912327463026</v>
      </c>
      <c r="AF2054" s="12">
        <f>(S2054/(1+0.1)+Z2054)/(VLOOKUP(A2054,[1]选股结果!$A$2:$AY$3002,51,FALSE))</f>
        <v>0.957185160059403</v>
      </c>
      <c r="AG2054" s="16"/>
      <c r="AH2054" s="12">
        <f>AD2054/VLOOKUP(A2054,[1]选股结果!$A$2:$AX$3002,35,FALSE)</f>
        <v>-0.922486841907247</v>
      </c>
      <c r="AI2054" s="10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S2054/(1+0.13)+Z2054)</f>
        <v>132077176.383717</v>
      </c>
      <c r="AJ2054" s="10">
        <f t="shared" si="137"/>
        <v>-210709830.233717</v>
      </c>
      <c r="AK2054" s="18">
        <f>AD2054-VLOOKUP(A2054,[2]选股结果!$A$2:$G$4900,7,FALSE)</f>
        <v>-66291787.0100004</v>
      </c>
    </row>
    <row r="2055" spans="1:37">
      <c r="A2055" s="5" t="s">
        <v>4143</v>
      </c>
      <c r="B2055" s="5" t="s">
        <v>4144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/>
      <c r="L2055" s="6">
        <v>0</v>
      </c>
      <c r="M2055" s="6">
        <v>0</v>
      </c>
      <c r="N2055" s="6"/>
      <c r="O2055" s="6">
        <v>0</v>
      </c>
      <c r="P2055" s="6">
        <v>54615231.92</v>
      </c>
      <c r="Q2055" s="6">
        <v>4198031.74</v>
      </c>
      <c r="R2055" s="6"/>
      <c r="S2055" s="6">
        <v>450618837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94763755.4</v>
      </c>
      <c r="AA2055" s="6">
        <v>118496039.7</v>
      </c>
      <c r="AB2055" s="10">
        <f t="shared" si="136"/>
        <v>875474179.65</v>
      </c>
      <c r="AC2055" s="10">
        <f t="shared" si="134"/>
        <v>718493864.02</v>
      </c>
      <c r="AD2055" s="10">
        <f t="shared" si="135"/>
        <v>156980315.63</v>
      </c>
      <c r="AE2055" s="12">
        <f>C2055/(1+0.13)/VLOOKUP(A2055,[1]选股结果!$A$2:$AX$3002,3,FALSE)</f>
        <v>1.01935394982257</v>
      </c>
      <c r="AF2055" s="12">
        <f>(S2055/(1+0.1)+Z2055)/(VLOOKUP(A2055,[1]选股结果!$A$2:$AY$3002,51,FALSE))</f>
        <v>0.620824782675413</v>
      </c>
      <c r="AG2055" s="16"/>
      <c r="AH2055" s="12">
        <f>AD2055/VLOOKUP(A2055,[1]选股结果!$A$2:$AX$3002,35,FALSE)</f>
        <v>-2.3627500520742</v>
      </c>
      <c r="AI2055" s="10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S2055/(1+0.13)+Z2055)</f>
        <v>318953853.871593</v>
      </c>
      <c r="AJ2055" s="10">
        <f t="shared" si="137"/>
        <v>-161973538.241593</v>
      </c>
      <c r="AK2055" s="18">
        <f>AD2055-VLOOKUP(A2055,[2]选股结果!$A$2:$G$4900,7,FALSE)</f>
        <v>161297118.04</v>
      </c>
    </row>
    <row r="2056" spans="1:37">
      <c r="A2056" s="5" t="s">
        <v>4145</v>
      </c>
      <c r="B2056" s="5" t="s">
        <v>4146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/>
      <c r="L2056" s="6">
        <v>0</v>
      </c>
      <c r="M2056" s="6">
        <v>0</v>
      </c>
      <c r="N2056" s="6"/>
      <c r="O2056" s="6">
        <v>0</v>
      </c>
      <c r="P2056" s="6">
        <v>489988782.42</v>
      </c>
      <c r="Q2056" s="6">
        <v>223199657.34</v>
      </c>
      <c r="R2056" s="6"/>
      <c r="S2056" s="6">
        <v>3475548771.19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1123934758.82</v>
      </c>
      <c r="AA2056" s="6">
        <v>163150824.3</v>
      </c>
      <c r="AB2056" s="10">
        <f t="shared" si="136"/>
        <v>6955192813.41</v>
      </c>
      <c r="AC2056" s="10">
        <f t="shared" si="134"/>
        <v>5252623136.73</v>
      </c>
      <c r="AD2056" s="10">
        <f t="shared" si="135"/>
        <v>1702569676.68</v>
      </c>
      <c r="AE2056" s="12">
        <f>C2056/(1+0.13)/VLOOKUP(A2056,[1]选股结果!$A$2:$AX$3002,3,FALSE)</f>
        <v>0.804520515847381</v>
      </c>
      <c r="AF2056" s="12">
        <f>(S2056/(1+0.1)+Z2056)/(VLOOKUP(A2056,[1]选股结果!$A$2:$AY$3002,51,FALSE))</f>
        <v>0.716554531557021</v>
      </c>
      <c r="AG2056" s="16"/>
      <c r="AH2056" s="12">
        <f>AD2056/VLOOKUP(A2056,[1]选股结果!$A$2:$AX$3002,35,FALSE)</f>
        <v>1.26541511077183</v>
      </c>
      <c r="AI2056" s="10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S2056/(1+0.13)+Z2056)</f>
        <v>1778304720.04071</v>
      </c>
      <c r="AJ2056" s="10">
        <f t="shared" si="137"/>
        <v>-75735043.3607092</v>
      </c>
      <c r="AK2056" s="18">
        <f>AD2056-VLOOKUP(A2056,[2]选股结果!$A$2:$G$4900,7,FALSE)</f>
        <v>1702569676.68</v>
      </c>
    </row>
    <row r="2057" spans="1:37">
      <c r="A2057" s="5" t="s">
        <v>4147</v>
      </c>
      <c r="B2057" s="5" t="s">
        <v>4148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/>
      <c r="L2057" s="6">
        <v>0</v>
      </c>
      <c r="M2057" s="6">
        <v>0</v>
      </c>
      <c r="N2057" s="6"/>
      <c r="O2057" s="6">
        <v>0</v>
      </c>
      <c r="P2057" s="6">
        <v>271590136.88</v>
      </c>
      <c r="Q2057" s="6">
        <v>175600174.8</v>
      </c>
      <c r="R2057" s="6"/>
      <c r="S2057" s="6">
        <v>1797060586.25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484942326.72</v>
      </c>
      <c r="AA2057" s="6">
        <v>138765037.37</v>
      </c>
      <c r="AB2057" s="10">
        <f t="shared" si="136"/>
        <v>3132674611.17</v>
      </c>
      <c r="AC2057" s="10">
        <f t="shared" si="134"/>
        <v>2692358087.22</v>
      </c>
      <c r="AD2057" s="10">
        <f t="shared" si="135"/>
        <v>440316523.95</v>
      </c>
      <c r="AE2057" s="12">
        <f>C2057/(1+0.13)/VLOOKUP(A2057,[1]选股结果!$A$2:$AX$3002,3,FALSE)</f>
        <v>0.580578335224915</v>
      </c>
      <c r="AF2057" s="12">
        <f>(S2057/(1+0.1)+Z2057)/(VLOOKUP(A2057,[1]选股结果!$A$2:$AY$3002,51,FALSE))</f>
        <v>0.527132473182033</v>
      </c>
      <c r="AG2057" s="16"/>
      <c r="AH2057" s="12">
        <f>AD2057/VLOOKUP(A2057,[1]选股结果!$A$2:$AX$3002,35,FALSE)</f>
        <v>0.941693515328805</v>
      </c>
      <c r="AI2057" s="10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S2057/(1+0.13)+Z2057)</f>
        <v>1943906192.49389</v>
      </c>
      <c r="AJ2057" s="10">
        <f t="shared" si="137"/>
        <v>-1503589668.54389</v>
      </c>
      <c r="AK2057" s="18">
        <f>AD2057-VLOOKUP(A2057,[2]选股结果!$A$2:$G$4900,7,FALSE)</f>
        <v>446247315.2</v>
      </c>
    </row>
    <row r="2058" spans="1:37">
      <c r="A2058" s="5" t="s">
        <v>4149</v>
      </c>
      <c r="B2058" s="5" t="s">
        <v>4150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/>
      <c r="L2058" s="6">
        <v>0</v>
      </c>
      <c r="M2058" s="6">
        <v>0</v>
      </c>
      <c r="N2058" s="6"/>
      <c r="O2058" s="6">
        <v>0</v>
      </c>
      <c r="P2058" s="6">
        <v>32463020.6</v>
      </c>
      <c r="Q2058" s="6">
        <v>6515123.13</v>
      </c>
      <c r="R2058" s="6"/>
      <c r="S2058" s="6">
        <v>297726352.87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29564356.48</v>
      </c>
      <c r="AA2058" s="6">
        <v>27096133.96</v>
      </c>
      <c r="AB2058" s="10">
        <f t="shared" si="136"/>
        <v>344765379.13</v>
      </c>
      <c r="AC2058" s="10">
        <f t="shared" si="134"/>
        <v>386849863.91</v>
      </c>
      <c r="AD2058" s="10">
        <f t="shared" si="135"/>
        <v>-42084484.78</v>
      </c>
      <c r="AE2058" s="12">
        <f>C2058/(1+0.13)/VLOOKUP(A2058,[1]选股结果!$A$2:$AX$3002,3,FALSE)</f>
        <v>0.71418826655482</v>
      </c>
      <c r="AF2058" s="12">
        <f>(S2058/(1+0.1)+Z2058)/(VLOOKUP(A2058,[1]选股结果!$A$2:$AY$3002,51,FALSE))</f>
        <v>0.708826579652541</v>
      </c>
      <c r="AG2058" s="16"/>
      <c r="AH2058" s="12">
        <f>AD2058/VLOOKUP(A2058,[1]选股结果!$A$2:$AX$3002,35,FALSE)</f>
        <v>7.05994997411033</v>
      </c>
      <c r="AI2058" s="10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S2058/(1+0.13)+Z2058)</f>
        <v>130512658.922478</v>
      </c>
      <c r="AJ2058" s="10">
        <f t="shared" si="137"/>
        <v>-172597143.702478</v>
      </c>
      <c r="AK2058" s="18">
        <f>AD2058-VLOOKUP(A2058,[2]选股结果!$A$2:$G$4900,7,FALSE)</f>
        <v>-42118227.67</v>
      </c>
    </row>
    <row r="2059" spans="1:37">
      <c r="A2059" s="5" t="s">
        <v>4151</v>
      </c>
      <c r="B2059" s="5" t="s">
        <v>4152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/>
      <c r="L2059" s="6">
        <v>0</v>
      </c>
      <c r="M2059" s="6">
        <v>0</v>
      </c>
      <c r="N2059" s="6"/>
      <c r="O2059" s="6">
        <v>0</v>
      </c>
      <c r="P2059" s="6">
        <v>1159383632.78</v>
      </c>
      <c r="Q2059" s="6">
        <v>695415629.22</v>
      </c>
      <c r="R2059" s="6"/>
      <c r="S2059" s="6">
        <v>3581544983.07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261765134.87</v>
      </c>
      <c r="AA2059" s="6">
        <v>448761743.07</v>
      </c>
      <c r="AB2059" s="10">
        <f t="shared" si="136"/>
        <v>5725800245.29</v>
      </c>
      <c r="AC2059" s="10">
        <f t="shared" si="134"/>
        <v>5451455493.79</v>
      </c>
      <c r="AD2059" s="10">
        <f t="shared" si="135"/>
        <v>274344751.5</v>
      </c>
      <c r="AE2059" s="12">
        <f>C2059/(1+0.13)/VLOOKUP(A2059,[1]选股结果!$A$2:$AX$3002,3,FALSE)</f>
        <v>0.929195189597111</v>
      </c>
      <c r="AF2059" s="12">
        <f>(S2059/(1+0.1)+Z2059)/(VLOOKUP(A2059,[1]选股结果!$A$2:$AY$3002,51,FALSE))</f>
        <v>1.30963241371529</v>
      </c>
      <c r="AG2059" s="16"/>
      <c r="AH2059" s="12">
        <f>AD2059/VLOOKUP(A2059,[1]选股结果!$A$2:$AX$3002,35,FALSE)</f>
        <v>0.171805684034123</v>
      </c>
      <c r="AI2059" s="10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S2059/(1+0.13)+Z2059)</f>
        <v>-745241551.005221</v>
      </c>
      <c r="AJ2059" s="10">
        <f t="shared" si="137"/>
        <v>1019586302.50522</v>
      </c>
      <c r="AK2059" s="18">
        <f>AD2059-VLOOKUP(A2059,[2]选股结果!$A$2:$G$4900,7,FALSE)</f>
        <v>274998700.11</v>
      </c>
    </row>
    <row r="2060" spans="1:37">
      <c r="A2060" s="5" t="s">
        <v>4153</v>
      </c>
      <c r="B2060" s="5" t="s">
        <v>4154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/>
      <c r="L2060" s="6">
        <v>0</v>
      </c>
      <c r="M2060" s="6">
        <v>0</v>
      </c>
      <c r="N2060" s="6"/>
      <c r="O2060" s="6">
        <v>0</v>
      </c>
      <c r="P2060" s="6">
        <v>192086308.59</v>
      </c>
      <c r="Q2060" s="6">
        <v>91686270.42</v>
      </c>
      <c r="R2060" s="6"/>
      <c r="S2060" s="6">
        <v>6464192921.32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619801354.97</v>
      </c>
      <c r="AA2060" s="6">
        <v>141098614.12</v>
      </c>
      <c r="AB2060" s="10">
        <f t="shared" si="136"/>
        <v>6898577532.84</v>
      </c>
      <c r="AC2060" s="10">
        <f t="shared" si="134"/>
        <v>7417179199</v>
      </c>
      <c r="AD2060" s="10">
        <f t="shared" si="135"/>
        <v>-518601666.16</v>
      </c>
      <c r="AE2060" s="12">
        <f>C2060/(1+0.13)/VLOOKUP(A2060,[1]选股结果!$A$2:$AX$3002,3,FALSE)</f>
        <v>0.909546342849229</v>
      </c>
      <c r="AF2060" s="12">
        <f>(S2060/(1+0.1)+Z2060)/(VLOOKUP(A2060,[1]选股结果!$A$2:$AY$3002,51,FALSE))</f>
        <v>1.01735414626322</v>
      </c>
      <c r="AG2060" s="16"/>
      <c r="AH2060" s="12">
        <f>AD2060/VLOOKUP(A2060,[1]选股结果!$A$2:$AX$3002,35,FALSE)</f>
        <v>-2.22021603968466</v>
      </c>
      <c r="AI2060" s="10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S2060/(1+0.13)+Z2060)</f>
        <v>45198974.7572546</v>
      </c>
      <c r="AJ2060" s="10">
        <f t="shared" si="137"/>
        <v>-563800640.917254</v>
      </c>
      <c r="AK2060" s="18">
        <f>AD2060-VLOOKUP(A2060,[2]选股结果!$A$2:$G$4900,7,FALSE)</f>
        <v>-518346628.6</v>
      </c>
    </row>
    <row r="2061" spans="1:37">
      <c r="A2061" s="5" t="s">
        <v>4155</v>
      </c>
      <c r="B2061" s="5" t="s">
        <v>4156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/>
      <c r="L2061" s="6">
        <v>0</v>
      </c>
      <c r="M2061" s="6">
        <v>0</v>
      </c>
      <c r="N2061" s="6"/>
      <c r="O2061" s="6">
        <v>0</v>
      </c>
      <c r="P2061" s="6">
        <v>82708769.65</v>
      </c>
      <c r="Q2061" s="6">
        <v>56219031.27</v>
      </c>
      <c r="R2061" s="6"/>
      <c r="S2061" s="6">
        <v>384817693.76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143768353.22</v>
      </c>
      <c r="AA2061" s="6">
        <v>365472230.03</v>
      </c>
      <c r="AB2061" s="10">
        <f t="shared" si="136"/>
        <v>1190766754.23</v>
      </c>
      <c r="AC2061" s="10">
        <f t="shared" si="134"/>
        <v>976767046.66</v>
      </c>
      <c r="AD2061" s="10">
        <f t="shared" si="135"/>
        <v>213999707.57</v>
      </c>
      <c r="AE2061" s="12">
        <f>C2061/(1+0.13)/VLOOKUP(A2061,[1]选股结果!$A$2:$AX$3002,3,FALSE)</f>
        <v>0.91656968368487</v>
      </c>
      <c r="AF2061" s="12">
        <f>(S2061/(1+0.1)+Z2061)/(VLOOKUP(A2061,[1]选股结果!$A$2:$AY$3002,51,FALSE))</f>
        <v>0.456132833409386</v>
      </c>
      <c r="AG2061" s="16"/>
      <c r="AH2061" s="12">
        <f>AD2061/VLOOKUP(A2061,[1]选股结果!$A$2:$AX$3002,35,FALSE)</f>
        <v>1.58773114193171</v>
      </c>
      <c r="AI2061" s="10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S2061/(1+0.13)+Z2061)</f>
        <v>597831670.933982</v>
      </c>
      <c r="AJ2061" s="10">
        <f t="shared" si="137"/>
        <v>-383831963.363982</v>
      </c>
      <c r="AK2061" s="18">
        <f>AD2061-VLOOKUP(A2061,[2]选股结果!$A$2:$G$4900,7,FALSE)</f>
        <v>213713139.65</v>
      </c>
    </row>
    <row r="2062" spans="1:37">
      <c r="A2062" s="5" t="s">
        <v>4157</v>
      </c>
      <c r="B2062" s="5" t="s">
        <v>4158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/>
      <c r="L2062" s="6">
        <v>0</v>
      </c>
      <c r="M2062" s="6">
        <v>0</v>
      </c>
      <c r="N2062" s="6"/>
      <c r="O2062" s="6">
        <v>0</v>
      </c>
      <c r="P2062" s="6">
        <v>332076824.42</v>
      </c>
      <c r="Q2062" s="6">
        <v>576565325.64</v>
      </c>
      <c r="R2062" s="6"/>
      <c r="S2062" s="6">
        <v>10910433985.22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648362008.35</v>
      </c>
      <c r="AA2062" s="6">
        <v>633169826.96</v>
      </c>
      <c r="AB2062" s="10">
        <f t="shared" si="136"/>
        <v>10131470838.59</v>
      </c>
      <c r="AC2062" s="10">
        <f t="shared" si="134"/>
        <v>12524042644.95</v>
      </c>
      <c r="AD2062" s="10">
        <f t="shared" si="135"/>
        <v>-2392571806.36</v>
      </c>
      <c r="AE2062" s="12">
        <f>C2062/(1+0.13)/VLOOKUP(A2062,[1]选股结果!$A$2:$AX$3002,3,FALSE)</f>
        <v>0.764153375443414</v>
      </c>
      <c r="AF2062" s="12">
        <f>(S2062/(1+0.1)+Z2062)/(VLOOKUP(A2062,[1]选股结果!$A$2:$AY$3002,51,FALSE))</f>
        <v>0.998186869411176</v>
      </c>
      <c r="AG2062" s="16"/>
      <c r="AH2062" s="12">
        <f>AD2062/VLOOKUP(A2062,[1]选股结果!$A$2:$AX$3002,35,FALSE)</f>
        <v>-13.4039949830289</v>
      </c>
      <c r="AI2062" s="10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S2062/(1+0.13)+Z2062)</f>
        <v>282519076.316017</v>
      </c>
      <c r="AJ2062" s="10">
        <f t="shared" si="137"/>
        <v>-2675090882.67602</v>
      </c>
      <c r="AK2062" s="18">
        <f>AD2062-VLOOKUP(A2062,[2]选股结果!$A$2:$G$4900,7,FALSE)</f>
        <v>-2388723942.04</v>
      </c>
    </row>
    <row r="2063" spans="1:37">
      <c r="A2063" s="5" t="s">
        <v>4159</v>
      </c>
      <c r="B2063" s="5" t="s">
        <v>4160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/>
      <c r="L2063" s="6">
        <v>0</v>
      </c>
      <c r="M2063" s="6">
        <v>0</v>
      </c>
      <c r="N2063" s="6"/>
      <c r="O2063" s="6">
        <v>0</v>
      </c>
      <c r="P2063" s="6">
        <v>51356097.18</v>
      </c>
      <c r="Q2063" s="6">
        <v>8092850.6</v>
      </c>
      <c r="R2063" s="6"/>
      <c r="S2063" s="6">
        <v>29628803.3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12294716.33</v>
      </c>
      <c r="AA2063" s="6">
        <v>64155263.72</v>
      </c>
      <c r="AB2063" s="10">
        <f t="shared" si="136"/>
        <v>376618995.98</v>
      </c>
      <c r="AC2063" s="10">
        <f t="shared" si="134"/>
        <v>157434880.53</v>
      </c>
      <c r="AD2063" s="10">
        <f t="shared" si="135"/>
        <v>219184115.45</v>
      </c>
      <c r="AE2063" s="12">
        <f>C2063/(1+0.13)/VLOOKUP(A2063,[1]选股结果!$A$2:$AX$3002,3,FALSE)</f>
        <v>1.48937442730844</v>
      </c>
      <c r="AF2063" s="12">
        <f>(S2063/(1+0.1)+Z2063)/(VLOOKUP(A2063,[1]选股结果!$A$2:$AY$3002,51,FALSE))</f>
        <v>0.189785925038676</v>
      </c>
      <c r="AG2063" s="16"/>
      <c r="AH2063" s="12">
        <f>AD2063/VLOOKUP(A2063,[1]选股结果!$A$2:$AX$3002,35,FALSE)</f>
        <v>2.1483947547459</v>
      </c>
      <c r="AI2063" s="10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S2063/(1+0.13)+Z2063)</f>
        <v>168191644.558496</v>
      </c>
      <c r="AJ2063" s="10">
        <f t="shared" si="137"/>
        <v>50992470.8915044</v>
      </c>
      <c r="AK2063" s="18">
        <f>AD2063-VLOOKUP(A2063,[2]选股结果!$A$2:$G$4900,7,FALSE)</f>
        <v>219187149.09</v>
      </c>
    </row>
    <row r="2064" spans="1:37">
      <c r="A2064" s="5" t="s">
        <v>4161</v>
      </c>
      <c r="B2064" s="5" t="s">
        <v>4162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/>
      <c r="L2064" s="6">
        <v>0</v>
      </c>
      <c r="M2064" s="6">
        <v>0</v>
      </c>
      <c r="N2064" s="6"/>
      <c r="O2064" s="6">
        <v>0</v>
      </c>
      <c r="P2064" s="6">
        <v>96947463.28</v>
      </c>
      <c r="Q2064" s="6">
        <v>126244041.97</v>
      </c>
      <c r="R2064" s="6"/>
      <c r="S2064" s="6">
        <v>1411248956.63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303656507.91</v>
      </c>
      <c r="AA2064" s="6">
        <v>149879019.66</v>
      </c>
      <c r="AB2064" s="10">
        <f t="shared" si="136"/>
        <v>1442613423.57</v>
      </c>
      <c r="AC2064" s="10">
        <f t="shared" si="134"/>
        <v>1961731947.48</v>
      </c>
      <c r="AD2064" s="10">
        <f t="shared" si="135"/>
        <v>-519118523.91</v>
      </c>
      <c r="AE2064" s="12">
        <f>C2064/(1+0.13)/VLOOKUP(A2064,[1]选股结果!$A$2:$AX$3002,3,FALSE)</f>
        <v>0.733164001076405</v>
      </c>
      <c r="AF2064" s="12">
        <f>(S2064/(1+0.1)+Z2064)/(VLOOKUP(A2064,[1]选股结果!$A$2:$AY$3002,51,FALSE))</f>
        <v>1.05613035234542</v>
      </c>
      <c r="AG2064" s="16"/>
      <c r="AH2064" s="12">
        <f>AD2064/VLOOKUP(A2064,[1]选股结果!$A$2:$AX$3002,35,FALSE)</f>
        <v>-8.97618319726147</v>
      </c>
      <c r="AI2064" s="10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S2064/(1+0.13)+Z2064)</f>
        <v>-50263141.4834514</v>
      </c>
      <c r="AJ2064" s="10">
        <f t="shared" si="137"/>
        <v>-468855382.426549</v>
      </c>
      <c r="AK2064" s="18">
        <f>AD2064-VLOOKUP(A2064,[2]选股结果!$A$2:$G$4900,7,FALSE)</f>
        <v>-519118523.91</v>
      </c>
    </row>
    <row r="2065" spans="1:37">
      <c r="A2065" s="5" t="s">
        <v>4163</v>
      </c>
      <c r="B2065" s="5" t="s">
        <v>4164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/>
      <c r="L2065" s="6">
        <v>0</v>
      </c>
      <c r="M2065" s="6">
        <v>0</v>
      </c>
      <c r="N2065" s="6"/>
      <c r="O2065" s="6">
        <v>0</v>
      </c>
      <c r="P2065" s="6">
        <v>19164029.36</v>
      </c>
      <c r="Q2065" s="6">
        <v>7942134.13</v>
      </c>
      <c r="R2065" s="6"/>
      <c r="S2065" s="6">
        <v>949263537.01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30928542.91</v>
      </c>
      <c r="AA2065" s="6">
        <v>16368452.48</v>
      </c>
      <c r="AB2065" s="10">
        <f t="shared" si="136"/>
        <v>1003889584.28</v>
      </c>
      <c r="AC2065" s="10">
        <f t="shared" si="134"/>
        <v>1015724561.76</v>
      </c>
      <c r="AD2065" s="10">
        <f t="shared" si="135"/>
        <v>-11834977.48</v>
      </c>
      <c r="AE2065" s="12">
        <f>C2065/(1+0.13)/VLOOKUP(A2065,[1]选股结果!$A$2:$AX$3002,3,FALSE)</f>
        <v>1.36538722409816</v>
      </c>
      <c r="AF2065" s="12">
        <f>(S2065/(1+0.1)+Z2065)/(VLOOKUP(A2065,[1]选股结果!$A$2:$AY$3002,51,FALSE))</f>
        <v>1.41870417893056</v>
      </c>
      <c r="AG2065" s="16"/>
      <c r="AH2065" s="12">
        <f>AD2065/VLOOKUP(A2065,[1]选股结果!$A$2:$AX$3002,35,FALSE)</f>
        <v>-0.384822534838744</v>
      </c>
      <c r="AI2065" s="10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S2065/(1+0.13)+Z2065)</f>
        <v>-240905992.822478</v>
      </c>
      <c r="AJ2065" s="10">
        <f t="shared" si="137"/>
        <v>229071015.342478</v>
      </c>
      <c r="AK2065" s="18">
        <f>AD2065-VLOOKUP(A2065,[2]选股结果!$A$2:$G$4900,7,FALSE)</f>
        <v>-11742374.07</v>
      </c>
    </row>
    <row r="2066" spans="1:37">
      <c r="A2066" s="5" t="s">
        <v>4165</v>
      </c>
      <c r="B2066" s="5" t="s">
        <v>4166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/>
      <c r="L2066" s="6">
        <v>0</v>
      </c>
      <c r="M2066" s="6">
        <v>0</v>
      </c>
      <c r="N2066" s="6"/>
      <c r="O2066" s="6">
        <v>0</v>
      </c>
      <c r="P2066" s="6">
        <v>341439157.89</v>
      </c>
      <c r="Q2066" s="6">
        <v>160816564.78</v>
      </c>
      <c r="R2066" s="6"/>
      <c r="S2066" s="6">
        <v>3302450216.37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598065671.93</v>
      </c>
      <c r="AA2066" s="6">
        <v>370015522.44</v>
      </c>
      <c r="AB2066" s="10">
        <f t="shared" si="136"/>
        <v>5054727600.88</v>
      </c>
      <c r="AC2066" s="10">
        <f t="shared" ref="AC2066:AC2129" si="138">S2066+T2066+U2066+V2066+W2066+X2066+Y2066+Z2066+AA2066+P2066</f>
        <v>4611970568.63</v>
      </c>
      <c r="AD2066" s="10">
        <f t="shared" si="135"/>
        <v>442757032.25</v>
      </c>
      <c r="AE2066" s="12">
        <f>C2066/(1+0.13)/VLOOKUP(A2066,[1]选股结果!$A$2:$AX$3002,3,FALSE)</f>
        <v>0.977625179074672</v>
      </c>
      <c r="AF2066" s="12">
        <f>(S2066/(1+0.1)+Z2066)/(VLOOKUP(A2066,[1]选股结果!$A$2:$AY$3002,51,FALSE))</f>
        <v>0.888907328449643</v>
      </c>
      <c r="AG2066" s="16"/>
      <c r="AH2066" s="12">
        <f>AD2066/VLOOKUP(A2066,[1]选股结果!$A$2:$AX$3002,35,FALSE)</f>
        <v>19.9003215557265</v>
      </c>
      <c r="AI2066" s="10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S2066/(1+0.13)+Z2066)</f>
        <v>529657776.378318</v>
      </c>
      <c r="AJ2066" s="10">
        <f t="shared" si="137"/>
        <v>-86900744.1283183</v>
      </c>
      <c r="AK2066" s="18">
        <f>AD2066-VLOOKUP(A2066,[2]选股结果!$A$2:$G$4900,7,FALSE)</f>
        <v>443307537.34</v>
      </c>
    </row>
    <row r="2067" spans="1:37">
      <c r="A2067" s="5" t="s">
        <v>4167</v>
      </c>
      <c r="B2067" s="5" t="s">
        <v>4168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/>
      <c r="L2067" s="6">
        <v>0</v>
      </c>
      <c r="M2067" s="6">
        <v>0</v>
      </c>
      <c r="N2067" s="6"/>
      <c r="O2067" s="6">
        <v>0</v>
      </c>
      <c r="P2067" s="6">
        <v>710589228.95</v>
      </c>
      <c r="Q2067" s="6">
        <v>359272930.11</v>
      </c>
      <c r="R2067" s="6"/>
      <c r="S2067" s="6">
        <v>17788016266.67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929118437.21</v>
      </c>
      <c r="AA2067" s="6">
        <v>1115226694.81</v>
      </c>
      <c r="AB2067" s="10">
        <f t="shared" si="136"/>
        <v>21977997340.92</v>
      </c>
      <c r="AC2067" s="10">
        <f t="shared" si="138"/>
        <v>20542950627.64</v>
      </c>
      <c r="AD2067" s="10">
        <f t="shared" si="135"/>
        <v>1435046713.28</v>
      </c>
      <c r="AE2067" s="12">
        <f>C2067/(1+0.13)/VLOOKUP(A2067,[1]选股结果!$A$2:$AX$3002,3,FALSE)</f>
        <v>2.72938646442125</v>
      </c>
      <c r="AF2067" s="12">
        <f>(S2067/(1+0.1)+Z2067)/(VLOOKUP(A2067,[1]选股结果!$A$2:$AY$3002,51,FALSE))</f>
        <v>2.87403987902813</v>
      </c>
      <c r="AG2067" s="16"/>
      <c r="AH2067" s="12">
        <f>AD2067/VLOOKUP(A2067,[1]选股结果!$A$2:$AX$3002,35,FALSE)</f>
        <v>2.49966331890499</v>
      </c>
      <c r="AI2067" s="10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S2067/(1+0.13)+Z2067)</f>
        <v>-10720897971.8272</v>
      </c>
      <c r="AJ2067" s="10">
        <f t="shared" si="137"/>
        <v>12155944685.1072</v>
      </c>
      <c r="AK2067" s="18">
        <f>AD2067-VLOOKUP(A2067,[2]选股结果!$A$2:$G$4900,7,FALSE)</f>
        <v>1436750982.59</v>
      </c>
    </row>
    <row r="2068" spans="1:37">
      <c r="A2068" s="5" t="s">
        <v>4169</v>
      </c>
      <c r="B2068" s="5" t="s">
        <v>4170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/>
      <c r="L2068" s="6">
        <v>0</v>
      </c>
      <c r="M2068" s="6">
        <v>0</v>
      </c>
      <c r="N2068" s="6"/>
      <c r="O2068" s="6">
        <v>0</v>
      </c>
      <c r="P2068" s="6">
        <v>28548388.94</v>
      </c>
      <c r="Q2068" s="6">
        <v>54020625.94</v>
      </c>
      <c r="R2068" s="6"/>
      <c r="S2068" s="6">
        <v>692291169.31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150390148.15</v>
      </c>
      <c r="AA2068" s="6">
        <v>69199971.25</v>
      </c>
      <c r="AB2068" s="10">
        <f t="shared" si="136"/>
        <v>872924260.06</v>
      </c>
      <c r="AC2068" s="10">
        <f t="shared" si="138"/>
        <v>940429677.65</v>
      </c>
      <c r="AD2068" s="10">
        <f t="shared" si="135"/>
        <v>-67505417.59</v>
      </c>
      <c r="AE2068" s="12">
        <f>C2068/(1+0.13)/VLOOKUP(A2068,[1]选股结果!$A$2:$AX$3002,3,FALSE)</f>
        <v>0.850075851313693</v>
      </c>
      <c r="AF2068" s="12">
        <f>(S2068/(1+0.1)+Z2068)/(VLOOKUP(A2068,[1]选股结果!$A$2:$AY$3002,51,FALSE))</f>
        <v>0.906937205507834</v>
      </c>
      <c r="AG2068" s="16"/>
      <c r="AH2068" s="12">
        <f>AD2068/VLOOKUP(A2068,[1]选股结果!$A$2:$AX$3002,35,FALSE)</f>
        <v>3.17833503353395</v>
      </c>
      <c r="AI2068" s="10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S2068/(1+0.13)+Z2068)</f>
        <v>96719959.9232743</v>
      </c>
      <c r="AJ2068" s="10">
        <f t="shared" si="137"/>
        <v>-164225377.513274</v>
      </c>
      <c r="AK2068" s="18">
        <f>AD2068-VLOOKUP(A2068,[2]选股结果!$A$2:$G$4900,7,FALSE)</f>
        <v>-67383165.52</v>
      </c>
    </row>
    <row r="2069" spans="1:37">
      <c r="A2069" s="5" t="s">
        <v>4171</v>
      </c>
      <c r="B2069" s="5" t="s">
        <v>4172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/>
      <c r="L2069" s="6">
        <v>0</v>
      </c>
      <c r="M2069" s="6">
        <v>0</v>
      </c>
      <c r="N2069" s="6"/>
      <c r="O2069" s="6">
        <v>0</v>
      </c>
      <c r="P2069" s="6">
        <v>43400165.87</v>
      </c>
      <c r="Q2069" s="6">
        <v>90565450.29</v>
      </c>
      <c r="R2069" s="6"/>
      <c r="S2069" s="6">
        <v>239586768.01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119267500.24</v>
      </c>
      <c r="AA2069" s="6">
        <v>158068101.98</v>
      </c>
      <c r="AB2069" s="10">
        <f t="shared" si="136"/>
        <v>651086699.41</v>
      </c>
      <c r="AC2069" s="10">
        <f t="shared" si="138"/>
        <v>560322536.1</v>
      </c>
      <c r="AD2069" s="10">
        <f t="shared" si="135"/>
        <v>90764163.3099999</v>
      </c>
      <c r="AE2069" s="12">
        <f>C2069/(1+0.13)/VLOOKUP(A2069,[1]选股结果!$A$2:$AX$3002,3,FALSE)</f>
        <v>0.941887843930584</v>
      </c>
      <c r="AF2069" s="12">
        <f>(S2069/(1+0.1)+Z2069)/(VLOOKUP(A2069,[1]选股结果!$A$2:$AY$3002,51,FALSE))</f>
        <v>0.612313612733718</v>
      </c>
      <c r="AG2069" s="16"/>
      <c r="AH2069" s="12">
        <f>AD2069/VLOOKUP(A2069,[1]选股结果!$A$2:$AX$3002,35,FALSE)</f>
        <v>-2.84722744386037</v>
      </c>
      <c r="AI2069" s="10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S2069/(1+0.13)+Z2069)</f>
        <v>219200660.475575</v>
      </c>
      <c r="AJ2069" s="10">
        <f t="shared" si="137"/>
        <v>-128436497.165575</v>
      </c>
      <c r="AK2069" s="18">
        <f>AD2069-VLOOKUP(A2069,[2]选股结果!$A$2:$G$4900,7,FALSE)</f>
        <v>90418003.3599999</v>
      </c>
    </row>
    <row r="2070" spans="1:37">
      <c r="A2070" s="5" t="s">
        <v>4173</v>
      </c>
      <c r="B2070" s="5" t="s">
        <v>4174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/>
      <c r="L2070" s="6">
        <v>0</v>
      </c>
      <c r="M2070" s="6">
        <v>0</v>
      </c>
      <c r="N2070" s="6"/>
      <c r="O2070" s="6">
        <v>0</v>
      </c>
      <c r="P2070" s="6">
        <v>201900484.14</v>
      </c>
      <c r="Q2070" s="6">
        <v>66398234.94</v>
      </c>
      <c r="R2070" s="6"/>
      <c r="S2070" s="6">
        <v>731937394.05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199372033.46</v>
      </c>
      <c r="AA2070" s="6">
        <v>142107035.53</v>
      </c>
      <c r="AB2070" s="10">
        <f t="shared" si="136"/>
        <v>1426313608.1</v>
      </c>
      <c r="AC2070" s="10">
        <f t="shared" si="138"/>
        <v>1275316947.18</v>
      </c>
      <c r="AD2070" s="10">
        <f t="shared" si="135"/>
        <v>150996660.92</v>
      </c>
      <c r="AE2070" s="12">
        <f>C2070/(1+0.13)/VLOOKUP(A2070,[1]选股结果!$A$2:$AX$3002,3,FALSE)</f>
        <v>0.422237403763059</v>
      </c>
      <c r="AF2070" s="12">
        <f>(S2070/(1+0.1)+Z2070)/(VLOOKUP(A2070,[1]选股结果!$A$2:$AY$3002,51,FALSE))</f>
        <v>0.391970678495318</v>
      </c>
      <c r="AG2070" s="16"/>
      <c r="AH2070" s="12">
        <f>AD2070/VLOOKUP(A2070,[1]选股结果!$A$2:$AX$3002,35,FALSE)</f>
        <v>0.278163532017659</v>
      </c>
      <c r="AI2070" s="10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S2070/(1+0.13)+Z2070)</f>
        <v>1359105845.67611</v>
      </c>
      <c r="AJ2070" s="10">
        <f t="shared" si="137"/>
        <v>-1208109184.75611</v>
      </c>
      <c r="AK2070" s="18">
        <f>AD2070-VLOOKUP(A2070,[2]选股结果!$A$2:$G$4900,7,FALSE)</f>
        <v>151418821.86</v>
      </c>
    </row>
    <row r="2071" spans="1:37">
      <c r="A2071" s="5" t="s">
        <v>4175</v>
      </c>
      <c r="B2071" s="5" t="s">
        <v>4176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/>
      <c r="L2071" s="6">
        <v>0</v>
      </c>
      <c r="M2071" s="6">
        <v>0</v>
      </c>
      <c r="N2071" s="6"/>
      <c r="O2071" s="6">
        <v>0</v>
      </c>
      <c r="P2071" s="6">
        <v>1170556402.68</v>
      </c>
      <c r="Q2071" s="6">
        <v>119796115.42</v>
      </c>
      <c r="R2071" s="6"/>
      <c r="S2071" s="6">
        <v>7777232530.44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1244891923.65</v>
      </c>
      <c r="AA2071" s="6">
        <v>232167660.63</v>
      </c>
      <c r="AB2071" s="10">
        <f t="shared" si="136"/>
        <v>12681992786.97</v>
      </c>
      <c r="AC2071" s="10">
        <f t="shared" si="138"/>
        <v>10424848517.4</v>
      </c>
      <c r="AD2071" s="10">
        <f t="shared" si="135"/>
        <v>2257144269.57</v>
      </c>
      <c r="AE2071" s="12">
        <f>C2071/(1+0.13)/VLOOKUP(A2071,[1]选股结果!$A$2:$AX$3002,3,FALSE)</f>
        <v>0.844471737630445</v>
      </c>
      <c r="AF2071" s="12">
        <f>(S2071/(1+0.1)+Z2071)/(VLOOKUP(A2071,[1]选股结果!$A$2:$AY$3002,51,FALSE))</f>
        <v>0.661306966261961</v>
      </c>
      <c r="AG2071" s="16"/>
      <c r="AH2071" s="12">
        <f>AD2071/VLOOKUP(A2071,[1]选股结果!$A$2:$AX$3002,35,FALSE)</f>
        <v>-14.1708277386226</v>
      </c>
      <c r="AI2071" s="10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S2071/(1+0.13)+Z2071)</f>
        <v>4446343621.4938</v>
      </c>
      <c r="AJ2071" s="10">
        <f t="shared" si="137"/>
        <v>-2189199351.92381</v>
      </c>
      <c r="AK2071" s="18">
        <f>AD2071-VLOOKUP(A2071,[2]选股结果!$A$2:$G$4900,7,FALSE)</f>
        <v>2265480516.55</v>
      </c>
    </row>
    <row r="2072" spans="1:37">
      <c r="A2072" s="5" t="s">
        <v>4177</v>
      </c>
      <c r="B2072" s="5" t="s">
        <v>4178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/>
      <c r="L2072" s="6">
        <v>0</v>
      </c>
      <c r="M2072" s="6">
        <v>0</v>
      </c>
      <c r="N2072" s="6"/>
      <c r="O2072" s="6">
        <v>0</v>
      </c>
      <c r="P2072" s="6">
        <v>82283390.91</v>
      </c>
      <c r="Q2072" s="6">
        <v>56064723.81</v>
      </c>
      <c r="R2072" s="6"/>
      <c r="S2072" s="6">
        <v>650639659.65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26236361.62</v>
      </c>
      <c r="AA2072" s="6">
        <v>44736471.97</v>
      </c>
      <c r="AB2072" s="10">
        <f t="shared" si="136"/>
        <v>814401742.38</v>
      </c>
      <c r="AC2072" s="10">
        <f t="shared" si="138"/>
        <v>803895884.15</v>
      </c>
      <c r="AD2072" s="10">
        <f t="shared" si="135"/>
        <v>10505858.2300001</v>
      </c>
      <c r="AE2072" s="12">
        <f>C2072/(1+0.13)/VLOOKUP(A2072,[1]选股结果!$A$2:$AX$3002,3,FALSE)</f>
        <v>3.73040737267388</v>
      </c>
      <c r="AF2072" s="12">
        <f>(S2072/(1+0.1)+Z2072)/(VLOOKUP(A2072,[1]选股结果!$A$2:$AY$3002,51,FALSE))</f>
        <v>6.40966610840757</v>
      </c>
      <c r="AG2072" s="16"/>
      <c r="AH2072" s="12">
        <f>AD2072/VLOOKUP(A2072,[1]选股结果!$A$2:$AX$3002,35,FALSE)</f>
        <v>0.0817389665700936</v>
      </c>
      <c r="AI2072" s="10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S2072/(1+0.13)+Z2072)</f>
        <v>-505649390.254779</v>
      </c>
      <c r="AJ2072" s="10">
        <f t="shared" si="137"/>
        <v>516155248.484779</v>
      </c>
      <c r="AK2072" s="18">
        <f>AD2072-VLOOKUP(A2072,[2]选股结果!$A$2:$G$4900,7,FALSE)</f>
        <v>10248859.3900001</v>
      </c>
    </row>
    <row r="2073" spans="1:37">
      <c r="A2073" s="5" t="s">
        <v>4179</v>
      </c>
      <c r="B2073" s="5" t="s">
        <v>4180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/>
      <c r="L2073" s="6">
        <v>0</v>
      </c>
      <c r="M2073" s="6">
        <v>0</v>
      </c>
      <c r="N2073" s="6"/>
      <c r="O2073" s="6">
        <v>0</v>
      </c>
      <c r="P2073" s="6">
        <v>48252534.11</v>
      </c>
      <c r="Q2073" s="6">
        <v>14205886.84</v>
      </c>
      <c r="R2073" s="6"/>
      <c r="S2073" s="6">
        <v>363979466.03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202044960.99</v>
      </c>
      <c r="AA2073" s="6">
        <v>33734043.66</v>
      </c>
      <c r="AB2073" s="10">
        <f t="shared" si="136"/>
        <v>688355601.06</v>
      </c>
      <c r="AC2073" s="10">
        <f t="shared" si="138"/>
        <v>648011004.79</v>
      </c>
      <c r="AD2073" s="10">
        <f t="shared" si="135"/>
        <v>40344596.2700001</v>
      </c>
      <c r="AE2073" s="12">
        <f>C2073/(1+0.13)/VLOOKUP(A2073,[1]选股结果!$A$2:$AX$3002,3,FALSE)</f>
        <v>0.723244631778077</v>
      </c>
      <c r="AF2073" s="12">
        <f>(S2073/(1+0.1)+Z2073)/(VLOOKUP(A2073,[1]选股结果!$A$2:$AY$3002,51,FALSE))</f>
        <v>0.705480108822102</v>
      </c>
      <c r="AG2073" s="16"/>
      <c r="AH2073" s="12">
        <f>AD2073/VLOOKUP(A2073,[1]选股结果!$A$2:$AX$3002,35,FALSE)</f>
        <v>0.563476255811241</v>
      </c>
      <c r="AI2073" s="10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S2073/(1+0.13)+Z2073)</f>
        <v>231271586.019558</v>
      </c>
      <c r="AJ2073" s="10">
        <f t="shared" si="137"/>
        <v>-190926989.749557</v>
      </c>
      <c r="AK2073" s="18">
        <f>AD2073-VLOOKUP(A2073,[2]选股结果!$A$2:$G$4900,7,FALSE)</f>
        <v>40999574.2800001</v>
      </c>
    </row>
    <row r="2074" spans="1:37">
      <c r="A2074" s="5" t="s">
        <v>4181</v>
      </c>
      <c r="B2074" s="5" t="s">
        <v>4182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/>
      <c r="L2074" s="6">
        <v>0</v>
      </c>
      <c r="M2074" s="6">
        <v>0</v>
      </c>
      <c r="N2074" s="6"/>
      <c r="O2074" s="6">
        <v>0</v>
      </c>
      <c r="P2074" s="6">
        <v>256993657.3</v>
      </c>
      <c r="Q2074" s="6">
        <v>9883634.46</v>
      </c>
      <c r="R2074" s="6"/>
      <c r="S2074" s="6">
        <v>366782252.7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174493133.43</v>
      </c>
      <c r="AA2074" s="6">
        <v>733201471.08</v>
      </c>
      <c r="AB2074" s="10">
        <f t="shared" si="136"/>
        <v>2335164106.97</v>
      </c>
      <c r="AC2074" s="10">
        <f t="shared" si="138"/>
        <v>1531470514.51</v>
      </c>
      <c r="AD2074" s="10">
        <f t="shared" si="135"/>
        <v>803693592.46</v>
      </c>
      <c r="AE2074" s="12">
        <f>C2074/(1+0.13)/VLOOKUP(A2074,[1]选股结果!$A$2:$AX$3002,3,FALSE)</f>
        <v>0.838188528089255</v>
      </c>
      <c r="AF2074" s="12">
        <f>(S2074/(1+0.1)+Z2074)/(VLOOKUP(A2074,[1]选股结果!$A$2:$AY$3002,51,FALSE))</f>
        <v>0.351333628879479</v>
      </c>
      <c r="AG2074" s="16"/>
      <c r="AH2074" s="12">
        <f>AD2074/VLOOKUP(A2074,[1]选股结果!$A$2:$AX$3002,35,FALSE)</f>
        <v>0.754280711327367</v>
      </c>
      <c r="AI2074" s="10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S2074/(1+0.13)+Z2074)</f>
        <v>946645046.153717</v>
      </c>
      <c r="AJ2074" s="10">
        <f t="shared" si="137"/>
        <v>-142951453.693716</v>
      </c>
      <c r="AK2074" s="18">
        <f>AD2074-VLOOKUP(A2074,[2]选股结果!$A$2:$G$4900,7,FALSE)</f>
        <v>817081716.1</v>
      </c>
    </row>
    <row r="2075" spans="1:37">
      <c r="A2075" s="5" t="s">
        <v>4183</v>
      </c>
      <c r="B2075" s="5" t="s">
        <v>4184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/>
      <c r="L2075" s="6">
        <v>0</v>
      </c>
      <c r="M2075" s="6">
        <v>0</v>
      </c>
      <c r="N2075" s="6"/>
      <c r="O2075" s="6">
        <v>0</v>
      </c>
      <c r="P2075" s="6">
        <v>18608834.43</v>
      </c>
      <c r="Q2075" s="6">
        <v>13817401</v>
      </c>
      <c r="R2075" s="6"/>
      <c r="S2075" s="6">
        <v>62553029.06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69706897.4</v>
      </c>
      <c r="AA2075" s="6">
        <v>27220193.93</v>
      </c>
      <c r="AB2075" s="10">
        <f t="shared" si="136"/>
        <v>184587289.25</v>
      </c>
      <c r="AC2075" s="10">
        <f t="shared" si="138"/>
        <v>178088954.82</v>
      </c>
      <c r="AD2075" s="10">
        <f t="shared" ref="AD2075:AD2138" si="139">AB2075-AC2075</f>
        <v>6498334.42999998</v>
      </c>
      <c r="AE2075" s="12">
        <f>C2075/(1+0.13)/VLOOKUP(A2075,[1]选股结果!$A$2:$AX$3002,3,FALSE)</f>
        <v>0.899309663150551</v>
      </c>
      <c r="AF2075" s="12">
        <f>(S2075/(1+0.1)+Z2075)/(VLOOKUP(A2075,[1]选股结果!$A$2:$AY$3002,51,FALSE))</f>
        <v>0.788816696502071</v>
      </c>
      <c r="AG2075" s="16"/>
      <c r="AH2075" s="12">
        <f>AD2075/VLOOKUP(A2075,[1]选股结果!$A$2:$AX$3002,35,FALSE)</f>
        <v>1.13879405112547</v>
      </c>
      <c r="AI2075" s="10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S2075/(1+0.13)+Z2075)</f>
        <v>35396135.8850442</v>
      </c>
      <c r="AJ2075" s="10">
        <f t="shared" si="137"/>
        <v>-28897801.4550442</v>
      </c>
      <c r="AK2075" s="18">
        <f>AD2075-VLOOKUP(A2075,[2]选股结果!$A$2:$G$4900,7,FALSE)</f>
        <v>5993252.56999998</v>
      </c>
    </row>
    <row r="2076" spans="1:37">
      <c r="A2076" s="5" t="s">
        <v>4185</v>
      </c>
      <c r="B2076" s="5" t="s">
        <v>4186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/>
      <c r="L2076" s="6">
        <v>0</v>
      </c>
      <c r="M2076" s="6">
        <v>0</v>
      </c>
      <c r="N2076" s="6"/>
      <c r="O2076" s="6">
        <v>0</v>
      </c>
      <c r="P2076" s="6">
        <v>401438582.41</v>
      </c>
      <c r="Q2076" s="6">
        <v>305730663.35</v>
      </c>
      <c r="R2076" s="6"/>
      <c r="S2076" s="6">
        <v>12458056078.4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717077097.3</v>
      </c>
      <c r="AA2076" s="6">
        <v>1115802378.12</v>
      </c>
      <c r="AB2076" s="10">
        <f t="shared" si="136"/>
        <v>15072688062.86</v>
      </c>
      <c r="AC2076" s="10">
        <f t="shared" si="138"/>
        <v>14692374136.23</v>
      </c>
      <c r="AD2076" s="10">
        <f t="shared" si="139"/>
        <v>380313926.630001</v>
      </c>
      <c r="AE2076" s="12">
        <f>C2076/(1+0.13)/VLOOKUP(A2076,[1]选股结果!$A$2:$AX$3002,3,FALSE)</f>
        <v>0.874919766564931</v>
      </c>
      <c r="AF2076" s="12">
        <f>(S2076/(1+0.1)+Z2076)/(VLOOKUP(A2076,[1]选股结果!$A$2:$AY$3002,51,FALSE))</f>
        <v>0.842014377638608</v>
      </c>
      <c r="AG2076" s="16"/>
      <c r="AH2076" s="12">
        <f>AD2076/VLOOKUP(A2076,[1]选股结果!$A$2:$AX$3002,35,FALSE)</f>
        <v>1.19509955882332</v>
      </c>
      <c r="AI2076" s="10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S2076/(1+0.13)+Z2076)</f>
        <v>2560204957.1854</v>
      </c>
      <c r="AJ2076" s="10">
        <f t="shared" si="137"/>
        <v>-2179891030.5554</v>
      </c>
      <c r="AK2076" s="18">
        <f>AD2076-VLOOKUP(A2076,[2]选股结果!$A$2:$G$4900,7,FALSE)</f>
        <v>389462014.300001</v>
      </c>
    </row>
    <row r="2077" spans="1:37">
      <c r="A2077" s="5" t="s">
        <v>4187</v>
      </c>
      <c r="B2077" s="5" t="s">
        <v>4188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/>
      <c r="L2077" s="6">
        <v>0</v>
      </c>
      <c r="M2077" s="6">
        <v>0</v>
      </c>
      <c r="N2077" s="6"/>
      <c r="O2077" s="6">
        <v>0</v>
      </c>
      <c r="P2077" s="6">
        <v>845643000</v>
      </c>
      <c r="Q2077" s="6">
        <v>8154015000</v>
      </c>
      <c r="R2077" s="6"/>
      <c r="S2077" s="6">
        <v>27269709000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8532387000</v>
      </c>
      <c r="AA2077" s="6">
        <v>8428346000</v>
      </c>
      <c r="AB2077" s="10">
        <f t="shared" si="136"/>
        <v>44825759000</v>
      </c>
      <c r="AC2077" s="10">
        <f t="shared" si="138"/>
        <v>45076085000</v>
      </c>
      <c r="AD2077" s="10">
        <f t="shared" si="139"/>
        <v>-250326000</v>
      </c>
      <c r="AE2077" s="12">
        <f>C2077/(1+0.13)/VLOOKUP(A2077,[1]选股结果!$A$2:$AX$3002,3,FALSE)</f>
        <v>0.69471564242979</v>
      </c>
      <c r="AF2077" s="12">
        <f>(S2077/(1+0.1)+Z2077)/(VLOOKUP(A2077,[1]选股结果!$A$2:$AY$3002,51,FALSE))</f>
        <v>0.72422890918021</v>
      </c>
      <c r="AG2077" s="16"/>
      <c r="AH2077" s="12">
        <f>AD2077/VLOOKUP(A2077,[1]选股结果!$A$2:$AX$3002,35,FALSE)</f>
        <v>-1.79924961186821</v>
      </c>
      <c r="AI2077" s="10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S2077/(1+0.13)+Z2077)</f>
        <v>13346866159.292</v>
      </c>
      <c r="AJ2077" s="10">
        <f t="shared" si="137"/>
        <v>-13597192159.292</v>
      </c>
      <c r="AK2077" s="18">
        <f>AD2077-VLOOKUP(A2077,[2]选股结果!$A$2:$G$4900,7,FALSE)</f>
        <v>-184369000</v>
      </c>
    </row>
    <row r="2078" spans="1:37">
      <c r="A2078" s="5" t="s">
        <v>4189</v>
      </c>
      <c r="B2078" s="5" t="s">
        <v>4190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/>
      <c r="L2078" s="6">
        <v>0</v>
      </c>
      <c r="M2078" s="6">
        <v>0</v>
      </c>
      <c r="N2078" s="6"/>
      <c r="O2078" s="6">
        <v>0</v>
      </c>
      <c r="P2078" s="6">
        <v>300087377.87</v>
      </c>
      <c r="Q2078" s="6">
        <v>32414589.36</v>
      </c>
      <c r="R2078" s="6"/>
      <c r="S2078" s="6">
        <v>2479488404.73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514434996.86</v>
      </c>
      <c r="AA2078" s="6">
        <v>208015440.68</v>
      </c>
      <c r="AB2078" s="10">
        <f t="shared" si="136"/>
        <v>4061451058.91</v>
      </c>
      <c r="AC2078" s="10">
        <f t="shared" si="138"/>
        <v>3502026220.14</v>
      </c>
      <c r="AD2078" s="10">
        <f t="shared" si="139"/>
        <v>559424838.77</v>
      </c>
      <c r="AE2078" s="12">
        <f>C2078/(1+0.13)/VLOOKUP(A2078,[1]选股结果!$A$2:$AX$3002,3,FALSE)</f>
        <v>1.0450935421891</v>
      </c>
      <c r="AF2078" s="12">
        <f>(S2078/(1+0.1)+Z2078)/(VLOOKUP(A2078,[1]选股结果!$A$2:$AY$3002,51,FALSE))</f>
        <v>0.93401761874852</v>
      </c>
      <c r="AG2078" s="16"/>
      <c r="AH2078" s="12">
        <f>AD2078/VLOOKUP(A2078,[1]选股结果!$A$2:$AX$3002,35,FALSE)</f>
        <v>1.47081753871624</v>
      </c>
      <c r="AI2078" s="10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S2078/(1+0.13)+Z2078)</f>
        <v>255420775.740266</v>
      </c>
      <c r="AJ2078" s="10">
        <f t="shared" si="137"/>
        <v>304004063.029735</v>
      </c>
      <c r="AK2078" s="18">
        <f>AD2078-VLOOKUP(A2078,[2]选股结果!$A$2:$G$4900,7,FALSE)</f>
        <v>559271219.74</v>
      </c>
    </row>
    <row r="2079" spans="1:37">
      <c r="A2079" s="5" t="s">
        <v>4191</v>
      </c>
      <c r="B2079" s="5" t="s">
        <v>4192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/>
      <c r="L2079" s="6">
        <v>0</v>
      </c>
      <c r="M2079" s="6">
        <v>0</v>
      </c>
      <c r="N2079" s="6"/>
      <c r="O2079" s="6">
        <v>0</v>
      </c>
      <c r="P2079" s="6">
        <v>505071878.91</v>
      </c>
      <c r="Q2079" s="6">
        <v>48631483.32</v>
      </c>
      <c r="R2079" s="6"/>
      <c r="S2079" s="6">
        <v>11608702273.41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875837850.44</v>
      </c>
      <c r="AA2079" s="6">
        <v>514417265.9</v>
      </c>
      <c r="AB2079" s="10">
        <f t="shared" ref="AB2079:AB2142" si="140">C2079+D2079+E2079+F2079+G2079+H2079+I2079+J2079+L2079+M2079+O2079+Q2079</f>
        <v>16564841702.21</v>
      </c>
      <c r="AC2079" s="10">
        <f t="shared" si="138"/>
        <v>13504029268.66</v>
      </c>
      <c r="AD2079" s="10">
        <f t="shared" si="139"/>
        <v>3060812433.55</v>
      </c>
      <c r="AE2079" s="12">
        <f>C2079/(1+0.13)/VLOOKUP(A2079,[1]选股结果!$A$2:$AX$3002,3,FALSE)</f>
        <v>0.897546143609765</v>
      </c>
      <c r="AF2079" s="12">
        <f>(S2079/(1+0.1)+Z2079)/(VLOOKUP(A2079,[1]选股结果!$A$2:$AY$3002,51,FALSE))</f>
        <v>0.783805403774397</v>
      </c>
      <c r="AG2079" s="16"/>
      <c r="AH2079" s="12">
        <f>AD2079/VLOOKUP(A2079,[1]选股结果!$A$2:$AX$3002,35,FALSE)</f>
        <v>2.39685106086369</v>
      </c>
      <c r="AI2079" s="10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S2079/(1+0.13)+Z2079)</f>
        <v>3432659366.39478</v>
      </c>
      <c r="AJ2079" s="10">
        <f t="shared" si="137"/>
        <v>-371846932.844778</v>
      </c>
      <c r="AK2079" s="18">
        <f>AD2079-VLOOKUP(A2079,[2]选股结果!$A$2:$G$4900,7,FALSE)</f>
        <v>3062100082.12</v>
      </c>
    </row>
    <row r="2080" spans="1:37">
      <c r="A2080" s="5" t="s">
        <v>4193</v>
      </c>
      <c r="B2080" s="5" t="s">
        <v>4194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/>
      <c r="L2080" s="6">
        <v>0</v>
      </c>
      <c r="M2080" s="6">
        <v>0</v>
      </c>
      <c r="N2080" s="6"/>
      <c r="O2080" s="6">
        <v>0</v>
      </c>
      <c r="P2080" s="6">
        <v>220616000</v>
      </c>
      <c r="Q2080" s="6">
        <v>126933000</v>
      </c>
      <c r="R2080" s="6"/>
      <c r="S2080" s="6">
        <v>1161559000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328146000</v>
      </c>
      <c r="AA2080" s="6">
        <v>129662000</v>
      </c>
      <c r="AB2080" s="10">
        <f t="shared" si="140"/>
        <v>2638514000</v>
      </c>
      <c r="AC2080" s="10">
        <f t="shared" si="138"/>
        <v>1839983000</v>
      </c>
      <c r="AD2080" s="10">
        <f t="shared" si="139"/>
        <v>798531000</v>
      </c>
      <c r="AE2080" s="12">
        <f>C2080/(1+0.13)/VLOOKUP(A2080,[1]选股结果!$A$2:$AX$3002,3,FALSE)</f>
        <v>0.680837432582088</v>
      </c>
      <c r="AF2080" s="12">
        <f>(S2080/(1+0.1)+Z2080)/(VLOOKUP(A2080,[1]选股结果!$A$2:$AY$3002,51,FALSE))</f>
        <v>0.561395236332368</v>
      </c>
      <c r="AG2080" s="16"/>
      <c r="AH2080" s="12">
        <f>AD2080/VLOOKUP(A2080,[1]选股结果!$A$2:$AX$3002,35,FALSE)</f>
        <v>1.58445606752676</v>
      </c>
      <c r="AI2080" s="10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S2080/(1+0.13)+Z2080)</f>
        <v>1109405681.41593</v>
      </c>
      <c r="AJ2080" s="10">
        <f t="shared" si="137"/>
        <v>-310874681.415929</v>
      </c>
      <c r="AK2080" s="18">
        <f>AD2080-VLOOKUP(A2080,[2]选股结果!$A$2:$G$4900,7,FALSE)</f>
        <v>798531000</v>
      </c>
    </row>
    <row r="2081" spans="1:37">
      <c r="A2081" s="5" t="s">
        <v>4195</v>
      </c>
      <c r="B2081" s="5" t="s">
        <v>4196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/>
      <c r="L2081" s="6">
        <v>0</v>
      </c>
      <c r="M2081" s="6">
        <v>0</v>
      </c>
      <c r="N2081" s="6"/>
      <c r="O2081" s="6">
        <v>0</v>
      </c>
      <c r="P2081" s="6">
        <v>1129725629.23</v>
      </c>
      <c r="Q2081" s="6">
        <v>1496179984.87</v>
      </c>
      <c r="R2081" s="6"/>
      <c r="S2081" s="6">
        <v>29184493071.32</v>
      </c>
      <c r="T2081" s="6">
        <v>698063822.03</v>
      </c>
      <c r="U2081" s="6">
        <v>-309633822.23</v>
      </c>
      <c r="V2081" s="6">
        <v>0</v>
      </c>
      <c r="W2081" s="6">
        <v>0</v>
      </c>
      <c r="X2081" s="6">
        <v>1155376.22</v>
      </c>
      <c r="Y2081" s="6">
        <v>0</v>
      </c>
      <c r="Z2081" s="6">
        <v>2970448694.07</v>
      </c>
      <c r="AA2081" s="6">
        <v>1947142712.33</v>
      </c>
      <c r="AB2081" s="10">
        <f t="shared" si="140"/>
        <v>28230465223.81</v>
      </c>
      <c r="AC2081" s="10">
        <f t="shared" si="138"/>
        <v>35621395482.97</v>
      </c>
      <c r="AD2081" s="10">
        <f t="shared" si="139"/>
        <v>-7390930259.16</v>
      </c>
      <c r="AE2081" s="12">
        <f>C2081/(1+0.13)/VLOOKUP(A2081,[1]选股结果!$A$2:$AX$3002,3,FALSE)</f>
        <v>0.770661656144377</v>
      </c>
      <c r="AF2081" s="12">
        <f>(S2081/(1+0.1)+Z2081)/(VLOOKUP(A2081,[1]选股结果!$A$2:$AY$3002,51,FALSE))</f>
        <v>0.935492627770864</v>
      </c>
      <c r="AG2081" s="16"/>
      <c r="AH2081" s="12">
        <f>AD2081/VLOOKUP(A2081,[1]选股结果!$A$2:$AX$3002,35,FALSE)</f>
        <v>-6.11802206709998</v>
      </c>
      <c r="AI2081" s="10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S2081/(1+0.13)+Z2081)</f>
        <v>2738684430.43274</v>
      </c>
      <c r="AJ2081" s="10">
        <f t="shared" si="137"/>
        <v>-10129614689.5927</v>
      </c>
      <c r="AK2081" s="18">
        <f>AD2081-VLOOKUP(A2081,[2]选股结果!$A$2:$G$4900,7,FALSE)</f>
        <v>-7162353488.08</v>
      </c>
    </row>
    <row r="2082" spans="1:37">
      <c r="A2082" s="5" t="s">
        <v>4197</v>
      </c>
      <c r="B2082" s="5" t="s">
        <v>4198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/>
      <c r="L2082" s="6">
        <v>0</v>
      </c>
      <c r="M2082" s="6">
        <v>0</v>
      </c>
      <c r="N2082" s="6"/>
      <c r="O2082" s="6">
        <v>0</v>
      </c>
      <c r="P2082" s="6">
        <v>225910124.04</v>
      </c>
      <c r="Q2082" s="6">
        <v>56638946.45</v>
      </c>
      <c r="R2082" s="6"/>
      <c r="S2082" s="6">
        <v>1178396920.05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246248089.08</v>
      </c>
      <c r="AA2082" s="6">
        <v>243886844.11</v>
      </c>
      <c r="AB2082" s="10">
        <f t="shared" si="140"/>
        <v>2155962847.27</v>
      </c>
      <c r="AC2082" s="10">
        <f t="shared" si="138"/>
        <v>1894441977.28</v>
      </c>
      <c r="AD2082" s="10">
        <f t="shared" si="139"/>
        <v>261520869.99</v>
      </c>
      <c r="AE2082" s="12">
        <f>C2082/(1+0.13)/VLOOKUP(A2082,[1]选股结果!$A$2:$AX$3002,3,FALSE)</f>
        <v>0.661530888092749</v>
      </c>
      <c r="AF2082" s="12">
        <f>(S2082/(1+0.1)+Z2082)/(VLOOKUP(A2082,[1]选股结果!$A$2:$AY$3002,51,FALSE))</f>
        <v>0.575748194640207</v>
      </c>
      <c r="AG2082" s="16"/>
      <c r="AH2082" s="12">
        <f>AD2082/VLOOKUP(A2082,[1]选股结果!$A$2:$AX$3002,35,FALSE)</f>
        <v>0.708669417058191</v>
      </c>
      <c r="AI2082" s="10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S2082/(1+0.13)+Z2082)</f>
        <v>999280828.862389</v>
      </c>
      <c r="AJ2082" s="10">
        <f t="shared" si="137"/>
        <v>-737759958.872389</v>
      </c>
      <c r="AK2082" s="18">
        <f>AD2082-VLOOKUP(A2082,[2]选股结果!$A$2:$G$4900,7,FALSE)</f>
        <v>261352927.39</v>
      </c>
    </row>
    <row r="2083" spans="1:37">
      <c r="A2083" s="5" t="s">
        <v>4199</v>
      </c>
      <c r="B2083" s="5" t="s">
        <v>4200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/>
      <c r="L2083" s="6">
        <v>0</v>
      </c>
      <c r="M2083" s="6">
        <v>0</v>
      </c>
      <c r="N2083" s="6"/>
      <c r="O2083" s="6">
        <v>0</v>
      </c>
      <c r="P2083" s="6">
        <v>67144229.5</v>
      </c>
      <c r="Q2083" s="6">
        <v>30113027.86</v>
      </c>
      <c r="R2083" s="6"/>
      <c r="S2083" s="6">
        <v>784365815.69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135543379.9</v>
      </c>
      <c r="AA2083" s="6">
        <v>61155909.74</v>
      </c>
      <c r="AB2083" s="10">
        <f t="shared" si="140"/>
        <v>1034916750.12</v>
      </c>
      <c r="AC2083" s="10">
        <f t="shared" si="138"/>
        <v>1048209334.83</v>
      </c>
      <c r="AD2083" s="10">
        <f t="shared" si="139"/>
        <v>-13292584.71</v>
      </c>
      <c r="AE2083" s="12">
        <f>C2083/(1+0.13)/VLOOKUP(A2083,[1]选股结果!$A$2:$AX$3002,3,FALSE)</f>
        <v>0.89504315942039</v>
      </c>
      <c r="AF2083" s="12">
        <f>(S2083/(1+0.1)+Z2083)/(VLOOKUP(A2083,[1]选股结果!$A$2:$AY$3002,51,FALSE))</f>
        <v>0.948366920064382</v>
      </c>
      <c r="AG2083" s="16"/>
      <c r="AH2083" s="12">
        <f>AD2083/VLOOKUP(A2083,[1]选股结果!$A$2:$AX$3002,35,FALSE)</f>
        <v>-0.169496548490874</v>
      </c>
      <c r="AI2083" s="10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S2083/(1+0.13)+Z2083)</f>
        <v>65132316.5163717</v>
      </c>
      <c r="AJ2083" s="10">
        <f t="shared" si="137"/>
        <v>-78424901.2263718</v>
      </c>
      <c r="AK2083" s="18">
        <f>AD2083-VLOOKUP(A2083,[2]选股结果!$A$2:$G$4900,7,FALSE)</f>
        <v>-18231738.66</v>
      </c>
    </row>
    <row r="2084" spans="1:37">
      <c r="A2084" s="5" t="s">
        <v>4201</v>
      </c>
      <c r="B2084" s="5" t="s">
        <v>4202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/>
      <c r="L2084" s="6">
        <v>0</v>
      </c>
      <c r="M2084" s="6">
        <v>0</v>
      </c>
      <c r="N2084" s="6"/>
      <c r="O2084" s="6">
        <v>0</v>
      </c>
      <c r="P2084" s="6">
        <v>299534446.67</v>
      </c>
      <c r="Q2084" s="6">
        <v>722925613.69</v>
      </c>
      <c r="R2084" s="6"/>
      <c r="S2084" s="6">
        <v>6770058200.97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2796808872.28</v>
      </c>
      <c r="AA2084" s="6">
        <v>639402448.27</v>
      </c>
      <c r="AB2084" s="10">
        <f t="shared" si="140"/>
        <v>9444926061.68</v>
      </c>
      <c r="AC2084" s="10">
        <f t="shared" si="138"/>
        <v>10505803968.19</v>
      </c>
      <c r="AD2084" s="10">
        <f t="shared" si="139"/>
        <v>-1060877906.51</v>
      </c>
      <c r="AE2084" s="12">
        <f>C2084/(1+0.13)/VLOOKUP(A2084,[1]选股结果!$A$2:$AX$3002,3,FALSE)</f>
        <v>0.701277569830023</v>
      </c>
      <c r="AF2084" s="12">
        <f>(S2084/(1+0.1)+Z2084)/(VLOOKUP(A2084,[1]选股结果!$A$2:$AY$3002,51,FALSE))</f>
        <v>0.867384825197532</v>
      </c>
      <c r="AG2084" s="16"/>
      <c r="AH2084" s="12">
        <f>AD2084/VLOOKUP(A2084,[1]选股结果!$A$2:$AX$3002,35,FALSE)</f>
        <v>-2.40986877554992</v>
      </c>
      <c r="AI2084" s="10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S2084/(1+0.13)+Z2084)</f>
        <v>1531984384.80894</v>
      </c>
      <c r="AJ2084" s="10">
        <f t="shared" si="137"/>
        <v>-2592862291.31894</v>
      </c>
      <c r="AK2084" s="18">
        <f>AD2084-VLOOKUP(A2084,[2]选股结果!$A$2:$G$4900,7,FALSE)</f>
        <v>-1060877518.68</v>
      </c>
    </row>
    <row r="2085" spans="1:37">
      <c r="A2085" s="5" t="s">
        <v>4203</v>
      </c>
      <c r="B2085" s="5" t="s">
        <v>4204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/>
      <c r="L2085" s="6">
        <v>0</v>
      </c>
      <c r="M2085" s="6">
        <v>0</v>
      </c>
      <c r="N2085" s="6"/>
      <c r="O2085" s="6">
        <v>0</v>
      </c>
      <c r="P2085" s="6">
        <v>43340851.77</v>
      </c>
      <c r="Q2085" s="6">
        <v>18199468.31</v>
      </c>
      <c r="R2085" s="6"/>
      <c r="S2085" s="6">
        <v>310373784.34</v>
      </c>
      <c r="T2085" s="6">
        <v>74251895.69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159362723.12</v>
      </c>
      <c r="AA2085" s="6">
        <v>44820234.64</v>
      </c>
      <c r="AB2085" s="10">
        <f t="shared" si="140"/>
        <v>609314307.43</v>
      </c>
      <c r="AC2085" s="10">
        <f t="shared" si="138"/>
        <v>632149489.56</v>
      </c>
      <c r="AD2085" s="10">
        <f t="shared" si="139"/>
        <v>-22835182.13</v>
      </c>
      <c r="AE2085" s="12">
        <f>C2085/(1+0.13)/VLOOKUP(A2085,[1]选股结果!$A$2:$AX$3002,3,FALSE)</f>
        <v>1.06883124775297</v>
      </c>
      <c r="AF2085" s="12">
        <f>(S2085/(1+0.1)+Z2085)/(VLOOKUP(A2085,[1]选股结果!$A$2:$AY$3002,51,FALSE))</f>
        <v>1.02362066216607</v>
      </c>
      <c r="AG2085" s="16"/>
      <c r="AH2085" s="12">
        <f>AD2085/VLOOKUP(A2085,[1]选股结果!$A$2:$AX$3002,35,FALSE)</f>
        <v>-1.30534913386054</v>
      </c>
      <c r="AI2085" s="10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S2085/(1+0.13)+Z2085)</f>
        <v>-2697435.81761062</v>
      </c>
      <c r="AJ2085" s="10">
        <f t="shared" si="137"/>
        <v>-20137746.3123894</v>
      </c>
      <c r="AK2085" s="18">
        <f>AD2085-VLOOKUP(A2085,[2]选股结果!$A$2:$G$4900,7,FALSE)</f>
        <v>-22923719.75</v>
      </c>
    </row>
    <row r="2086" spans="1:37">
      <c r="A2086" s="5" t="s">
        <v>4205</v>
      </c>
      <c r="B2086" s="5" t="s">
        <v>4206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/>
      <c r="L2086" s="6">
        <v>0</v>
      </c>
      <c r="M2086" s="6">
        <v>0</v>
      </c>
      <c r="N2086" s="6"/>
      <c r="O2086" s="6">
        <v>0</v>
      </c>
      <c r="P2086" s="6">
        <v>966794790.97</v>
      </c>
      <c r="Q2086" s="6">
        <v>220657425.1</v>
      </c>
      <c r="R2086" s="6"/>
      <c r="S2086" s="6">
        <v>17333311278.29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1051973992.79</v>
      </c>
      <c r="AA2086" s="6">
        <v>980123416.78</v>
      </c>
      <c r="AB2086" s="10">
        <f t="shared" si="140"/>
        <v>18526389518.14</v>
      </c>
      <c r="AC2086" s="10">
        <f t="shared" si="138"/>
        <v>20332203478.83</v>
      </c>
      <c r="AD2086" s="10">
        <f t="shared" si="139"/>
        <v>-1805813960.69</v>
      </c>
      <c r="AE2086" s="12">
        <f>C2086/(1+0.13)/VLOOKUP(A2086,[1]选股结果!$A$2:$AX$3002,3,FALSE)</f>
        <v>1.01373775661061</v>
      </c>
      <c r="AF2086" s="12">
        <f>(S2086/(1+0.1)+Z2086)/(VLOOKUP(A2086,[1]选股结果!$A$2:$AY$3002,51,FALSE))</f>
        <v>1.13549314825612</v>
      </c>
      <c r="AG2086" s="16"/>
      <c r="AH2086" s="12">
        <f>AD2086/VLOOKUP(A2086,[1]选股结果!$A$2:$AX$3002,35,FALSE)</f>
        <v>20.0013676174407</v>
      </c>
      <c r="AI2086" s="10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S2086/(1+0.13)+Z2086)</f>
        <v>-1587461285.60063</v>
      </c>
      <c r="AJ2086" s="10">
        <f t="shared" si="137"/>
        <v>-218352675.089376</v>
      </c>
      <c r="AK2086" s="18">
        <f>AD2086-VLOOKUP(A2086,[2]选股结果!$A$2:$G$4900,7,FALSE)</f>
        <v>-1717636416.82</v>
      </c>
    </row>
    <row r="2087" spans="1:37">
      <c r="A2087" s="5" t="s">
        <v>4207</v>
      </c>
      <c r="B2087" s="5" t="s">
        <v>4208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/>
      <c r="L2087" s="6">
        <v>0</v>
      </c>
      <c r="M2087" s="6">
        <v>0</v>
      </c>
      <c r="N2087" s="6"/>
      <c r="O2087" s="6">
        <v>0</v>
      </c>
      <c r="P2087" s="6">
        <v>163216786.64</v>
      </c>
      <c r="Q2087" s="6">
        <v>54501811.99</v>
      </c>
      <c r="R2087" s="6"/>
      <c r="S2087" s="6">
        <v>2399225124.23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256800463.24</v>
      </c>
      <c r="AA2087" s="6">
        <v>667223498.66</v>
      </c>
      <c r="AB2087" s="10">
        <f t="shared" si="140"/>
        <v>3560098308.6</v>
      </c>
      <c r="AC2087" s="10">
        <f t="shared" si="138"/>
        <v>3486465872.77</v>
      </c>
      <c r="AD2087" s="10">
        <f t="shared" si="139"/>
        <v>73632435.8299999</v>
      </c>
      <c r="AE2087" s="12">
        <f>C2087/(1+0.13)/VLOOKUP(A2087,[1]选股结果!$A$2:$AX$3002,3,FALSE)</f>
        <v>0.986592810542105</v>
      </c>
      <c r="AF2087" s="12">
        <f>(S2087/(1+0.1)+Z2087)/(VLOOKUP(A2087,[1]选股结果!$A$2:$AY$3002,51,FALSE))</f>
        <v>0.81303260677583</v>
      </c>
      <c r="AG2087" s="16"/>
      <c r="AH2087" s="12">
        <f>AD2087/VLOOKUP(A2087,[1]选股结果!$A$2:$AX$3002,35,FALSE)</f>
        <v>0.515036212299515</v>
      </c>
      <c r="AI2087" s="10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S2087/(1+0.13)+Z2087)</f>
        <v>618535668.470176</v>
      </c>
      <c r="AJ2087" s="10">
        <f t="shared" si="137"/>
        <v>-544903232.640176</v>
      </c>
      <c r="AK2087" s="18">
        <f>AD2087-VLOOKUP(A2087,[2]选股结果!$A$2:$G$4900,7,FALSE)</f>
        <v>73642054.4799999</v>
      </c>
    </row>
    <row r="2088" spans="1:37">
      <c r="A2088" s="5" t="s">
        <v>4209</v>
      </c>
      <c r="B2088" s="5" t="s">
        <v>4210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/>
      <c r="L2088" s="6">
        <v>0</v>
      </c>
      <c r="M2088" s="6">
        <v>0</v>
      </c>
      <c r="N2088" s="6"/>
      <c r="O2088" s="6">
        <v>0</v>
      </c>
      <c r="P2088" s="6">
        <v>1145022.25</v>
      </c>
      <c r="Q2088" s="6">
        <v>500204.65</v>
      </c>
      <c r="R2088" s="6"/>
      <c r="S2088" s="6">
        <v>28336129.05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8649369.33</v>
      </c>
      <c r="AA2088" s="6">
        <v>4323313.68</v>
      </c>
      <c r="AB2088" s="10">
        <f t="shared" si="140"/>
        <v>23811755.7</v>
      </c>
      <c r="AC2088" s="10">
        <f t="shared" si="138"/>
        <v>42453834.31</v>
      </c>
      <c r="AD2088" s="10">
        <f t="shared" si="139"/>
        <v>-18642078.61</v>
      </c>
      <c r="AE2088" s="12">
        <f>C2088/(1+0.13)/VLOOKUP(A2088,[1]选股结果!$A$2:$AX$3002,3,FALSE)</f>
        <v>0.745036964254603</v>
      </c>
      <c r="AF2088" s="12">
        <f>(S2088/(1+0.1)+Z2088)/(VLOOKUP(A2088,[1]选股结果!$A$2:$AY$3002,51,FALSE))</f>
        <v>0.991148375701967</v>
      </c>
      <c r="AG2088" s="16"/>
      <c r="AH2088" s="12">
        <f>AD2088/VLOOKUP(A2088,[1]选股结果!$A$2:$AX$3002,35,FALSE)</f>
        <v>-0.537821615970153</v>
      </c>
      <c r="AI2088" s="10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S2088/(1+0.13)+Z2088)</f>
        <v>991196.871769905</v>
      </c>
      <c r="AJ2088" s="10">
        <f t="shared" si="137"/>
        <v>-19633275.4817699</v>
      </c>
      <c r="AK2088" s="18">
        <f>AD2088-VLOOKUP(A2088,[2]选股结果!$A$2:$G$4900,7,FALSE)</f>
        <v>-18642078.61</v>
      </c>
    </row>
    <row r="2089" spans="1:37">
      <c r="A2089" s="5" t="s">
        <v>4211</v>
      </c>
      <c r="B2089" s="5" t="s">
        <v>4212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/>
      <c r="L2089" s="6">
        <v>0</v>
      </c>
      <c r="M2089" s="6">
        <v>0</v>
      </c>
      <c r="N2089" s="6"/>
      <c r="O2089" s="6">
        <v>0</v>
      </c>
      <c r="P2089" s="6">
        <v>1187011935.11</v>
      </c>
      <c r="Q2089" s="6">
        <v>577155383.58</v>
      </c>
      <c r="R2089" s="6"/>
      <c r="S2089" s="6">
        <v>9283127860.04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675236295.41</v>
      </c>
      <c r="AA2089" s="6">
        <v>632248334.48</v>
      </c>
      <c r="AB2089" s="10">
        <f t="shared" si="140"/>
        <v>10705722372.06</v>
      </c>
      <c r="AC2089" s="10">
        <f t="shared" si="138"/>
        <v>11777624425.04</v>
      </c>
      <c r="AD2089" s="10">
        <f t="shared" si="139"/>
        <v>-1071902052.98</v>
      </c>
      <c r="AE2089" s="12">
        <f>C2089/(1+0.13)/VLOOKUP(A2089,[1]选股结果!$A$2:$AX$3002,3,FALSE)</f>
        <v>0.570486780743902</v>
      </c>
      <c r="AF2089" s="12">
        <f>(S2089/(1+0.1)+Z2089)/(VLOOKUP(A2089,[1]选股结果!$A$2:$AY$3002,51,FALSE))</f>
        <v>0.687612530501717</v>
      </c>
      <c r="AG2089" s="16"/>
      <c r="AH2089" s="12">
        <f>AD2089/VLOOKUP(A2089,[1]选股结果!$A$2:$AX$3002,35,FALSE)</f>
        <v>-0.37585072752916</v>
      </c>
      <c r="AI2089" s="10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S2089/(1+0.13)+Z2089)</f>
        <v>4364808962.75451</v>
      </c>
      <c r="AJ2089" s="10">
        <f t="shared" si="137"/>
        <v>-5436711015.73451</v>
      </c>
      <c r="AK2089" s="18">
        <f>AD2089-VLOOKUP(A2089,[2]选股结果!$A$2:$G$4900,7,FALSE)</f>
        <v>-1077394607.6</v>
      </c>
    </row>
    <row r="2090" spans="1:37">
      <c r="A2090" s="5" t="s">
        <v>4213</v>
      </c>
      <c r="B2090" s="5" t="s">
        <v>4214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/>
      <c r="L2090" s="6">
        <v>0</v>
      </c>
      <c r="M2090" s="6">
        <v>0</v>
      </c>
      <c r="N2090" s="6"/>
      <c r="O2090" s="6">
        <v>0</v>
      </c>
      <c r="P2090" s="6">
        <v>502630784.39</v>
      </c>
      <c r="Q2090" s="6">
        <v>143905710.06</v>
      </c>
      <c r="R2090" s="6"/>
      <c r="S2090" s="6">
        <v>3948147654.09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1520891068.23</v>
      </c>
      <c r="AA2090" s="6">
        <v>358366839.52</v>
      </c>
      <c r="AB2090" s="10">
        <f t="shared" si="140"/>
        <v>6919042915.7</v>
      </c>
      <c r="AC2090" s="10">
        <f t="shared" si="138"/>
        <v>6330036346.23</v>
      </c>
      <c r="AD2090" s="10">
        <f t="shared" si="139"/>
        <v>589006569.47</v>
      </c>
      <c r="AE2090" s="12">
        <f>C2090/(1+0.13)/VLOOKUP(A2090,[1]选股结果!$A$2:$AX$3002,3,FALSE)</f>
        <v>0.792615614988613</v>
      </c>
      <c r="AF2090" s="12">
        <f>(S2090/(1+0.1)+Z2090)/(VLOOKUP(A2090,[1]选股结果!$A$2:$AY$3002,51,FALSE))</f>
        <v>0.810500317613782</v>
      </c>
      <c r="AG2090" s="16"/>
      <c r="AH2090" s="12">
        <f>AD2090/VLOOKUP(A2090,[1]选股结果!$A$2:$AX$3002,35,FALSE)</f>
        <v>0.560680353215132</v>
      </c>
      <c r="AI2090" s="10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S2090/(1+0.13)+Z2090)</f>
        <v>1290064016.7492</v>
      </c>
      <c r="AJ2090" s="10">
        <f t="shared" si="137"/>
        <v>-701057447.279203</v>
      </c>
      <c r="AK2090" s="18">
        <f>AD2090-VLOOKUP(A2090,[2]选股结果!$A$2:$G$4900,7,FALSE)</f>
        <v>588975125.47</v>
      </c>
    </row>
    <row r="2091" spans="1:37">
      <c r="A2091" s="5" t="s">
        <v>4215</v>
      </c>
      <c r="B2091" s="5" t="s">
        <v>4216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/>
      <c r="L2091" s="6">
        <v>0</v>
      </c>
      <c r="M2091" s="6">
        <v>0</v>
      </c>
      <c r="N2091" s="6"/>
      <c r="O2091" s="6">
        <v>0</v>
      </c>
      <c r="P2091" s="6">
        <v>3992646195.08</v>
      </c>
      <c r="Q2091" s="6">
        <v>696894696.07</v>
      </c>
      <c r="R2091" s="6"/>
      <c r="S2091" s="6">
        <v>14580484366.49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1682434495.32</v>
      </c>
      <c r="AA2091" s="6">
        <v>631020699.14</v>
      </c>
      <c r="AB2091" s="10">
        <f t="shared" si="140"/>
        <v>32729911003.96</v>
      </c>
      <c r="AC2091" s="10">
        <f t="shared" si="138"/>
        <v>20886585756.03</v>
      </c>
      <c r="AD2091" s="10">
        <f t="shared" si="139"/>
        <v>11843325247.93</v>
      </c>
      <c r="AE2091" s="12">
        <f>C2091/(1+0.13)/VLOOKUP(A2091,[1]选股结果!$A$2:$AX$3002,3,FALSE)</f>
        <v>0.87736436766805</v>
      </c>
      <c r="AF2091" s="12">
        <f>(S2091/(1+0.1)+Z2091)/(VLOOKUP(A2091,[1]选股结果!$A$2:$AY$3002,51,FALSE))</f>
        <v>0.680313301828923</v>
      </c>
      <c r="AG2091" s="16"/>
      <c r="AH2091" s="12">
        <f>AD2091/VLOOKUP(A2091,[1]选股结果!$A$2:$AX$3002,35,FALSE)</f>
        <v>1.92859439725028</v>
      </c>
      <c r="AI2091" s="10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S2091/(1+0.13)+Z2091)</f>
        <v>7371160252.72186</v>
      </c>
      <c r="AJ2091" s="10">
        <f t="shared" si="137"/>
        <v>4472164995.20814</v>
      </c>
      <c r="AK2091" s="18">
        <f>AD2091-VLOOKUP(A2091,[2]选股结果!$A$2:$G$4900,7,FALSE)</f>
        <v>11844406615.26</v>
      </c>
    </row>
    <row r="2092" spans="1:37">
      <c r="A2092" s="5" t="s">
        <v>4217</v>
      </c>
      <c r="B2092" s="5" t="s">
        <v>4218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/>
      <c r="L2092" s="6">
        <v>0</v>
      </c>
      <c r="M2092" s="6">
        <v>0</v>
      </c>
      <c r="N2092" s="6"/>
      <c r="O2092" s="6">
        <v>0</v>
      </c>
      <c r="P2092" s="6">
        <v>3919159557.16</v>
      </c>
      <c r="Q2092" s="6">
        <v>1745723657.63</v>
      </c>
      <c r="R2092" s="6"/>
      <c r="S2092" s="6">
        <v>66243660880.94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8455511419.46</v>
      </c>
      <c r="AA2092" s="6">
        <v>1118001109.88</v>
      </c>
      <c r="AB2092" s="10">
        <f t="shared" si="140"/>
        <v>92154998029.16</v>
      </c>
      <c r="AC2092" s="10">
        <f t="shared" si="138"/>
        <v>79736332967.44</v>
      </c>
      <c r="AD2092" s="10">
        <f t="shared" si="139"/>
        <v>12418665061.72</v>
      </c>
      <c r="AE2092" s="12">
        <f>C2092/(1+0.13)/VLOOKUP(A2092,[1]选股结果!$A$2:$AX$3002,3,FALSE)</f>
        <v>0.944207143419385</v>
      </c>
      <c r="AF2092" s="12">
        <f>(S2092/(1+0.1)+Z2092)/(VLOOKUP(A2092,[1]选股结果!$A$2:$AY$3002,51,FALSE))</f>
        <v>0.899984271054166</v>
      </c>
      <c r="AG2092" s="16"/>
      <c r="AH2092" s="12">
        <f>AD2092/VLOOKUP(A2092,[1]选股结果!$A$2:$AX$3002,35,FALSE)</f>
        <v>1.74170806484205</v>
      </c>
      <c r="AI2092" s="10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S2092/(1+0.13)+Z2092)</f>
        <v>9230914917.98531</v>
      </c>
      <c r="AJ2092" s="10">
        <f t="shared" si="137"/>
        <v>3187750143.73468</v>
      </c>
      <c r="AK2092" s="18">
        <f>AD2092-VLOOKUP(A2092,[2]选股结果!$A$2:$G$4900,7,FALSE)</f>
        <v>12407021502.17</v>
      </c>
    </row>
    <row r="2093" spans="1:37">
      <c r="A2093" s="5" t="s">
        <v>4219</v>
      </c>
      <c r="B2093" s="5" t="s">
        <v>4220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/>
      <c r="L2093" s="6">
        <v>0</v>
      </c>
      <c r="M2093" s="6">
        <v>0</v>
      </c>
      <c r="N2093" s="6"/>
      <c r="O2093" s="6">
        <v>0</v>
      </c>
      <c r="P2093" s="6">
        <v>273896754.99</v>
      </c>
      <c r="Q2093" s="6">
        <v>239134529.03</v>
      </c>
      <c r="R2093" s="6"/>
      <c r="S2093" s="6">
        <v>4287687476.45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369871122.39</v>
      </c>
      <c r="AA2093" s="6">
        <v>181349882.04</v>
      </c>
      <c r="AB2093" s="10">
        <f t="shared" si="140"/>
        <v>5756152597.23</v>
      </c>
      <c r="AC2093" s="10">
        <f t="shared" si="138"/>
        <v>5112805235.87</v>
      </c>
      <c r="AD2093" s="10">
        <f t="shared" si="139"/>
        <v>643347361.36</v>
      </c>
      <c r="AE2093" s="12">
        <f>C2093/(1+0.13)/VLOOKUP(A2093,[1]选股结果!$A$2:$AX$3002,3,FALSE)</f>
        <v>0.790787047501164</v>
      </c>
      <c r="AF2093" s="12">
        <f>(S2093/(1+0.1)+Z2093)/(VLOOKUP(A2093,[1]选股结果!$A$2:$AY$3002,51,FALSE))</f>
        <v>0.750546920380339</v>
      </c>
      <c r="AG2093" s="16"/>
      <c r="AH2093" s="12">
        <f>AD2093/VLOOKUP(A2093,[1]选股结果!$A$2:$AX$3002,35,FALSE)</f>
        <v>1.14348274490001</v>
      </c>
      <c r="AI2093" s="10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S2093/(1+0.13)+Z2093)</f>
        <v>1521927079.07655</v>
      </c>
      <c r="AJ2093" s="10">
        <f t="shared" si="137"/>
        <v>-878579717.716548</v>
      </c>
      <c r="AK2093" s="18">
        <f>AD2093-VLOOKUP(A2093,[2]选股结果!$A$2:$G$4900,7,FALSE)</f>
        <v>643795119.64</v>
      </c>
    </row>
    <row r="2094" spans="1:37">
      <c r="A2094" s="5" t="s">
        <v>4221</v>
      </c>
      <c r="B2094" s="5" t="s">
        <v>4222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/>
      <c r="L2094" s="6">
        <v>0</v>
      </c>
      <c r="M2094" s="6">
        <v>0</v>
      </c>
      <c r="N2094" s="6"/>
      <c r="O2094" s="6">
        <v>0</v>
      </c>
      <c r="P2094" s="6">
        <v>24719919.44</v>
      </c>
      <c r="Q2094" s="6">
        <v>114234992.1</v>
      </c>
      <c r="R2094" s="6"/>
      <c r="S2094" s="6">
        <v>315549963.57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84382038.16</v>
      </c>
      <c r="AA2094" s="6">
        <v>38107960.5</v>
      </c>
      <c r="AB2094" s="10">
        <f t="shared" si="140"/>
        <v>409740795.45</v>
      </c>
      <c r="AC2094" s="10">
        <f t="shared" si="138"/>
        <v>462759881.67</v>
      </c>
      <c r="AD2094" s="10">
        <f t="shared" si="139"/>
        <v>-53019086.22</v>
      </c>
      <c r="AE2094" s="12">
        <f>C2094/(1+0.13)/VLOOKUP(A2094,[1]选股结果!$A$2:$AX$3002,3,FALSE)</f>
        <v>0.74614529624963</v>
      </c>
      <c r="AF2094" s="12">
        <f>(S2094/(1+0.1)+Z2094)/(VLOOKUP(A2094,[1]选股结果!$A$2:$AY$3002,51,FALSE))</f>
        <v>0.876292147615096</v>
      </c>
      <c r="AG2094" s="16"/>
      <c r="AH2094" s="12">
        <f>AD2094/VLOOKUP(A2094,[1]选股结果!$A$2:$AX$3002,35,FALSE)</f>
        <v>-0.467925517416424</v>
      </c>
      <c r="AI2094" s="10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S2094/(1+0.13)+Z2094)</f>
        <v>60025311.0083186</v>
      </c>
      <c r="AJ2094" s="10">
        <f t="shared" si="137"/>
        <v>-113044397.228319</v>
      </c>
      <c r="AK2094" s="18">
        <f>AD2094-VLOOKUP(A2094,[2]选股结果!$A$2:$G$4900,7,FALSE)</f>
        <v>77436280.24</v>
      </c>
    </row>
    <row r="2095" spans="1:37">
      <c r="A2095" s="5" t="s">
        <v>4223</v>
      </c>
      <c r="B2095" s="5" t="s">
        <v>4224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/>
      <c r="L2095" s="6">
        <v>0</v>
      </c>
      <c r="M2095" s="6">
        <v>0</v>
      </c>
      <c r="N2095" s="6"/>
      <c r="O2095" s="6">
        <v>0</v>
      </c>
      <c r="P2095" s="6">
        <v>7890960.8</v>
      </c>
      <c r="Q2095" s="6">
        <v>5024919.26</v>
      </c>
      <c r="R2095" s="6"/>
      <c r="S2095" s="6">
        <v>8591507.5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87989997.79</v>
      </c>
      <c r="AA2095" s="6">
        <v>59146192.35</v>
      </c>
      <c r="AB2095" s="10">
        <f t="shared" si="140"/>
        <v>145728894.62</v>
      </c>
      <c r="AC2095" s="10">
        <f t="shared" si="138"/>
        <v>163618658.44</v>
      </c>
      <c r="AD2095" s="10">
        <f t="shared" si="139"/>
        <v>-17889763.82</v>
      </c>
      <c r="AE2095" s="12">
        <f>C2095/(1+0.13)/VLOOKUP(A2095,[1]选股结果!$A$2:$AX$3002,3,FALSE)</f>
        <v>0.784946723616011</v>
      </c>
      <c r="AF2095" s="12">
        <f>(S2095/(1+0.1)+Z2095)/(VLOOKUP(A2095,[1]选股结果!$A$2:$AY$3002,51,FALSE))</f>
        <v>0.635530531662964</v>
      </c>
      <c r="AG2095" s="16"/>
      <c r="AH2095" s="12">
        <f>AD2095/VLOOKUP(A2095,[1]选股结果!$A$2:$AX$3002,35,FALSE)</f>
        <v>3.69990046970888</v>
      </c>
      <c r="AI2095" s="10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S2095/(1+0.13)+Z2095)</f>
        <v>55147821.5676991</v>
      </c>
      <c r="AJ2095" s="10">
        <f t="shared" si="137"/>
        <v>-73037585.3876991</v>
      </c>
      <c r="AK2095" s="18">
        <f>AD2095-VLOOKUP(A2095,[2]选股结果!$A$2:$G$4900,7,FALSE)</f>
        <v>-17899997.3</v>
      </c>
    </row>
    <row r="2096" spans="1:37">
      <c r="A2096" s="5" t="s">
        <v>4225</v>
      </c>
      <c r="B2096" s="5" t="s">
        <v>4226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/>
      <c r="L2096" s="6">
        <v>0</v>
      </c>
      <c r="M2096" s="6">
        <v>0</v>
      </c>
      <c r="N2096" s="6"/>
      <c r="O2096" s="6">
        <v>0</v>
      </c>
      <c r="P2096" s="6">
        <v>315295265.03</v>
      </c>
      <c r="Q2096" s="6">
        <v>3546081968.78</v>
      </c>
      <c r="R2096" s="6"/>
      <c r="S2096" s="6">
        <v>19637911431.53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4590670905.82</v>
      </c>
      <c r="AA2096" s="6">
        <v>3119245897.61</v>
      </c>
      <c r="AB2096" s="10">
        <f t="shared" si="140"/>
        <v>36398630628.17</v>
      </c>
      <c r="AC2096" s="10">
        <f t="shared" si="138"/>
        <v>27663123499.99</v>
      </c>
      <c r="AD2096" s="10">
        <f t="shared" si="139"/>
        <v>8735507128.18</v>
      </c>
      <c r="AE2096" s="12">
        <f>C2096/(1+0.13)/VLOOKUP(A2096,[1]选股结果!$A$2:$AX$3002,3,FALSE)</f>
        <v>1.58497639430351</v>
      </c>
      <c r="AF2096" s="12">
        <f>(S2096/(1+0.1)+Z2096)/(VLOOKUP(A2096,[1]选股结果!$A$2:$AY$3002,51,FALSE))</f>
        <v>1.28028425441895</v>
      </c>
      <c r="AG2096" s="16"/>
      <c r="AH2096" s="12">
        <f>AD2096/VLOOKUP(A2096,[1]选股结果!$A$2:$AX$3002,35,FALSE)</f>
        <v>12.0773302402836</v>
      </c>
      <c r="AI2096" s="10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S2096/(1+0.13)+Z2096)</f>
        <v>-4439404607.10991</v>
      </c>
      <c r="AJ2096" s="10">
        <f t="shared" si="137"/>
        <v>13174911735.2899</v>
      </c>
      <c r="AK2096" s="18">
        <f>AD2096-VLOOKUP(A2096,[2]选股结果!$A$2:$G$4900,7,FALSE)</f>
        <v>8740781101.62</v>
      </c>
    </row>
    <row r="2097" spans="1:37">
      <c r="A2097" s="5" t="s">
        <v>4227</v>
      </c>
      <c r="B2097" s="5" t="s">
        <v>4228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/>
      <c r="L2097" s="6">
        <v>0</v>
      </c>
      <c r="M2097" s="6">
        <v>0</v>
      </c>
      <c r="N2097" s="6"/>
      <c r="O2097" s="6">
        <v>0</v>
      </c>
      <c r="P2097" s="6">
        <v>144510786.97</v>
      </c>
      <c r="Q2097" s="6">
        <v>85453539.73</v>
      </c>
      <c r="R2097" s="6"/>
      <c r="S2097" s="6">
        <v>5204128669.01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606058208.39</v>
      </c>
      <c r="AA2097" s="6">
        <v>215962615.55</v>
      </c>
      <c r="AB2097" s="10">
        <f t="shared" si="140"/>
        <v>6111649288.76</v>
      </c>
      <c r="AC2097" s="10">
        <f t="shared" si="138"/>
        <v>6170660279.92</v>
      </c>
      <c r="AD2097" s="10">
        <f t="shared" si="139"/>
        <v>-59010991.1600018</v>
      </c>
      <c r="AE2097" s="12">
        <f>C2097/(1+0.13)/VLOOKUP(A2097,[1]选股结果!$A$2:$AX$3002,3,FALSE)</f>
        <v>0.92404819911902</v>
      </c>
      <c r="AF2097" s="12">
        <f>(S2097/(1+0.1)+Z2097)/(VLOOKUP(A2097,[1]选股结果!$A$2:$AY$3002,51,FALSE))</f>
        <v>0.930297283816247</v>
      </c>
      <c r="AG2097" s="16"/>
      <c r="AH2097" s="12">
        <f>AD2097/VLOOKUP(A2097,[1]选股结果!$A$2:$AX$3002,35,FALSE)</f>
        <v>-0.111802587390869</v>
      </c>
      <c r="AI2097" s="10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S2097/(1+0.13)+Z2097)</f>
        <v>525484603.466194</v>
      </c>
      <c r="AJ2097" s="10">
        <f t="shared" si="137"/>
        <v>-584495594.626196</v>
      </c>
      <c r="AK2097" s="18">
        <f>AD2097-VLOOKUP(A2097,[2]选股结果!$A$2:$G$4900,7,FALSE)</f>
        <v>-58976363.6000018</v>
      </c>
    </row>
    <row r="2098" spans="1:37">
      <c r="A2098" s="5" t="s">
        <v>4229</v>
      </c>
      <c r="B2098" s="5" t="s">
        <v>4230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/>
      <c r="L2098" s="6">
        <v>0</v>
      </c>
      <c r="M2098" s="6">
        <v>0</v>
      </c>
      <c r="N2098" s="6"/>
      <c r="O2098" s="6">
        <v>0</v>
      </c>
      <c r="P2098" s="6">
        <v>349529888.81</v>
      </c>
      <c r="Q2098" s="6">
        <v>316218459.39</v>
      </c>
      <c r="R2098" s="6"/>
      <c r="S2098" s="6">
        <v>2128703048.72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57008239.33</v>
      </c>
      <c r="AA2098" s="6">
        <v>176328772.33</v>
      </c>
      <c r="AB2098" s="10">
        <f t="shared" si="140"/>
        <v>1342443693.71</v>
      </c>
      <c r="AC2098" s="10">
        <f t="shared" si="138"/>
        <v>2711569949.19</v>
      </c>
      <c r="AD2098" s="10">
        <f t="shared" si="139"/>
        <v>-1369126255.48</v>
      </c>
      <c r="AE2098" s="12">
        <f>C2098/(1+0.13)/VLOOKUP(A2098,[1]选股结果!$A$2:$AX$3002,3,FALSE)</f>
        <v>0.538777724457275</v>
      </c>
      <c r="AF2098" s="12">
        <f>(S2098/(1+0.1)+Z2098)/(VLOOKUP(A2098,[1]选股结果!$A$2:$AY$3002,51,FALSE))</f>
        <v>2.61946466055737</v>
      </c>
      <c r="AG2098" s="16"/>
      <c r="AH2098" s="12">
        <f>AD2098/VLOOKUP(A2098,[1]选股结果!$A$2:$AX$3002,35,FALSE)</f>
        <v>-1.68462494665873</v>
      </c>
      <c r="AI2098" s="10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S2098/(1+0.13)+Z2098)</f>
        <v>-1180281906.16681</v>
      </c>
      <c r="AJ2098" s="10">
        <f t="shared" si="137"/>
        <v>-188844349.313186</v>
      </c>
      <c r="AK2098" s="18">
        <f>AD2098-VLOOKUP(A2098,[2]选股结果!$A$2:$G$4900,7,FALSE)</f>
        <v>-1369126255.48</v>
      </c>
    </row>
    <row r="2099" spans="1:37">
      <c r="A2099" s="5" t="s">
        <v>4231</v>
      </c>
      <c r="B2099" s="5" t="s">
        <v>4232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/>
      <c r="L2099" s="6">
        <v>0</v>
      </c>
      <c r="M2099" s="6">
        <v>0</v>
      </c>
      <c r="N2099" s="6"/>
      <c r="O2099" s="6">
        <v>0</v>
      </c>
      <c r="P2099" s="6">
        <v>158280266.35</v>
      </c>
      <c r="Q2099" s="6">
        <v>141938948.88</v>
      </c>
      <c r="R2099" s="6"/>
      <c r="S2099" s="6">
        <v>366308084.2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322052730.07</v>
      </c>
      <c r="AA2099" s="6">
        <v>100565588.48</v>
      </c>
      <c r="AB2099" s="10">
        <f t="shared" si="140"/>
        <v>1315135403.03</v>
      </c>
      <c r="AC2099" s="10">
        <f t="shared" si="138"/>
        <v>947206669.1</v>
      </c>
      <c r="AD2099" s="10">
        <f t="shared" si="139"/>
        <v>367928733.93</v>
      </c>
      <c r="AE2099" s="12">
        <f>C2099/(1+0.13)/VLOOKUP(A2099,[1]选股结果!$A$2:$AX$3002,3,FALSE)</f>
        <v>1.02054428420143</v>
      </c>
      <c r="AF2099" s="12">
        <f>(S2099/(1+0.1)+Z2099)/(VLOOKUP(A2099,[1]选股结果!$A$2:$AY$3002,51,FALSE))</f>
        <v>0.785024197431138</v>
      </c>
      <c r="AG2099" s="16"/>
      <c r="AH2099" s="12">
        <f>AD2099/VLOOKUP(A2099,[1]选股结果!$A$2:$AX$3002,35,FALSE)</f>
        <v>2.17306697733786</v>
      </c>
      <c r="AI2099" s="10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S2099/(1+0.13)+Z2099)</f>
        <v>188226540.80531</v>
      </c>
      <c r="AJ2099" s="10">
        <f t="shared" si="137"/>
        <v>179702193.12469</v>
      </c>
      <c r="AK2099" s="18">
        <f>AD2099-VLOOKUP(A2099,[2]选股结果!$A$2:$G$4900,7,FALSE)</f>
        <v>367928733.93</v>
      </c>
    </row>
    <row r="2100" spans="1:37">
      <c r="A2100" s="5" t="s">
        <v>4233</v>
      </c>
      <c r="B2100" s="5" t="s">
        <v>4234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/>
      <c r="L2100" s="6">
        <v>0</v>
      </c>
      <c r="M2100" s="6">
        <v>0</v>
      </c>
      <c r="N2100" s="6"/>
      <c r="O2100" s="6">
        <v>0</v>
      </c>
      <c r="P2100" s="6">
        <v>9288982703.06</v>
      </c>
      <c r="Q2100" s="6">
        <v>390497945.47</v>
      </c>
      <c r="R2100" s="6"/>
      <c r="S2100" s="6">
        <v>7140828647.28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1562212009.42</v>
      </c>
      <c r="AA2100" s="6">
        <v>771720063.86</v>
      </c>
      <c r="AB2100" s="10">
        <f t="shared" si="140"/>
        <v>40369934712.2</v>
      </c>
      <c r="AC2100" s="10">
        <f t="shared" si="138"/>
        <v>18763743423.62</v>
      </c>
      <c r="AD2100" s="10">
        <f t="shared" si="139"/>
        <v>21606191288.58</v>
      </c>
      <c r="AE2100" s="12">
        <f>C2100/(1+0.13)/VLOOKUP(A2100,[1]选股结果!$A$2:$AX$3002,3,FALSE)</f>
        <v>0.87469937962305</v>
      </c>
      <c r="AF2100" s="12">
        <f>(S2100/(1+0.1)+Z2100)/(VLOOKUP(A2100,[1]选股结果!$A$2:$AY$3002,51,FALSE))</f>
        <v>0.44745060413244</v>
      </c>
      <c r="AG2100" s="16"/>
      <c r="AH2100" s="12">
        <f>AD2100/VLOOKUP(A2100,[1]选股结果!$A$2:$AX$3002,35,FALSE)</f>
        <v>1.0954557301214</v>
      </c>
      <c r="AI2100" s="10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S2100/(1+0.13)+Z2100)</f>
        <v>10117942146.7365</v>
      </c>
      <c r="AJ2100" s="10">
        <f t="shared" si="137"/>
        <v>11488249141.8435</v>
      </c>
      <c r="AK2100" s="18">
        <f>AD2100-VLOOKUP(A2100,[2]选股结果!$A$2:$G$4900,7,FALSE)</f>
        <v>21614160269.91</v>
      </c>
    </row>
    <row r="2101" spans="1:37">
      <c r="A2101" s="5" t="s">
        <v>4235</v>
      </c>
      <c r="B2101" s="5" t="s">
        <v>4236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/>
      <c r="L2101" s="6">
        <v>0</v>
      </c>
      <c r="M2101" s="6">
        <v>0</v>
      </c>
      <c r="N2101" s="6"/>
      <c r="O2101" s="6">
        <v>0</v>
      </c>
      <c r="P2101" s="6">
        <v>154282450.1</v>
      </c>
      <c r="Q2101" s="6">
        <v>73177889.56</v>
      </c>
      <c r="R2101" s="6"/>
      <c r="S2101" s="6">
        <v>2829897084.87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412201274.72</v>
      </c>
      <c r="AA2101" s="6">
        <v>194557549.28</v>
      </c>
      <c r="AB2101" s="10">
        <f t="shared" si="140"/>
        <v>3808696304.63</v>
      </c>
      <c r="AC2101" s="10">
        <f t="shared" si="138"/>
        <v>3590938358.97</v>
      </c>
      <c r="AD2101" s="10">
        <f t="shared" si="139"/>
        <v>217757945.66</v>
      </c>
      <c r="AE2101" s="12">
        <f>C2101/(1+0.13)/VLOOKUP(A2101,[1]选股结果!$A$2:$AX$3002,3,FALSE)</f>
        <v>0.961994800911923</v>
      </c>
      <c r="AF2101" s="12">
        <f>(S2101/(1+0.1)+Z2101)/(VLOOKUP(A2101,[1]选股结果!$A$2:$AY$3002,51,FALSE))</f>
        <v>0.946962676582537</v>
      </c>
      <c r="AG2101" s="16"/>
      <c r="AH2101" s="12">
        <f>AD2101/VLOOKUP(A2101,[1]选股结果!$A$2:$AX$3002,35,FALSE)</f>
        <v>1.29093617633308</v>
      </c>
      <c r="AI2101" s="10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S2101/(1+0.13)+Z2101)</f>
        <v>235474136.94522</v>
      </c>
      <c r="AJ2101" s="10">
        <f t="shared" si="137"/>
        <v>-17716191.2852206</v>
      </c>
      <c r="AK2101" s="18">
        <f>AD2101-VLOOKUP(A2101,[2]选股结果!$A$2:$G$4900,7,FALSE)</f>
        <v>235539102.41</v>
      </c>
    </row>
    <row r="2102" spans="1:37">
      <c r="A2102" s="5" t="s">
        <v>4237</v>
      </c>
      <c r="B2102" s="5" t="s">
        <v>4238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/>
      <c r="L2102" s="6">
        <v>0</v>
      </c>
      <c r="M2102" s="6">
        <v>0</v>
      </c>
      <c r="N2102" s="6"/>
      <c r="O2102" s="6">
        <v>0</v>
      </c>
      <c r="P2102" s="6">
        <v>986879854.95</v>
      </c>
      <c r="Q2102" s="6">
        <v>777079112.8</v>
      </c>
      <c r="R2102" s="6"/>
      <c r="S2102" s="6">
        <v>468442527.13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627202431.63</v>
      </c>
      <c r="AA2102" s="6">
        <v>1446793907.65</v>
      </c>
      <c r="AB2102" s="10">
        <f t="shared" si="140"/>
        <v>8921843409.08</v>
      </c>
      <c r="AC2102" s="10">
        <f t="shared" si="138"/>
        <v>3529318721.36</v>
      </c>
      <c r="AD2102" s="10">
        <f t="shared" si="139"/>
        <v>5392524687.72</v>
      </c>
      <c r="AE2102" s="12">
        <f>C2102/(1+0.13)/VLOOKUP(A2102,[1]选股结果!$A$2:$AX$3002,3,FALSE)</f>
        <v>0.646550934072449</v>
      </c>
      <c r="AF2102" s="12">
        <f>(S2102/(1+0.1)+Z2102)/(VLOOKUP(A2102,[1]选股结果!$A$2:$AY$3002,51,FALSE))</f>
        <v>0.209622279009243</v>
      </c>
      <c r="AG2102" s="16"/>
      <c r="AH2102" s="12">
        <f>AD2102/VLOOKUP(A2102,[1]选股结果!$A$2:$AX$3002,35,FALSE)</f>
        <v>1.29248748287007</v>
      </c>
      <c r="AI2102" s="10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S2102/(1+0.13)+Z2102)</f>
        <v>3981850445.4754</v>
      </c>
      <c r="AJ2102" s="10">
        <f t="shared" si="137"/>
        <v>1410674242.2446</v>
      </c>
      <c r="AK2102" s="18">
        <f>AD2102-VLOOKUP(A2102,[2]选股结果!$A$2:$G$4900,7,FALSE)</f>
        <v>5392774174.88</v>
      </c>
    </row>
    <row r="2103" spans="1:37">
      <c r="A2103" s="5" t="s">
        <v>4239</v>
      </c>
      <c r="B2103" s="5" t="s">
        <v>4240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/>
      <c r="L2103" s="6">
        <v>0</v>
      </c>
      <c r="M2103" s="6">
        <v>0</v>
      </c>
      <c r="N2103" s="6"/>
      <c r="O2103" s="6">
        <v>0</v>
      </c>
      <c r="P2103" s="6">
        <v>359697094.8</v>
      </c>
      <c r="Q2103" s="6">
        <v>301930947.89</v>
      </c>
      <c r="R2103" s="6"/>
      <c r="S2103" s="6">
        <v>39434679218.62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190935356.05</v>
      </c>
      <c r="AA2103" s="6">
        <v>251212783.67</v>
      </c>
      <c r="AB2103" s="10">
        <f t="shared" si="140"/>
        <v>41328677184.96</v>
      </c>
      <c r="AC2103" s="10">
        <f t="shared" si="138"/>
        <v>40236524453.14</v>
      </c>
      <c r="AD2103" s="10">
        <f t="shared" si="139"/>
        <v>1092152731.81999</v>
      </c>
      <c r="AE2103" s="12">
        <f>C2103/(1+0.13)/VLOOKUP(A2103,[1]选股结果!$A$2:$AX$3002,3,FALSE)</f>
        <v>0.983397262957533</v>
      </c>
      <c r="AF2103" s="12">
        <f>(S2103/(1+0.1)+Z2103)/(VLOOKUP(A2103,[1]选股结果!$A$2:$AY$3002,51,FALSE))</f>
        <v>0.992551711936036</v>
      </c>
      <c r="AG2103" s="16"/>
      <c r="AH2103" s="12">
        <f>AD2103/VLOOKUP(A2103,[1]选股结果!$A$2:$AX$3002,35,FALSE)</f>
        <v>1.94214696468471</v>
      </c>
      <c r="AI2103" s="10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S2103/(1+0.13)+Z2103)</f>
        <v>1222217696.63184</v>
      </c>
      <c r="AJ2103" s="10">
        <f t="shared" si="137"/>
        <v>-130064964.811852</v>
      </c>
      <c r="AK2103" s="18">
        <f>AD2103-VLOOKUP(A2103,[2]选股结果!$A$2:$G$4900,7,FALSE)</f>
        <v>1091078420.74999</v>
      </c>
    </row>
    <row r="2104" spans="1:37">
      <c r="A2104" s="5" t="s">
        <v>4241</v>
      </c>
      <c r="B2104" s="5" t="s">
        <v>4242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/>
      <c r="L2104" s="6">
        <v>0</v>
      </c>
      <c r="M2104" s="6">
        <v>0</v>
      </c>
      <c r="N2104" s="6"/>
      <c r="O2104" s="6">
        <v>0</v>
      </c>
      <c r="P2104" s="6">
        <v>164715556.14</v>
      </c>
      <c r="Q2104" s="6">
        <v>397584963.43</v>
      </c>
      <c r="R2104" s="6"/>
      <c r="S2104" s="6">
        <v>4674846849.82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575244735.59</v>
      </c>
      <c r="AA2104" s="6">
        <v>363027614.34</v>
      </c>
      <c r="AB2104" s="10">
        <f t="shared" si="140"/>
        <v>6383039512.03</v>
      </c>
      <c r="AC2104" s="10">
        <f t="shared" si="138"/>
        <v>5777834755.89</v>
      </c>
      <c r="AD2104" s="10">
        <f t="shared" si="139"/>
        <v>605204756.14</v>
      </c>
      <c r="AE2104" s="12">
        <f>C2104/(1+0.13)/VLOOKUP(A2104,[1]选股结果!$A$2:$AX$3002,3,FALSE)</f>
        <v>0.980965324526005</v>
      </c>
      <c r="AF2104" s="12">
        <f>(S2104/(1+0.1)+Z2104)/(VLOOKUP(A2104,[1]选股结果!$A$2:$AY$3002,51,FALSE))</f>
        <v>0.936486865902615</v>
      </c>
      <c r="AG2104" s="16"/>
      <c r="AH2104" s="12">
        <f>AD2104/VLOOKUP(A2104,[1]选股结果!$A$2:$AX$3002,35,FALSE)</f>
        <v>1.95118694912623</v>
      </c>
      <c r="AI2104" s="10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S2104/(1+0.13)+Z2104)</f>
        <v>440069882.549825</v>
      </c>
      <c r="AJ2104" s="10">
        <f t="shared" si="137"/>
        <v>165134873.590176</v>
      </c>
      <c r="AK2104" s="18">
        <f>AD2104-VLOOKUP(A2104,[2]选股结果!$A$2:$G$4900,7,FALSE)</f>
        <v>602418113.02</v>
      </c>
    </row>
    <row r="2105" spans="1:37">
      <c r="A2105" s="5" t="s">
        <v>4243</v>
      </c>
      <c r="B2105" s="5" t="s">
        <v>4244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/>
      <c r="L2105" s="6">
        <v>0</v>
      </c>
      <c r="M2105" s="6">
        <v>0</v>
      </c>
      <c r="N2105" s="6"/>
      <c r="O2105" s="6">
        <v>0</v>
      </c>
      <c r="P2105" s="6">
        <v>117479575.32</v>
      </c>
      <c r="Q2105" s="6">
        <v>48094765.09</v>
      </c>
      <c r="R2105" s="6"/>
      <c r="S2105" s="6">
        <v>705465865.02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352226750</v>
      </c>
      <c r="AA2105" s="6">
        <v>405508345.36</v>
      </c>
      <c r="AB2105" s="10">
        <f t="shared" si="140"/>
        <v>1695403412.47</v>
      </c>
      <c r="AC2105" s="10">
        <f t="shared" si="138"/>
        <v>1580680535.7</v>
      </c>
      <c r="AD2105" s="10">
        <f t="shared" si="139"/>
        <v>114722876.77</v>
      </c>
      <c r="AE2105" s="12">
        <f>C2105/(1+0.13)/VLOOKUP(A2105,[1]选股结果!$A$2:$AX$3002,3,FALSE)</f>
        <v>0.845432868106016</v>
      </c>
      <c r="AF2105" s="12">
        <f>(S2105/(1+0.1)+Z2105)/(VLOOKUP(A2105,[1]选股结果!$A$2:$AY$3002,51,FALSE))</f>
        <v>0.61337843557587</v>
      </c>
      <c r="AG2105" s="16"/>
      <c r="AH2105" s="12">
        <f>AD2105/VLOOKUP(A2105,[1]选股结果!$A$2:$AX$3002,35,FALSE)</f>
        <v>1.35572163096475</v>
      </c>
      <c r="AI2105" s="10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S2105/(1+0.13)+Z2105)</f>
        <v>643281789.911062</v>
      </c>
      <c r="AJ2105" s="10">
        <f t="shared" si="137"/>
        <v>-528558913.141062</v>
      </c>
      <c r="AK2105" s="18">
        <f>AD2105-VLOOKUP(A2105,[2]选股结果!$A$2:$G$4900,7,FALSE)</f>
        <v>114913027.57</v>
      </c>
    </row>
    <row r="2106" spans="1:37">
      <c r="A2106" s="5" t="s">
        <v>4245</v>
      </c>
      <c r="B2106" s="5" t="s">
        <v>4246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/>
      <c r="L2106" s="6">
        <v>0</v>
      </c>
      <c r="M2106" s="6">
        <v>0</v>
      </c>
      <c r="N2106" s="6"/>
      <c r="O2106" s="6">
        <v>0</v>
      </c>
      <c r="P2106" s="6">
        <v>97358951.37</v>
      </c>
      <c r="Q2106" s="6">
        <v>44898580.84</v>
      </c>
      <c r="R2106" s="6"/>
      <c r="S2106" s="6">
        <v>1804992839.31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511888780.23</v>
      </c>
      <c r="AA2106" s="6">
        <v>94728178.13</v>
      </c>
      <c r="AB2106" s="10">
        <f t="shared" si="140"/>
        <v>2559622977.11</v>
      </c>
      <c r="AC2106" s="10">
        <f t="shared" si="138"/>
        <v>2508968749.04</v>
      </c>
      <c r="AD2106" s="10">
        <f t="shared" si="139"/>
        <v>50654228.0700002</v>
      </c>
      <c r="AE2106" s="12">
        <f>C2106/(1+0.13)/VLOOKUP(A2106,[1]选股结果!$A$2:$AX$3002,3,FALSE)</f>
        <v>0.946203816027917</v>
      </c>
      <c r="AF2106" s="12">
        <f>(S2106/(1+0.1)+Z2106)/(VLOOKUP(A2106,[1]选股结果!$A$2:$AY$3002,51,FALSE))</f>
        <v>1.03858308915421</v>
      </c>
      <c r="AG2106" s="16"/>
      <c r="AH2106" s="12">
        <f>AD2106/VLOOKUP(A2106,[1]选股结果!$A$2:$AX$3002,35,FALSE)</f>
        <v>0.183992599520426</v>
      </c>
      <c r="AI2106" s="10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S2106/(1+0.13)+Z2106)</f>
        <v>-36411848.6695576</v>
      </c>
      <c r="AJ2106" s="10">
        <f t="shared" si="137"/>
        <v>87066076.7395577</v>
      </c>
      <c r="AK2106" s="18">
        <f>AD2106-VLOOKUP(A2106,[2]选股结果!$A$2:$G$4900,7,FALSE)</f>
        <v>50632115.9400002</v>
      </c>
    </row>
    <row r="2107" spans="1:37">
      <c r="A2107" s="5" t="s">
        <v>4247</v>
      </c>
      <c r="B2107" s="5" t="s">
        <v>4248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/>
      <c r="L2107" s="6">
        <v>0</v>
      </c>
      <c r="M2107" s="6">
        <v>0</v>
      </c>
      <c r="N2107" s="6"/>
      <c r="O2107" s="6">
        <v>0</v>
      </c>
      <c r="P2107" s="6">
        <v>419171962.7</v>
      </c>
      <c r="Q2107" s="6">
        <v>32491109.64</v>
      </c>
      <c r="R2107" s="6"/>
      <c r="S2107" s="6">
        <v>2357457335.57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268248326.79</v>
      </c>
      <c r="AA2107" s="6">
        <v>63011159.76</v>
      </c>
      <c r="AB2107" s="10">
        <f t="shared" si="140"/>
        <v>3964809178.76</v>
      </c>
      <c r="AC2107" s="10">
        <f t="shared" si="138"/>
        <v>3107888784.82</v>
      </c>
      <c r="AD2107" s="10">
        <f t="shared" si="139"/>
        <v>856920393.94</v>
      </c>
      <c r="AE2107" s="12">
        <f>C2107/(1+0.13)/VLOOKUP(A2107,[1]选股结果!$A$2:$AX$3002,3,FALSE)</f>
        <v>0.759721413337361</v>
      </c>
      <c r="AF2107" s="12">
        <f>(S2107/(1+0.1)+Z2107)/(VLOOKUP(A2107,[1]选股结果!$A$2:$AY$3002,51,FALSE))</f>
        <v>0.633051979331943</v>
      </c>
      <c r="AG2107" s="16"/>
      <c r="AH2107" s="12">
        <f>AD2107/VLOOKUP(A2107,[1]选股结果!$A$2:$AX$3002,35,FALSE)</f>
        <v>1.50803255490555</v>
      </c>
      <c r="AI2107" s="10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S2107/(1+0.13)+Z2107)</f>
        <v>1454658474.05203</v>
      </c>
      <c r="AJ2107" s="10">
        <f t="shared" si="137"/>
        <v>-597738080.112035</v>
      </c>
      <c r="AK2107" s="18">
        <f>AD2107-VLOOKUP(A2107,[2]选股结果!$A$2:$G$4900,7,FALSE)</f>
        <v>396175839.23</v>
      </c>
    </row>
    <row r="2108" spans="1:37">
      <c r="A2108" s="5" t="s">
        <v>4249</v>
      </c>
      <c r="B2108" s="5" t="s">
        <v>4250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/>
      <c r="L2108" s="6">
        <v>0</v>
      </c>
      <c r="M2108" s="6">
        <v>0</v>
      </c>
      <c r="N2108" s="6"/>
      <c r="O2108" s="6">
        <v>0</v>
      </c>
      <c r="P2108" s="6">
        <v>3095757.05</v>
      </c>
      <c r="Q2108" s="6">
        <v>75116323.77</v>
      </c>
      <c r="R2108" s="6"/>
      <c r="S2108" s="6">
        <v>1088840080.83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427643839.69</v>
      </c>
      <c r="AA2108" s="6">
        <v>105709474.59</v>
      </c>
      <c r="AB2108" s="10">
        <f t="shared" si="140"/>
        <v>1701615533.05</v>
      </c>
      <c r="AC2108" s="10">
        <f t="shared" si="138"/>
        <v>1625289152.16</v>
      </c>
      <c r="AD2108" s="10">
        <f t="shared" si="139"/>
        <v>76326380.8900001</v>
      </c>
      <c r="AE2108" s="12">
        <f>C2108/(1+0.13)/VLOOKUP(A2108,[1]选股结果!$A$2:$AX$3002,3,FALSE)</f>
        <v>1.24776396631915</v>
      </c>
      <c r="AF2108" s="12">
        <f>(S2108/(1+0.1)+Z2108)/(VLOOKUP(A2108,[1]选股结果!$A$2:$AY$3002,51,FALSE))</f>
        <v>1.00543524865419</v>
      </c>
      <c r="AG2108" s="16"/>
      <c r="AH2108" s="12">
        <f>AD2108/VLOOKUP(A2108,[1]选股结果!$A$2:$AX$3002,35,FALSE)</f>
        <v>-0.288401985773677</v>
      </c>
      <c r="AI2108" s="10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S2108/(1+0.13)+Z2108)</f>
        <v>18616518.8400886</v>
      </c>
      <c r="AJ2108" s="10">
        <f t="shared" si="137"/>
        <v>57709862.0499115</v>
      </c>
      <c r="AK2108" s="18">
        <f>AD2108-VLOOKUP(A2108,[2]选股结果!$A$2:$G$4900,7,FALSE)</f>
        <v>76598562.2300001</v>
      </c>
    </row>
    <row r="2109" spans="1:37">
      <c r="A2109" s="5" t="s">
        <v>4251</v>
      </c>
      <c r="B2109" s="5" t="s">
        <v>4252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/>
      <c r="L2109" s="6">
        <v>0</v>
      </c>
      <c r="M2109" s="6">
        <v>0</v>
      </c>
      <c r="N2109" s="6"/>
      <c r="O2109" s="6">
        <v>0</v>
      </c>
      <c r="P2109" s="6">
        <v>1222130698.39</v>
      </c>
      <c r="Q2109" s="6">
        <v>6839418553.71</v>
      </c>
      <c r="R2109" s="6"/>
      <c r="S2109" s="6">
        <v>38619305571.13</v>
      </c>
      <c r="T2109" s="6">
        <v>-43878937.79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1486546846.81</v>
      </c>
      <c r="AA2109" s="6">
        <v>6520811510.93</v>
      </c>
      <c r="AB2109" s="10">
        <f t="shared" si="140"/>
        <v>46018220417.38</v>
      </c>
      <c r="AC2109" s="10">
        <f t="shared" si="138"/>
        <v>47804915689.47</v>
      </c>
      <c r="AD2109" s="10">
        <f t="shared" si="139"/>
        <v>-1786695272.09</v>
      </c>
      <c r="AE2109" s="12">
        <f>C2109/(1+0.13)/VLOOKUP(A2109,[1]选股结果!$A$2:$AX$3002,3,FALSE)</f>
        <v>0.799479840129088</v>
      </c>
      <c r="AF2109" s="12">
        <f>(S2109/(1+0.1)+Z2109)/(VLOOKUP(A2109,[1]选股结果!$A$2:$AY$3002,51,FALSE))</f>
        <v>0.863305437894254</v>
      </c>
      <c r="AG2109" s="16"/>
      <c r="AH2109" s="12">
        <f>AD2109/VLOOKUP(A2109,[1]选股结果!$A$2:$AX$3002,35,FALSE)</f>
        <v>-5.18395835443818</v>
      </c>
      <c r="AI2109" s="10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S2109/(1+0.13)+Z2109)</f>
        <v>6726484566.37054</v>
      </c>
      <c r="AJ2109" s="10">
        <f t="shared" si="137"/>
        <v>-8513179838.46053</v>
      </c>
      <c r="AK2109" s="18">
        <f>AD2109-VLOOKUP(A2109,[2]选股结果!$A$2:$G$4900,7,FALSE)</f>
        <v>-1691857875.29</v>
      </c>
    </row>
    <row r="2110" spans="1:37">
      <c r="A2110" s="5" t="s">
        <v>4253</v>
      </c>
      <c r="B2110" s="5" t="s">
        <v>4254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/>
      <c r="L2110" s="6">
        <v>0</v>
      </c>
      <c r="M2110" s="6">
        <v>0</v>
      </c>
      <c r="N2110" s="6"/>
      <c r="O2110" s="6">
        <v>0</v>
      </c>
      <c r="P2110" s="6">
        <v>36857000000</v>
      </c>
      <c r="Q2110" s="6">
        <v>3824000000</v>
      </c>
      <c r="R2110" s="6"/>
      <c r="S2110" s="6">
        <v>331459000000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69170000000</v>
      </c>
      <c r="AA2110" s="6">
        <v>136000000</v>
      </c>
      <c r="AB2110" s="10">
        <f t="shared" si="140"/>
        <v>686738000000</v>
      </c>
      <c r="AC2110" s="10">
        <f t="shared" si="138"/>
        <v>437622000000</v>
      </c>
      <c r="AD2110" s="10">
        <f t="shared" si="139"/>
        <v>249116000000</v>
      </c>
      <c r="AE2110" s="12">
        <f>C2110/(1+0.13)/VLOOKUP(A2110,[1]选股结果!$A$2:$AX$3002,3,FALSE)</f>
        <v>0.931730990805809</v>
      </c>
      <c r="AF2110" s="12">
        <f>(S2110/(1+0.1)+Z2110)/(VLOOKUP(A2110,[1]选股结果!$A$2:$AY$3002,51,FALSE))</f>
        <v>0.672986132601119</v>
      </c>
      <c r="AG2110" s="16"/>
      <c r="AH2110" s="12">
        <f>AD2110/VLOOKUP(A2110,[1]选股结果!$A$2:$AX$3002,35,FALSE)</f>
        <v>2.98617887153423</v>
      </c>
      <c r="AI2110" s="10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S2110/(1+0.13)+Z2110)</f>
        <v>188029451327.434</v>
      </c>
      <c r="AJ2110" s="10">
        <f t="shared" si="137"/>
        <v>61086548672.5664</v>
      </c>
      <c r="AK2110" s="18">
        <f>AD2110-VLOOKUP(A2110,[2]选股结果!$A$2:$G$4900,7,FALSE)</f>
        <v>249116000000</v>
      </c>
    </row>
    <row r="2111" spans="1:37">
      <c r="A2111" s="5" t="s">
        <v>4255</v>
      </c>
      <c r="B2111" s="5" t="s">
        <v>4256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/>
      <c r="L2111" s="6">
        <v>0</v>
      </c>
      <c r="M2111" s="6">
        <v>0</v>
      </c>
      <c r="N2111" s="6"/>
      <c r="O2111" s="6">
        <v>0</v>
      </c>
      <c r="P2111" s="6">
        <v>930058899.93</v>
      </c>
      <c r="Q2111" s="6">
        <v>12848877.28</v>
      </c>
      <c r="R2111" s="6"/>
      <c r="S2111" s="6">
        <v>4951550982.48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130026681.32</v>
      </c>
      <c r="AA2111" s="6">
        <v>14988633.46</v>
      </c>
      <c r="AB2111" s="10">
        <f t="shared" si="140"/>
        <v>8434497007.47</v>
      </c>
      <c r="AC2111" s="10">
        <f t="shared" si="138"/>
        <v>6026625197.19</v>
      </c>
      <c r="AD2111" s="10">
        <f t="shared" si="139"/>
        <v>2407871810.28</v>
      </c>
      <c r="AE2111" s="12">
        <f>C2111/(1+0.13)/VLOOKUP(A2111,[1]选股结果!$A$2:$AX$3002,3,FALSE)</f>
        <v>1.01422186693062</v>
      </c>
      <c r="AF2111" s="12">
        <f>(S2111/(1+0.1)+Z2111)/(VLOOKUP(A2111,[1]选股结果!$A$2:$AY$3002,51,FALSE))</f>
        <v>0.943708251134429</v>
      </c>
      <c r="AG2111" s="16"/>
      <c r="AH2111" s="12">
        <f>AD2111/VLOOKUP(A2111,[1]选股结果!$A$2:$AX$3002,35,FALSE)</f>
        <v>1.32592991587907</v>
      </c>
      <c r="AI2111" s="10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S2111/(1+0.13)+Z2111)</f>
        <v>395769456.651415</v>
      </c>
      <c r="AJ2111" s="10">
        <f t="shared" si="137"/>
        <v>2012102353.62858</v>
      </c>
      <c r="AK2111" s="18">
        <f>AD2111-VLOOKUP(A2111,[2]选股结果!$A$2:$G$4900,7,FALSE)</f>
        <v>2407871810.28</v>
      </c>
    </row>
    <row r="2112" spans="1:37">
      <c r="A2112" s="5" t="s">
        <v>4257</v>
      </c>
      <c r="B2112" s="5" t="s">
        <v>4258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/>
      <c r="L2112" s="6">
        <v>0</v>
      </c>
      <c r="M2112" s="6">
        <v>0</v>
      </c>
      <c r="N2112" s="6"/>
      <c r="O2112" s="6">
        <v>0</v>
      </c>
      <c r="P2112" s="6">
        <v>637488395.35</v>
      </c>
      <c r="Q2112" s="6">
        <v>51000164.7</v>
      </c>
      <c r="R2112" s="6"/>
      <c r="S2112" s="6">
        <v>6208442901.38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489911381.65</v>
      </c>
      <c r="AA2112" s="6">
        <v>168133067.59</v>
      </c>
      <c r="AB2112" s="10">
        <f t="shared" si="140"/>
        <v>10554267247.94</v>
      </c>
      <c r="AC2112" s="10">
        <f t="shared" si="138"/>
        <v>7503975745.97</v>
      </c>
      <c r="AD2112" s="10">
        <f t="shared" si="139"/>
        <v>3050291501.97</v>
      </c>
      <c r="AE2112" s="12">
        <f>C2112/(1+0.13)/VLOOKUP(A2112,[1]选股结果!$A$2:$AX$3002,3,FALSE)</f>
        <v>0.868589117274354</v>
      </c>
      <c r="AF2112" s="12">
        <f>(S2112/(1+0.1)+Z2112)/(VLOOKUP(A2112,[1]选股结果!$A$2:$AY$3002,51,FALSE))</f>
        <v>0.77831491950783</v>
      </c>
      <c r="AG2112" s="16"/>
      <c r="AH2112" s="12">
        <f>AD2112/VLOOKUP(A2112,[1]选股结果!$A$2:$AX$3002,35,FALSE)</f>
        <v>1.65936920344532</v>
      </c>
      <c r="AI2112" s="10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S2112/(1+0.13)+Z2112)</f>
        <v>1896956247.16159</v>
      </c>
      <c r="AJ2112" s="10">
        <f t="shared" si="137"/>
        <v>1153335254.80841</v>
      </c>
      <c r="AK2112" s="18">
        <f>AD2112-VLOOKUP(A2112,[2]选股结果!$A$2:$G$4900,7,FALSE)</f>
        <v>3050290533.43</v>
      </c>
    </row>
    <row r="2113" spans="1:37">
      <c r="A2113" s="5" t="s">
        <v>4259</v>
      </c>
      <c r="B2113" s="5" t="s">
        <v>4260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/>
      <c r="L2113" s="6">
        <v>0</v>
      </c>
      <c r="M2113" s="6">
        <v>0</v>
      </c>
      <c r="N2113" s="6"/>
      <c r="O2113" s="6">
        <v>0</v>
      </c>
      <c r="P2113" s="6">
        <v>52443729.03</v>
      </c>
      <c r="Q2113" s="6">
        <v>438526725.8</v>
      </c>
      <c r="R2113" s="6"/>
      <c r="S2113" s="6">
        <v>2083786706.56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2327951481.64</v>
      </c>
      <c r="AA2113" s="6">
        <v>565186676.25</v>
      </c>
      <c r="AB2113" s="10">
        <f t="shared" si="140"/>
        <v>5923772598.98</v>
      </c>
      <c r="AC2113" s="10">
        <f t="shared" si="138"/>
        <v>5029368593.48</v>
      </c>
      <c r="AD2113" s="10">
        <f t="shared" si="139"/>
        <v>894404005.500001</v>
      </c>
      <c r="AE2113" s="12">
        <f>C2113/(1+0.13)/VLOOKUP(A2113,[1]选股结果!$A$2:$AX$3002,3,FALSE)</f>
        <v>0.888807206826594</v>
      </c>
      <c r="AF2113" s="12">
        <f>(S2113/(1+0.1)+Z2113)/(VLOOKUP(A2113,[1]选股结果!$A$2:$AY$3002,51,FALSE))</f>
        <v>0.766374416515511</v>
      </c>
      <c r="AG2113" s="16"/>
      <c r="AH2113" s="12">
        <f>AD2113/VLOOKUP(A2113,[1]选股结果!$A$2:$AX$3002,35,FALSE)</f>
        <v>3.26910122780883</v>
      </c>
      <c r="AI2113" s="10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S2113/(1+0.13)+Z2113)</f>
        <v>1337441448.47602</v>
      </c>
      <c r="AJ2113" s="10">
        <f t="shared" si="137"/>
        <v>-443037442.976018</v>
      </c>
      <c r="AK2113" s="18">
        <f>AD2113-VLOOKUP(A2113,[2]选股结果!$A$2:$G$4900,7,FALSE)</f>
        <v>894404005.500001</v>
      </c>
    </row>
    <row r="2114" spans="1:37">
      <c r="A2114" s="5" t="s">
        <v>4261</v>
      </c>
      <c r="B2114" s="5" t="s">
        <v>4262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/>
      <c r="L2114" s="6">
        <v>0</v>
      </c>
      <c r="M2114" s="6">
        <v>0</v>
      </c>
      <c r="N2114" s="6"/>
      <c r="O2114" s="6">
        <v>0</v>
      </c>
      <c r="P2114" s="6">
        <v>111017754.66</v>
      </c>
      <c r="Q2114" s="6">
        <v>29327929.98</v>
      </c>
      <c r="R2114" s="6"/>
      <c r="S2114" s="6">
        <v>2547196404.68</v>
      </c>
      <c r="T2114" s="6">
        <v>-12088201.77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682575215.82</v>
      </c>
      <c r="AA2114" s="6">
        <v>73389334.62</v>
      </c>
      <c r="AB2114" s="10">
        <f t="shared" si="140"/>
        <v>3378598061.78</v>
      </c>
      <c r="AC2114" s="10">
        <f t="shared" si="138"/>
        <v>3402090508.01</v>
      </c>
      <c r="AD2114" s="10">
        <f t="shared" si="139"/>
        <v>-23492446.2299995</v>
      </c>
      <c r="AE2114" s="12">
        <f>C2114/(1+0.13)/VLOOKUP(A2114,[1]选股结果!$A$2:$AX$3002,3,FALSE)</f>
        <v>0.860602014477456</v>
      </c>
      <c r="AF2114" s="12">
        <f>(S2114/(1+0.1)+Z2114)/(VLOOKUP(A2114,[1]选股结果!$A$2:$AY$3002,51,FALSE))</f>
        <v>0.8682399098576</v>
      </c>
      <c r="AG2114" s="16"/>
      <c r="AH2114" s="12">
        <f>AD2114/VLOOKUP(A2114,[1]选股结果!$A$2:$AX$3002,35,FALSE)</f>
        <v>0.592488035961383</v>
      </c>
      <c r="AI2114" s="10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S2114/(1+0.13)+Z2114)</f>
        <v>516471270.203716</v>
      </c>
      <c r="AJ2114" s="10">
        <f t="shared" si="137"/>
        <v>-539963716.433716</v>
      </c>
      <c r="AK2114" s="18">
        <f>AD2114-VLOOKUP(A2114,[2]选股结果!$A$2:$G$4900,7,FALSE)</f>
        <v>-24601143.5899995</v>
      </c>
    </row>
    <row r="2115" spans="1:37">
      <c r="A2115" s="5" t="s">
        <v>4263</v>
      </c>
      <c r="B2115" s="5" t="s">
        <v>4264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/>
      <c r="L2115" s="6">
        <v>0</v>
      </c>
      <c r="M2115" s="6">
        <v>0</v>
      </c>
      <c r="N2115" s="6"/>
      <c r="O2115" s="6">
        <v>0</v>
      </c>
      <c r="P2115" s="6">
        <v>109878754.64</v>
      </c>
      <c r="Q2115" s="6">
        <v>116453192.73</v>
      </c>
      <c r="R2115" s="6"/>
      <c r="S2115" s="6">
        <v>13480034772.55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166825313.44</v>
      </c>
      <c r="AA2115" s="6">
        <v>355350736.44</v>
      </c>
      <c r="AB2115" s="10">
        <f t="shared" si="140"/>
        <v>14545817136.27</v>
      </c>
      <c r="AC2115" s="10">
        <f t="shared" si="138"/>
        <v>14112089577.07</v>
      </c>
      <c r="AD2115" s="10">
        <f t="shared" si="139"/>
        <v>433727559.200001</v>
      </c>
      <c r="AE2115" s="12">
        <f>C2115/(1+0.13)/VLOOKUP(A2115,[1]选股结果!$A$2:$AX$3002,3,FALSE)</f>
        <v>0.994580234248145</v>
      </c>
      <c r="AF2115" s="12">
        <f>(S2115/(1+0.1)+Z2115)/(VLOOKUP(A2115,[1]选股结果!$A$2:$AY$3002,51,FALSE))</f>
        <v>0.993000909758703</v>
      </c>
      <c r="AG2115" s="16"/>
      <c r="AH2115" s="12">
        <f>AD2115/VLOOKUP(A2115,[1]选股结果!$A$2:$AX$3002,35,FALSE)</f>
        <v>2.51097985701045</v>
      </c>
      <c r="AI2115" s="10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S2115/(1+0.13)+Z2115)</f>
        <v>412894049.558847</v>
      </c>
      <c r="AJ2115" s="10">
        <f t="shared" ref="AJ2115:AJ2178" si="141">AD2115-AI2115</f>
        <v>20833509.6411533</v>
      </c>
      <c r="AK2115" s="18">
        <f>AD2115-VLOOKUP(A2115,[2]选股结果!$A$2:$G$4900,7,FALSE)</f>
        <v>433727559.200001</v>
      </c>
    </row>
    <row r="2116" spans="1:37">
      <c r="A2116" s="5" t="s">
        <v>4265</v>
      </c>
      <c r="B2116" s="5" t="s">
        <v>4266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/>
      <c r="L2116" s="6">
        <v>0</v>
      </c>
      <c r="M2116" s="6">
        <v>0</v>
      </c>
      <c r="N2116" s="6"/>
      <c r="O2116" s="6">
        <v>0</v>
      </c>
      <c r="P2116" s="6">
        <v>28968058.58</v>
      </c>
      <c r="Q2116" s="6">
        <v>12537758.46</v>
      </c>
      <c r="R2116" s="6"/>
      <c r="S2116" s="6">
        <v>438409503.33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69818050.35</v>
      </c>
      <c r="AA2116" s="6">
        <v>154452350.48</v>
      </c>
      <c r="AB2116" s="10">
        <f t="shared" si="140"/>
        <v>1033357797.36</v>
      </c>
      <c r="AC2116" s="10">
        <f t="shared" si="138"/>
        <v>691647962.74</v>
      </c>
      <c r="AD2116" s="10">
        <f t="shared" si="139"/>
        <v>341709834.62</v>
      </c>
      <c r="AE2116" s="12">
        <f>C2116/(1+0.13)/VLOOKUP(A2116,[1]选股结果!$A$2:$AX$3002,3,FALSE)</f>
        <v>0.942543804797175</v>
      </c>
      <c r="AF2116" s="12">
        <f>(S2116/(1+0.1)+Z2116)/(VLOOKUP(A2116,[1]选股结果!$A$2:$AY$3002,51,FALSE))</f>
        <v>0.493124104471843</v>
      </c>
      <c r="AG2116" s="16"/>
      <c r="AH2116" s="12">
        <f>AD2116/VLOOKUP(A2116,[1]选股结果!$A$2:$AX$3002,35,FALSE)</f>
        <v>57.4387831672547</v>
      </c>
      <c r="AI2116" s="10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S2116/(1+0.13)+Z2116)</f>
        <v>492014757.60354</v>
      </c>
      <c r="AJ2116" s="10">
        <f t="shared" si="141"/>
        <v>-150304922.98354</v>
      </c>
      <c r="AK2116" s="18">
        <f>AD2116-VLOOKUP(A2116,[2]选股结果!$A$2:$G$4900,7,FALSE)</f>
        <v>341709834.62</v>
      </c>
    </row>
    <row r="2117" spans="1:37">
      <c r="A2117" s="5" t="s">
        <v>4267</v>
      </c>
      <c r="B2117" s="5" t="s">
        <v>4268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/>
      <c r="L2117" s="6">
        <v>0</v>
      </c>
      <c r="M2117" s="6">
        <v>0</v>
      </c>
      <c r="N2117" s="6"/>
      <c r="O2117" s="6">
        <v>0</v>
      </c>
      <c r="P2117" s="6">
        <v>344561573.45</v>
      </c>
      <c r="Q2117" s="6">
        <v>131954516.35</v>
      </c>
      <c r="R2117" s="6"/>
      <c r="S2117" s="6">
        <v>3417248193.59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404861915.45</v>
      </c>
      <c r="AA2117" s="6">
        <v>401235570.44</v>
      </c>
      <c r="AB2117" s="10">
        <f t="shared" si="140"/>
        <v>4695359428.35</v>
      </c>
      <c r="AC2117" s="10">
        <f t="shared" si="138"/>
        <v>4567907252.93</v>
      </c>
      <c r="AD2117" s="10">
        <f t="shared" si="139"/>
        <v>127452175.42</v>
      </c>
      <c r="AE2117" s="12">
        <f>C2117/(1+0.13)/VLOOKUP(A2117,[1]选股结果!$A$2:$AX$3002,3,FALSE)</f>
        <v>0.699188057074267</v>
      </c>
      <c r="AF2117" s="12">
        <f>(S2117/(1+0.1)+Z2117)/(VLOOKUP(A2117,[1]选股结果!$A$2:$AY$3002,51,FALSE))</f>
        <v>0.662091335884106</v>
      </c>
      <c r="AG2117" s="16"/>
      <c r="AH2117" s="12">
        <f>AD2117/VLOOKUP(A2117,[1]选股结果!$A$2:$AX$3002,35,FALSE)</f>
        <v>0.417118369579346</v>
      </c>
      <c r="AI2117" s="10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S2117/(1+0.13)+Z2117)</f>
        <v>1874599828.65513</v>
      </c>
      <c r="AJ2117" s="10">
        <f t="shared" si="141"/>
        <v>-1747147653.23513</v>
      </c>
      <c r="AK2117" s="18">
        <f>AD2117-VLOOKUP(A2117,[2]选股结果!$A$2:$G$4900,7,FALSE)</f>
        <v>127441090.41</v>
      </c>
    </row>
    <row r="2118" spans="1:37">
      <c r="A2118" s="5" t="s">
        <v>4269</v>
      </c>
      <c r="B2118" s="5" t="s">
        <v>4270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/>
      <c r="L2118" s="6">
        <v>0</v>
      </c>
      <c r="M2118" s="6">
        <v>0</v>
      </c>
      <c r="N2118" s="6"/>
      <c r="O2118" s="6">
        <v>0</v>
      </c>
      <c r="P2118" s="6">
        <v>74556141.04</v>
      </c>
      <c r="Q2118" s="6">
        <v>28208804.98</v>
      </c>
      <c r="R2118" s="6"/>
      <c r="S2118" s="6">
        <v>733372834.01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127598130.52</v>
      </c>
      <c r="AA2118" s="6">
        <v>77825525.09</v>
      </c>
      <c r="AB2118" s="10">
        <f t="shared" si="140"/>
        <v>1059355050.53</v>
      </c>
      <c r="AC2118" s="10">
        <f t="shared" si="138"/>
        <v>1013352630.66</v>
      </c>
      <c r="AD2118" s="10">
        <f t="shared" si="139"/>
        <v>46002419.87</v>
      </c>
      <c r="AE2118" s="12">
        <f>C2118/(1+0.13)/VLOOKUP(A2118,[1]选股结果!$A$2:$AX$3002,3,FALSE)</f>
        <v>0.927399591445016</v>
      </c>
      <c r="AF2118" s="12">
        <f>(S2118/(1+0.1)+Z2118)/(VLOOKUP(A2118,[1]选股结果!$A$2:$AY$3002,51,FALSE))</f>
        <v>0.958139417793355</v>
      </c>
      <c r="AG2118" s="16"/>
      <c r="AH2118" s="12">
        <f>AD2118/VLOOKUP(A2118,[1]选股结果!$A$2:$AX$3002,35,FALSE)</f>
        <v>0.315434374422147</v>
      </c>
      <c r="AI2118" s="10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S2118/(1+0.13)+Z2118)</f>
        <v>52402627.7765486</v>
      </c>
      <c r="AJ2118" s="10">
        <f t="shared" si="141"/>
        <v>-6400207.90654862</v>
      </c>
      <c r="AK2118" s="18">
        <f>AD2118-VLOOKUP(A2118,[2]选股结果!$A$2:$G$4900,7,FALSE)</f>
        <v>46082291.18</v>
      </c>
    </row>
    <row r="2119" spans="1:37">
      <c r="A2119" s="5" t="s">
        <v>4271</v>
      </c>
      <c r="B2119" s="5" t="s">
        <v>4272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/>
      <c r="L2119" s="6">
        <v>0</v>
      </c>
      <c r="M2119" s="6">
        <v>0</v>
      </c>
      <c r="N2119" s="6"/>
      <c r="O2119" s="6">
        <v>0</v>
      </c>
      <c r="P2119" s="6">
        <v>1113935939.25</v>
      </c>
      <c r="Q2119" s="6">
        <v>105449497.51</v>
      </c>
      <c r="R2119" s="6"/>
      <c r="S2119" s="6">
        <v>7859647108.36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408281021</v>
      </c>
      <c r="AA2119" s="6">
        <v>396284357.22</v>
      </c>
      <c r="AB2119" s="10">
        <f t="shared" si="140"/>
        <v>12393200708.62</v>
      </c>
      <c r="AC2119" s="10">
        <f t="shared" si="138"/>
        <v>9778148425.83</v>
      </c>
      <c r="AD2119" s="10">
        <f t="shared" si="139"/>
        <v>2615052282.79</v>
      </c>
      <c r="AE2119" s="12">
        <f>C2119/(1+0.13)/VLOOKUP(A2119,[1]选股结果!$A$2:$AX$3002,3,FALSE)</f>
        <v>0.911036359907621</v>
      </c>
      <c r="AF2119" s="12">
        <f>(S2119/(1+0.1)+Z2119)/(VLOOKUP(A2119,[1]选股结果!$A$2:$AY$3002,51,FALSE))</f>
        <v>0.820702074359602</v>
      </c>
      <c r="AG2119" s="16"/>
      <c r="AH2119" s="12">
        <f>AD2119/VLOOKUP(A2119,[1]选股结果!$A$2:$AX$3002,35,FALSE)</f>
        <v>1.37104465444162</v>
      </c>
      <c r="AI2119" s="10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S2119/(1+0.13)+Z2119)</f>
        <v>1839880454.38735</v>
      </c>
      <c r="AJ2119" s="10">
        <f t="shared" si="141"/>
        <v>775171828.402656</v>
      </c>
      <c r="AK2119" s="18">
        <f>AD2119-VLOOKUP(A2119,[2]选股结果!$A$2:$G$4900,7,FALSE)</f>
        <v>2614982818.33</v>
      </c>
    </row>
    <row r="2120" spans="1:37">
      <c r="A2120" s="5" t="s">
        <v>4273</v>
      </c>
      <c r="B2120" s="5" t="s">
        <v>4274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/>
      <c r="L2120" s="6">
        <v>0</v>
      </c>
      <c r="M2120" s="6">
        <v>0</v>
      </c>
      <c r="N2120" s="6"/>
      <c r="O2120" s="6">
        <v>0</v>
      </c>
      <c r="P2120" s="6">
        <v>181087927.81</v>
      </c>
      <c r="Q2120" s="6">
        <v>504356407.76</v>
      </c>
      <c r="R2120" s="6"/>
      <c r="S2120" s="6">
        <v>8717338412.52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915507597.89</v>
      </c>
      <c r="AA2120" s="6">
        <v>274779826.21</v>
      </c>
      <c r="AB2120" s="10">
        <f t="shared" si="140"/>
        <v>5611433994.98</v>
      </c>
      <c r="AC2120" s="10">
        <f t="shared" si="138"/>
        <v>10088713764.43</v>
      </c>
      <c r="AD2120" s="10">
        <f t="shared" si="139"/>
        <v>-4477279769.45</v>
      </c>
      <c r="AE2120" s="12">
        <f>C2120/(1+0.13)/VLOOKUP(A2120,[1]选股结果!$A$2:$AX$3002,3,FALSE)</f>
        <v>0.555740888958676</v>
      </c>
      <c r="AF2120" s="12">
        <f>(S2120/(1+0.1)+Z2120)/(VLOOKUP(A2120,[1]选股结果!$A$2:$AY$3002,51,FALSE))</f>
        <v>1.13838493134707</v>
      </c>
      <c r="AG2120" s="16"/>
      <c r="AH2120" s="12">
        <f>AD2120/VLOOKUP(A2120,[1]选股结果!$A$2:$AX$3002,35,FALSE)</f>
        <v>-8.63305339773009</v>
      </c>
      <c r="AI2120" s="10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S2120/(1+0.13)+Z2120)</f>
        <v>-864262119.431593</v>
      </c>
      <c r="AJ2120" s="10">
        <f t="shared" si="141"/>
        <v>-3613017650.0184</v>
      </c>
      <c r="AK2120" s="18">
        <f>AD2120-VLOOKUP(A2120,[2]选股结果!$A$2:$G$4900,7,FALSE)</f>
        <v>-4470965653.88</v>
      </c>
    </row>
    <row r="2121" spans="1:37">
      <c r="A2121" s="5" t="s">
        <v>4275</v>
      </c>
      <c r="B2121" s="5" t="s">
        <v>4276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/>
      <c r="L2121" s="6">
        <v>0</v>
      </c>
      <c r="M2121" s="6">
        <v>0</v>
      </c>
      <c r="N2121" s="6"/>
      <c r="O2121" s="6">
        <v>0</v>
      </c>
      <c r="P2121" s="6">
        <v>1153791808.25</v>
      </c>
      <c r="Q2121" s="6">
        <v>502945973.42</v>
      </c>
      <c r="R2121" s="6"/>
      <c r="S2121" s="6">
        <v>21979364294.29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3446388471.2</v>
      </c>
      <c r="AA2121" s="6">
        <v>801127189.08</v>
      </c>
      <c r="AB2121" s="10">
        <f t="shared" si="140"/>
        <v>28570998087.43</v>
      </c>
      <c r="AC2121" s="10">
        <f t="shared" si="138"/>
        <v>27380671762.82</v>
      </c>
      <c r="AD2121" s="10">
        <f t="shared" si="139"/>
        <v>1190326324.60999</v>
      </c>
      <c r="AE2121" s="12">
        <f>C2121/(1+0.13)/VLOOKUP(A2121,[1]选股结果!$A$2:$AX$3002,3,FALSE)</f>
        <v>0.974079030469625</v>
      </c>
      <c r="AF2121" s="12">
        <f>(S2121/(1+0.1)+Z2121)/(VLOOKUP(A2121,[1]选股结果!$A$2:$AY$3002,51,FALSE))</f>
        <v>0.970517351787025</v>
      </c>
      <c r="AG2121" s="16"/>
      <c r="AH2121" s="12">
        <f>AD2121/VLOOKUP(A2121,[1]选股结果!$A$2:$AX$3002,35,FALSE)</f>
        <v>0.9273265460535</v>
      </c>
      <c r="AI2121" s="10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S2121/(1+0.13)+Z2121)</f>
        <v>1242166479.47646</v>
      </c>
      <c r="AJ2121" s="10">
        <f t="shared" si="141"/>
        <v>-51840154.8664627</v>
      </c>
      <c r="AK2121" s="18">
        <f>AD2121-VLOOKUP(A2121,[2]选股结果!$A$2:$G$4900,7,FALSE)</f>
        <v>1198096046.75999</v>
      </c>
    </row>
    <row r="2122" spans="1:37">
      <c r="A2122" s="5" t="s">
        <v>4277</v>
      </c>
      <c r="B2122" s="5" t="s">
        <v>4278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/>
      <c r="L2122" s="6">
        <v>0</v>
      </c>
      <c r="M2122" s="6">
        <v>0</v>
      </c>
      <c r="N2122" s="6"/>
      <c r="O2122" s="6">
        <v>0</v>
      </c>
      <c r="P2122" s="6">
        <v>163878380.93</v>
      </c>
      <c r="Q2122" s="6">
        <v>274313969.34</v>
      </c>
      <c r="R2122" s="6"/>
      <c r="S2122" s="6">
        <v>1562850676.51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278012998.13</v>
      </c>
      <c r="AA2122" s="6">
        <v>163776699.32</v>
      </c>
      <c r="AB2122" s="10">
        <f t="shared" si="140"/>
        <v>2956909561.96</v>
      </c>
      <c r="AC2122" s="10">
        <f t="shared" si="138"/>
        <v>2168518754.89</v>
      </c>
      <c r="AD2122" s="10">
        <f t="shared" si="139"/>
        <v>788390807.07</v>
      </c>
      <c r="AE2122" s="12">
        <f>C2122/(1+0.13)/VLOOKUP(A2122,[1]选股结果!$A$2:$AX$3002,3,FALSE)</f>
        <v>0.924279020787437</v>
      </c>
      <c r="AF2122" s="12">
        <f>(S2122/(1+0.1)+Z2122)/(VLOOKUP(A2122,[1]选股结果!$A$2:$AY$3002,51,FALSE))</f>
        <v>0.721446729107133</v>
      </c>
      <c r="AG2122" s="16"/>
      <c r="AH2122" s="12">
        <f>AD2122/VLOOKUP(A2122,[1]选股结果!$A$2:$AX$3002,35,FALSE)</f>
        <v>11.3584729473335</v>
      </c>
      <c r="AI2122" s="10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S2122/(1+0.13)+Z2122)</f>
        <v>693627383.553451</v>
      </c>
      <c r="AJ2122" s="10">
        <f t="shared" si="141"/>
        <v>94763423.5165491</v>
      </c>
      <c r="AK2122" s="18">
        <f>AD2122-VLOOKUP(A2122,[2]选股结果!$A$2:$G$4900,7,FALSE)</f>
        <v>788674523.19</v>
      </c>
    </row>
    <row r="2123" spans="1:37">
      <c r="A2123" s="5" t="s">
        <v>4279</v>
      </c>
      <c r="B2123" s="5" t="s">
        <v>4280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/>
      <c r="L2123" s="6">
        <v>0</v>
      </c>
      <c r="M2123" s="6">
        <v>0</v>
      </c>
      <c r="N2123" s="6"/>
      <c r="O2123" s="6">
        <v>0</v>
      </c>
      <c r="P2123" s="6">
        <v>1116072371.39</v>
      </c>
      <c r="Q2123" s="6">
        <v>834237046.36</v>
      </c>
      <c r="R2123" s="6"/>
      <c r="S2123" s="6">
        <v>17787500572.38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2617425856.22</v>
      </c>
      <c r="AA2123" s="6">
        <v>1339297171.85</v>
      </c>
      <c r="AB2123" s="10">
        <f t="shared" si="140"/>
        <v>21978244457.59</v>
      </c>
      <c r="AC2123" s="10">
        <f t="shared" si="138"/>
        <v>22860295971.84</v>
      </c>
      <c r="AD2123" s="10">
        <f t="shared" si="139"/>
        <v>-882051514.25</v>
      </c>
      <c r="AE2123" s="12">
        <f>C2123/(1+0.13)/VLOOKUP(A2123,[1]选股结果!$A$2:$AX$3002,3,FALSE)</f>
        <v>0.748587847972515</v>
      </c>
      <c r="AF2123" s="12">
        <f>(S2123/(1+0.1)+Z2123)/(VLOOKUP(A2123,[1]选股结果!$A$2:$AY$3002,51,FALSE))</f>
        <v>0.814549406383289</v>
      </c>
      <c r="AG2123" s="16"/>
      <c r="AH2123" s="12">
        <f>AD2123/VLOOKUP(A2123,[1]选股结果!$A$2:$AX$3002,35,FALSE)</f>
        <v>-0.557121542348981</v>
      </c>
      <c r="AI2123" s="10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S2123/(1+0.13)+Z2123)</f>
        <v>4706790101.66115</v>
      </c>
      <c r="AJ2123" s="10">
        <f t="shared" si="141"/>
        <v>-5588841615.91115</v>
      </c>
      <c r="AK2123" s="18">
        <f>AD2123-VLOOKUP(A2123,[2]选股结果!$A$2:$G$4900,7,FALSE)</f>
        <v>-863965746.59</v>
      </c>
    </row>
    <row r="2124" spans="1:37">
      <c r="A2124" s="5" t="s">
        <v>4281</v>
      </c>
      <c r="B2124" s="5" t="s">
        <v>4282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/>
      <c r="L2124" s="6">
        <v>0</v>
      </c>
      <c r="M2124" s="6">
        <v>0</v>
      </c>
      <c r="N2124" s="6"/>
      <c r="O2124" s="6">
        <v>0</v>
      </c>
      <c r="P2124" s="6">
        <v>884316153.02</v>
      </c>
      <c r="Q2124" s="6">
        <v>242902750.25</v>
      </c>
      <c r="R2124" s="6"/>
      <c r="S2124" s="6">
        <v>2342705295.17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1285752628.8</v>
      </c>
      <c r="AA2124" s="6">
        <v>731513323.8</v>
      </c>
      <c r="AB2124" s="10">
        <f t="shared" si="140"/>
        <v>6529830025.17</v>
      </c>
      <c r="AC2124" s="10">
        <f t="shared" si="138"/>
        <v>5244287400.79</v>
      </c>
      <c r="AD2124" s="10">
        <f t="shared" si="139"/>
        <v>1285542624.38</v>
      </c>
      <c r="AE2124" s="12">
        <f>C2124/(1+0.13)/VLOOKUP(A2124,[1]选股结果!$A$2:$AX$3002,3,FALSE)</f>
        <v>1.1599464846641</v>
      </c>
      <c r="AF2124" s="12">
        <f>(S2124/(1+0.1)+Z2124)/(VLOOKUP(A2124,[1]选股结果!$A$2:$AY$3002,51,FALSE))</f>
        <v>0.901968443265858</v>
      </c>
      <c r="AG2124" s="16"/>
      <c r="AH2124" s="12">
        <f>AD2124/VLOOKUP(A2124,[1]选股结果!$A$2:$AX$3002,35,FALSE)</f>
        <v>1.58889525721067</v>
      </c>
      <c r="AI2124" s="10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S2124/(1+0.13)+Z2124)</f>
        <v>427757743.870885</v>
      </c>
      <c r="AJ2124" s="10">
        <f t="shared" si="141"/>
        <v>857784880.509114</v>
      </c>
      <c r="AK2124" s="18">
        <f>AD2124-VLOOKUP(A2124,[2]选股结果!$A$2:$G$4900,7,FALSE)</f>
        <v>1285531861.53</v>
      </c>
    </row>
    <row r="2125" spans="1:37">
      <c r="A2125" s="5" t="s">
        <v>4283</v>
      </c>
      <c r="B2125" s="5" t="s">
        <v>4284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/>
      <c r="L2125" s="6">
        <v>0</v>
      </c>
      <c r="M2125" s="6">
        <v>0</v>
      </c>
      <c r="N2125" s="6"/>
      <c r="O2125" s="6">
        <v>0</v>
      </c>
      <c r="P2125" s="6">
        <v>224467845.54</v>
      </c>
      <c r="Q2125" s="6">
        <v>414861772.11</v>
      </c>
      <c r="R2125" s="6"/>
      <c r="S2125" s="6">
        <v>33957835940.46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553822448.06</v>
      </c>
      <c r="AA2125" s="6">
        <v>627869696.46</v>
      </c>
      <c r="AB2125" s="10">
        <f t="shared" si="140"/>
        <v>34842300292.31</v>
      </c>
      <c r="AC2125" s="10">
        <f t="shared" si="138"/>
        <v>35363995930.52</v>
      </c>
      <c r="AD2125" s="10">
        <f t="shared" si="139"/>
        <v>-521695638.209999</v>
      </c>
      <c r="AE2125" s="12">
        <f>C2125/(1+0.13)/VLOOKUP(A2125,[1]选股结果!$A$2:$AX$3002,3,FALSE)</f>
        <v>0.963675326137583</v>
      </c>
      <c r="AF2125" s="12">
        <f>(S2125/(1+0.1)+Z2125)/(VLOOKUP(A2125,[1]选股结果!$A$2:$AY$3002,51,FALSE))</f>
        <v>1.02081414942176</v>
      </c>
      <c r="AG2125" s="16"/>
      <c r="AH2125" s="12">
        <f>AD2125/VLOOKUP(A2125,[1]选股结果!$A$2:$AX$3002,35,FALSE)</f>
        <v>-1.52331869369609</v>
      </c>
      <c r="AI2125" s="10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S2125/(1+0.13)+Z2125)</f>
        <v>178838192.025311</v>
      </c>
      <c r="AJ2125" s="10">
        <f t="shared" si="141"/>
        <v>-700533830.23531</v>
      </c>
      <c r="AK2125" s="18">
        <f>AD2125-VLOOKUP(A2125,[2]选股结果!$A$2:$G$4900,7,FALSE)</f>
        <v>-521470431.019999</v>
      </c>
    </row>
    <row r="2126" spans="1:37">
      <c r="A2126" s="5" t="s">
        <v>4285</v>
      </c>
      <c r="B2126" s="5" t="s">
        <v>4286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/>
      <c r="L2126" s="6">
        <v>0</v>
      </c>
      <c r="M2126" s="6">
        <v>0</v>
      </c>
      <c r="N2126" s="6"/>
      <c r="O2126" s="6">
        <v>0</v>
      </c>
      <c r="P2126" s="6">
        <v>6426432.06</v>
      </c>
      <c r="Q2126" s="6">
        <v>25389264.72</v>
      </c>
      <c r="R2126" s="6"/>
      <c r="S2126" s="6">
        <v>1765617596.69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158561137.08</v>
      </c>
      <c r="AA2126" s="6">
        <v>53092718.17</v>
      </c>
      <c r="AB2126" s="10">
        <f t="shared" si="140"/>
        <v>1597528655.35</v>
      </c>
      <c r="AC2126" s="10">
        <f t="shared" si="138"/>
        <v>1983697884</v>
      </c>
      <c r="AD2126" s="10">
        <f t="shared" si="139"/>
        <v>-386169228.65</v>
      </c>
      <c r="AE2126" s="12">
        <f>C2126/(1+0.13)/VLOOKUP(A2126,[1]选股结果!$A$2:$AX$3002,3,FALSE)</f>
        <v>0.956905627919738</v>
      </c>
      <c r="AF2126" s="12">
        <f>(S2126/(1+0.1)+Z2126)/(VLOOKUP(A2126,[1]选股结果!$A$2:$AY$3002,51,FALSE))</f>
        <v>1.16253477154324</v>
      </c>
      <c r="AG2126" s="16"/>
      <c r="AH2126" s="12">
        <f>AD2126/VLOOKUP(A2126,[1]选股结果!$A$2:$AX$3002,35,FALSE)</f>
        <v>3.47521164719248</v>
      </c>
      <c r="AI2126" s="10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S2126/(1+0.13)+Z2126)</f>
        <v>-203966162.54823</v>
      </c>
      <c r="AJ2126" s="10">
        <f t="shared" si="141"/>
        <v>-182203066.10177</v>
      </c>
      <c r="AK2126" s="18">
        <f>AD2126-VLOOKUP(A2126,[2]选股结果!$A$2:$G$4900,7,FALSE)</f>
        <v>-386073644.63</v>
      </c>
    </row>
    <row r="2127" spans="1:37">
      <c r="A2127" s="5" t="s">
        <v>4287</v>
      </c>
      <c r="B2127" s="5" t="s">
        <v>4288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/>
      <c r="L2127" s="6">
        <v>0</v>
      </c>
      <c r="M2127" s="6">
        <v>0</v>
      </c>
      <c r="N2127" s="6"/>
      <c r="O2127" s="6">
        <v>0</v>
      </c>
      <c r="P2127" s="6">
        <v>187145214.36</v>
      </c>
      <c r="Q2127" s="6">
        <v>97378521.98</v>
      </c>
      <c r="R2127" s="6"/>
      <c r="S2127" s="6">
        <v>1386810706.02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179535727.23</v>
      </c>
      <c r="AA2127" s="6">
        <v>642615173.87</v>
      </c>
      <c r="AB2127" s="10">
        <f t="shared" si="140"/>
        <v>2588639087.9</v>
      </c>
      <c r="AC2127" s="10">
        <f t="shared" si="138"/>
        <v>2396106821.48</v>
      </c>
      <c r="AD2127" s="10">
        <f t="shared" si="139"/>
        <v>192532266.42</v>
      </c>
      <c r="AE2127" s="12">
        <f>C2127/(1+0.13)/VLOOKUP(A2127,[1]选股结果!$A$2:$AX$3002,3,FALSE)</f>
        <v>0.845984204803398</v>
      </c>
      <c r="AF2127" s="12">
        <f>(S2127/(1+0.1)+Z2127)/(VLOOKUP(A2127,[1]选股结果!$A$2:$AY$3002,51,FALSE))</f>
        <v>0.591880061557935</v>
      </c>
      <c r="AG2127" s="16"/>
      <c r="AH2127" s="12">
        <f>AD2127/VLOOKUP(A2127,[1]选股结果!$A$2:$AX$3002,35,FALSE)</f>
        <v>0.767603970213358</v>
      </c>
      <c r="AI2127" s="10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S2127/(1+0.13)+Z2127)</f>
        <v>1026584291.72788</v>
      </c>
      <c r="AJ2127" s="10">
        <f t="shared" si="141"/>
        <v>-834052025.307876</v>
      </c>
      <c r="AK2127" s="18">
        <f>AD2127-VLOOKUP(A2127,[2]选股结果!$A$2:$G$4900,7,FALSE)</f>
        <v>192877429.8</v>
      </c>
    </row>
    <row r="2128" spans="1:37">
      <c r="A2128" s="5" t="s">
        <v>4289</v>
      </c>
      <c r="B2128" s="5" t="s">
        <v>4290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/>
      <c r="L2128" s="6">
        <v>0</v>
      </c>
      <c r="M2128" s="6">
        <v>0</v>
      </c>
      <c r="N2128" s="6"/>
      <c r="O2128" s="6">
        <v>0</v>
      </c>
      <c r="P2128" s="6">
        <v>259099812.48</v>
      </c>
      <c r="Q2128" s="6">
        <v>1655324215.66</v>
      </c>
      <c r="R2128" s="6"/>
      <c r="S2128" s="6">
        <v>3182879042.89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520638340.14</v>
      </c>
      <c r="AA2128" s="6">
        <v>335756331.38</v>
      </c>
      <c r="AB2128" s="10">
        <f t="shared" si="140"/>
        <v>5407701868.91</v>
      </c>
      <c r="AC2128" s="10">
        <f t="shared" si="138"/>
        <v>4298373526.89</v>
      </c>
      <c r="AD2128" s="10">
        <f t="shared" si="139"/>
        <v>1109328342.02</v>
      </c>
      <c r="AE2128" s="12">
        <f>C2128/(1+0.13)/VLOOKUP(A2128,[1]选股结果!$A$2:$AX$3002,3,FALSE)</f>
        <v>0.867743640551227</v>
      </c>
      <c r="AF2128" s="12">
        <f>(S2128/(1+0.1)+Z2128)/(VLOOKUP(A2128,[1]选股结果!$A$2:$AY$3002,51,FALSE))</f>
        <v>0.94712191849364</v>
      </c>
      <c r="AG2128" s="16"/>
      <c r="AH2128" s="12">
        <f>AD2128/VLOOKUP(A2128,[1]选股结果!$A$2:$AX$3002,35,FALSE)</f>
        <v>6.85592703339713</v>
      </c>
      <c r="AI2128" s="10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S2128/(1+0.13)+Z2128)</f>
        <v>267433057.14823</v>
      </c>
      <c r="AJ2128" s="10">
        <f t="shared" si="141"/>
        <v>841895284.87177</v>
      </c>
      <c r="AK2128" s="18">
        <f>AD2128-VLOOKUP(A2128,[2]选股结果!$A$2:$G$4900,7,FALSE)</f>
        <v>1108841250.96</v>
      </c>
    </row>
    <row r="2129" spans="1:37">
      <c r="A2129" s="5" t="s">
        <v>4291</v>
      </c>
      <c r="B2129" s="5" t="s">
        <v>4292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/>
      <c r="L2129" s="6">
        <v>0</v>
      </c>
      <c r="M2129" s="6">
        <v>0</v>
      </c>
      <c r="N2129" s="6"/>
      <c r="O2129" s="6">
        <v>0</v>
      </c>
      <c r="P2129" s="6">
        <v>161814473.19</v>
      </c>
      <c r="Q2129" s="6">
        <v>60955517.27</v>
      </c>
      <c r="R2129" s="6"/>
      <c r="S2129" s="6">
        <v>1188764824.77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304784271.8</v>
      </c>
      <c r="AA2129" s="6">
        <v>169213976.86</v>
      </c>
      <c r="AB2129" s="10">
        <f t="shared" si="140"/>
        <v>2175130039.87</v>
      </c>
      <c r="AC2129" s="10">
        <f t="shared" si="138"/>
        <v>1824577546.62</v>
      </c>
      <c r="AD2129" s="10">
        <f t="shared" si="139"/>
        <v>350552493.25</v>
      </c>
      <c r="AE2129" s="12">
        <f>C2129/(1+0.13)/VLOOKUP(A2129,[1]选股结果!$A$2:$AX$3002,3,FALSE)</f>
        <v>1.10401439421743</v>
      </c>
      <c r="AF2129" s="12">
        <f>(S2129/(1+0.1)+Z2129)/(VLOOKUP(A2129,[1]选股结果!$A$2:$AY$3002,51,FALSE))</f>
        <v>0.98646921211067</v>
      </c>
      <c r="AG2129" s="16"/>
      <c r="AH2129" s="12">
        <f>AD2129/VLOOKUP(A2129,[1]选股结果!$A$2:$AX$3002,35,FALSE)</f>
        <v>2.20213771286706</v>
      </c>
      <c r="AI2129" s="10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S2129/(1+0.13)+Z2129)</f>
        <v>47694791.6120355</v>
      </c>
      <c r="AJ2129" s="10">
        <f t="shared" si="141"/>
        <v>302857701.637964</v>
      </c>
      <c r="AK2129" s="18">
        <f>AD2129-VLOOKUP(A2129,[2]选股结果!$A$2:$G$4900,7,FALSE)</f>
        <v>349887827.46</v>
      </c>
    </row>
    <row r="2130" spans="1:37">
      <c r="A2130" s="5" t="s">
        <v>4293</v>
      </c>
      <c r="B2130" s="5" t="s">
        <v>4294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/>
      <c r="L2130" s="6">
        <v>0</v>
      </c>
      <c r="M2130" s="6">
        <v>0</v>
      </c>
      <c r="N2130" s="6"/>
      <c r="O2130" s="6">
        <v>0</v>
      </c>
      <c r="P2130" s="6">
        <v>24798600.25</v>
      </c>
      <c r="Q2130" s="6">
        <v>15379800.52</v>
      </c>
      <c r="R2130" s="6"/>
      <c r="S2130" s="6">
        <v>246251518.5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81508841.73</v>
      </c>
      <c r="AA2130" s="6">
        <v>24564570.66</v>
      </c>
      <c r="AB2130" s="10">
        <f t="shared" si="140"/>
        <v>405751695.32</v>
      </c>
      <c r="AC2130" s="10">
        <f t="shared" ref="AC2130:AC2193" si="142">S2130+T2130+U2130+V2130+W2130+X2130+Y2130+Z2130+AA2130+P2130</f>
        <v>377123531.14</v>
      </c>
      <c r="AD2130" s="10">
        <f t="shared" si="139"/>
        <v>28628164.1799999</v>
      </c>
      <c r="AE2130" s="12">
        <f>C2130/(1+0.13)/VLOOKUP(A2130,[1]选股结果!$A$2:$AX$3002,3,FALSE)</f>
        <v>0.697577366415387</v>
      </c>
      <c r="AF2130" s="12">
        <f>(S2130/(1+0.1)+Z2130)/(VLOOKUP(A2130,[1]选股结果!$A$2:$AY$3002,51,FALSE))</f>
        <v>0.708450623788535</v>
      </c>
      <c r="AG2130" s="16"/>
      <c r="AH2130" s="12">
        <f>AD2130/VLOOKUP(A2130,[1]选股结果!$A$2:$AX$3002,35,FALSE)</f>
        <v>0.56207191818282</v>
      </c>
      <c r="AI2130" s="10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S2130/(1+0.13)+Z2130)</f>
        <v>131614120.892389</v>
      </c>
      <c r="AJ2130" s="10">
        <f t="shared" si="141"/>
        <v>-102985956.712389</v>
      </c>
      <c r="AK2130" s="18">
        <f>AD2130-VLOOKUP(A2130,[2]选股结果!$A$2:$G$4900,7,FALSE)</f>
        <v>28628164.1799999</v>
      </c>
    </row>
    <row r="2131" spans="1:37">
      <c r="A2131" s="5" t="s">
        <v>4295</v>
      </c>
      <c r="B2131" s="5" t="s">
        <v>4296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/>
      <c r="L2131" s="6">
        <v>0</v>
      </c>
      <c r="M2131" s="6">
        <v>0</v>
      </c>
      <c r="N2131" s="6"/>
      <c r="O2131" s="6">
        <v>0</v>
      </c>
      <c r="P2131" s="6">
        <v>692211521.43</v>
      </c>
      <c r="Q2131" s="6">
        <v>711374237.75</v>
      </c>
      <c r="R2131" s="6"/>
      <c r="S2131" s="6">
        <v>46162432828.3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630174815.21</v>
      </c>
      <c r="AA2131" s="6">
        <v>707000072.49</v>
      </c>
      <c r="AB2131" s="10">
        <f t="shared" si="140"/>
        <v>47616460047.78</v>
      </c>
      <c r="AC2131" s="10">
        <f t="shared" si="142"/>
        <v>48191819237.43</v>
      </c>
      <c r="AD2131" s="10">
        <f t="shared" si="139"/>
        <v>-575359189.650002</v>
      </c>
      <c r="AE2131" s="12">
        <f>C2131/(1+0.13)/VLOOKUP(A2131,[1]选股结果!$A$2:$AX$3002,3,FALSE)</f>
        <v>1.11584590986063</v>
      </c>
      <c r="AF2131" s="12">
        <f>(S2131/(1+0.1)+Z2131)/(VLOOKUP(A2131,[1]选股结果!$A$2:$AY$3002,51,FALSE))</f>
        <v>1.14819014554847</v>
      </c>
      <c r="AG2131" s="16"/>
      <c r="AH2131" s="12">
        <f>AD2131/VLOOKUP(A2131,[1]选股结果!$A$2:$AX$3002,35,FALSE)</f>
        <v>-2.95869171583048</v>
      </c>
      <c r="AI2131" s="10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S2131/(1+0.13)+Z2131)</f>
        <v>-4383480453.11213</v>
      </c>
      <c r="AJ2131" s="10">
        <f t="shared" si="141"/>
        <v>3808121263.46213</v>
      </c>
      <c r="AK2131" s="18">
        <f>AD2131-VLOOKUP(A2131,[2]选股结果!$A$2:$G$4900,7,FALSE)</f>
        <v>-478739066.660002</v>
      </c>
    </row>
    <row r="2132" spans="1:37">
      <c r="A2132" s="5" t="s">
        <v>4297</v>
      </c>
      <c r="B2132" s="5" t="s">
        <v>4298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/>
      <c r="L2132" s="6">
        <v>0</v>
      </c>
      <c r="M2132" s="6">
        <v>0</v>
      </c>
      <c r="N2132" s="6"/>
      <c r="O2132" s="6">
        <v>0</v>
      </c>
      <c r="P2132" s="6">
        <v>112905046.22</v>
      </c>
      <c r="Q2132" s="6">
        <v>86733338.13</v>
      </c>
      <c r="R2132" s="6"/>
      <c r="S2132" s="6">
        <v>3069345952.96</v>
      </c>
      <c r="T2132" s="6">
        <v>0</v>
      </c>
      <c r="U2132" s="6">
        <v>0</v>
      </c>
      <c r="V2132" s="6">
        <v>0</v>
      </c>
      <c r="W2132" s="6">
        <v>0</v>
      </c>
      <c r="X2132" s="6">
        <v>24328882.68</v>
      </c>
      <c r="Y2132" s="6">
        <v>0</v>
      </c>
      <c r="Z2132" s="6">
        <v>150077426.93</v>
      </c>
      <c r="AA2132" s="6">
        <v>101769243.45</v>
      </c>
      <c r="AB2132" s="10">
        <f t="shared" si="140"/>
        <v>3823247149.26</v>
      </c>
      <c r="AC2132" s="10">
        <f t="shared" si="142"/>
        <v>3458426552.24</v>
      </c>
      <c r="AD2132" s="10">
        <f t="shared" si="139"/>
        <v>364820597.020001</v>
      </c>
      <c r="AE2132" s="12">
        <f>C2132/(1+0.13)/VLOOKUP(A2132,[1]选股结果!$A$2:$AX$3002,3,FALSE)</f>
        <v>0.96414167499789</v>
      </c>
      <c r="AF2132" s="12">
        <f>(S2132/(1+0.1)+Z2132)/(VLOOKUP(A2132,[1]选股结果!$A$2:$AY$3002,51,FALSE))</f>
        <v>0.917603827987517</v>
      </c>
      <c r="AG2132" s="16"/>
      <c r="AH2132" s="12">
        <f>AD2132/VLOOKUP(A2132,[1]选股结果!$A$2:$AX$3002,35,FALSE)</f>
        <v>2.21483013185695</v>
      </c>
      <c r="AI2132" s="10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S2132/(1+0.13)+Z2132)</f>
        <v>338111435.21823</v>
      </c>
      <c r="AJ2132" s="10">
        <f t="shared" si="141"/>
        <v>26709161.8017712</v>
      </c>
      <c r="AK2132" s="18">
        <f>AD2132-VLOOKUP(A2132,[2]选股结果!$A$2:$G$4900,7,FALSE)</f>
        <v>364562493.070001</v>
      </c>
    </row>
    <row r="2133" spans="1:37">
      <c r="A2133" s="5" t="s">
        <v>4299</v>
      </c>
      <c r="B2133" s="5" t="s">
        <v>4300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/>
      <c r="L2133" s="6">
        <v>0</v>
      </c>
      <c r="M2133" s="6">
        <v>0</v>
      </c>
      <c r="N2133" s="6"/>
      <c r="O2133" s="6">
        <v>0</v>
      </c>
      <c r="P2133" s="6">
        <v>46185037.76</v>
      </c>
      <c r="Q2133" s="6">
        <v>103009906.85</v>
      </c>
      <c r="R2133" s="6"/>
      <c r="S2133" s="6">
        <v>3100003979.08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589107656.73</v>
      </c>
      <c r="AA2133" s="6">
        <v>567828518.75</v>
      </c>
      <c r="AB2133" s="10">
        <f t="shared" si="140"/>
        <v>3807457340.88</v>
      </c>
      <c r="AC2133" s="10">
        <f t="shared" si="142"/>
        <v>4303125192.32</v>
      </c>
      <c r="AD2133" s="10">
        <f t="shared" si="139"/>
        <v>-495667851.44</v>
      </c>
      <c r="AE2133" s="12">
        <f>C2133/(1+0.13)/VLOOKUP(A2133,[1]选股结果!$A$2:$AX$3002,3,FALSE)</f>
        <v>0.884073486741611</v>
      </c>
      <c r="AF2133" s="12">
        <f>(S2133/(1+0.1)+Z2133)/(VLOOKUP(A2133,[1]选股结果!$A$2:$AY$3002,51,FALSE))</f>
        <v>0.856894556214786</v>
      </c>
      <c r="AG2133" s="16"/>
      <c r="AH2133" s="12">
        <f>AD2133/VLOOKUP(A2133,[1]选股结果!$A$2:$AX$3002,35,FALSE)</f>
        <v>2.01265895326812</v>
      </c>
      <c r="AI2133" s="10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S2133/(1+0.13)+Z2133)</f>
        <v>643853144.411859</v>
      </c>
      <c r="AJ2133" s="10">
        <f t="shared" si="141"/>
        <v>-1139520995.85186</v>
      </c>
      <c r="AK2133" s="18">
        <f>AD2133-VLOOKUP(A2133,[2]选股结果!$A$2:$G$4900,7,FALSE)</f>
        <v>-494724661.57</v>
      </c>
    </row>
    <row r="2134" spans="1:37">
      <c r="A2134" s="5" t="s">
        <v>4301</v>
      </c>
      <c r="B2134" s="5" t="s">
        <v>4302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/>
      <c r="L2134" s="6">
        <v>0</v>
      </c>
      <c r="M2134" s="6">
        <v>0</v>
      </c>
      <c r="N2134" s="6"/>
      <c r="O2134" s="6">
        <v>0</v>
      </c>
      <c r="P2134" s="6">
        <v>118210695.51</v>
      </c>
      <c r="Q2134" s="6">
        <v>164475399.88</v>
      </c>
      <c r="R2134" s="6"/>
      <c r="S2134" s="6">
        <v>1648717726.88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414273579.99</v>
      </c>
      <c r="AA2134" s="6">
        <v>367545327.35</v>
      </c>
      <c r="AB2134" s="10">
        <f t="shared" si="140"/>
        <v>2345133313.54</v>
      </c>
      <c r="AC2134" s="10">
        <f t="shared" si="142"/>
        <v>2548747329.73</v>
      </c>
      <c r="AD2134" s="10">
        <f t="shared" si="139"/>
        <v>-203614016.190001</v>
      </c>
      <c r="AE2134" s="12">
        <f>C2134/(1+0.13)/VLOOKUP(A2134,[1]选股结果!$A$2:$AX$3002,3,FALSE)</f>
        <v>0.551990736302948</v>
      </c>
      <c r="AF2134" s="12">
        <f>(S2134/(1+0.1)+Z2134)/(VLOOKUP(A2134,[1]选股结果!$A$2:$AY$3002,51,FALSE))</f>
        <v>0.733303153165357</v>
      </c>
      <c r="AG2134" s="16"/>
      <c r="AH2134" s="12">
        <f>AD2134/VLOOKUP(A2134,[1]选股结果!$A$2:$AX$3002,35,FALSE)</f>
        <v>-0.475237663879328</v>
      </c>
      <c r="AI2134" s="10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S2134/(1+0.13)+Z2134)</f>
        <v>735575020.993008</v>
      </c>
      <c r="AJ2134" s="10">
        <f t="shared" si="141"/>
        <v>-939189037.183009</v>
      </c>
      <c r="AK2134" s="18">
        <f>AD2134-VLOOKUP(A2134,[2]选股结果!$A$2:$G$4900,7,FALSE)</f>
        <v>-205598797.690001</v>
      </c>
    </row>
    <row r="2135" spans="1:37">
      <c r="A2135" s="5" t="s">
        <v>4303</v>
      </c>
      <c r="B2135" s="5" t="s">
        <v>4304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/>
      <c r="L2135" s="6">
        <v>0</v>
      </c>
      <c r="M2135" s="6">
        <v>-102545329.1</v>
      </c>
      <c r="N2135" s="6"/>
      <c r="O2135" s="6">
        <v>0</v>
      </c>
      <c r="P2135" s="6">
        <v>2827022646.33</v>
      </c>
      <c r="Q2135" s="6">
        <v>1065899252.7</v>
      </c>
      <c r="R2135" s="6"/>
      <c r="S2135" s="6">
        <v>31931927312.27</v>
      </c>
      <c r="T2135" s="6">
        <v>88755665.34</v>
      </c>
      <c r="U2135" s="6">
        <v>14742995.88</v>
      </c>
      <c r="V2135" s="6">
        <v>0</v>
      </c>
      <c r="W2135" s="6">
        <v>0</v>
      </c>
      <c r="X2135" s="6">
        <v>20339313.45</v>
      </c>
      <c r="Y2135" s="6">
        <v>0</v>
      </c>
      <c r="Z2135" s="6">
        <v>5201598143.95</v>
      </c>
      <c r="AA2135" s="6">
        <v>1682374581.73</v>
      </c>
      <c r="AB2135" s="10">
        <f t="shared" si="140"/>
        <v>47226554123.34</v>
      </c>
      <c r="AC2135" s="10">
        <f t="shared" si="142"/>
        <v>41766760658.95</v>
      </c>
      <c r="AD2135" s="10">
        <f t="shared" si="139"/>
        <v>5459793464.38999</v>
      </c>
      <c r="AE2135" s="12">
        <f>C2135/(1+0.13)/VLOOKUP(A2135,[1]选股结果!$A$2:$AX$3002,3,FALSE)</f>
        <v>0.852910957996833</v>
      </c>
      <c r="AF2135" s="12">
        <f>(S2135/(1+0.1)+Z2135)/(VLOOKUP(A2135,[1]选股结果!$A$2:$AY$3002,51,FALSE))</f>
        <v>0.785234824465031</v>
      </c>
      <c r="AG2135" s="16"/>
      <c r="AH2135" s="12">
        <f>AD2135/VLOOKUP(A2135,[1]选股结果!$A$2:$AX$3002,35,FALSE)</f>
        <v>1.46776030131651</v>
      </c>
      <c r="AI2135" s="10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S2135/(1+0.13)+Z2135)</f>
        <v>10132907899.1387</v>
      </c>
      <c r="AJ2135" s="10">
        <f t="shared" si="141"/>
        <v>-4673114434.74876</v>
      </c>
      <c r="AK2135" s="18">
        <f>AD2135-VLOOKUP(A2135,[2]选股结果!$A$2:$G$4900,7,FALSE)</f>
        <v>5459341992.18999</v>
      </c>
    </row>
    <row r="2136" spans="1:37">
      <c r="A2136" s="5" t="s">
        <v>4305</v>
      </c>
      <c r="B2136" s="5" t="s">
        <v>4306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/>
      <c r="L2136" s="6">
        <v>0</v>
      </c>
      <c r="M2136" s="6">
        <v>0</v>
      </c>
      <c r="N2136" s="6"/>
      <c r="O2136" s="6">
        <v>0</v>
      </c>
      <c r="P2136" s="6">
        <v>43750903.61</v>
      </c>
      <c r="Q2136" s="6">
        <v>157937143.84</v>
      </c>
      <c r="R2136" s="6"/>
      <c r="S2136" s="6">
        <v>10746983160.45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299934191.89</v>
      </c>
      <c r="AA2136" s="6">
        <v>169706784.15</v>
      </c>
      <c r="AB2136" s="10">
        <f t="shared" si="140"/>
        <v>10623029896.59</v>
      </c>
      <c r="AC2136" s="10">
        <f t="shared" si="142"/>
        <v>11260375040.1</v>
      </c>
      <c r="AD2136" s="10">
        <f t="shared" si="139"/>
        <v>-637345143.51</v>
      </c>
      <c r="AE2136" s="12">
        <f>C2136/(1+0.13)/VLOOKUP(A2136,[1]选股结果!$A$2:$AX$3002,3,FALSE)</f>
        <v>0.858760110345592</v>
      </c>
      <c r="AF2136" s="12">
        <f>(S2136/(1+0.1)+Z2136)/(VLOOKUP(A2136,[1]选股结果!$A$2:$AY$3002,51,FALSE))</f>
        <v>0.948129565478927</v>
      </c>
      <c r="AG2136" s="16"/>
      <c r="AH2136" s="12">
        <f>AD2136/VLOOKUP(A2136,[1]选股结果!$A$2:$AX$3002,35,FALSE)</f>
        <v>-4.26288777707648</v>
      </c>
      <c r="AI2136" s="10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S2136/(1+0.13)+Z2136)</f>
        <v>810286970.070087</v>
      </c>
      <c r="AJ2136" s="10">
        <f t="shared" si="141"/>
        <v>-1447632113.58009</v>
      </c>
      <c r="AK2136" s="18">
        <f>AD2136-VLOOKUP(A2136,[2]选股结果!$A$2:$G$4900,7,FALSE)</f>
        <v>-637678769.3</v>
      </c>
    </row>
    <row r="2137" spans="1:37">
      <c r="A2137" s="5" t="s">
        <v>4307</v>
      </c>
      <c r="B2137" s="5" t="s">
        <v>4308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/>
      <c r="L2137" s="6">
        <v>0</v>
      </c>
      <c r="M2137" s="6">
        <v>0</v>
      </c>
      <c r="N2137" s="6"/>
      <c r="O2137" s="6">
        <v>0</v>
      </c>
      <c r="P2137" s="6">
        <v>373884059.48</v>
      </c>
      <c r="Q2137" s="6">
        <v>46323214.48</v>
      </c>
      <c r="R2137" s="6"/>
      <c r="S2137" s="6">
        <v>5999255905.16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663285716.78</v>
      </c>
      <c r="AA2137" s="6">
        <v>40471874.52</v>
      </c>
      <c r="AB2137" s="10">
        <f t="shared" si="140"/>
        <v>7399157294.76</v>
      </c>
      <c r="AC2137" s="10">
        <f t="shared" si="142"/>
        <v>7076897555.94</v>
      </c>
      <c r="AD2137" s="10">
        <f t="shared" si="139"/>
        <v>322259738.819999</v>
      </c>
      <c r="AE2137" s="12">
        <f>C2137/(1+0.13)/VLOOKUP(A2137,[1]选股结果!$A$2:$AX$3002,3,FALSE)</f>
        <v>0.924658690817097</v>
      </c>
      <c r="AF2137" s="12">
        <f>(S2137/(1+0.1)+Z2137)/(VLOOKUP(A2137,[1]选股结果!$A$2:$AY$3002,51,FALSE))</f>
        <v>0.936185285400875</v>
      </c>
      <c r="AG2137" s="16"/>
      <c r="AH2137" s="12">
        <f>AD2137/VLOOKUP(A2137,[1]选股结果!$A$2:$AX$3002,35,FALSE)</f>
        <v>0.719647295775049</v>
      </c>
      <c r="AI2137" s="10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S2137/(1+0.13)+Z2137)</f>
        <v>561766511.914514</v>
      </c>
      <c r="AJ2137" s="10">
        <f t="shared" si="141"/>
        <v>-239506773.094515</v>
      </c>
      <c r="AK2137" s="18">
        <f>AD2137-VLOOKUP(A2137,[2]选股结果!$A$2:$G$4900,7,FALSE)</f>
        <v>322085876.209999</v>
      </c>
    </row>
    <row r="2138" spans="1:37">
      <c r="A2138" s="5" t="s">
        <v>4309</v>
      </c>
      <c r="B2138" s="5" t="s">
        <v>4310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/>
      <c r="L2138" s="6">
        <v>0</v>
      </c>
      <c r="M2138" s="6">
        <v>0</v>
      </c>
      <c r="N2138" s="6"/>
      <c r="O2138" s="6">
        <v>0</v>
      </c>
      <c r="P2138" s="6">
        <v>277850693.29</v>
      </c>
      <c r="Q2138" s="6">
        <v>586089668.79</v>
      </c>
      <c r="R2138" s="6"/>
      <c r="S2138" s="6">
        <v>1464273631.85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365166498.43</v>
      </c>
      <c r="AA2138" s="6">
        <v>108535103.72</v>
      </c>
      <c r="AB2138" s="10">
        <f t="shared" si="140"/>
        <v>3235209348.82</v>
      </c>
      <c r="AC2138" s="10">
        <f t="shared" si="142"/>
        <v>2215825927.29</v>
      </c>
      <c r="AD2138" s="10">
        <f t="shared" si="139"/>
        <v>1019383421.53</v>
      </c>
      <c r="AE2138" s="12">
        <f>C2138/(1+0.13)/VLOOKUP(A2138,[1]选股结果!$A$2:$AX$3002,3,FALSE)</f>
        <v>0.878555769161009</v>
      </c>
      <c r="AF2138" s="12">
        <f>(S2138/(1+0.1)+Z2138)/(VLOOKUP(A2138,[1]选股结果!$A$2:$AY$3002,51,FALSE))</f>
        <v>0.826945381245413</v>
      </c>
      <c r="AG2138" s="16"/>
      <c r="AH2138" s="12">
        <f>AD2138/VLOOKUP(A2138,[1]选股结果!$A$2:$AX$3002,35,FALSE)</f>
        <v>1.76179020668446</v>
      </c>
      <c r="AI2138" s="10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S2138/(1+0.13)+Z2138)</f>
        <v>390329774.881416</v>
      </c>
      <c r="AJ2138" s="10">
        <f t="shared" si="141"/>
        <v>629053646.648584</v>
      </c>
      <c r="AK2138" s="18">
        <f>AD2138-VLOOKUP(A2138,[2]选股结果!$A$2:$G$4900,7,FALSE)</f>
        <v>1019153040.13</v>
      </c>
    </row>
    <row r="2139" spans="1:37">
      <c r="A2139" s="5" t="s">
        <v>4311</v>
      </c>
      <c r="B2139" s="5" t="s">
        <v>4312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/>
      <c r="L2139" s="6">
        <v>0</v>
      </c>
      <c r="M2139" s="6">
        <v>0</v>
      </c>
      <c r="N2139" s="6"/>
      <c r="O2139" s="6">
        <v>0</v>
      </c>
      <c r="P2139" s="6">
        <v>1741248349.23</v>
      </c>
      <c r="Q2139" s="6">
        <v>57306044.01</v>
      </c>
      <c r="R2139" s="6"/>
      <c r="S2139" s="6">
        <v>5654015152.86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1250372190.22</v>
      </c>
      <c r="AA2139" s="6">
        <v>466528465.11</v>
      </c>
      <c r="AB2139" s="10">
        <f t="shared" si="140"/>
        <v>13657271028.54</v>
      </c>
      <c r="AC2139" s="10">
        <f t="shared" si="142"/>
        <v>9112164157.42</v>
      </c>
      <c r="AD2139" s="10">
        <f t="shared" ref="AD2139:AD2202" si="143">AB2139-AC2139</f>
        <v>4545106871.12</v>
      </c>
      <c r="AE2139" s="12">
        <f>C2139/(1+0.13)/VLOOKUP(A2139,[1]选股结果!$A$2:$AX$3002,3,FALSE)</f>
        <v>0.743115825719107</v>
      </c>
      <c r="AF2139" s="12">
        <f>(S2139/(1+0.1)+Z2139)/(VLOOKUP(A2139,[1]选股结果!$A$2:$AY$3002,51,FALSE))</f>
        <v>0.668880643290038</v>
      </c>
      <c r="AG2139" s="16"/>
      <c r="AH2139" s="12">
        <f>AD2139/VLOOKUP(A2139,[1]选股结果!$A$2:$AX$3002,35,FALSE)</f>
        <v>0.857633848858349</v>
      </c>
      <c r="AI2139" s="10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S2139/(1+0.13)+Z2139)</f>
        <v>3299925521.50053</v>
      </c>
      <c r="AJ2139" s="10">
        <f t="shared" si="141"/>
        <v>1245181349.61947</v>
      </c>
      <c r="AK2139" s="18">
        <f>AD2139-VLOOKUP(A2139,[2]选股结果!$A$2:$G$4900,7,FALSE)</f>
        <v>4517334396.96</v>
      </c>
    </row>
    <row r="2140" spans="1:37">
      <c r="A2140" s="5" t="s">
        <v>4313</v>
      </c>
      <c r="B2140" s="5" t="s">
        <v>4314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/>
      <c r="L2140" s="6">
        <v>0</v>
      </c>
      <c r="M2140" s="6">
        <v>0</v>
      </c>
      <c r="N2140" s="6"/>
      <c r="O2140" s="6">
        <v>0</v>
      </c>
      <c r="P2140" s="6">
        <v>85363828.96</v>
      </c>
      <c r="Q2140" s="6">
        <v>85109919.17</v>
      </c>
      <c r="R2140" s="6"/>
      <c r="S2140" s="6">
        <v>1904485412.37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348038241.4</v>
      </c>
      <c r="AA2140" s="6">
        <v>101208741.37</v>
      </c>
      <c r="AB2140" s="10">
        <f t="shared" si="140"/>
        <v>1612691548.34</v>
      </c>
      <c r="AC2140" s="10">
        <f t="shared" si="142"/>
        <v>2439096224.1</v>
      </c>
      <c r="AD2140" s="10">
        <f t="shared" si="143"/>
        <v>-826404675.76</v>
      </c>
      <c r="AE2140" s="12">
        <f>C2140/(1+0.13)/VLOOKUP(A2140,[1]选股结果!$A$2:$AX$3002,3,FALSE)</f>
        <v>1.02448961573157</v>
      </c>
      <c r="AF2140" s="12">
        <f>(S2140/(1+0.1)+Z2140)/(VLOOKUP(A2140,[1]选股结果!$A$2:$AY$3002,51,FALSE))</f>
        <v>1.54647211011409</v>
      </c>
      <c r="AG2140" s="16"/>
      <c r="AH2140" s="12">
        <f>AD2140/VLOOKUP(A2140,[1]选股结果!$A$2:$AX$3002,35,FALSE)</f>
        <v>18.0310950815884</v>
      </c>
      <c r="AI2140" s="10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S2140/(1+0.13)+Z2140)</f>
        <v>-688822128.481416</v>
      </c>
      <c r="AJ2140" s="10">
        <f t="shared" si="141"/>
        <v>-137582547.278584</v>
      </c>
      <c r="AK2140" s="18">
        <f>AD2140-VLOOKUP(A2140,[2]选股结果!$A$2:$G$4900,7,FALSE)</f>
        <v>-796143595.59</v>
      </c>
    </row>
    <row r="2141" spans="1:37">
      <c r="A2141" s="5" t="s">
        <v>4315</v>
      </c>
      <c r="B2141" s="5" t="s">
        <v>4316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/>
      <c r="L2141" s="6">
        <v>0</v>
      </c>
      <c r="M2141" s="6">
        <v>0</v>
      </c>
      <c r="N2141" s="6"/>
      <c r="O2141" s="6">
        <v>0</v>
      </c>
      <c r="P2141" s="6">
        <v>57144378.44</v>
      </c>
      <c r="Q2141" s="6">
        <v>19948078.84</v>
      </c>
      <c r="R2141" s="6"/>
      <c r="S2141" s="6">
        <v>772258960.35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221774782.65</v>
      </c>
      <c r="AA2141" s="6">
        <v>107644730.87</v>
      </c>
      <c r="AB2141" s="10">
        <f t="shared" si="140"/>
        <v>1182776652</v>
      </c>
      <c r="AC2141" s="10">
        <f t="shared" si="142"/>
        <v>1158822852.31</v>
      </c>
      <c r="AD2141" s="10">
        <f t="shared" si="143"/>
        <v>23953799.6900001</v>
      </c>
      <c r="AE2141" s="12">
        <f>C2141/(1+0.13)/VLOOKUP(A2141,[1]选股结果!$A$2:$AX$3002,3,FALSE)</f>
        <v>0.590435236131408</v>
      </c>
      <c r="AF2141" s="12">
        <f>(S2141/(1+0.1)+Z2141)/(VLOOKUP(A2141,[1]选股结果!$A$2:$AY$3002,51,FALSE))</f>
        <v>0.537225894547601</v>
      </c>
      <c r="AG2141" s="16"/>
      <c r="AH2141" s="12">
        <f>AD2141/VLOOKUP(A2141,[1]选股结果!$A$2:$AX$3002,35,FALSE)</f>
        <v>1.20912136612228</v>
      </c>
      <c r="AI2141" s="10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S2141/(1+0.13)+Z2141)</f>
        <v>814437635.580708</v>
      </c>
      <c r="AJ2141" s="10">
        <f t="shared" si="141"/>
        <v>-790483835.890708</v>
      </c>
      <c r="AK2141" s="18">
        <f>AD2141-VLOOKUP(A2141,[2]选股结果!$A$2:$G$4900,7,FALSE)</f>
        <v>23953799.6900001</v>
      </c>
    </row>
    <row r="2142" spans="1:37">
      <c r="A2142" s="5" t="s">
        <v>4317</v>
      </c>
      <c r="B2142" s="5" t="s">
        <v>4318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/>
      <c r="L2142" s="6">
        <v>0</v>
      </c>
      <c r="M2142" s="6">
        <v>0</v>
      </c>
      <c r="N2142" s="6"/>
      <c r="O2142" s="6">
        <v>0</v>
      </c>
      <c r="P2142" s="6">
        <v>238452274.48</v>
      </c>
      <c r="Q2142" s="6">
        <v>92837604.73</v>
      </c>
      <c r="R2142" s="6"/>
      <c r="S2142" s="6">
        <v>1570107096.07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268221995.59</v>
      </c>
      <c r="AA2142" s="6">
        <v>670330173.23</v>
      </c>
      <c r="AB2142" s="10">
        <f t="shared" si="140"/>
        <v>2935687678.74</v>
      </c>
      <c r="AC2142" s="10">
        <f t="shared" si="142"/>
        <v>2747111539.37</v>
      </c>
      <c r="AD2142" s="10">
        <f t="shared" si="143"/>
        <v>188576139.37</v>
      </c>
      <c r="AE2142" s="12">
        <f>C2142/(1+0.13)/VLOOKUP(A2142,[1]选股结果!$A$2:$AX$3002,3,FALSE)</f>
        <v>0.994278590237492</v>
      </c>
      <c r="AF2142" s="12">
        <f>(S2142/(1+0.1)+Z2142)/(VLOOKUP(A2142,[1]选股结果!$A$2:$AY$3002,51,FALSE))</f>
        <v>0.787468636044257</v>
      </c>
      <c r="AG2142" s="16"/>
      <c r="AH2142" s="12">
        <f>AD2142/VLOOKUP(A2142,[1]选股结果!$A$2:$AX$3002,35,FALSE)</f>
        <v>0.515354335324805</v>
      </c>
      <c r="AI2142" s="10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S2142/(1+0.13)+Z2142)</f>
        <v>495521258.633363</v>
      </c>
      <c r="AJ2142" s="10">
        <f t="shared" si="141"/>
        <v>-306945119.263362</v>
      </c>
      <c r="AK2142" s="18">
        <f>AD2142-VLOOKUP(A2142,[2]选股结果!$A$2:$G$4900,7,FALSE)</f>
        <v>188573257.21</v>
      </c>
    </row>
    <row r="2143" spans="1:37">
      <c r="A2143" s="5" t="s">
        <v>4319</v>
      </c>
      <c r="B2143" s="5" t="s">
        <v>4320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/>
      <c r="L2143" s="6">
        <v>0</v>
      </c>
      <c r="M2143" s="6">
        <v>0</v>
      </c>
      <c r="N2143" s="6"/>
      <c r="O2143" s="6">
        <v>0</v>
      </c>
      <c r="P2143" s="6">
        <v>92616477.02</v>
      </c>
      <c r="Q2143" s="6">
        <v>243244563.2</v>
      </c>
      <c r="R2143" s="6"/>
      <c r="S2143" s="6">
        <v>857945901.1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324045662.62</v>
      </c>
      <c r="AA2143" s="6">
        <v>231278246.19</v>
      </c>
      <c r="AB2143" s="10">
        <f t="shared" ref="AB2143:AB2206" si="144">C2143+D2143+E2143+F2143+G2143+H2143+I2143+J2143+L2143+M2143+O2143+Q2143</f>
        <v>1795937875.49</v>
      </c>
      <c r="AC2143" s="10">
        <f t="shared" si="142"/>
        <v>1505886286.93</v>
      </c>
      <c r="AD2143" s="10">
        <f t="shared" si="143"/>
        <v>290051588.56</v>
      </c>
      <c r="AE2143" s="12">
        <f>C2143/(1+0.13)/VLOOKUP(A2143,[1]选股结果!$A$2:$AX$3002,3,FALSE)</f>
        <v>0.894636395826666</v>
      </c>
      <c r="AF2143" s="12">
        <f>(S2143/(1+0.1)+Z2143)/(VLOOKUP(A2143,[1]选股结果!$A$2:$AY$3002,51,FALSE))</f>
        <v>0.801392118709132</v>
      </c>
      <c r="AG2143" s="16"/>
      <c r="AH2143" s="12">
        <f>AD2143/VLOOKUP(A2143,[1]选股结果!$A$2:$AX$3002,35,FALSE)</f>
        <v>1.911903554525</v>
      </c>
      <c r="AI2143" s="10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S2143/(1+0.13)+Z2143)</f>
        <v>294308553.774513</v>
      </c>
      <c r="AJ2143" s="10">
        <f t="shared" si="141"/>
        <v>-4256965.2145133</v>
      </c>
      <c r="AK2143" s="18">
        <f>AD2143-VLOOKUP(A2143,[2]选股结果!$A$2:$G$4900,7,FALSE)</f>
        <v>290051588.56</v>
      </c>
    </row>
    <row r="2144" spans="1:37">
      <c r="A2144" s="5" t="s">
        <v>4321</v>
      </c>
      <c r="B2144" s="5" t="s">
        <v>4322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/>
      <c r="L2144" s="6">
        <v>0</v>
      </c>
      <c r="M2144" s="6">
        <v>0</v>
      </c>
      <c r="N2144" s="6"/>
      <c r="O2144" s="6">
        <v>0</v>
      </c>
      <c r="P2144" s="6">
        <v>20100810.23</v>
      </c>
      <c r="Q2144" s="6">
        <v>113435147.07</v>
      </c>
      <c r="R2144" s="6"/>
      <c r="S2144" s="6">
        <v>467009822.21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709305395.01</v>
      </c>
      <c r="AA2144" s="6">
        <v>274196344.55</v>
      </c>
      <c r="AB2144" s="10">
        <f t="shared" si="144"/>
        <v>1422930782.95</v>
      </c>
      <c r="AC2144" s="10">
        <f t="shared" si="142"/>
        <v>1470612372</v>
      </c>
      <c r="AD2144" s="10">
        <f t="shared" si="143"/>
        <v>-47681589.05</v>
      </c>
      <c r="AE2144" s="12">
        <f>C2144/(1+0.13)/VLOOKUP(A2144,[1]选股结果!$A$2:$AX$3002,3,FALSE)</f>
        <v>0.70240727727777</v>
      </c>
      <c r="AF2144" s="12">
        <f>(S2144/(1+0.1)+Z2144)/(VLOOKUP(A2144,[1]选股结果!$A$2:$AY$3002,51,FALSE))</f>
        <v>0.59055459749956</v>
      </c>
      <c r="AG2144" s="16"/>
      <c r="AH2144" s="12">
        <f>AD2144/VLOOKUP(A2144,[1]选股结果!$A$2:$AX$3002,35,FALSE)</f>
        <v>0.0794051589043791</v>
      </c>
      <c r="AI2144" s="10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S2144/(1+0.13)+Z2144)</f>
        <v>797403027.975575</v>
      </c>
      <c r="AJ2144" s="10">
        <f t="shared" si="141"/>
        <v>-845084617.025575</v>
      </c>
      <c r="AK2144" s="18">
        <f>AD2144-VLOOKUP(A2144,[2]选股结果!$A$2:$G$4900,7,FALSE)</f>
        <v>-47691523.76</v>
      </c>
    </row>
    <row r="2145" spans="1:37">
      <c r="A2145" s="5" t="s">
        <v>4323</v>
      </c>
      <c r="B2145" s="5" t="s">
        <v>4324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/>
      <c r="L2145" s="6">
        <v>0</v>
      </c>
      <c r="M2145" s="6">
        <v>0</v>
      </c>
      <c r="N2145" s="6"/>
      <c r="O2145" s="6">
        <v>0</v>
      </c>
      <c r="P2145" s="6">
        <v>1424510749.86</v>
      </c>
      <c r="Q2145" s="6">
        <v>93719544.67</v>
      </c>
      <c r="R2145" s="6"/>
      <c r="S2145" s="6">
        <v>10665728229.71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1586452984.26</v>
      </c>
      <c r="AA2145" s="6">
        <v>160106452.54</v>
      </c>
      <c r="AB2145" s="10">
        <f t="shared" si="144"/>
        <v>16683392651.27</v>
      </c>
      <c r="AC2145" s="10">
        <f t="shared" si="142"/>
        <v>13836798416.37</v>
      </c>
      <c r="AD2145" s="10">
        <f t="shared" si="143"/>
        <v>2846594234.9</v>
      </c>
      <c r="AE2145" s="12">
        <f>C2145/(1+0.13)/VLOOKUP(A2145,[1]选股结果!$A$2:$AX$3002,3,FALSE)</f>
        <v>0.897615304368245</v>
      </c>
      <c r="AF2145" s="12">
        <f>(S2145/(1+0.1)+Z2145)/(VLOOKUP(A2145,[1]选股结果!$A$2:$AY$3002,51,FALSE))</f>
        <v>0.824089396594969</v>
      </c>
      <c r="AG2145" s="16"/>
      <c r="AH2145" s="12">
        <f>AD2145/VLOOKUP(A2145,[1]选股结果!$A$2:$AX$3002,35,FALSE)</f>
        <v>1.49157291174486</v>
      </c>
      <c r="AI2145" s="10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S2145/(1+0.13)+Z2145)</f>
        <v>2665802904.34407</v>
      </c>
      <c r="AJ2145" s="10">
        <f t="shared" si="141"/>
        <v>180791330.555929</v>
      </c>
      <c r="AK2145" s="18">
        <f>AD2145-VLOOKUP(A2145,[2]选股结果!$A$2:$G$4900,7,FALSE)</f>
        <v>2846671573.95</v>
      </c>
    </row>
    <row r="2146" spans="1:37">
      <c r="A2146" s="5" t="s">
        <v>4325</v>
      </c>
      <c r="B2146" s="5" t="s">
        <v>4326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/>
      <c r="L2146" s="6">
        <v>0</v>
      </c>
      <c r="M2146" s="6">
        <v>0</v>
      </c>
      <c r="N2146" s="6"/>
      <c r="O2146" s="6">
        <v>0</v>
      </c>
      <c r="P2146" s="6">
        <v>1838890184.29</v>
      </c>
      <c r="Q2146" s="6">
        <v>2171030816.75</v>
      </c>
      <c r="R2146" s="6"/>
      <c r="S2146" s="6">
        <v>78108529945.3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2720837717.95</v>
      </c>
      <c r="AA2146" s="6">
        <v>4913389019.06</v>
      </c>
      <c r="AB2146" s="10">
        <f t="shared" si="144"/>
        <v>84615500365.85</v>
      </c>
      <c r="AC2146" s="10">
        <f t="shared" si="142"/>
        <v>87581646866.6</v>
      </c>
      <c r="AD2146" s="10">
        <f t="shared" si="143"/>
        <v>-2966146500.74998</v>
      </c>
      <c r="AE2146" s="12">
        <f>C2146/(1+0.13)/VLOOKUP(A2146,[1]选股结果!$A$2:$AX$3002,3,FALSE)</f>
        <v>0.792233969309185</v>
      </c>
      <c r="AF2146" s="12">
        <f>(S2146/(1+0.1)+Z2146)/(VLOOKUP(A2146,[1]选股结果!$A$2:$AY$3002,51,FALSE))</f>
        <v>0.825584363595008</v>
      </c>
      <c r="AG2146" s="16"/>
      <c r="AH2146" s="12">
        <f>AD2146/VLOOKUP(A2146,[1]选股结果!$A$2:$AX$3002,35,FALSE)</f>
        <v>-1.27238910846769</v>
      </c>
      <c r="AI2146" s="10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S2146/(1+0.13)+Z2146)</f>
        <v>17461303686.5931</v>
      </c>
      <c r="AJ2146" s="10">
        <f t="shared" si="141"/>
        <v>-20427450187.3431</v>
      </c>
      <c r="AK2146" s="18">
        <f>AD2146-VLOOKUP(A2146,[2]选股结果!$A$2:$G$4900,7,FALSE)</f>
        <v>-2958134122.63998</v>
      </c>
    </row>
    <row r="2147" spans="1:37">
      <c r="A2147" s="5" t="s">
        <v>4327</v>
      </c>
      <c r="B2147" s="5" t="s">
        <v>4328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/>
      <c r="L2147" s="6">
        <v>0</v>
      </c>
      <c r="M2147" s="6">
        <v>0</v>
      </c>
      <c r="N2147" s="6"/>
      <c r="O2147" s="6">
        <v>0</v>
      </c>
      <c r="P2147" s="6">
        <v>758151579.41</v>
      </c>
      <c r="Q2147" s="6">
        <v>251609272.74</v>
      </c>
      <c r="R2147" s="6"/>
      <c r="S2147" s="6">
        <v>2287141583.92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601971978.1</v>
      </c>
      <c r="AA2147" s="6">
        <v>117519508.39</v>
      </c>
      <c r="AB2147" s="10">
        <f t="shared" si="144"/>
        <v>5373174047.87</v>
      </c>
      <c r="AC2147" s="10">
        <f t="shared" si="142"/>
        <v>3764784649.82</v>
      </c>
      <c r="AD2147" s="10">
        <f t="shared" si="143"/>
        <v>1608389398.05</v>
      </c>
      <c r="AE2147" s="12">
        <f>C2147/(1+0.13)/VLOOKUP(A2147,[1]选股结果!$A$2:$AX$3002,3,FALSE)</f>
        <v>0.994618250833221</v>
      </c>
      <c r="AF2147" s="12">
        <f>(S2147/(1+0.1)+Z2147)/(VLOOKUP(A2147,[1]选股结果!$A$2:$AY$3002,51,FALSE))</f>
        <v>0.855198368147997</v>
      </c>
      <c r="AG2147" s="16"/>
      <c r="AH2147" s="12">
        <f>AD2147/VLOOKUP(A2147,[1]选股结果!$A$2:$AX$3002,35,FALSE)</f>
        <v>0.911449134291632</v>
      </c>
      <c r="AI2147" s="10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S2147/(1+0.13)+Z2147)</f>
        <v>509178139.95584</v>
      </c>
      <c r="AJ2147" s="10">
        <f t="shared" si="141"/>
        <v>1099211258.09416</v>
      </c>
      <c r="AK2147" s="18">
        <f>AD2147-VLOOKUP(A2147,[2]选股结果!$A$2:$G$4900,7,FALSE)</f>
        <v>1845054227.25</v>
      </c>
    </row>
    <row r="2148" spans="1:37">
      <c r="A2148" s="5" t="s">
        <v>4329</v>
      </c>
      <c r="B2148" s="5" t="s">
        <v>4330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/>
      <c r="L2148" s="6">
        <v>0</v>
      </c>
      <c r="M2148" s="6">
        <v>0</v>
      </c>
      <c r="N2148" s="6"/>
      <c r="O2148" s="6">
        <v>0</v>
      </c>
      <c r="P2148" s="6">
        <v>2369822458.13</v>
      </c>
      <c r="Q2148" s="6">
        <v>235565880.77</v>
      </c>
      <c r="R2148" s="6"/>
      <c r="S2148" s="6">
        <v>4514117294.01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1017840749.48</v>
      </c>
      <c r="AA2148" s="6">
        <v>239033745.18</v>
      </c>
      <c r="AB2148" s="10">
        <f t="shared" si="144"/>
        <v>11979240385.72</v>
      </c>
      <c r="AC2148" s="10">
        <f t="shared" si="142"/>
        <v>8140814246.8</v>
      </c>
      <c r="AD2148" s="10">
        <f t="shared" si="143"/>
        <v>3838426138.92</v>
      </c>
      <c r="AE2148" s="12">
        <f>C2148/(1+0.13)/VLOOKUP(A2148,[1]选股结果!$A$2:$AX$3002,3,FALSE)</f>
        <v>0.91868053596345</v>
      </c>
      <c r="AF2148" s="12">
        <f>(S2148/(1+0.1)+Z2148)/(VLOOKUP(A2148,[1]选股结果!$A$2:$AY$3002,51,FALSE))</f>
        <v>0.697000501527239</v>
      </c>
      <c r="AG2148" s="16"/>
      <c r="AH2148" s="12">
        <f>AD2148/VLOOKUP(A2148,[1]选股结果!$A$2:$AX$3002,35,FALSE)</f>
        <v>1.09827957471953</v>
      </c>
      <c r="AI2148" s="10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S2148/(1+0.13)+Z2148)</f>
        <v>2335399702.66442</v>
      </c>
      <c r="AJ2148" s="10">
        <f t="shared" si="141"/>
        <v>1503026436.25558</v>
      </c>
      <c r="AK2148" s="18">
        <f>AD2148-VLOOKUP(A2148,[2]选股结果!$A$2:$G$4900,7,FALSE)</f>
        <v>4048954138.92</v>
      </c>
    </row>
    <row r="2149" spans="1:37">
      <c r="A2149" s="5" t="s">
        <v>4331</v>
      </c>
      <c r="B2149" s="5" t="s">
        <v>4332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/>
      <c r="L2149" s="6">
        <v>0</v>
      </c>
      <c r="M2149" s="6">
        <v>0</v>
      </c>
      <c r="N2149" s="6"/>
      <c r="O2149" s="6">
        <v>0</v>
      </c>
      <c r="P2149" s="6">
        <v>103182436.24</v>
      </c>
      <c r="Q2149" s="6">
        <v>16678371.52</v>
      </c>
      <c r="R2149" s="6"/>
      <c r="S2149" s="6">
        <v>1535975999.81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230207161.77</v>
      </c>
      <c r="AA2149" s="6">
        <v>94772978.44</v>
      </c>
      <c r="AB2149" s="10">
        <f t="shared" si="144"/>
        <v>1860947729.88</v>
      </c>
      <c r="AC2149" s="10">
        <f t="shared" si="142"/>
        <v>1964138576.26</v>
      </c>
      <c r="AD2149" s="10">
        <f t="shared" si="143"/>
        <v>-103190846.38</v>
      </c>
      <c r="AE2149" s="12">
        <f>C2149/(1+0.13)/VLOOKUP(A2149,[1]选股结果!$A$2:$AX$3002,3,FALSE)</f>
        <v>0.742841460177984</v>
      </c>
      <c r="AF2149" s="12">
        <f>(S2149/(1+0.1)+Z2149)/(VLOOKUP(A2149,[1]选股结果!$A$2:$AY$3002,51,FALSE))</f>
        <v>0.84612362472486</v>
      </c>
      <c r="AG2149" s="16"/>
      <c r="AH2149" s="12">
        <f>AD2149/VLOOKUP(A2149,[1]选股结果!$A$2:$AX$3002,35,FALSE)</f>
        <v>-0.512882835399472</v>
      </c>
      <c r="AI2149" s="10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S2149/(1+0.13)+Z2149)</f>
        <v>332875859.097964</v>
      </c>
      <c r="AJ2149" s="10">
        <f t="shared" si="141"/>
        <v>-436066705.477964</v>
      </c>
      <c r="AK2149" s="18">
        <f>AD2149-VLOOKUP(A2149,[2]选股结果!$A$2:$G$4900,7,FALSE)</f>
        <v>-103254534.17</v>
      </c>
    </row>
    <row r="2150" spans="1:37">
      <c r="A2150" s="5" t="s">
        <v>4333</v>
      </c>
      <c r="B2150" s="5" t="s">
        <v>4334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/>
      <c r="L2150" s="6">
        <v>0</v>
      </c>
      <c r="M2150" s="6">
        <v>0</v>
      </c>
      <c r="N2150" s="6"/>
      <c r="O2150" s="6">
        <v>0</v>
      </c>
      <c r="P2150" s="6">
        <v>1721905489.41</v>
      </c>
      <c r="Q2150" s="6">
        <v>2552861000.26</v>
      </c>
      <c r="R2150" s="6"/>
      <c r="S2150" s="6">
        <v>44241633023.3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2974634859.21</v>
      </c>
      <c r="AA2150" s="6">
        <v>3327292151.14</v>
      </c>
      <c r="AB2150" s="10">
        <f t="shared" si="144"/>
        <v>52637067170.39</v>
      </c>
      <c r="AC2150" s="10">
        <f t="shared" si="142"/>
        <v>52265465523.06</v>
      </c>
      <c r="AD2150" s="10">
        <f t="shared" si="143"/>
        <v>371601647.329994</v>
      </c>
      <c r="AE2150" s="12">
        <f>C2150/(1+0.13)/VLOOKUP(A2150,[1]选股结果!$A$2:$AX$3002,3,FALSE)</f>
        <v>0.680749624863109</v>
      </c>
      <c r="AF2150" s="12">
        <f>(S2150/(1+0.1)+Z2150)/(VLOOKUP(A2150,[1]选股结果!$A$2:$AY$3002,51,FALSE))</f>
        <v>0.710193605226127</v>
      </c>
      <c r="AG2150" s="16"/>
      <c r="AH2150" s="12">
        <f>AD2150/VLOOKUP(A2150,[1]选股结果!$A$2:$AX$3002,35,FALSE)</f>
        <v>0.106223482517481</v>
      </c>
      <c r="AI2150" s="10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S2150/(1+0.13)+Z2150)</f>
        <v>18693936784.5611</v>
      </c>
      <c r="AJ2150" s="10">
        <f t="shared" si="141"/>
        <v>-18322335137.2311</v>
      </c>
      <c r="AK2150" s="18">
        <f>AD2150-VLOOKUP(A2150,[2]选股结果!$A$2:$G$4900,7,FALSE)</f>
        <v>371601647.329994</v>
      </c>
    </row>
    <row r="2151" spans="1:37">
      <c r="A2151" s="5" t="s">
        <v>4335</v>
      </c>
      <c r="B2151" s="5" t="s">
        <v>4336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/>
      <c r="L2151" s="6">
        <v>0</v>
      </c>
      <c r="M2151" s="6">
        <v>0</v>
      </c>
      <c r="N2151" s="6"/>
      <c r="O2151" s="6">
        <v>0</v>
      </c>
      <c r="P2151" s="6">
        <v>198421000</v>
      </c>
      <c r="Q2151" s="6">
        <v>121058000</v>
      </c>
      <c r="R2151" s="6"/>
      <c r="S2151" s="6">
        <v>25949584000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1142787000</v>
      </c>
      <c r="AA2151" s="6">
        <v>163881000</v>
      </c>
      <c r="AB2151" s="10">
        <f t="shared" si="144"/>
        <v>29407471000</v>
      </c>
      <c r="AC2151" s="10">
        <f t="shared" si="142"/>
        <v>27454673000</v>
      </c>
      <c r="AD2151" s="10">
        <f t="shared" si="143"/>
        <v>1952798000</v>
      </c>
      <c r="AE2151" s="12">
        <f>C2151/(1+0.13)/VLOOKUP(A2151,[1]选股结果!$A$2:$AX$3002,3,FALSE)</f>
        <v>0.81592374306264</v>
      </c>
      <c r="AF2151" s="12">
        <f>(S2151/(1+0.1)+Z2151)/(VLOOKUP(A2151,[1]选股结果!$A$2:$AY$3002,51,FALSE))</f>
        <v>0.869345815545098</v>
      </c>
      <c r="AG2151" s="16"/>
      <c r="AH2151" s="12">
        <f>AD2151/VLOOKUP(A2151,[1]选股结果!$A$2:$AX$3002,35,FALSE)</f>
        <v>0.687736422844227</v>
      </c>
      <c r="AI2151" s="10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S2151/(1+0.13)+Z2151)</f>
        <v>4343473371.68142</v>
      </c>
      <c r="AJ2151" s="10">
        <f t="shared" si="141"/>
        <v>-2390675371.68142</v>
      </c>
      <c r="AK2151" s="18">
        <f>AD2151-VLOOKUP(A2151,[2]选股结果!$A$2:$G$4900,7,FALSE)</f>
        <v>1952798000</v>
      </c>
    </row>
    <row r="2152" spans="1:37">
      <c r="A2152" s="5" t="s">
        <v>4337</v>
      </c>
      <c r="B2152" s="5" t="s">
        <v>4338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/>
      <c r="L2152" s="6">
        <v>0</v>
      </c>
      <c r="M2152" s="6">
        <v>0</v>
      </c>
      <c r="N2152" s="6"/>
      <c r="O2152" s="6">
        <v>0</v>
      </c>
      <c r="P2152" s="6">
        <v>7877489677</v>
      </c>
      <c r="Q2152" s="6">
        <v>720585746</v>
      </c>
      <c r="R2152" s="6"/>
      <c r="S2152" s="6">
        <v>8789149115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13407505772</v>
      </c>
      <c r="AA2152" s="6">
        <v>987455361</v>
      </c>
      <c r="AB2152" s="10">
        <f t="shared" si="144"/>
        <v>45662322179</v>
      </c>
      <c r="AC2152" s="10">
        <f t="shared" si="142"/>
        <v>31061599925</v>
      </c>
      <c r="AD2152" s="10">
        <f t="shared" si="143"/>
        <v>14600722254</v>
      </c>
      <c r="AE2152" s="12">
        <f>C2152/(1+0.13)/VLOOKUP(A2152,[1]选股结果!$A$2:$AX$3002,3,FALSE)</f>
        <v>0.690061397844787</v>
      </c>
      <c r="AF2152" s="12">
        <f>(S2152/(1+0.1)+Z2152)/(VLOOKUP(A2152,[1]选股结果!$A$2:$AY$3002,51,FALSE))</f>
        <v>0.48149333281984</v>
      </c>
      <c r="AG2152" s="16"/>
      <c r="AH2152" s="12">
        <f>AD2152/VLOOKUP(A2152,[1]选股结果!$A$2:$AX$3002,35,FALSE)</f>
        <v>1.27704856898409</v>
      </c>
      <c r="AI2152" s="10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S2152/(1+0.13)+Z2152)</f>
        <v>23254647369.6283</v>
      </c>
      <c r="AJ2152" s="10">
        <f t="shared" si="141"/>
        <v>-8653925115.62832</v>
      </c>
      <c r="AK2152" s="18">
        <f>AD2152-VLOOKUP(A2152,[2]选股结果!$A$2:$G$4900,7,FALSE)</f>
        <v>14600722254</v>
      </c>
    </row>
    <row r="2153" spans="1:37">
      <c r="A2153" s="5" t="s">
        <v>4339</v>
      </c>
      <c r="B2153" s="5" t="s">
        <v>4340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/>
      <c r="L2153" s="6">
        <v>0</v>
      </c>
      <c r="M2153" s="6">
        <v>0</v>
      </c>
      <c r="N2153" s="6"/>
      <c r="O2153" s="6">
        <v>0</v>
      </c>
      <c r="P2153" s="6">
        <v>77833720.52</v>
      </c>
      <c r="Q2153" s="6">
        <v>57508519.95</v>
      </c>
      <c r="R2153" s="6"/>
      <c r="S2153" s="6">
        <v>606713165.92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196661541.67</v>
      </c>
      <c r="AA2153" s="6">
        <v>64320353.03</v>
      </c>
      <c r="AB2153" s="10">
        <f t="shared" si="144"/>
        <v>1127826065.25</v>
      </c>
      <c r="AC2153" s="10">
        <f t="shared" si="142"/>
        <v>945528781.14</v>
      </c>
      <c r="AD2153" s="10">
        <f t="shared" si="143"/>
        <v>182297284.11</v>
      </c>
      <c r="AE2153" s="12">
        <f>C2153/(1+0.13)/VLOOKUP(A2153,[1]选股结果!$A$2:$AX$3002,3,FALSE)</f>
        <v>1.00181350667151</v>
      </c>
      <c r="AF2153" s="12">
        <f>(S2153/(1+0.1)+Z2153)/(VLOOKUP(A2153,[1]选股结果!$A$2:$AY$3002,51,FALSE))</f>
        <v>0.865839912500663</v>
      </c>
      <c r="AG2153" s="16"/>
      <c r="AH2153" s="12">
        <f>AD2153/VLOOKUP(A2153,[1]选股结果!$A$2:$AX$3002,35,FALSE)</f>
        <v>5.95190837482293</v>
      </c>
      <c r="AI2153" s="10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S2153/(1+0.13)+Z2153)</f>
        <v>130578084.626106</v>
      </c>
      <c r="AJ2153" s="10">
        <f t="shared" si="141"/>
        <v>51719199.483894</v>
      </c>
      <c r="AK2153" s="18">
        <f>AD2153-VLOOKUP(A2153,[2]选股结果!$A$2:$G$4900,7,FALSE)</f>
        <v>182305397.52</v>
      </c>
    </row>
    <row r="2154" spans="1:37">
      <c r="A2154" s="5" t="s">
        <v>4341</v>
      </c>
      <c r="B2154" s="5" t="s">
        <v>4342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/>
      <c r="L2154" s="6">
        <v>0</v>
      </c>
      <c r="M2154" s="6">
        <v>0</v>
      </c>
      <c r="N2154" s="6"/>
      <c r="O2154" s="6">
        <v>0</v>
      </c>
      <c r="P2154" s="6">
        <v>94895198.15</v>
      </c>
      <c r="Q2154" s="6">
        <v>32406768.56</v>
      </c>
      <c r="R2154" s="6"/>
      <c r="S2154" s="6">
        <v>579708404.45</v>
      </c>
      <c r="T2154" s="6">
        <v>200952941.73</v>
      </c>
      <c r="U2154" s="6">
        <v>-44200139.31</v>
      </c>
      <c r="V2154" s="6">
        <v>0</v>
      </c>
      <c r="W2154" s="6">
        <v>0</v>
      </c>
      <c r="X2154" s="6">
        <v>7539115.34</v>
      </c>
      <c r="Y2154" s="6">
        <v>0</v>
      </c>
      <c r="Z2154" s="6">
        <v>400317432.82</v>
      </c>
      <c r="AA2154" s="6">
        <v>29870537.03</v>
      </c>
      <c r="AB2154" s="10">
        <f t="shared" si="144"/>
        <v>1623352436.76</v>
      </c>
      <c r="AC2154" s="10">
        <f t="shared" si="142"/>
        <v>1269083490.21</v>
      </c>
      <c r="AD2154" s="10">
        <f t="shared" si="143"/>
        <v>354268946.55</v>
      </c>
      <c r="AE2154" s="12">
        <f>C2154/(1+0.13)/VLOOKUP(A2154,[1]选股结果!$A$2:$AX$3002,3,FALSE)</f>
        <v>0.839309049464958</v>
      </c>
      <c r="AF2154" s="12">
        <f>(S2154/(1+0.1)+Z2154)/(VLOOKUP(A2154,[1]选股结果!$A$2:$AY$3002,51,FALSE))</f>
        <v>0.71962825832703</v>
      </c>
      <c r="AG2154" s="16"/>
      <c r="AH2154" s="12">
        <f>AD2154/VLOOKUP(A2154,[1]选股结果!$A$2:$AX$3002,35,FALSE)</f>
        <v>3.13162196204047</v>
      </c>
      <c r="AI2154" s="10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S2154/(1+0.13)+Z2154)</f>
        <v>375283093.666106</v>
      </c>
      <c r="AJ2154" s="10">
        <f t="shared" si="141"/>
        <v>-21014147.1161065</v>
      </c>
      <c r="AK2154" s="18">
        <f>AD2154-VLOOKUP(A2154,[2]选股结果!$A$2:$G$4900,7,FALSE)</f>
        <v>358734849.92</v>
      </c>
    </row>
    <row r="2155" spans="1:37">
      <c r="A2155" s="5" t="s">
        <v>4343</v>
      </c>
      <c r="B2155" s="5" t="s">
        <v>4344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/>
      <c r="L2155" s="6">
        <v>0</v>
      </c>
      <c r="M2155" s="6">
        <v>0</v>
      </c>
      <c r="N2155" s="6"/>
      <c r="O2155" s="6">
        <v>0</v>
      </c>
      <c r="P2155" s="6">
        <v>217125494.47</v>
      </c>
      <c r="Q2155" s="6">
        <v>225727852.11</v>
      </c>
      <c r="R2155" s="6"/>
      <c r="S2155" s="6">
        <v>1633323808.38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256764960.89</v>
      </c>
      <c r="AA2155" s="6">
        <v>249615951.23</v>
      </c>
      <c r="AB2155" s="10">
        <f t="shared" si="144"/>
        <v>2633002944.91</v>
      </c>
      <c r="AC2155" s="10">
        <f t="shared" si="142"/>
        <v>2356830214.97</v>
      </c>
      <c r="AD2155" s="10">
        <f t="shared" si="143"/>
        <v>276172729.940001</v>
      </c>
      <c r="AE2155" s="12">
        <f>C2155/(1+0.13)/VLOOKUP(A2155,[1]选股结果!$A$2:$AX$3002,3,FALSE)</f>
        <v>1.15506224991731</v>
      </c>
      <c r="AF2155" s="12">
        <f>(S2155/(1+0.1)+Z2155)/(VLOOKUP(A2155,[1]选股结果!$A$2:$AY$3002,51,FALSE))</f>
        <v>1.08380358464298</v>
      </c>
      <c r="AG2155" s="16"/>
      <c r="AH2155" s="12">
        <f>AD2155/VLOOKUP(A2155,[1]选股结果!$A$2:$AX$3002,35,FALSE)</f>
        <v>1.41971026942549</v>
      </c>
      <c r="AI2155" s="10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S2155/(1+0.13)+Z2155)</f>
        <v>-95246609.1213274</v>
      </c>
      <c r="AJ2155" s="10">
        <f t="shared" si="141"/>
        <v>371419339.061328</v>
      </c>
      <c r="AK2155" s="18">
        <f>AD2155-VLOOKUP(A2155,[2]选股结果!$A$2:$G$4900,7,FALSE)</f>
        <v>276211611.650001</v>
      </c>
    </row>
    <row r="2156" spans="1:37">
      <c r="A2156" s="5" t="s">
        <v>4345</v>
      </c>
      <c r="B2156" s="5" t="s">
        <v>4346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/>
      <c r="L2156" s="6">
        <v>0</v>
      </c>
      <c r="M2156" s="6">
        <v>0</v>
      </c>
      <c r="N2156" s="6"/>
      <c r="O2156" s="6">
        <v>0</v>
      </c>
      <c r="P2156" s="6">
        <v>118450259.12</v>
      </c>
      <c r="Q2156" s="6">
        <v>6008060.6</v>
      </c>
      <c r="R2156" s="6"/>
      <c r="S2156" s="6">
        <v>1782059383.68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143500537.39</v>
      </c>
      <c r="AA2156" s="6">
        <v>21392136.73</v>
      </c>
      <c r="AB2156" s="10">
        <f t="shared" si="144"/>
        <v>2452286599.97</v>
      </c>
      <c r="AC2156" s="10">
        <f t="shared" si="142"/>
        <v>2065402316.92</v>
      </c>
      <c r="AD2156" s="10">
        <f t="shared" si="143"/>
        <v>386884283.05</v>
      </c>
      <c r="AE2156" s="12">
        <f>C2156/(1+0.13)/VLOOKUP(A2156,[1]选股结果!$A$2:$AX$3002,3,FALSE)</f>
        <v>0.834101635446465</v>
      </c>
      <c r="AF2156" s="12">
        <f>(S2156/(1+0.1)+Z2156)/(VLOOKUP(A2156,[1]选股结果!$A$2:$AY$3002,51,FALSE))</f>
        <v>0.752111301283319</v>
      </c>
      <c r="AG2156" s="16"/>
      <c r="AH2156" s="12">
        <f>AD2156/VLOOKUP(A2156,[1]选股结果!$A$2:$AX$3002,35,FALSE)</f>
        <v>3.90861057882096</v>
      </c>
      <c r="AI2156" s="10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S2156/(1+0.13)+Z2156)</f>
        <v>624261003.218318</v>
      </c>
      <c r="AJ2156" s="10">
        <f t="shared" si="141"/>
        <v>-237376720.168319</v>
      </c>
      <c r="AK2156" s="18">
        <f>AD2156-VLOOKUP(A2156,[2]选股结果!$A$2:$G$4900,7,FALSE)</f>
        <v>386894472.82</v>
      </c>
    </row>
    <row r="2157" spans="1:37">
      <c r="A2157" s="5" t="s">
        <v>4347</v>
      </c>
      <c r="B2157" s="5" t="s">
        <v>4348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/>
      <c r="L2157" s="6">
        <v>0</v>
      </c>
      <c r="M2157" s="6">
        <v>0</v>
      </c>
      <c r="N2157" s="6"/>
      <c r="O2157" s="6">
        <v>0</v>
      </c>
      <c r="P2157" s="6">
        <v>2861693632.91</v>
      </c>
      <c r="Q2157" s="6">
        <v>1992287608.31</v>
      </c>
      <c r="R2157" s="6"/>
      <c r="S2157" s="6">
        <v>32582832305.88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4562224512.69</v>
      </c>
      <c r="AA2157" s="6">
        <v>2234174722.32</v>
      </c>
      <c r="AB2157" s="10">
        <f t="shared" si="144"/>
        <v>43623270472.68</v>
      </c>
      <c r="AC2157" s="10">
        <f t="shared" si="142"/>
        <v>42240925173.8</v>
      </c>
      <c r="AD2157" s="10">
        <f t="shared" si="143"/>
        <v>1382345298.88</v>
      </c>
      <c r="AE2157" s="12">
        <f>C2157/(1+0.13)/VLOOKUP(A2157,[1]选股结果!$A$2:$AX$3002,3,FALSE)</f>
        <v>0.65547601964193</v>
      </c>
      <c r="AF2157" s="12">
        <f>(S2157/(1+0.1)+Z2157)/(VLOOKUP(A2157,[1]选股结果!$A$2:$AY$3002,51,FALSE))</f>
        <v>0.71793560243069</v>
      </c>
      <c r="AG2157" s="16"/>
      <c r="AH2157" s="12">
        <f>AD2157/VLOOKUP(A2157,[1]选股结果!$A$2:$AX$3002,35,FALSE)</f>
        <v>0.188686707763095</v>
      </c>
      <c r="AI2157" s="10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S2157/(1+0.13)+Z2157)</f>
        <v>14216289874.0298</v>
      </c>
      <c r="AJ2157" s="10">
        <f t="shared" si="141"/>
        <v>-12833944575.1498</v>
      </c>
      <c r="AK2157" s="18">
        <f>AD2157-VLOOKUP(A2157,[2]选股结果!$A$2:$G$4900,7,FALSE)</f>
        <v>1365471845.78</v>
      </c>
    </row>
    <row r="2158" spans="1:37">
      <c r="A2158" s="5" t="s">
        <v>4349</v>
      </c>
      <c r="B2158" s="5" t="s">
        <v>4350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/>
      <c r="L2158" s="6">
        <v>0</v>
      </c>
      <c r="M2158" s="6">
        <v>0</v>
      </c>
      <c r="N2158" s="6"/>
      <c r="O2158" s="6">
        <v>0</v>
      </c>
      <c r="P2158" s="6">
        <v>687801236.07</v>
      </c>
      <c r="Q2158" s="6">
        <v>871892986.09</v>
      </c>
      <c r="R2158" s="6"/>
      <c r="S2158" s="6">
        <v>5730742975.61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465387617.42</v>
      </c>
      <c r="AA2158" s="6">
        <v>2149204484.44</v>
      </c>
      <c r="AB2158" s="10">
        <f t="shared" si="144"/>
        <v>8910775439.33</v>
      </c>
      <c r="AC2158" s="10">
        <f t="shared" si="142"/>
        <v>9033136313.54</v>
      </c>
      <c r="AD2158" s="10">
        <f t="shared" si="143"/>
        <v>-122360874.209999</v>
      </c>
      <c r="AE2158" s="12">
        <f>C2158/(1+0.13)/VLOOKUP(A2158,[1]选股结果!$A$2:$AX$3002,3,FALSE)</f>
        <v>0.503953499060406</v>
      </c>
      <c r="AF2158" s="12">
        <f>(S2158/(1+0.1)+Z2158)/(VLOOKUP(A2158,[1]选股结果!$A$2:$AY$3002,51,FALSE))</f>
        <v>0.449439136417982</v>
      </c>
      <c r="AG2158" s="16"/>
      <c r="AH2158" s="12">
        <f>AD2158/VLOOKUP(A2158,[1]选股结果!$A$2:$AX$3002,35,FALSE)</f>
        <v>-0.0790522228531005</v>
      </c>
      <c r="AI2158" s="10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S2158/(1+0.13)+Z2158)</f>
        <v>7090349734.38319</v>
      </c>
      <c r="AJ2158" s="10">
        <f t="shared" si="141"/>
        <v>-7212710608.59319</v>
      </c>
      <c r="AK2158" s="18">
        <f>AD2158-VLOOKUP(A2158,[2]选股结果!$A$2:$G$4900,7,FALSE)</f>
        <v>-122141142.439999</v>
      </c>
    </row>
    <row r="2159" spans="1:37">
      <c r="A2159" s="5" t="s">
        <v>4351</v>
      </c>
      <c r="B2159" s="5" t="s">
        <v>4352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/>
      <c r="L2159" s="6">
        <v>0</v>
      </c>
      <c r="M2159" s="6">
        <v>0</v>
      </c>
      <c r="N2159" s="6"/>
      <c r="O2159" s="6">
        <v>0</v>
      </c>
      <c r="P2159" s="6">
        <v>281344618.13</v>
      </c>
      <c r="Q2159" s="6">
        <v>37221129.84</v>
      </c>
      <c r="R2159" s="6"/>
      <c r="S2159" s="6">
        <v>154931033.06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126499927.67</v>
      </c>
      <c r="AA2159" s="6">
        <v>47657754.37</v>
      </c>
      <c r="AB2159" s="10">
        <f t="shared" si="144"/>
        <v>1900556378.73</v>
      </c>
      <c r="AC2159" s="10">
        <f t="shared" si="142"/>
        <v>610433333.23</v>
      </c>
      <c r="AD2159" s="10">
        <f t="shared" si="143"/>
        <v>1290123045.5</v>
      </c>
      <c r="AE2159" s="12">
        <f>C2159/(1+0.13)/VLOOKUP(A2159,[1]选股结果!$A$2:$AX$3002,3,FALSE)</f>
        <v>0.636411541069041</v>
      </c>
      <c r="AF2159" s="12">
        <f>(S2159/(1+0.1)+Z2159)/(VLOOKUP(A2159,[1]选股结果!$A$2:$AY$3002,51,FALSE))</f>
        <v>0.216393324182825</v>
      </c>
      <c r="AG2159" s="16"/>
      <c r="AH2159" s="12">
        <f>AD2159/VLOOKUP(A2159,[1]选股结果!$A$2:$AX$3002,35,FALSE)</f>
        <v>1.77884892230289</v>
      </c>
      <c r="AI2159" s="10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S2159/(1+0.13)+Z2159)</f>
        <v>971857700.477345</v>
      </c>
      <c r="AJ2159" s="10">
        <f t="shared" si="141"/>
        <v>318265345.022655</v>
      </c>
      <c r="AK2159" s="18">
        <f>AD2159-VLOOKUP(A2159,[2]选股结果!$A$2:$G$4900,7,FALSE)</f>
        <v>1290123045.5</v>
      </c>
    </row>
    <row r="2160" spans="1:37">
      <c r="A2160" s="5" t="s">
        <v>4353</v>
      </c>
      <c r="B2160" s="5" t="s">
        <v>4354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/>
      <c r="L2160" s="6">
        <v>0</v>
      </c>
      <c r="M2160" s="6">
        <v>0</v>
      </c>
      <c r="N2160" s="6"/>
      <c r="O2160" s="6">
        <v>0</v>
      </c>
      <c r="P2160" s="6">
        <v>1570183000</v>
      </c>
      <c r="Q2160" s="6">
        <v>835481000</v>
      </c>
      <c r="R2160" s="6"/>
      <c r="S2160" s="6">
        <v>20933446000</v>
      </c>
      <c r="T2160" s="6">
        <v>529410000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2392989000</v>
      </c>
      <c r="AA2160" s="6">
        <v>393035000</v>
      </c>
      <c r="AB2160" s="10">
        <f t="shared" si="144"/>
        <v>33298985000</v>
      </c>
      <c r="AC2160" s="10">
        <f t="shared" si="142"/>
        <v>25819063000</v>
      </c>
      <c r="AD2160" s="10">
        <f t="shared" si="143"/>
        <v>7479922000</v>
      </c>
      <c r="AE2160" s="12">
        <f>C2160/(1+0.13)/VLOOKUP(A2160,[1]选股结果!$A$2:$AX$3002,3,FALSE)</f>
        <v>1.61101362286309</v>
      </c>
      <c r="AF2160" s="12">
        <f>(S2160/(1+0.1)+Z2160)/(VLOOKUP(A2160,[1]选股结果!$A$2:$AY$3002,51,FALSE))</f>
        <v>1.66610019845736</v>
      </c>
      <c r="AG2160" s="16"/>
      <c r="AH2160" s="12">
        <f>AD2160/VLOOKUP(A2160,[1]选股结果!$A$2:$AX$3002,35,FALSE)</f>
        <v>2.10070632774169</v>
      </c>
      <c r="AI2160" s="10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S2160/(1+0.13)+Z2160)</f>
        <v>-8059755451.32743</v>
      </c>
      <c r="AJ2160" s="10">
        <f t="shared" si="141"/>
        <v>15539677451.3274</v>
      </c>
      <c r="AK2160" s="18">
        <f>AD2160-VLOOKUP(A2160,[2]选股结果!$A$2:$G$4900,7,FALSE)</f>
        <v>7495049000</v>
      </c>
    </row>
    <row r="2161" spans="1:37">
      <c r="A2161" s="5" t="s">
        <v>4355</v>
      </c>
      <c r="B2161" s="5" t="s">
        <v>4356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/>
      <c r="L2161" s="6">
        <v>0</v>
      </c>
      <c r="M2161" s="6">
        <v>0</v>
      </c>
      <c r="N2161" s="6"/>
      <c r="O2161" s="6">
        <v>0</v>
      </c>
      <c r="P2161" s="6">
        <v>197671718.22</v>
      </c>
      <c r="Q2161" s="6">
        <v>529296119.38</v>
      </c>
      <c r="R2161" s="6"/>
      <c r="S2161" s="6">
        <v>4488770287.27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1112717868.87</v>
      </c>
      <c r="AA2161" s="6">
        <v>907755385.71</v>
      </c>
      <c r="AB2161" s="10">
        <f t="shared" si="144"/>
        <v>7279354512.23</v>
      </c>
      <c r="AC2161" s="10">
        <f t="shared" si="142"/>
        <v>6706915260.07</v>
      </c>
      <c r="AD2161" s="10">
        <f t="shared" si="143"/>
        <v>572439252.16</v>
      </c>
      <c r="AE2161" s="12">
        <f>C2161/(1+0.13)/VLOOKUP(A2161,[1]选股结果!$A$2:$AX$3002,3,FALSE)</f>
        <v>0.861662784251655</v>
      </c>
      <c r="AF2161" s="12">
        <f>(S2161/(1+0.1)+Z2161)/(VLOOKUP(A2161,[1]选股结果!$A$2:$AY$3002,51,FALSE))</f>
        <v>0.896319766554349</v>
      </c>
      <c r="AG2161" s="16"/>
      <c r="AH2161" s="12">
        <f>AD2161/VLOOKUP(A2161,[1]选股结果!$A$2:$AX$3002,35,FALSE)</f>
        <v>0.541027172825044</v>
      </c>
      <c r="AI2161" s="10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S2161/(1+0.13)+Z2161)</f>
        <v>709076804.160354</v>
      </c>
      <c r="AJ2161" s="10">
        <f t="shared" si="141"/>
        <v>-136637552.000354</v>
      </c>
      <c r="AK2161" s="18">
        <f>AD2161-VLOOKUP(A2161,[2]选股结果!$A$2:$G$4900,7,FALSE)</f>
        <v>572400398.36</v>
      </c>
    </row>
    <row r="2162" spans="1:37">
      <c r="A2162" s="5" t="s">
        <v>4357</v>
      </c>
      <c r="B2162" s="5" t="s">
        <v>4358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/>
      <c r="L2162" s="6">
        <v>0</v>
      </c>
      <c r="M2162" s="6">
        <v>0</v>
      </c>
      <c r="N2162" s="6"/>
      <c r="O2162" s="6">
        <v>0</v>
      </c>
      <c r="P2162" s="6">
        <v>1207068089</v>
      </c>
      <c r="Q2162" s="6">
        <v>944622763</v>
      </c>
      <c r="R2162" s="6"/>
      <c r="S2162" s="6">
        <v>5575320610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2443246874</v>
      </c>
      <c r="AA2162" s="6">
        <v>134737726</v>
      </c>
      <c r="AB2162" s="10">
        <f t="shared" si="144"/>
        <v>11214726187</v>
      </c>
      <c r="AC2162" s="10">
        <f t="shared" si="142"/>
        <v>9360373299</v>
      </c>
      <c r="AD2162" s="10">
        <f t="shared" si="143"/>
        <v>1854352888</v>
      </c>
      <c r="AE2162" s="12">
        <f>C2162/(1+0.13)/VLOOKUP(A2162,[1]选股结果!$A$2:$AX$3002,3,FALSE)</f>
        <v>1.05212667519342</v>
      </c>
      <c r="AF2162" s="12">
        <f>(S2162/(1+0.1)+Z2162)/(VLOOKUP(A2162,[1]选股结果!$A$2:$AY$3002,51,FALSE))</f>
        <v>0.824097238967363</v>
      </c>
      <c r="AG2162" s="16"/>
      <c r="AH2162" s="12">
        <f>AD2162/VLOOKUP(A2162,[1]选股结果!$A$2:$AX$3002,35,FALSE)</f>
        <v>-2.49411580443222</v>
      </c>
      <c r="AI2162" s="10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S2162/(1+0.13)+Z2162)</f>
        <v>1737930661.75221</v>
      </c>
      <c r="AJ2162" s="10">
        <f t="shared" si="141"/>
        <v>116422226.247788</v>
      </c>
      <c r="AK2162" s="18">
        <f>AD2162-VLOOKUP(A2162,[2]选股结果!$A$2:$G$4900,7,FALSE)</f>
        <v>1856281326</v>
      </c>
    </row>
    <row r="2163" spans="1:37">
      <c r="A2163" s="5" t="s">
        <v>4359</v>
      </c>
      <c r="B2163" s="5" t="s">
        <v>4360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/>
      <c r="L2163" s="6">
        <v>0</v>
      </c>
      <c r="M2163" s="6">
        <v>0</v>
      </c>
      <c r="N2163" s="6"/>
      <c r="O2163" s="6">
        <v>0</v>
      </c>
      <c r="P2163" s="6">
        <v>34851565.25</v>
      </c>
      <c r="Q2163" s="6">
        <v>102412786.66</v>
      </c>
      <c r="R2163" s="6"/>
      <c r="S2163" s="6">
        <v>7431602378.16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22692453.99</v>
      </c>
      <c r="AA2163" s="6">
        <v>235898450.13</v>
      </c>
      <c r="AB2163" s="10">
        <f t="shared" si="144"/>
        <v>7936128038.95</v>
      </c>
      <c r="AC2163" s="10">
        <f t="shared" si="142"/>
        <v>7725044847.53</v>
      </c>
      <c r="AD2163" s="10">
        <f t="shared" si="143"/>
        <v>211083191.42</v>
      </c>
      <c r="AE2163" s="12">
        <f>C2163/(1+0.13)/VLOOKUP(A2163,[1]选股结果!$A$2:$AX$3002,3,FALSE)</f>
        <v>0.783741502294321</v>
      </c>
      <c r="AF2163" s="12">
        <f>(S2163/(1+0.1)+Z2163)/(VLOOKUP(A2163,[1]选股结果!$A$2:$AY$3002,51,FALSE))</f>
        <v>0.795451217741029</v>
      </c>
      <c r="AG2163" s="16"/>
      <c r="AH2163" s="12">
        <f>AD2163/VLOOKUP(A2163,[1]选股结果!$A$2:$AX$3002,35,FALSE)</f>
        <v>0.690377164627116</v>
      </c>
      <c r="AI2163" s="10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S2163/(1+0.13)+Z2163)</f>
        <v>1922491440.79204</v>
      </c>
      <c r="AJ2163" s="10">
        <f t="shared" si="141"/>
        <v>-1711408249.37204</v>
      </c>
      <c r="AK2163" s="18">
        <f>AD2163-VLOOKUP(A2163,[2]选股结果!$A$2:$G$4900,7,FALSE)</f>
        <v>211083191.42</v>
      </c>
    </row>
    <row r="2164" spans="1:37">
      <c r="A2164" s="5" t="s">
        <v>4361</v>
      </c>
      <c r="B2164" s="5" t="s">
        <v>4362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/>
      <c r="L2164" s="6">
        <v>0</v>
      </c>
      <c r="M2164" s="6">
        <v>0</v>
      </c>
      <c r="N2164" s="6"/>
      <c r="O2164" s="6">
        <v>0</v>
      </c>
      <c r="P2164" s="6">
        <v>276229334.48</v>
      </c>
      <c r="Q2164" s="6">
        <v>93603470.05</v>
      </c>
      <c r="R2164" s="6"/>
      <c r="S2164" s="6">
        <v>9592584911.2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1394012200.87</v>
      </c>
      <c r="AA2164" s="6">
        <v>413997641.58</v>
      </c>
      <c r="AB2164" s="10">
        <f t="shared" si="144"/>
        <v>11850108674.37</v>
      </c>
      <c r="AC2164" s="10">
        <f t="shared" si="142"/>
        <v>11676824088.13</v>
      </c>
      <c r="AD2164" s="10">
        <f t="shared" si="143"/>
        <v>173284586.24</v>
      </c>
      <c r="AE2164" s="12">
        <f>C2164/(1+0.13)/VLOOKUP(A2164,[1]选股结果!$A$2:$AX$3002,3,FALSE)</f>
        <v>0.78550642255321</v>
      </c>
      <c r="AF2164" s="12">
        <f>(S2164/(1+0.1)+Z2164)/(VLOOKUP(A2164,[1]选股结果!$A$2:$AY$3002,51,FALSE))</f>
        <v>0.84661225964306</v>
      </c>
      <c r="AG2164" s="16"/>
      <c r="AH2164" s="12">
        <f>AD2164/VLOOKUP(A2164,[1]选股结果!$A$2:$AX$3002,35,FALSE)</f>
        <v>0.175697979197415</v>
      </c>
      <c r="AI2164" s="10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S2164/(1+0.13)+Z2164)</f>
        <v>2064054064.03779</v>
      </c>
      <c r="AJ2164" s="10">
        <f t="shared" si="141"/>
        <v>-1890769477.79779</v>
      </c>
      <c r="AK2164" s="18">
        <f>AD2164-VLOOKUP(A2164,[2]选股结果!$A$2:$G$4900,7,FALSE)</f>
        <v>173322183.44</v>
      </c>
    </row>
    <row r="2165" spans="1:37">
      <c r="A2165" s="5" t="s">
        <v>4363</v>
      </c>
      <c r="B2165" s="5" t="s">
        <v>4364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/>
      <c r="L2165" s="6">
        <v>0</v>
      </c>
      <c r="M2165" s="6">
        <v>0</v>
      </c>
      <c r="N2165" s="6"/>
      <c r="O2165" s="6">
        <v>0</v>
      </c>
      <c r="P2165" s="6">
        <v>558978107.37</v>
      </c>
      <c r="Q2165" s="6">
        <v>342137466.48</v>
      </c>
      <c r="R2165" s="6"/>
      <c r="S2165" s="6">
        <v>11868636854.07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1586360966.6</v>
      </c>
      <c r="AA2165" s="6">
        <v>828413386.85</v>
      </c>
      <c r="AB2165" s="10">
        <f t="shared" si="144"/>
        <v>14432606091.59</v>
      </c>
      <c r="AC2165" s="10">
        <f t="shared" si="142"/>
        <v>14842389314.89</v>
      </c>
      <c r="AD2165" s="10">
        <f t="shared" si="143"/>
        <v>-409783223.300001</v>
      </c>
      <c r="AE2165" s="12">
        <f>C2165/(1+0.13)/VLOOKUP(A2165,[1]选股结果!$A$2:$AX$3002,3,FALSE)</f>
        <v>0.781439228748711</v>
      </c>
      <c r="AF2165" s="12">
        <f>(S2165/(1+0.1)+Z2165)/(VLOOKUP(A2165,[1]选股结果!$A$2:$AY$3002,51,FALSE))</f>
        <v>0.797621522447215</v>
      </c>
      <c r="AG2165" s="16"/>
      <c r="AH2165" s="12">
        <f>AD2165/VLOOKUP(A2165,[1]选股结果!$A$2:$AX$3002,35,FALSE)</f>
        <v>-7.95889847280673</v>
      </c>
      <c r="AI2165" s="10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S2165/(1+0.13)+Z2165)</f>
        <v>3426590197.3208</v>
      </c>
      <c r="AJ2165" s="10">
        <f t="shared" si="141"/>
        <v>-3836373420.6208</v>
      </c>
      <c r="AK2165" s="18">
        <f>AD2165-VLOOKUP(A2165,[2]选股结果!$A$2:$G$4900,7,FALSE)</f>
        <v>-405771946.760001</v>
      </c>
    </row>
    <row r="2166" spans="1:37">
      <c r="A2166" s="5" t="s">
        <v>4365</v>
      </c>
      <c r="B2166" s="5" t="s">
        <v>4366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/>
      <c r="L2166" s="6">
        <v>0</v>
      </c>
      <c r="M2166" s="6">
        <v>0</v>
      </c>
      <c r="N2166" s="6"/>
      <c r="O2166" s="6">
        <v>0</v>
      </c>
      <c r="P2166" s="6">
        <v>48621403.62</v>
      </c>
      <c r="Q2166" s="6">
        <v>19536388.17</v>
      </c>
      <c r="R2166" s="6"/>
      <c r="S2166" s="6">
        <v>3453989109.87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199752507.61</v>
      </c>
      <c r="AA2166" s="6">
        <v>40063572.63</v>
      </c>
      <c r="AB2166" s="10">
        <f t="shared" si="144"/>
        <v>3356547970.98</v>
      </c>
      <c r="AC2166" s="10">
        <f t="shared" si="142"/>
        <v>3742426593.73</v>
      </c>
      <c r="AD2166" s="10">
        <f t="shared" si="143"/>
        <v>-385878622.75</v>
      </c>
      <c r="AE2166" s="12">
        <f>C2166/(1+0.13)/VLOOKUP(A2166,[1]选股结果!$A$2:$AX$3002,3,FALSE)</f>
        <v>0.853114530009188</v>
      </c>
      <c r="AF2166" s="12">
        <f>(S2166/(1+0.1)+Z2166)/(VLOOKUP(A2166,[1]选股结果!$A$2:$AY$3002,51,FALSE))</f>
        <v>0.960911584353288</v>
      </c>
      <c r="AG2166" s="16"/>
      <c r="AH2166" s="12">
        <f>AD2166/VLOOKUP(A2166,[1]选股结果!$A$2:$AX$3002,35,FALSE)</f>
        <v>17.2540678527245</v>
      </c>
      <c r="AI2166" s="10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S2166/(1+0.13)+Z2166)</f>
        <v>219218197.491592</v>
      </c>
      <c r="AJ2166" s="10">
        <f t="shared" si="141"/>
        <v>-605096820.241592</v>
      </c>
      <c r="AK2166" s="18">
        <f>AD2166-VLOOKUP(A2166,[2]选股结果!$A$2:$G$4900,7,FALSE)</f>
        <v>-385878622.75</v>
      </c>
    </row>
    <row r="2167" spans="1:37">
      <c r="A2167" s="5" t="s">
        <v>4367</v>
      </c>
      <c r="B2167" s="5" t="s">
        <v>4368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/>
      <c r="L2167" s="6">
        <v>0</v>
      </c>
      <c r="M2167" s="6">
        <v>0</v>
      </c>
      <c r="N2167" s="6"/>
      <c r="O2167" s="6">
        <v>0</v>
      </c>
      <c r="P2167" s="6">
        <v>99962068.57</v>
      </c>
      <c r="Q2167" s="6">
        <v>17495369.51</v>
      </c>
      <c r="R2167" s="6"/>
      <c r="S2167" s="6">
        <v>1790038277.35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58290935.29</v>
      </c>
      <c r="AA2167" s="6">
        <v>112203893.78</v>
      </c>
      <c r="AB2167" s="10">
        <f t="shared" si="144"/>
        <v>2224665530.48</v>
      </c>
      <c r="AC2167" s="10">
        <f t="shared" si="142"/>
        <v>2060495174.99</v>
      </c>
      <c r="AD2167" s="10">
        <f t="shared" si="143"/>
        <v>164170355.49</v>
      </c>
      <c r="AE2167" s="12">
        <f>C2167/(1+0.13)/VLOOKUP(A2167,[1]选股结果!$A$2:$AX$3002,3,FALSE)</f>
        <v>2.59397589860897</v>
      </c>
      <c r="AF2167" s="12">
        <f>(S2167/(1+0.1)+Z2167)/(VLOOKUP(A2167,[1]选股结果!$A$2:$AY$3002,51,FALSE))</f>
        <v>2.61052573358614</v>
      </c>
      <c r="AG2167" s="16"/>
      <c r="AH2167" s="12">
        <f>AD2167/VLOOKUP(A2167,[1]选股结果!$A$2:$AX$3002,35,FALSE)</f>
        <v>1.92160031846906</v>
      </c>
      <c r="AI2167" s="10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S2167/(1+0.13)+Z2167)</f>
        <v>-996702502.981239</v>
      </c>
      <c r="AJ2167" s="10">
        <f t="shared" si="141"/>
        <v>1160872858.47124</v>
      </c>
      <c r="AK2167" s="18">
        <f>AD2167-VLOOKUP(A2167,[2]选股结果!$A$2:$G$4900,7,FALSE)</f>
        <v>164184061.67</v>
      </c>
    </row>
    <row r="2168" spans="1:37">
      <c r="A2168" s="5" t="s">
        <v>4369</v>
      </c>
      <c r="B2168" s="5" t="s">
        <v>4370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/>
      <c r="L2168" s="6">
        <v>0</v>
      </c>
      <c r="M2168" s="6">
        <v>0</v>
      </c>
      <c r="N2168" s="6"/>
      <c r="O2168" s="6">
        <v>0</v>
      </c>
      <c r="P2168" s="6">
        <v>36104000000</v>
      </c>
      <c r="Q2168" s="6">
        <v>5263000000</v>
      </c>
      <c r="R2168" s="6"/>
      <c r="S2168" s="6">
        <v>140837000000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19460000000</v>
      </c>
      <c r="AA2168" s="6">
        <v>5419000000</v>
      </c>
      <c r="AB2168" s="10">
        <f t="shared" si="144"/>
        <v>269297000000</v>
      </c>
      <c r="AC2168" s="10">
        <f t="shared" si="142"/>
        <v>201820000000</v>
      </c>
      <c r="AD2168" s="10">
        <f t="shared" si="143"/>
        <v>67477000000</v>
      </c>
      <c r="AE2168" s="12">
        <f>C2168/(1+0.13)/VLOOKUP(A2168,[1]选股结果!$A$2:$AX$3002,3,FALSE)</f>
        <v>1.00304533215273</v>
      </c>
      <c r="AF2168" s="12">
        <f>(S2168/(1+0.1)+Z2168)/(VLOOKUP(A2168,[1]选股结果!$A$2:$AY$3002,51,FALSE))</f>
        <v>0.843601713378306</v>
      </c>
      <c r="AG2168" s="16"/>
      <c r="AH2168" s="12">
        <f>AD2168/VLOOKUP(A2168,[1]选股结果!$A$2:$AX$3002,35,FALSE)</f>
        <v>1.41701841701842</v>
      </c>
      <c r="AI2168" s="10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S2168/(1+0.13)+Z2168)</f>
        <v>30743486725.6637</v>
      </c>
      <c r="AJ2168" s="10">
        <f t="shared" si="141"/>
        <v>36733513274.3363</v>
      </c>
      <c r="AK2168" s="18">
        <f>AD2168-VLOOKUP(A2168,[2]选股结果!$A$2:$G$4900,7,FALSE)</f>
        <v>67922000000</v>
      </c>
    </row>
    <row r="2169" spans="1:37">
      <c r="A2169" s="5" t="s">
        <v>4371</v>
      </c>
      <c r="B2169" s="5" t="s">
        <v>4372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/>
      <c r="L2169" s="6">
        <v>0</v>
      </c>
      <c r="M2169" s="6">
        <v>0</v>
      </c>
      <c r="N2169" s="6"/>
      <c r="O2169" s="6">
        <v>0</v>
      </c>
      <c r="P2169" s="6">
        <v>196882290.2</v>
      </c>
      <c r="Q2169" s="6">
        <v>527013755.07</v>
      </c>
      <c r="R2169" s="6"/>
      <c r="S2169" s="6">
        <v>4700620256.26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1624971117.8</v>
      </c>
      <c r="AA2169" s="6">
        <v>2362165870.67</v>
      </c>
      <c r="AB2169" s="10">
        <f t="shared" si="144"/>
        <v>8465878099.2</v>
      </c>
      <c r="AC2169" s="10">
        <f t="shared" si="142"/>
        <v>8884639534.93</v>
      </c>
      <c r="AD2169" s="10">
        <f t="shared" si="143"/>
        <v>-418761435.73</v>
      </c>
      <c r="AE2169" s="12">
        <f>C2169/(1+0.13)/VLOOKUP(A2169,[1]选股结果!$A$2:$AX$3002,3,FALSE)</f>
        <v>0.899369399621812</v>
      </c>
      <c r="AF2169" s="12">
        <f>(S2169/(1+0.1)+Z2169)/(VLOOKUP(A2169,[1]选股结果!$A$2:$AY$3002,51,FALSE))</f>
        <v>0.876681290334621</v>
      </c>
      <c r="AG2169" s="16"/>
      <c r="AH2169" s="12">
        <f>AD2169/VLOOKUP(A2169,[1]选股结果!$A$2:$AX$3002,35,FALSE)</f>
        <v>-0.417144804746583</v>
      </c>
      <c r="AI2169" s="10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S2169/(1+0.13)+Z2169)</f>
        <v>943131528.416636</v>
      </c>
      <c r="AJ2169" s="10">
        <f t="shared" si="141"/>
        <v>-1361892964.14664</v>
      </c>
      <c r="AK2169" s="18">
        <f>AD2169-VLOOKUP(A2169,[2]选股结果!$A$2:$G$4900,7,FALSE)</f>
        <v>-418086023.73</v>
      </c>
    </row>
    <row r="2170" spans="1:37">
      <c r="A2170" s="5" t="s">
        <v>4373</v>
      </c>
      <c r="B2170" s="5" t="s">
        <v>4374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/>
      <c r="L2170" s="6">
        <v>0</v>
      </c>
      <c r="M2170" s="6">
        <v>0</v>
      </c>
      <c r="N2170" s="6"/>
      <c r="O2170" s="6">
        <v>0</v>
      </c>
      <c r="P2170" s="6">
        <v>746431313.28</v>
      </c>
      <c r="Q2170" s="6">
        <v>119677962.64</v>
      </c>
      <c r="R2170" s="6"/>
      <c r="S2170" s="6">
        <v>2363503684.76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993189033.98</v>
      </c>
      <c r="AA2170" s="6">
        <v>392506362.05</v>
      </c>
      <c r="AB2170" s="10">
        <f t="shared" si="144"/>
        <v>6600306046.28</v>
      </c>
      <c r="AC2170" s="10">
        <f t="shared" si="142"/>
        <v>4495630394.07</v>
      </c>
      <c r="AD2170" s="10">
        <f t="shared" si="143"/>
        <v>2104675652.21</v>
      </c>
      <c r="AE2170" s="12">
        <f>C2170/(1+0.13)/VLOOKUP(A2170,[1]选股结果!$A$2:$AX$3002,3,FALSE)</f>
        <v>0.798471334610246</v>
      </c>
      <c r="AF2170" s="12">
        <f>(S2170/(1+0.1)+Z2170)/(VLOOKUP(A2170,[1]选股结果!$A$2:$AY$3002,51,FALSE))</f>
        <v>0.634831139543226</v>
      </c>
      <c r="AG2170" s="16"/>
      <c r="AH2170" s="12">
        <f>AD2170/VLOOKUP(A2170,[1]选股结果!$A$2:$AX$3002,35,FALSE)</f>
        <v>1.08880569734734</v>
      </c>
      <c r="AI2170" s="10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S2170/(1+0.13)+Z2170)</f>
        <v>1864292660.32646</v>
      </c>
      <c r="AJ2170" s="10">
        <f t="shared" si="141"/>
        <v>240382991.88354</v>
      </c>
      <c r="AK2170" s="18">
        <f>AD2170-VLOOKUP(A2170,[2]选股结果!$A$2:$G$4900,7,FALSE)</f>
        <v>2104664870.27</v>
      </c>
    </row>
    <row r="2171" spans="1:37">
      <c r="A2171" s="5" t="s">
        <v>4375</v>
      </c>
      <c r="B2171" s="5" t="s">
        <v>4376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/>
      <c r="L2171" s="6">
        <v>0</v>
      </c>
      <c r="M2171" s="6">
        <v>0</v>
      </c>
      <c r="N2171" s="6"/>
      <c r="O2171" s="6">
        <v>0</v>
      </c>
      <c r="P2171" s="6">
        <v>1316094527.75</v>
      </c>
      <c r="Q2171" s="6">
        <v>456354099.11</v>
      </c>
      <c r="R2171" s="6"/>
      <c r="S2171" s="6">
        <v>1139794738.39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724464248.58</v>
      </c>
      <c r="AA2171" s="6">
        <v>449515244.67</v>
      </c>
      <c r="AB2171" s="10">
        <f t="shared" si="144"/>
        <v>7023728752.81</v>
      </c>
      <c r="AC2171" s="10">
        <f t="shared" si="142"/>
        <v>3629868759.39</v>
      </c>
      <c r="AD2171" s="10">
        <f t="shared" si="143"/>
        <v>3393859993.42</v>
      </c>
      <c r="AE2171" s="12">
        <f>C2171/(1+0.13)/VLOOKUP(A2171,[1]选股结果!$A$2:$AX$3002,3,FALSE)</f>
        <v>1.04156136731194</v>
      </c>
      <c r="AF2171" s="12">
        <f>(S2171/(1+0.1)+Z2171)/(VLOOKUP(A2171,[1]选股结果!$A$2:$AY$3002,51,FALSE))</f>
        <v>0.599451023151832</v>
      </c>
      <c r="AG2171" s="16"/>
      <c r="AH2171" s="12">
        <f>AD2171/VLOOKUP(A2171,[1]选股结果!$A$2:$AX$3002,35,FALSE)</f>
        <v>1.90320728222705</v>
      </c>
      <c r="AI2171" s="10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S2171/(1+0.13)+Z2171)</f>
        <v>1203957304.00035</v>
      </c>
      <c r="AJ2171" s="10">
        <f t="shared" si="141"/>
        <v>2189902689.41965</v>
      </c>
      <c r="AK2171" s="18">
        <f>AD2171-VLOOKUP(A2171,[2]选股结果!$A$2:$G$4900,7,FALSE)</f>
        <v>3393859993.42</v>
      </c>
    </row>
    <row r="2172" spans="1:37">
      <c r="A2172" s="5" t="s">
        <v>4377</v>
      </c>
      <c r="B2172" s="5" t="s">
        <v>4378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/>
      <c r="L2172" s="6">
        <v>0</v>
      </c>
      <c r="M2172" s="6">
        <v>0</v>
      </c>
      <c r="N2172" s="6"/>
      <c r="O2172" s="6">
        <v>0</v>
      </c>
      <c r="P2172" s="6">
        <v>256124256.27</v>
      </c>
      <c r="Q2172" s="6">
        <v>222075128.23</v>
      </c>
      <c r="R2172" s="6"/>
      <c r="S2172" s="6">
        <v>13126404335.41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1097112169.19</v>
      </c>
      <c r="AA2172" s="6">
        <v>172985455.84</v>
      </c>
      <c r="AB2172" s="10">
        <f t="shared" si="144"/>
        <v>12767014436.23</v>
      </c>
      <c r="AC2172" s="10">
        <f t="shared" si="142"/>
        <v>14652626216.71</v>
      </c>
      <c r="AD2172" s="10">
        <f t="shared" si="143"/>
        <v>-1885611780.48</v>
      </c>
      <c r="AE2172" s="12">
        <f>C2172/(1+0.13)/VLOOKUP(A2172,[1]选股结果!$A$2:$AX$3002,3,FALSE)</f>
        <v>0.658337637815193</v>
      </c>
      <c r="AF2172" s="12">
        <f>(S2172/(1+0.1)+Z2172)/(VLOOKUP(A2172,[1]选股结果!$A$2:$AY$3002,51,FALSE))</f>
        <v>0.795923494320235</v>
      </c>
      <c r="AG2172" s="16"/>
      <c r="AH2172" s="12">
        <f>AD2172/VLOOKUP(A2172,[1]选股结果!$A$2:$AX$3002,35,FALSE)</f>
        <v>-36.5327042460602</v>
      </c>
      <c r="AI2172" s="10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S2172/(1+0.13)+Z2172)</f>
        <v>3657781094.55327</v>
      </c>
      <c r="AJ2172" s="10">
        <f t="shared" si="141"/>
        <v>-5543392875.03327</v>
      </c>
      <c r="AK2172" s="18">
        <f>AD2172-VLOOKUP(A2172,[2]选股结果!$A$2:$G$4900,7,FALSE)</f>
        <v>-1882215844.51</v>
      </c>
    </row>
    <row r="2173" spans="1:37">
      <c r="A2173" s="5" t="s">
        <v>4379</v>
      </c>
      <c r="B2173" s="5" t="s">
        <v>4380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/>
      <c r="L2173" s="6">
        <v>0</v>
      </c>
      <c r="M2173" s="6">
        <v>0</v>
      </c>
      <c r="N2173" s="6"/>
      <c r="O2173" s="6">
        <v>0</v>
      </c>
      <c r="P2173" s="6">
        <v>471232075.93</v>
      </c>
      <c r="Q2173" s="6">
        <v>121985275.43</v>
      </c>
      <c r="R2173" s="6"/>
      <c r="S2173" s="6">
        <v>2898576380.54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632217008.86</v>
      </c>
      <c r="AA2173" s="6">
        <v>175541603.23</v>
      </c>
      <c r="AB2173" s="10">
        <f t="shared" si="144"/>
        <v>5498931618.55</v>
      </c>
      <c r="AC2173" s="10">
        <f t="shared" si="142"/>
        <v>4177567068.56</v>
      </c>
      <c r="AD2173" s="10">
        <f t="shared" si="143"/>
        <v>1321364549.99</v>
      </c>
      <c r="AE2173" s="12">
        <f>C2173/(1+0.13)/VLOOKUP(A2173,[1]选股结果!$A$2:$AX$3002,3,FALSE)</f>
        <v>0.753893524543884</v>
      </c>
      <c r="AF2173" s="12">
        <f>(S2173/(1+0.1)+Z2173)/(VLOOKUP(A2173,[1]选股结果!$A$2:$AY$3002,51,FALSE))</f>
        <v>0.693762604937797</v>
      </c>
      <c r="AG2173" s="16"/>
      <c r="AH2173" s="12">
        <f>AD2173/VLOOKUP(A2173,[1]选股结果!$A$2:$AX$3002,35,FALSE)</f>
        <v>1.34179996052201</v>
      </c>
      <c r="AI2173" s="10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S2173/(1+0.13)+Z2173)</f>
        <v>1512187665.34416</v>
      </c>
      <c r="AJ2173" s="10">
        <f t="shared" si="141"/>
        <v>-190823115.354158</v>
      </c>
      <c r="AK2173" s="18">
        <f>AD2173-VLOOKUP(A2173,[2]选股结果!$A$2:$G$4900,7,FALSE)</f>
        <v>1322717651.66</v>
      </c>
    </row>
    <row r="2174" spans="1:37">
      <c r="A2174" s="5" t="s">
        <v>4381</v>
      </c>
      <c r="B2174" s="5" t="s">
        <v>4382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/>
      <c r="L2174" s="6">
        <v>0</v>
      </c>
      <c r="M2174" s="6">
        <v>0</v>
      </c>
      <c r="N2174" s="6"/>
      <c r="O2174" s="6">
        <v>0</v>
      </c>
      <c r="P2174" s="6">
        <v>1318399000</v>
      </c>
      <c r="Q2174" s="6">
        <v>6962870000</v>
      </c>
      <c r="R2174" s="6"/>
      <c r="S2174" s="6">
        <v>34568979000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17412815000</v>
      </c>
      <c r="AA2174" s="6">
        <v>4545101000</v>
      </c>
      <c r="AB2174" s="10">
        <f t="shared" si="144"/>
        <v>67983312000</v>
      </c>
      <c r="AC2174" s="10">
        <f t="shared" si="142"/>
        <v>57845294000</v>
      </c>
      <c r="AD2174" s="10">
        <f t="shared" si="143"/>
        <v>10138018000</v>
      </c>
      <c r="AE2174" s="12">
        <f>C2174/(1+0.13)/VLOOKUP(A2174,[1]选股结果!$A$2:$AX$3002,3,FALSE)</f>
        <v>0.939833122532771</v>
      </c>
      <c r="AF2174" s="12">
        <f>(S2174/(1+0.1)+Z2174)/(VLOOKUP(A2174,[1]选股结果!$A$2:$AY$3002,51,FALSE))</f>
        <v>0.697783880061382</v>
      </c>
      <c r="AG2174" s="16"/>
      <c r="AH2174" s="12">
        <f>AD2174/VLOOKUP(A2174,[1]选股结果!$A$2:$AX$3002,35,FALSE)</f>
        <v>-0.688917479343895</v>
      </c>
      <c r="AI2174" s="10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S2174/(1+0.13)+Z2174)</f>
        <v>21986982185.8407</v>
      </c>
      <c r="AJ2174" s="10">
        <f t="shared" si="141"/>
        <v>-11848964185.8407</v>
      </c>
      <c r="AK2174" s="18">
        <f>AD2174-VLOOKUP(A2174,[2]选股结果!$A$2:$G$4900,7,FALSE)</f>
        <v>10163814000</v>
      </c>
    </row>
    <row r="2175" spans="1:37">
      <c r="A2175" s="5" t="s">
        <v>4383</v>
      </c>
      <c r="B2175" s="5" t="s">
        <v>4384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/>
      <c r="L2175" s="6">
        <v>0</v>
      </c>
      <c r="M2175" s="6">
        <v>0</v>
      </c>
      <c r="N2175" s="6"/>
      <c r="O2175" s="6">
        <v>0</v>
      </c>
      <c r="P2175" s="6">
        <v>92101310.52</v>
      </c>
      <c r="Q2175" s="6">
        <v>72990281.75</v>
      </c>
      <c r="R2175" s="6"/>
      <c r="S2175" s="6">
        <v>2331894288.43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388133366.01</v>
      </c>
      <c r="AA2175" s="6">
        <v>302072553.84</v>
      </c>
      <c r="AB2175" s="10">
        <f t="shared" si="144"/>
        <v>3320683065.24</v>
      </c>
      <c r="AC2175" s="10">
        <f t="shared" si="142"/>
        <v>3114201518.8</v>
      </c>
      <c r="AD2175" s="10">
        <f t="shared" si="143"/>
        <v>206481546.44</v>
      </c>
      <c r="AE2175" s="12">
        <f>C2175/(1+0.13)/VLOOKUP(A2175,[1]选股结果!$A$2:$AX$3002,3,FALSE)</f>
        <v>0.965605989248658</v>
      </c>
      <c r="AF2175" s="12">
        <f>(S2175/(1+0.1)+Z2175)/(VLOOKUP(A2175,[1]选股结果!$A$2:$AY$3002,51,FALSE))</f>
        <v>0.844383536863473</v>
      </c>
      <c r="AG2175" s="16"/>
      <c r="AH2175" s="12">
        <f>AD2175/VLOOKUP(A2175,[1]选股结果!$A$2:$AX$3002,35,FALSE)</f>
        <v>4.86622254711874</v>
      </c>
      <c r="AI2175" s="10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S2175/(1+0.13)+Z2175)</f>
        <v>518501736.012655</v>
      </c>
      <c r="AJ2175" s="10">
        <f t="shared" si="141"/>
        <v>-312020189.572655</v>
      </c>
      <c r="AK2175" s="18">
        <f>AD2175-VLOOKUP(A2175,[2]选股结果!$A$2:$G$4900,7,FALSE)</f>
        <v>215863161.45</v>
      </c>
    </row>
    <row r="2176" spans="1:37">
      <c r="A2176" s="5" t="s">
        <v>4385</v>
      </c>
      <c r="B2176" s="5" t="s">
        <v>4386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/>
      <c r="L2176" s="6">
        <v>0</v>
      </c>
      <c r="M2176" s="6">
        <v>300000000</v>
      </c>
      <c r="N2176" s="6"/>
      <c r="O2176" s="6">
        <v>0</v>
      </c>
      <c r="P2176" s="6">
        <v>2512261536.28</v>
      </c>
      <c r="Q2176" s="6">
        <v>4643110884.86</v>
      </c>
      <c r="R2176" s="6"/>
      <c r="S2176" s="6">
        <v>83974106877.88</v>
      </c>
      <c r="T2176" s="6">
        <v>326756275.59</v>
      </c>
      <c r="U2176" s="6">
        <v>366926456.19</v>
      </c>
      <c r="V2176" s="6">
        <v>0</v>
      </c>
      <c r="W2176" s="6">
        <v>0</v>
      </c>
      <c r="X2176" s="6">
        <v>129176242.05</v>
      </c>
      <c r="Y2176" s="6">
        <v>0</v>
      </c>
      <c r="Z2176" s="6">
        <v>5479806171.69</v>
      </c>
      <c r="AA2176" s="6">
        <v>8010350476.07</v>
      </c>
      <c r="AB2176" s="10">
        <f t="shared" si="144"/>
        <v>96616800216.75</v>
      </c>
      <c r="AC2176" s="10">
        <f t="shared" si="142"/>
        <v>100799384035.75</v>
      </c>
      <c r="AD2176" s="10">
        <f t="shared" si="143"/>
        <v>-4182583819</v>
      </c>
      <c r="AE2176" s="12">
        <f>C2176/(1+0.13)/VLOOKUP(A2176,[1]选股结果!$A$2:$AX$3002,3,FALSE)</f>
        <v>0.909206685094466</v>
      </c>
      <c r="AF2176" s="12">
        <f>(S2176/(1+0.1)+Z2176)/(VLOOKUP(A2176,[1]选股结果!$A$2:$AY$3002,51,FALSE))</f>
        <v>0.945786526110277</v>
      </c>
      <c r="AG2176" s="16"/>
      <c r="AH2176" s="12">
        <f>AD2176/VLOOKUP(A2176,[1]选股结果!$A$2:$AX$3002,35,FALSE)</f>
        <v>-1.58417784775898</v>
      </c>
      <c r="AI2176" s="10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S2176/(1+0.13)+Z2176)</f>
        <v>6716730765.54208</v>
      </c>
      <c r="AJ2176" s="10">
        <f t="shared" si="141"/>
        <v>-10899314584.5421</v>
      </c>
      <c r="AK2176" s="18">
        <f>AD2176-VLOOKUP(A2176,[2]选股结果!$A$2:$G$4900,7,FALSE)</f>
        <v>-4179541869.14</v>
      </c>
    </row>
    <row r="2177" spans="1:37">
      <c r="A2177" s="5" t="s">
        <v>4387</v>
      </c>
      <c r="B2177" s="5" t="s">
        <v>4388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/>
      <c r="L2177" s="6">
        <v>0</v>
      </c>
      <c r="M2177" s="6">
        <v>0</v>
      </c>
      <c r="N2177" s="6"/>
      <c r="O2177" s="6">
        <v>0</v>
      </c>
      <c r="P2177" s="6">
        <v>72162991.43</v>
      </c>
      <c r="Q2177" s="6">
        <v>551921244.94</v>
      </c>
      <c r="R2177" s="6"/>
      <c r="S2177" s="6">
        <v>10672026729.15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1189667915.44</v>
      </c>
      <c r="AA2177" s="6">
        <v>458804817.1</v>
      </c>
      <c r="AB2177" s="10">
        <f t="shared" si="144"/>
        <v>11736875823.76</v>
      </c>
      <c r="AC2177" s="10">
        <f t="shared" si="142"/>
        <v>12392662453.12</v>
      </c>
      <c r="AD2177" s="10">
        <f t="shared" si="143"/>
        <v>-655786629.360001</v>
      </c>
      <c r="AE2177" s="12">
        <f>C2177/(1+0.13)/VLOOKUP(A2177,[1]选股结果!$A$2:$AX$3002,3,FALSE)</f>
        <v>0.957526202121336</v>
      </c>
      <c r="AF2177" s="12">
        <f>(S2177/(1+0.1)+Z2177)/(VLOOKUP(A2177,[1]选股结果!$A$2:$AY$3002,51,FALSE))</f>
        <v>1.03081624824148</v>
      </c>
      <c r="AG2177" s="16"/>
      <c r="AH2177" s="12">
        <f>AD2177/VLOOKUP(A2177,[1]选股结果!$A$2:$AX$3002,35,FALSE)</f>
        <v>2.21342943376547</v>
      </c>
      <c r="AI2177" s="10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S2177/(1+0.13)+Z2177)</f>
        <v>-68030627.0056648</v>
      </c>
      <c r="AJ2177" s="10">
        <f t="shared" si="141"/>
        <v>-587756002.354336</v>
      </c>
      <c r="AK2177" s="18">
        <f>AD2177-VLOOKUP(A2177,[2]选股结果!$A$2:$G$4900,7,FALSE)</f>
        <v>-655776395.920001</v>
      </c>
    </row>
    <row r="2178" spans="1:37">
      <c r="A2178" s="5" t="s">
        <v>4389</v>
      </c>
      <c r="B2178" s="5" t="s">
        <v>4390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/>
      <c r="L2178" s="6">
        <v>0</v>
      </c>
      <c r="M2178" s="6">
        <v>0</v>
      </c>
      <c r="N2178" s="6"/>
      <c r="O2178" s="6">
        <v>0</v>
      </c>
      <c r="P2178" s="6">
        <v>283034323.07</v>
      </c>
      <c r="Q2178" s="6">
        <v>190568258.24</v>
      </c>
      <c r="R2178" s="6"/>
      <c r="S2178" s="6">
        <v>1859435224.59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562333962.68</v>
      </c>
      <c r="AA2178" s="6">
        <v>518266301.3</v>
      </c>
      <c r="AB2178" s="10">
        <f t="shared" si="144"/>
        <v>3509396736.99</v>
      </c>
      <c r="AC2178" s="10">
        <f t="shared" si="142"/>
        <v>3223069811.64</v>
      </c>
      <c r="AD2178" s="10">
        <f t="shared" si="143"/>
        <v>286326925.349999</v>
      </c>
      <c r="AE2178" s="12">
        <f>C2178/(1+0.13)/VLOOKUP(A2178,[1]选股结果!$A$2:$AX$3002,3,FALSE)</f>
        <v>0.946539853630279</v>
      </c>
      <c r="AF2178" s="12">
        <f>(S2178/(1+0.1)+Z2178)/(VLOOKUP(A2178,[1]选股结果!$A$2:$AY$3002,51,FALSE))</f>
        <v>0.818302174434832</v>
      </c>
      <c r="AG2178" s="16"/>
      <c r="AH2178" s="12">
        <f>AD2178/VLOOKUP(A2178,[1]选股结果!$A$2:$AX$3002,35,FALSE)</f>
        <v>0.931017260270824</v>
      </c>
      <c r="AI2178" s="10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S2178/(1+0.13)+Z2178)</f>
        <v>545079381.452744</v>
      </c>
      <c r="AJ2178" s="10">
        <f t="shared" si="141"/>
        <v>-258752456.102744</v>
      </c>
      <c r="AK2178" s="18">
        <f>AD2178-VLOOKUP(A2178,[2]选股结果!$A$2:$G$4900,7,FALSE)</f>
        <v>287151793.139999</v>
      </c>
    </row>
    <row r="2179" spans="1:37">
      <c r="A2179" s="5" t="s">
        <v>4391</v>
      </c>
      <c r="B2179" s="5" t="s">
        <v>4392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/>
      <c r="L2179" s="6">
        <v>0</v>
      </c>
      <c r="M2179" s="6">
        <v>0</v>
      </c>
      <c r="N2179" s="6"/>
      <c r="O2179" s="6">
        <v>0</v>
      </c>
      <c r="P2179" s="6">
        <v>508328423.98</v>
      </c>
      <c r="Q2179" s="6">
        <v>1155859292.81</v>
      </c>
      <c r="R2179" s="6"/>
      <c r="S2179" s="6">
        <v>9833628165.79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1230930126.56</v>
      </c>
      <c r="AA2179" s="6">
        <v>2912111685.78</v>
      </c>
      <c r="AB2179" s="10">
        <f t="shared" si="144"/>
        <v>13330445152.11</v>
      </c>
      <c r="AC2179" s="10">
        <f t="shared" si="142"/>
        <v>14484998402.11</v>
      </c>
      <c r="AD2179" s="10">
        <f t="shared" si="143"/>
        <v>-1154553250</v>
      </c>
      <c r="AE2179" s="12">
        <f>C2179/(1+0.13)/VLOOKUP(A2179,[1]选股结果!$A$2:$AX$3002,3,FALSE)</f>
        <v>0.940988846243374</v>
      </c>
      <c r="AF2179" s="12">
        <f>(S2179/(1+0.1)+Z2179)/(VLOOKUP(A2179,[1]选股结果!$A$2:$AY$3002,51,FALSE))</f>
        <v>0.752283400893516</v>
      </c>
      <c r="AG2179" s="16"/>
      <c r="AH2179" s="12">
        <f>AD2179/VLOOKUP(A2179,[1]选股结果!$A$2:$AX$3002,35,FALSE)</f>
        <v>0.643458582093879</v>
      </c>
      <c r="AI2179" s="10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S2179/(1+0.13)+Z2179)</f>
        <v>3586372547.93637</v>
      </c>
      <c r="AJ2179" s="10">
        <f t="shared" ref="AJ2179:AJ2242" si="145">AD2179-AI2179</f>
        <v>-4740925797.93637</v>
      </c>
      <c r="AK2179" s="18">
        <f>AD2179-VLOOKUP(A2179,[2]选股结果!$A$2:$G$4900,7,FALSE)</f>
        <v>-624621322.820002</v>
      </c>
    </row>
    <row r="2180" spans="1:37">
      <c r="A2180" s="5" t="s">
        <v>4393</v>
      </c>
      <c r="B2180" s="5" t="s">
        <v>4394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/>
      <c r="L2180" s="6">
        <v>0</v>
      </c>
      <c r="M2180" s="6">
        <v>0</v>
      </c>
      <c r="N2180" s="6"/>
      <c r="O2180" s="6">
        <v>0</v>
      </c>
      <c r="P2180" s="6">
        <v>101399556.58</v>
      </c>
      <c r="Q2180" s="6">
        <v>109609082.92</v>
      </c>
      <c r="R2180" s="6"/>
      <c r="S2180" s="6">
        <v>7641443591.85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608524174.16</v>
      </c>
      <c r="AA2180" s="6">
        <v>303789076.75</v>
      </c>
      <c r="AB2180" s="10">
        <f t="shared" si="144"/>
        <v>7843290710.98</v>
      </c>
      <c r="AC2180" s="10">
        <f t="shared" si="142"/>
        <v>8655156399.34</v>
      </c>
      <c r="AD2180" s="10">
        <f t="shared" si="143"/>
        <v>-811865688.36</v>
      </c>
      <c r="AE2180" s="12">
        <f>C2180/(1+0.13)/VLOOKUP(A2180,[1]选股结果!$A$2:$AX$3002,3,FALSE)</f>
        <v>0.928007049955397</v>
      </c>
      <c r="AF2180" s="12">
        <f>(S2180/(1+0.1)+Z2180)/(VLOOKUP(A2180,[1]选股结果!$A$2:$AY$3002,51,FALSE))</f>
        <v>1.07748084701959</v>
      </c>
      <c r="AG2180" s="16"/>
      <c r="AH2180" s="12">
        <f>AD2180/VLOOKUP(A2180,[1]选股结果!$A$2:$AX$3002,35,FALSE)</f>
        <v>-3.31651590753725</v>
      </c>
      <c r="AI2180" s="10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S2180/(1+0.13)+Z2180)</f>
        <v>-358867926.964159</v>
      </c>
      <c r="AJ2180" s="10">
        <f t="shared" si="145"/>
        <v>-452997761.395841</v>
      </c>
      <c r="AK2180" s="18">
        <f>AD2180-VLOOKUP(A2180,[2]选股结果!$A$2:$G$4900,7,FALSE)</f>
        <v>-812068185.28</v>
      </c>
    </row>
    <row r="2181" spans="1:37">
      <c r="A2181" s="5" t="s">
        <v>4395</v>
      </c>
      <c r="B2181" s="5" t="s">
        <v>4396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/>
      <c r="L2181" s="6">
        <v>0</v>
      </c>
      <c r="M2181" s="6">
        <v>0</v>
      </c>
      <c r="N2181" s="6"/>
      <c r="O2181" s="6">
        <v>0</v>
      </c>
      <c r="P2181" s="6">
        <v>3354638000</v>
      </c>
      <c r="Q2181" s="6">
        <v>3843965000</v>
      </c>
      <c r="R2181" s="6"/>
      <c r="S2181" s="6">
        <v>300935801000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17664745000</v>
      </c>
      <c r="AA2181" s="6">
        <v>4991040000</v>
      </c>
      <c r="AB2181" s="10">
        <f t="shared" si="144"/>
        <v>324890887000</v>
      </c>
      <c r="AC2181" s="10">
        <f t="shared" si="142"/>
        <v>326946224000</v>
      </c>
      <c r="AD2181" s="10">
        <f t="shared" si="143"/>
        <v>-2055337000</v>
      </c>
      <c r="AE2181" s="12">
        <f>C2181/(1+0.13)/VLOOKUP(A2181,[1]选股结果!$A$2:$AX$3002,3,FALSE)</f>
        <v>0.930425568365184</v>
      </c>
      <c r="AF2181" s="12">
        <f>(S2181/(1+0.1)+Z2181)/(VLOOKUP(A2181,[1]选股结果!$A$2:$AY$3002,51,FALSE))</f>
        <v>0.99039926367104</v>
      </c>
      <c r="AG2181" s="16"/>
      <c r="AH2181" s="12">
        <f>AD2181/VLOOKUP(A2181,[1]选股结果!$A$2:$AX$3002,35,FALSE)</f>
        <v>-0.197471928275352</v>
      </c>
      <c r="AI2181" s="10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S2181/(1+0.13)+Z2181)</f>
        <v>10086382858.407</v>
      </c>
      <c r="AJ2181" s="10">
        <f t="shared" si="145"/>
        <v>-12141719858.407</v>
      </c>
      <c r="AK2181" s="18">
        <f>AD2181-VLOOKUP(A2181,[2]选股结果!$A$2:$G$4900,7,FALSE)</f>
        <v>-2037631000</v>
      </c>
    </row>
    <row r="2182" spans="1:37">
      <c r="A2182" s="5" t="s">
        <v>4397</v>
      </c>
      <c r="B2182" s="5" t="s">
        <v>4398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/>
      <c r="L2182" s="6">
        <v>0</v>
      </c>
      <c r="M2182" s="6">
        <v>0</v>
      </c>
      <c r="N2182" s="6"/>
      <c r="O2182" s="6">
        <v>0</v>
      </c>
      <c r="P2182" s="6">
        <v>792498190.73</v>
      </c>
      <c r="Q2182" s="6">
        <v>304450322.28</v>
      </c>
      <c r="R2182" s="6"/>
      <c r="S2182" s="6">
        <v>12703138479.62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1366423761.27</v>
      </c>
      <c r="AA2182" s="6">
        <v>273657439.48</v>
      </c>
      <c r="AB2182" s="10">
        <f t="shared" si="144"/>
        <v>16181451363.76</v>
      </c>
      <c r="AC2182" s="10">
        <f t="shared" si="142"/>
        <v>15135717871.1</v>
      </c>
      <c r="AD2182" s="10">
        <f t="shared" si="143"/>
        <v>1045733492.66</v>
      </c>
      <c r="AE2182" s="12">
        <f>C2182/(1+0.13)/VLOOKUP(A2182,[1]选股结果!$A$2:$AX$3002,3,FALSE)</f>
        <v>0.964165429582449</v>
      </c>
      <c r="AF2182" s="12">
        <f>(S2182/(1+0.1)+Z2182)/(VLOOKUP(A2182,[1]选股结果!$A$2:$AY$3002,51,FALSE))</f>
        <v>0.987985244077641</v>
      </c>
      <c r="AG2182" s="16"/>
      <c r="AH2182" s="12">
        <f>AD2182/VLOOKUP(A2182,[1]选股结果!$A$2:$AX$3002,35,FALSE)</f>
        <v>0.815489550433894</v>
      </c>
      <c r="AI2182" s="10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S2182/(1+0.13)+Z2182)</f>
        <v>463646555.739733</v>
      </c>
      <c r="AJ2182" s="10">
        <f t="shared" si="145"/>
        <v>582086936.920267</v>
      </c>
      <c r="AK2182" s="18">
        <f>AD2182-VLOOKUP(A2182,[2]选股结果!$A$2:$G$4900,7,FALSE)</f>
        <v>1045733492.66</v>
      </c>
    </row>
    <row r="2183" spans="1:37">
      <c r="A2183" s="5" t="s">
        <v>4399</v>
      </c>
      <c r="B2183" s="5" t="s">
        <v>4400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/>
      <c r="L2183" s="6">
        <v>0</v>
      </c>
      <c r="M2183" s="6">
        <v>0</v>
      </c>
      <c r="N2183" s="6"/>
      <c r="O2183" s="6">
        <v>0</v>
      </c>
      <c r="P2183" s="6">
        <v>12538147194</v>
      </c>
      <c r="Q2183" s="6">
        <v>3016599342</v>
      </c>
      <c r="R2183" s="6"/>
      <c r="S2183" s="6">
        <v>83387715346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7072241065</v>
      </c>
      <c r="AA2183" s="6">
        <v>6543920454</v>
      </c>
      <c r="AB2183" s="10">
        <f t="shared" si="144"/>
        <v>108706388694</v>
      </c>
      <c r="AC2183" s="10">
        <f t="shared" si="142"/>
        <v>109542024059</v>
      </c>
      <c r="AD2183" s="10">
        <f t="shared" si="143"/>
        <v>-835635365</v>
      </c>
      <c r="AE2183" s="12">
        <f>C2183/(1+0.13)/VLOOKUP(A2183,[1]选股结果!$A$2:$AX$3002,3,FALSE)</f>
        <v>0.857119279535048</v>
      </c>
      <c r="AF2183" s="12">
        <f>(S2183/(1+0.1)+Z2183)/(VLOOKUP(A2183,[1]选股结果!$A$2:$AY$3002,51,FALSE))</f>
        <v>0.837782138391129</v>
      </c>
      <c r="AG2183" s="16"/>
      <c r="AH2183" s="12">
        <f>AD2183/VLOOKUP(A2183,[1]选股结果!$A$2:$AX$3002,35,FALSE)</f>
        <v>-0.125587817903273</v>
      </c>
      <c r="AI2183" s="10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S2183/(1+0.13)+Z2183)</f>
        <v>18060298387.708</v>
      </c>
      <c r="AJ2183" s="10">
        <f t="shared" si="145"/>
        <v>-18895933752.708</v>
      </c>
      <c r="AK2183" s="18">
        <f>AD2183-VLOOKUP(A2183,[2]选股结果!$A$2:$G$4900,7,FALSE)</f>
        <v>-836288984</v>
      </c>
    </row>
    <row r="2184" spans="1:37">
      <c r="A2184" s="5" t="s">
        <v>4401</v>
      </c>
      <c r="B2184" s="5" t="s">
        <v>4402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/>
      <c r="L2184" s="6">
        <v>0</v>
      </c>
      <c r="M2184" s="6">
        <v>0</v>
      </c>
      <c r="N2184" s="6"/>
      <c r="O2184" s="6">
        <v>0</v>
      </c>
      <c r="P2184" s="6">
        <v>908573542.62</v>
      </c>
      <c r="Q2184" s="6">
        <v>510100315.62</v>
      </c>
      <c r="R2184" s="6"/>
      <c r="S2184" s="6">
        <v>9359013009.96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1551640186.72</v>
      </c>
      <c r="AA2184" s="6">
        <v>256960283.16</v>
      </c>
      <c r="AB2184" s="10">
        <f t="shared" si="144"/>
        <v>15702254836.29</v>
      </c>
      <c r="AC2184" s="10">
        <f t="shared" si="142"/>
        <v>12076187022.46</v>
      </c>
      <c r="AD2184" s="10">
        <f t="shared" si="143"/>
        <v>3626067813.83</v>
      </c>
      <c r="AE2184" s="12">
        <f>C2184/(1+0.13)/VLOOKUP(A2184,[1]选股结果!$A$2:$AX$3002,3,FALSE)</f>
        <v>0.890753418126768</v>
      </c>
      <c r="AF2184" s="12">
        <f>(S2184/(1+0.1)+Z2184)/(VLOOKUP(A2184,[1]选股结果!$A$2:$AY$3002,51,FALSE))</f>
        <v>0.872219321191599</v>
      </c>
      <c r="AG2184" s="16"/>
      <c r="AH2184" s="12">
        <f>AD2184/VLOOKUP(A2184,[1]选股结果!$A$2:$AX$3002,35,FALSE)</f>
        <v>1.40263987772351</v>
      </c>
      <c r="AI2184" s="10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S2184/(1+0.13)+Z2184)</f>
        <v>1699653226.97531</v>
      </c>
      <c r="AJ2184" s="10">
        <f t="shared" si="145"/>
        <v>1926414586.85469</v>
      </c>
      <c r="AK2184" s="18">
        <f>AD2184-VLOOKUP(A2184,[2]选股结果!$A$2:$G$4900,7,FALSE)</f>
        <v>3626105589.88</v>
      </c>
    </row>
    <row r="2185" spans="1:37">
      <c r="A2185" s="5" t="s">
        <v>4403</v>
      </c>
      <c r="B2185" s="5" t="s">
        <v>4404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/>
      <c r="L2185" s="6">
        <v>0</v>
      </c>
      <c r="M2185" s="6">
        <v>0</v>
      </c>
      <c r="N2185" s="6"/>
      <c r="O2185" s="6">
        <v>0</v>
      </c>
      <c r="P2185" s="6">
        <v>567794435.09</v>
      </c>
      <c r="Q2185" s="6">
        <v>1033359825.92</v>
      </c>
      <c r="R2185" s="6"/>
      <c r="S2185" s="6">
        <v>1900763314.44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934826535.99</v>
      </c>
      <c r="AA2185" s="6">
        <v>856056349.64</v>
      </c>
      <c r="AB2185" s="10">
        <f t="shared" si="144"/>
        <v>6157269819.13</v>
      </c>
      <c r="AC2185" s="10">
        <f t="shared" si="142"/>
        <v>4259440635.16</v>
      </c>
      <c r="AD2185" s="10">
        <f t="shared" si="143"/>
        <v>1897829183.97</v>
      </c>
      <c r="AE2185" s="12">
        <f>C2185/(1+0.13)/VLOOKUP(A2185,[1]选股结果!$A$2:$AX$3002,3,FALSE)</f>
        <v>0.853468934963088</v>
      </c>
      <c r="AF2185" s="12">
        <f>(S2185/(1+0.1)+Z2185)/(VLOOKUP(A2185,[1]选股结果!$A$2:$AY$3002,51,FALSE))</f>
        <v>0.720434819721616</v>
      </c>
      <c r="AG2185" s="16"/>
      <c r="AH2185" s="12">
        <f>AD2185/VLOOKUP(A2185,[1]选股结果!$A$2:$AX$3002,35,FALSE)</f>
        <v>1.15020425786426</v>
      </c>
      <c r="AI2185" s="10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S2185/(1+0.13)+Z2185)</f>
        <v>1079173774.05204</v>
      </c>
      <c r="AJ2185" s="10">
        <f t="shared" si="145"/>
        <v>818655409.917964</v>
      </c>
      <c r="AK2185" s="18">
        <f>AD2185-VLOOKUP(A2185,[2]选股结果!$A$2:$G$4900,7,FALSE)</f>
        <v>2131943733.28</v>
      </c>
    </row>
    <row r="2186" spans="1:37">
      <c r="A2186" s="5" t="s">
        <v>4405</v>
      </c>
      <c r="B2186" s="5" t="s">
        <v>4406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/>
      <c r="L2186" s="6">
        <v>0</v>
      </c>
      <c r="M2186" s="6">
        <v>0</v>
      </c>
      <c r="N2186" s="6"/>
      <c r="O2186" s="6">
        <v>0</v>
      </c>
      <c r="P2186" s="6">
        <v>406939393.56</v>
      </c>
      <c r="Q2186" s="6">
        <v>41753240.96</v>
      </c>
      <c r="R2186" s="6"/>
      <c r="S2186" s="6">
        <v>4105353147.86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448647498.43</v>
      </c>
      <c r="AA2186" s="6">
        <v>235231063.85</v>
      </c>
      <c r="AB2186" s="10">
        <f t="shared" si="144"/>
        <v>4985014308.13</v>
      </c>
      <c r="AC2186" s="10">
        <f t="shared" si="142"/>
        <v>5196171103.7</v>
      </c>
      <c r="AD2186" s="10">
        <f t="shared" si="143"/>
        <v>-211156795.570001</v>
      </c>
      <c r="AE2186" s="12">
        <f>C2186/(1+0.13)/VLOOKUP(A2186,[1]选股结果!$A$2:$AX$3002,3,FALSE)</f>
        <v>0.65770167555278</v>
      </c>
      <c r="AF2186" s="12">
        <f>(S2186/(1+0.1)+Z2186)/(VLOOKUP(A2186,[1]选股结果!$A$2:$AY$3002,51,FALSE))</f>
        <v>0.667660463530956</v>
      </c>
      <c r="AG2186" s="16"/>
      <c r="AH2186" s="12">
        <f>AD2186/VLOOKUP(A2186,[1]选股结果!$A$2:$AX$3002,35,FALSE)</f>
        <v>-0.445870100399471</v>
      </c>
      <c r="AI2186" s="10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S2186/(1+0.13)+Z2186)</f>
        <v>2180142200.38805</v>
      </c>
      <c r="AJ2186" s="10">
        <f t="shared" si="145"/>
        <v>-2391298995.95805</v>
      </c>
      <c r="AK2186" s="18">
        <f>AD2186-VLOOKUP(A2186,[2]选股结果!$A$2:$G$4900,7,FALSE)</f>
        <v>-210885305.750001</v>
      </c>
    </row>
    <row r="2187" spans="1:37">
      <c r="A2187" s="5" t="s">
        <v>4407</v>
      </c>
      <c r="B2187" s="5" t="s">
        <v>4408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/>
      <c r="L2187" s="6">
        <v>0</v>
      </c>
      <c r="M2187" s="6">
        <v>0</v>
      </c>
      <c r="N2187" s="6"/>
      <c r="O2187" s="6">
        <v>0</v>
      </c>
      <c r="P2187" s="6">
        <v>1233806548</v>
      </c>
      <c r="Q2187" s="6">
        <v>232477910</v>
      </c>
      <c r="R2187" s="6"/>
      <c r="S2187" s="6">
        <v>23420038225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668778412</v>
      </c>
      <c r="AA2187" s="6">
        <v>259592896</v>
      </c>
      <c r="AB2187" s="10">
        <f t="shared" si="144"/>
        <v>31545531009</v>
      </c>
      <c r="AC2187" s="10">
        <f t="shared" si="142"/>
        <v>25582216081</v>
      </c>
      <c r="AD2187" s="10">
        <f t="shared" si="143"/>
        <v>5963314928</v>
      </c>
      <c r="AE2187" s="12">
        <f>C2187/(1+0.13)/VLOOKUP(A2187,[1]选股结果!$A$2:$AX$3002,3,FALSE)</f>
        <v>0.953501647227025</v>
      </c>
      <c r="AF2187" s="12">
        <f>(S2187/(1+0.1)+Z2187)/(VLOOKUP(A2187,[1]选股结果!$A$2:$AY$3002,51,FALSE))</f>
        <v>0.897719826969531</v>
      </c>
      <c r="AG2187" s="16"/>
      <c r="AH2187" s="12">
        <f>AD2187/VLOOKUP(A2187,[1]选股结果!$A$2:$AX$3002,35,FALSE)</f>
        <v>1.73489036630365</v>
      </c>
      <c r="AI2187" s="10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S2187/(1+0.13)+Z2187)</f>
        <v>3067189691.75221</v>
      </c>
      <c r="AJ2187" s="10">
        <f t="shared" si="145"/>
        <v>2896125236.24779</v>
      </c>
      <c r="AK2187" s="18">
        <f>AD2187-VLOOKUP(A2187,[2]选股结果!$A$2:$G$4900,7,FALSE)</f>
        <v>5963370792</v>
      </c>
    </row>
    <row r="2188" spans="1:37">
      <c r="A2188" s="5" t="s">
        <v>4409</v>
      </c>
      <c r="B2188" s="5" t="s">
        <v>4410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/>
      <c r="L2188" s="6">
        <v>0</v>
      </c>
      <c r="M2188" s="6">
        <v>0</v>
      </c>
      <c r="N2188" s="6"/>
      <c r="O2188" s="6">
        <v>0</v>
      </c>
      <c r="P2188" s="6">
        <v>122444746.22</v>
      </c>
      <c r="Q2188" s="6">
        <v>9082994.14</v>
      </c>
      <c r="R2188" s="6"/>
      <c r="S2188" s="6">
        <v>837776917.97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300627381.73</v>
      </c>
      <c r="AA2188" s="6">
        <v>56288851.95</v>
      </c>
      <c r="AB2188" s="10">
        <f t="shared" si="144"/>
        <v>1362843490.07</v>
      </c>
      <c r="AC2188" s="10">
        <f t="shared" si="142"/>
        <v>1317137897.87</v>
      </c>
      <c r="AD2188" s="10">
        <f t="shared" si="143"/>
        <v>45705592.2</v>
      </c>
      <c r="AE2188" s="12">
        <f>C2188/(1+0.13)/VLOOKUP(A2188,[1]选股结果!$A$2:$AX$3002,3,FALSE)</f>
        <v>0.721679071654098</v>
      </c>
      <c r="AF2188" s="12">
        <f>(S2188/(1+0.1)+Z2188)/(VLOOKUP(A2188,[1]选股结果!$A$2:$AY$3002,51,FALSE))</f>
        <v>0.694896672570052</v>
      </c>
      <c r="AG2188" s="16"/>
      <c r="AH2188" s="12">
        <f>AD2188/VLOOKUP(A2188,[1]选股结果!$A$2:$AX$3002,35,FALSE)</f>
        <v>0.314717737622402</v>
      </c>
      <c r="AI2188" s="10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S2188/(1+0.13)+Z2188)</f>
        <v>486611232.961681</v>
      </c>
      <c r="AJ2188" s="10">
        <f t="shared" si="145"/>
        <v>-440905640.761681</v>
      </c>
      <c r="AK2188" s="18">
        <f>AD2188-VLOOKUP(A2188,[2]选股结果!$A$2:$G$4900,7,FALSE)</f>
        <v>46060790.84</v>
      </c>
    </row>
    <row r="2189" spans="1:37">
      <c r="A2189" s="5" t="s">
        <v>4411</v>
      </c>
      <c r="B2189" s="5" t="s">
        <v>4412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/>
      <c r="L2189" s="6">
        <v>0</v>
      </c>
      <c r="M2189" s="6">
        <v>0</v>
      </c>
      <c r="N2189" s="6"/>
      <c r="O2189" s="6">
        <v>0</v>
      </c>
      <c r="P2189" s="6">
        <v>588400458.34</v>
      </c>
      <c r="Q2189" s="6">
        <v>947049050.42</v>
      </c>
      <c r="R2189" s="6"/>
      <c r="S2189" s="6">
        <v>9012077911.42</v>
      </c>
      <c r="T2189" s="6">
        <v>482970362.88</v>
      </c>
      <c r="U2189" s="6">
        <v>-349547789.6</v>
      </c>
      <c r="V2189" s="6">
        <v>0</v>
      </c>
      <c r="W2189" s="6">
        <v>0</v>
      </c>
      <c r="X2189" s="6">
        <v>23924558.61</v>
      </c>
      <c r="Y2189" s="6">
        <v>0</v>
      </c>
      <c r="Z2189" s="6">
        <v>1381373957.48</v>
      </c>
      <c r="AA2189" s="6">
        <v>1681823159.03</v>
      </c>
      <c r="AB2189" s="10">
        <f t="shared" si="144"/>
        <v>12696762289.54</v>
      </c>
      <c r="AC2189" s="10">
        <f t="shared" si="142"/>
        <v>12821022618.16</v>
      </c>
      <c r="AD2189" s="10">
        <f t="shared" si="143"/>
        <v>-124260328.620001</v>
      </c>
      <c r="AE2189" s="12">
        <f>C2189/(1+0.13)/VLOOKUP(A2189,[1]选股结果!$A$2:$AX$3002,3,FALSE)</f>
        <v>0.774232511927499</v>
      </c>
      <c r="AF2189" s="12">
        <f>(S2189/(1+0.1)+Z2189)/(VLOOKUP(A2189,[1]选股结果!$A$2:$AY$3002,51,FALSE))</f>
        <v>0.808929460167822</v>
      </c>
      <c r="AG2189" s="16"/>
      <c r="AH2189" s="12">
        <f>AD2189/VLOOKUP(A2189,[1]选股结果!$A$2:$AX$3002,35,FALSE)</f>
        <v>-0.825836655564864</v>
      </c>
      <c r="AI2189" s="10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S2189/(1+0.13)+Z2189)</f>
        <v>2478943940.19265</v>
      </c>
      <c r="AJ2189" s="10">
        <f t="shared" si="145"/>
        <v>-2603204268.81265</v>
      </c>
      <c r="AK2189" s="18">
        <f>AD2189-VLOOKUP(A2189,[2]选股结果!$A$2:$G$4900,7,FALSE)</f>
        <v>-85677518.0600008</v>
      </c>
    </row>
    <row r="2190" spans="1:37">
      <c r="A2190" s="5" t="s">
        <v>4413</v>
      </c>
      <c r="B2190" s="5" t="s">
        <v>4414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/>
      <c r="L2190" s="6">
        <v>0</v>
      </c>
      <c r="M2190" s="6">
        <v>0</v>
      </c>
      <c r="N2190" s="6"/>
      <c r="O2190" s="6">
        <v>0</v>
      </c>
      <c r="P2190" s="6">
        <v>19817682000</v>
      </c>
      <c r="Q2190" s="6">
        <v>11762182000</v>
      </c>
      <c r="R2190" s="6"/>
      <c r="S2190" s="6">
        <v>683183692000</v>
      </c>
      <c r="T2190" s="6">
        <v>224955000</v>
      </c>
      <c r="U2190" s="6">
        <v>-1719457000</v>
      </c>
      <c r="V2190" s="6">
        <v>0</v>
      </c>
      <c r="W2190" s="6">
        <v>0</v>
      </c>
      <c r="X2190" s="6">
        <v>0</v>
      </c>
      <c r="Y2190" s="6">
        <v>0</v>
      </c>
      <c r="Z2190" s="6">
        <v>50745329000</v>
      </c>
      <c r="AA2190" s="6">
        <v>7580378000</v>
      </c>
      <c r="AB2190" s="10">
        <f t="shared" si="144"/>
        <v>711268790000</v>
      </c>
      <c r="AC2190" s="10">
        <f t="shared" si="142"/>
        <v>759832579000</v>
      </c>
      <c r="AD2190" s="10">
        <f t="shared" si="143"/>
        <v>-48563789000</v>
      </c>
      <c r="AE2190" s="12">
        <f>C2190/(1+0.13)/VLOOKUP(A2190,[1]选股结果!$A$2:$AX$3002,3,FALSE)</f>
        <v>0.843095857669705</v>
      </c>
      <c r="AF2190" s="12">
        <f>(S2190/(1+0.1)+Z2190)/(VLOOKUP(A2190,[1]选股结果!$A$2:$AY$3002,51,FALSE))</f>
        <v>0.949595469938432</v>
      </c>
      <c r="AG2190" s="16"/>
      <c r="AH2190" s="12">
        <f>AD2190/VLOOKUP(A2190,[1]选股结果!$A$2:$AX$3002,35,FALSE)</f>
        <v>-2.43570054154499</v>
      </c>
      <c r="AI2190" s="10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S2190/(1+0.13)+Z2190)</f>
        <v>52149027946.9026</v>
      </c>
      <c r="AJ2190" s="10">
        <f t="shared" si="145"/>
        <v>-100712816946.903</v>
      </c>
      <c r="AK2190" s="18">
        <f>AD2190-VLOOKUP(A2190,[2]选股结果!$A$2:$G$4900,7,FALSE)</f>
        <v>-48302788000</v>
      </c>
    </row>
    <row r="2191" spans="1:37">
      <c r="A2191" s="5" t="s">
        <v>4415</v>
      </c>
      <c r="B2191" s="5" t="s">
        <v>4416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/>
      <c r="L2191" s="6">
        <v>0</v>
      </c>
      <c r="M2191" s="6">
        <v>0</v>
      </c>
      <c r="N2191" s="6"/>
      <c r="O2191" s="6">
        <v>0</v>
      </c>
      <c r="P2191" s="6">
        <v>95308382.52</v>
      </c>
      <c r="Q2191" s="6">
        <v>111759963.14</v>
      </c>
      <c r="R2191" s="6"/>
      <c r="S2191" s="6">
        <v>93881133.24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76772576.47</v>
      </c>
      <c r="AA2191" s="6">
        <v>72908867.67</v>
      </c>
      <c r="AB2191" s="10">
        <f t="shared" si="144"/>
        <v>574575044.3</v>
      </c>
      <c r="AC2191" s="10">
        <f t="shared" si="142"/>
        <v>338870959.9</v>
      </c>
      <c r="AD2191" s="10">
        <f t="shared" si="143"/>
        <v>235704084.4</v>
      </c>
      <c r="AE2191" s="12">
        <f>C2191/(1+0.13)/VLOOKUP(A2191,[1]选股结果!$A$2:$AX$3002,3,FALSE)</f>
        <v>0.959235793336047</v>
      </c>
      <c r="AF2191" s="12">
        <f>(S2191/(1+0.1)+Z2191)/(VLOOKUP(A2191,[1]选股结果!$A$2:$AY$3002,51,FALSE))</f>
        <v>0.586880538776997</v>
      </c>
      <c r="AG2191" s="16"/>
      <c r="AH2191" s="12">
        <f>AD2191/VLOOKUP(A2191,[1]选股结果!$A$2:$AX$3002,35,FALSE)</f>
        <v>1.30674524713099</v>
      </c>
      <c r="AI2191" s="10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S2191/(1+0.13)+Z2191)</f>
        <v>116385379.475044</v>
      </c>
      <c r="AJ2191" s="10">
        <f t="shared" si="145"/>
        <v>119318704.924956</v>
      </c>
      <c r="AK2191" s="18">
        <f>AD2191-VLOOKUP(A2191,[2]选股结果!$A$2:$G$4900,7,FALSE)</f>
        <v>235732747.18</v>
      </c>
    </row>
    <row r="2192" spans="1:37">
      <c r="A2192" s="5" t="s">
        <v>4417</v>
      </c>
      <c r="B2192" s="5" t="s">
        <v>4418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/>
      <c r="L2192" s="6">
        <v>0</v>
      </c>
      <c r="M2192" s="6">
        <v>0</v>
      </c>
      <c r="N2192" s="6"/>
      <c r="O2192" s="6">
        <v>0</v>
      </c>
      <c r="P2192" s="6">
        <v>119153166.5</v>
      </c>
      <c r="Q2192" s="6">
        <v>18148564.26</v>
      </c>
      <c r="R2192" s="6"/>
      <c r="S2192" s="6">
        <v>143146163.2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156598572.32</v>
      </c>
      <c r="AA2192" s="6">
        <v>18601375.67</v>
      </c>
      <c r="AB2192" s="10">
        <f t="shared" si="144"/>
        <v>786567352.8</v>
      </c>
      <c r="AC2192" s="10">
        <f t="shared" si="142"/>
        <v>437499277.69</v>
      </c>
      <c r="AD2192" s="10">
        <f t="shared" si="143"/>
        <v>349068075.11</v>
      </c>
      <c r="AE2192" s="12">
        <f>C2192/(1+0.13)/VLOOKUP(A2192,[1]选股结果!$A$2:$AX$3002,3,FALSE)</f>
        <v>0.820343621647202</v>
      </c>
      <c r="AF2192" s="12">
        <f>(S2192/(1+0.1)+Z2192)/(VLOOKUP(A2192,[1]选股结果!$A$2:$AY$3002,51,FALSE))</f>
        <v>0.511571928467316</v>
      </c>
      <c r="AG2192" s="16"/>
      <c r="AH2192" s="12">
        <f>AD2192/VLOOKUP(A2192,[1]选股结果!$A$2:$AX$3002,35,FALSE)</f>
        <v>1.70251383289326</v>
      </c>
      <c r="AI2192" s="10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S2192/(1+0.13)+Z2192)</f>
        <v>277214380.169027</v>
      </c>
      <c r="AJ2192" s="10">
        <f t="shared" si="145"/>
        <v>71853694.9409734</v>
      </c>
      <c r="AK2192" s="18">
        <f>AD2192-VLOOKUP(A2192,[2]选股结果!$A$2:$G$4900,7,FALSE)</f>
        <v>348878117.34</v>
      </c>
    </row>
    <row r="2193" spans="1:37">
      <c r="A2193" s="5" t="s">
        <v>4419</v>
      </c>
      <c r="B2193" s="5" t="s">
        <v>4420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/>
      <c r="L2193" s="6">
        <v>0</v>
      </c>
      <c r="M2193" s="6">
        <v>0</v>
      </c>
      <c r="N2193" s="6"/>
      <c r="O2193" s="6">
        <v>0</v>
      </c>
      <c r="P2193" s="6">
        <v>221396240.69</v>
      </c>
      <c r="Q2193" s="6">
        <v>64201022.16</v>
      </c>
      <c r="R2193" s="6"/>
      <c r="S2193" s="6">
        <v>1885859741.42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481019183.62</v>
      </c>
      <c r="AA2193" s="6">
        <v>120505487.02</v>
      </c>
      <c r="AB2193" s="10">
        <f t="shared" si="144"/>
        <v>3356526080.97</v>
      </c>
      <c r="AC2193" s="10">
        <f t="shared" si="142"/>
        <v>2708780652.75</v>
      </c>
      <c r="AD2193" s="10">
        <f t="shared" si="143"/>
        <v>647745428.22</v>
      </c>
      <c r="AE2193" s="12">
        <f>C2193/(1+0.13)/VLOOKUP(A2193,[1]选股结果!$A$2:$AX$3002,3,FALSE)</f>
        <v>0.547841572471713</v>
      </c>
      <c r="AF2193" s="12">
        <f>(S2193/(1+0.1)+Z2193)/(VLOOKUP(A2193,[1]选股结果!$A$2:$AY$3002,51,FALSE))</f>
        <v>0.51522591170333</v>
      </c>
      <c r="AG2193" s="16"/>
      <c r="AH2193" s="12">
        <f>AD2193/VLOOKUP(A2193,[1]选股结果!$A$2:$AX$3002,35,FALSE)</f>
        <v>0.880027764809326</v>
      </c>
      <c r="AI2193" s="10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S2193/(1+0.13)+Z2193)</f>
        <v>2111193913.6446</v>
      </c>
      <c r="AJ2193" s="10">
        <f t="shared" si="145"/>
        <v>-1463448485.4246</v>
      </c>
      <c r="AK2193" s="18">
        <f>AD2193-VLOOKUP(A2193,[2]选股结果!$A$2:$G$4900,7,FALSE)</f>
        <v>647745428.22</v>
      </c>
    </row>
    <row r="2194" spans="1:37">
      <c r="A2194" s="5" t="s">
        <v>4421</v>
      </c>
      <c r="B2194" s="5" t="s">
        <v>4422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/>
      <c r="L2194" s="6">
        <v>0</v>
      </c>
      <c r="M2194" s="6">
        <v>0</v>
      </c>
      <c r="N2194" s="6"/>
      <c r="O2194" s="6">
        <v>0</v>
      </c>
      <c r="P2194" s="6">
        <v>95675323.49</v>
      </c>
      <c r="Q2194" s="6">
        <v>116549183.78</v>
      </c>
      <c r="R2194" s="6"/>
      <c r="S2194" s="6">
        <v>816501529.56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186690382.19</v>
      </c>
      <c r="AA2194" s="6">
        <v>123598592.49</v>
      </c>
      <c r="AB2194" s="10">
        <f t="shared" si="144"/>
        <v>1232389822.69</v>
      </c>
      <c r="AC2194" s="10">
        <f t="shared" ref="AC2194:AC2257" si="146">S2194+T2194+U2194+V2194+W2194+X2194+Y2194+Z2194+AA2194+P2194</f>
        <v>1222465827.73</v>
      </c>
      <c r="AD2194" s="10">
        <f t="shared" si="143"/>
        <v>9923994.96000004</v>
      </c>
      <c r="AE2194" s="12">
        <f>C2194/(1+0.13)/VLOOKUP(A2194,[1]选股结果!$A$2:$AX$3002,3,FALSE)</f>
        <v>0.402371308196448</v>
      </c>
      <c r="AF2194" s="12">
        <f>(S2194/(1+0.1)+Z2194)/(VLOOKUP(A2194,[1]选股结果!$A$2:$AY$3002,51,FALSE))</f>
        <v>0.434519963320776</v>
      </c>
      <c r="AG2194" s="16"/>
      <c r="AH2194" s="12">
        <f>AD2194/VLOOKUP(A2194,[1]选股结果!$A$2:$AX$3002,35,FALSE)</f>
        <v>0.0396582226168348</v>
      </c>
      <c r="AI2194" s="10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S2194/(1+0.13)+Z2194)</f>
        <v>1228651720.36566</v>
      </c>
      <c r="AJ2194" s="10">
        <f t="shared" si="145"/>
        <v>-1218727725.40566</v>
      </c>
      <c r="AK2194" s="18">
        <f>AD2194-VLOOKUP(A2194,[2]选股结果!$A$2:$G$4900,7,FALSE)</f>
        <v>9976130.40000004</v>
      </c>
    </row>
    <row r="2195" spans="1:37">
      <c r="A2195" s="5" t="s">
        <v>4423</v>
      </c>
      <c r="B2195" s="5" t="s">
        <v>4424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/>
      <c r="L2195" s="6">
        <v>0</v>
      </c>
      <c r="M2195" s="6">
        <v>0</v>
      </c>
      <c r="N2195" s="6"/>
      <c r="O2195" s="6">
        <v>0</v>
      </c>
      <c r="P2195" s="6">
        <v>1846649571.03</v>
      </c>
      <c r="Q2195" s="6">
        <v>619753818.55</v>
      </c>
      <c r="R2195" s="6"/>
      <c r="S2195" s="6">
        <v>53889271943.89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1466138758.62</v>
      </c>
      <c r="AA2195" s="6">
        <v>358216447.49</v>
      </c>
      <c r="AB2195" s="10">
        <f t="shared" si="144"/>
        <v>58468922370.06</v>
      </c>
      <c r="AC2195" s="10">
        <f t="shared" si="146"/>
        <v>57560276721.03</v>
      </c>
      <c r="AD2195" s="10">
        <f t="shared" si="143"/>
        <v>908645649.030006</v>
      </c>
      <c r="AE2195" s="12">
        <f>C2195/(1+0.13)/VLOOKUP(A2195,[1]选股结果!$A$2:$AX$3002,3,FALSE)</f>
        <v>0.986310120133293</v>
      </c>
      <c r="AF2195" s="12">
        <f>(S2195/(1+0.1)+Z2195)/(VLOOKUP(A2195,[1]选股结果!$A$2:$AY$3002,51,FALSE))</f>
        <v>0.992330066266147</v>
      </c>
      <c r="AG2195" s="16"/>
      <c r="AH2195" s="12">
        <f>AD2195/VLOOKUP(A2195,[1]选股结果!$A$2:$AX$3002,35,FALSE)</f>
        <v>2.5898023647026</v>
      </c>
      <c r="AI2195" s="10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S2195/(1+0.13)+Z2195)</f>
        <v>1690614353.93681</v>
      </c>
      <c r="AJ2195" s="10">
        <f t="shared" si="145"/>
        <v>-781968704.906799</v>
      </c>
      <c r="AK2195" s="18">
        <f>AD2195-VLOOKUP(A2195,[2]选股结果!$A$2:$G$4900,7,FALSE)</f>
        <v>932157886.060006</v>
      </c>
    </row>
    <row r="2196" spans="1:37">
      <c r="A2196" s="5" t="s">
        <v>4425</v>
      </c>
      <c r="B2196" s="5" t="s">
        <v>4426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/>
      <c r="L2196" s="6">
        <v>0</v>
      </c>
      <c r="M2196" s="6">
        <v>0</v>
      </c>
      <c r="N2196" s="6"/>
      <c r="O2196" s="6">
        <v>0</v>
      </c>
      <c r="P2196" s="6">
        <v>1666262151.01</v>
      </c>
      <c r="Q2196" s="6">
        <v>259564316.61</v>
      </c>
      <c r="R2196" s="6"/>
      <c r="S2196" s="6">
        <v>4420809978.53</v>
      </c>
      <c r="T2196" s="6">
        <v>-10804653.92</v>
      </c>
      <c r="U2196" s="6">
        <v>0</v>
      </c>
      <c r="V2196" s="6">
        <v>0</v>
      </c>
      <c r="W2196" s="6">
        <v>0</v>
      </c>
      <c r="X2196" s="6">
        <v>23160.7</v>
      </c>
      <c r="Y2196" s="6">
        <v>0</v>
      </c>
      <c r="Z2196" s="6">
        <v>830163073.33</v>
      </c>
      <c r="AA2196" s="6">
        <v>505784539.54</v>
      </c>
      <c r="AB2196" s="10">
        <f t="shared" si="144"/>
        <v>11225500222.75</v>
      </c>
      <c r="AC2196" s="10">
        <f t="shared" si="146"/>
        <v>7412238249.19</v>
      </c>
      <c r="AD2196" s="10">
        <f t="shared" si="143"/>
        <v>3813261973.56</v>
      </c>
      <c r="AE2196" s="12">
        <f>C2196/(1+0.13)/VLOOKUP(A2196,[1]选股结果!$A$2:$AX$3002,3,FALSE)</f>
        <v>0.724926337605587</v>
      </c>
      <c r="AF2196" s="12">
        <f>(S2196/(1+0.1)+Z2196)/(VLOOKUP(A2196,[1]选股结果!$A$2:$AY$3002,51,FALSE))</f>
        <v>0.490958020213337</v>
      </c>
      <c r="AG2196" s="16"/>
      <c r="AH2196" s="12">
        <f>AD2196/VLOOKUP(A2196,[1]选股结果!$A$2:$AX$3002,35,FALSE)</f>
        <v>1.21338171531685</v>
      </c>
      <c r="AI2196" s="10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S2196/(1+0.13)+Z2196)</f>
        <v>5134389353.33195</v>
      </c>
      <c r="AJ2196" s="10">
        <f t="shared" si="145"/>
        <v>-1321127379.77194</v>
      </c>
      <c r="AK2196" s="18">
        <f>AD2196-VLOOKUP(A2196,[2]选股结果!$A$2:$G$4900,7,FALSE)</f>
        <v>3815518924.03</v>
      </c>
    </row>
    <row r="2197" spans="1:37">
      <c r="A2197" s="5" t="s">
        <v>4427</v>
      </c>
      <c r="B2197" s="5" t="s">
        <v>4428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/>
      <c r="L2197" s="6">
        <v>0</v>
      </c>
      <c r="M2197" s="6">
        <v>0</v>
      </c>
      <c r="N2197" s="6"/>
      <c r="O2197" s="6">
        <v>0</v>
      </c>
      <c r="P2197" s="6">
        <v>38664263.41</v>
      </c>
      <c r="Q2197" s="6">
        <v>33382198.48</v>
      </c>
      <c r="R2197" s="6"/>
      <c r="S2197" s="6">
        <v>1185113899.16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196698054.21</v>
      </c>
      <c r="AA2197" s="6">
        <v>74814328.72</v>
      </c>
      <c r="AB2197" s="10">
        <f t="shared" si="144"/>
        <v>1405582713.69</v>
      </c>
      <c r="AC2197" s="10">
        <f t="shared" si="146"/>
        <v>1495290545.5</v>
      </c>
      <c r="AD2197" s="10">
        <f t="shared" si="143"/>
        <v>-89707831.8100002</v>
      </c>
      <c r="AE2197" s="12">
        <f>C2197/(1+0.13)/VLOOKUP(A2197,[1]选股结果!$A$2:$AX$3002,3,FALSE)</f>
        <v>0.905939979607768</v>
      </c>
      <c r="AF2197" s="12">
        <f>(S2197/(1+0.1)+Z2197)/(VLOOKUP(A2197,[1]选股结果!$A$2:$AY$3002,51,FALSE))</f>
        <v>1.09509099473429</v>
      </c>
      <c r="AG2197" s="16"/>
      <c r="AH2197" s="12">
        <f>AD2197/VLOOKUP(A2197,[1]选股结果!$A$2:$AX$3002,35,FALSE)</f>
        <v>-0.689473772149491</v>
      </c>
      <c r="AI2197" s="10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S2197/(1+0.13)+Z2197)</f>
        <v>-82029901.1184959</v>
      </c>
      <c r="AJ2197" s="10">
        <f t="shared" si="145"/>
        <v>-7677930.69150424</v>
      </c>
      <c r="AK2197" s="18">
        <f>AD2197-VLOOKUP(A2197,[2]选股结果!$A$2:$G$4900,7,FALSE)</f>
        <v>-96877490.6000002</v>
      </c>
    </row>
    <row r="2198" spans="1:37">
      <c r="A2198" s="5" t="s">
        <v>4429</v>
      </c>
      <c r="B2198" s="5" t="s">
        <v>4430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/>
      <c r="L2198" s="6">
        <v>0</v>
      </c>
      <c r="M2198" s="6">
        <v>0</v>
      </c>
      <c r="N2198" s="6"/>
      <c r="O2198" s="6">
        <v>0</v>
      </c>
      <c r="P2198" s="6">
        <v>207166530.92</v>
      </c>
      <c r="Q2198" s="6">
        <v>210702220.64</v>
      </c>
      <c r="R2198" s="6"/>
      <c r="S2198" s="6">
        <v>2461734792.25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328707085</v>
      </c>
      <c r="AA2198" s="6">
        <v>188389822</v>
      </c>
      <c r="AB2198" s="10">
        <f t="shared" si="144"/>
        <v>3495872613.83</v>
      </c>
      <c r="AC2198" s="10">
        <f t="shared" si="146"/>
        <v>3185998230.17</v>
      </c>
      <c r="AD2198" s="10">
        <f t="shared" si="143"/>
        <v>309874383.66</v>
      </c>
      <c r="AE2198" s="12">
        <f>C2198/(1+0.13)/VLOOKUP(A2198,[1]选股结果!$A$2:$AX$3002,3,FALSE)</f>
        <v>0.704941780160421</v>
      </c>
      <c r="AF2198" s="12">
        <f>(S2198/(1+0.1)+Z2198)/(VLOOKUP(A2198,[1]选股结果!$A$2:$AY$3002,51,FALSE))</f>
        <v>0.857176116730139</v>
      </c>
      <c r="AG2198" s="16"/>
      <c r="AH2198" s="12">
        <f>AD2198/VLOOKUP(A2198,[1]选股结果!$A$2:$AX$3002,35,FALSE)</f>
        <v>0.385466780016356</v>
      </c>
      <c r="AI2198" s="10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S2198/(1+0.13)+Z2198)</f>
        <v>487072801.98699</v>
      </c>
      <c r="AJ2198" s="10">
        <f t="shared" si="145"/>
        <v>-177198418.326991</v>
      </c>
      <c r="AK2198" s="18">
        <f>AD2198-VLOOKUP(A2198,[2]选股结果!$A$2:$G$4900,7,FALSE)</f>
        <v>307148012.94</v>
      </c>
    </row>
    <row r="2199" spans="1:37">
      <c r="A2199" s="5" t="s">
        <v>4431</v>
      </c>
      <c r="B2199" s="5" t="s">
        <v>4432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/>
      <c r="L2199" s="6">
        <v>0</v>
      </c>
      <c r="M2199" s="6">
        <v>0</v>
      </c>
      <c r="N2199" s="6"/>
      <c r="O2199" s="6">
        <v>0</v>
      </c>
      <c r="P2199" s="6">
        <v>16508623989.8</v>
      </c>
      <c r="Q2199" s="6">
        <v>750448005.59</v>
      </c>
      <c r="R2199" s="6"/>
      <c r="S2199" s="6">
        <v>87747528135.11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5630095019.48</v>
      </c>
      <c r="AA2199" s="6">
        <v>2190189171.98</v>
      </c>
      <c r="AB2199" s="10">
        <f t="shared" si="144"/>
        <v>143979730635.7</v>
      </c>
      <c r="AC2199" s="10">
        <f t="shared" si="146"/>
        <v>112076436316.37</v>
      </c>
      <c r="AD2199" s="10">
        <f t="shared" si="143"/>
        <v>31903294319.33</v>
      </c>
      <c r="AE2199" s="12">
        <f>C2199/(1+0.13)/VLOOKUP(A2199,[1]选股结果!$A$2:$AX$3002,3,FALSE)</f>
        <v>1.04485428217357</v>
      </c>
      <c r="AF2199" s="12">
        <f>(S2199/(1+0.1)+Z2199)/(VLOOKUP(A2199,[1]选股结果!$A$2:$AY$3002,51,FALSE))</f>
        <v>0.892777053535047</v>
      </c>
      <c r="AG2199" s="16"/>
      <c r="AH2199" s="12">
        <f>AD2199/VLOOKUP(A2199,[1]选股结果!$A$2:$AX$3002,35,FALSE)</f>
        <v>1.39770747480368</v>
      </c>
      <c r="AI2199" s="10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S2199/(1+0.13)+Z2199)</f>
        <v>12374449831.2659</v>
      </c>
      <c r="AJ2199" s="10">
        <f t="shared" si="145"/>
        <v>19528844488.064</v>
      </c>
      <c r="AK2199" s="18">
        <f>AD2199-VLOOKUP(A2199,[2]选股结果!$A$2:$G$4900,7,FALSE)</f>
        <v>31906787203.72</v>
      </c>
    </row>
    <row r="2200" spans="1:37">
      <c r="A2200" s="5" t="s">
        <v>4433</v>
      </c>
      <c r="B2200" s="5" t="s">
        <v>4434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/>
      <c r="L2200" s="6">
        <v>0</v>
      </c>
      <c r="M2200" s="6">
        <v>0</v>
      </c>
      <c r="N2200" s="6"/>
      <c r="O2200" s="6">
        <v>0</v>
      </c>
      <c r="P2200" s="6">
        <v>141111973.17</v>
      </c>
      <c r="Q2200" s="6">
        <v>127381422.91</v>
      </c>
      <c r="R2200" s="6"/>
      <c r="S2200" s="6">
        <v>5180106086.22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358149893.7</v>
      </c>
      <c r="AA2200" s="6">
        <v>258346709.99</v>
      </c>
      <c r="AB2200" s="10">
        <f t="shared" si="144"/>
        <v>5940101043.86</v>
      </c>
      <c r="AC2200" s="10">
        <f t="shared" si="146"/>
        <v>5937714663.08</v>
      </c>
      <c r="AD2200" s="10">
        <f t="shared" si="143"/>
        <v>2386380.77999973</v>
      </c>
      <c r="AE2200" s="12">
        <f>C2200/(1+0.13)/VLOOKUP(A2200,[1]选股结果!$A$2:$AX$3002,3,FALSE)</f>
        <v>1.01301474095295</v>
      </c>
      <c r="AF2200" s="12">
        <f>(S2200/(1+0.1)+Z2200)/(VLOOKUP(A2200,[1]选股结果!$A$2:$AY$3002,51,FALSE))</f>
        <v>1.02545661797753</v>
      </c>
      <c r="AG2200" s="16"/>
      <c r="AH2200" s="12">
        <f>AD2200/VLOOKUP(A2200,[1]选股结果!$A$2:$AX$3002,35,FALSE)</f>
        <v>0.0167935996803383</v>
      </c>
      <c r="AI2200" s="10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S2200/(1+0.13)+Z2200)</f>
        <v>-772281.270795822</v>
      </c>
      <c r="AJ2200" s="10">
        <f t="shared" si="145"/>
        <v>3158662.05079556</v>
      </c>
      <c r="AK2200" s="18">
        <f>AD2200-VLOOKUP(A2200,[2]选股结果!$A$2:$G$4900,7,FALSE)</f>
        <v>2443053.08999973</v>
      </c>
    </row>
    <row r="2201" spans="1:37">
      <c r="A2201" s="5" t="s">
        <v>4435</v>
      </c>
      <c r="B2201" s="5" t="s">
        <v>4436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/>
      <c r="L2201" s="6">
        <v>0</v>
      </c>
      <c r="M2201" s="6">
        <v>0</v>
      </c>
      <c r="N2201" s="6"/>
      <c r="O2201" s="6">
        <v>0</v>
      </c>
      <c r="P2201" s="6">
        <v>404818844.01</v>
      </c>
      <c r="Q2201" s="6">
        <v>809257145.32</v>
      </c>
      <c r="R2201" s="6"/>
      <c r="S2201" s="6">
        <v>7187051395.59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1329157201.77</v>
      </c>
      <c r="AA2201" s="6">
        <v>674335649.24</v>
      </c>
      <c r="AB2201" s="10">
        <f t="shared" si="144"/>
        <v>11074771790.1</v>
      </c>
      <c r="AC2201" s="10">
        <f t="shared" si="146"/>
        <v>9595363090.61</v>
      </c>
      <c r="AD2201" s="10">
        <f t="shared" si="143"/>
        <v>1479408699.49</v>
      </c>
      <c r="AE2201" s="12">
        <f>C2201/(1+0.13)/VLOOKUP(A2201,[1]选股结果!$A$2:$AX$3002,3,FALSE)</f>
        <v>0.968386852606172</v>
      </c>
      <c r="AF2201" s="12">
        <f>(S2201/(1+0.1)+Z2201)/(VLOOKUP(A2201,[1]选股结果!$A$2:$AY$3002,51,FALSE))</f>
        <v>0.956592481875497</v>
      </c>
      <c r="AG2201" s="16"/>
      <c r="AH2201" s="12">
        <f>AD2201/VLOOKUP(A2201,[1]选股结果!$A$2:$AX$3002,35,FALSE)</f>
        <v>1.61837904506974</v>
      </c>
      <c r="AI2201" s="10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S2201/(1+0.13)+Z2201)</f>
        <v>530254533.856548</v>
      </c>
      <c r="AJ2201" s="10">
        <f t="shared" si="145"/>
        <v>949154165.633451</v>
      </c>
      <c r="AK2201" s="18">
        <f>AD2201-VLOOKUP(A2201,[2]选股结果!$A$2:$G$4900,7,FALSE)</f>
        <v>1483146441.7</v>
      </c>
    </row>
    <row r="2202" spans="1:37">
      <c r="A2202" s="5" t="s">
        <v>4437</v>
      </c>
      <c r="B2202" s="5" t="s">
        <v>4438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/>
      <c r="L2202" s="6">
        <v>0</v>
      </c>
      <c r="M2202" s="6">
        <v>0</v>
      </c>
      <c r="N2202" s="6"/>
      <c r="O2202" s="6">
        <v>0</v>
      </c>
      <c r="P2202" s="6">
        <v>338534929.57</v>
      </c>
      <c r="Q2202" s="6">
        <v>138023380.09</v>
      </c>
      <c r="R2202" s="6"/>
      <c r="S2202" s="6">
        <v>35885451341.84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3040581186.12</v>
      </c>
      <c r="AA2202" s="6">
        <v>667009268.95</v>
      </c>
      <c r="AB2202" s="10">
        <f t="shared" si="144"/>
        <v>37651638435.93</v>
      </c>
      <c r="AC2202" s="10">
        <f t="shared" si="146"/>
        <v>39931576726.48</v>
      </c>
      <c r="AD2202" s="10">
        <f t="shared" si="143"/>
        <v>-2279938290.55</v>
      </c>
      <c r="AE2202" s="12">
        <f>C2202/(1+0.13)/VLOOKUP(A2202,[1]选股结果!$A$2:$AX$3002,3,FALSE)</f>
        <v>0.909087037380923</v>
      </c>
      <c r="AF2202" s="12">
        <f>(S2202/(1+0.1)+Z2202)/(VLOOKUP(A2202,[1]选股结果!$A$2:$AY$3002,51,FALSE))</f>
        <v>1.01158710616864</v>
      </c>
      <c r="AG2202" s="16"/>
      <c r="AH2202" s="12">
        <f>AD2202/VLOOKUP(A2202,[1]选股结果!$A$2:$AX$3002,35,FALSE)</f>
        <v>-2.10704071358883</v>
      </c>
      <c r="AI2202" s="10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S2202/(1+0.13)+Z2202)</f>
        <v>457595103.210884</v>
      </c>
      <c r="AJ2202" s="10">
        <f t="shared" si="145"/>
        <v>-2737533393.76089</v>
      </c>
      <c r="AK2202" s="18">
        <f>AD2202-VLOOKUP(A2202,[2]选股结果!$A$2:$G$4900,7,FALSE)</f>
        <v>-2279028860.83</v>
      </c>
    </row>
    <row r="2203" spans="1:37">
      <c r="A2203" s="5" t="s">
        <v>4439</v>
      </c>
      <c r="B2203" s="5" t="s">
        <v>4440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/>
      <c r="L2203" s="6">
        <v>0</v>
      </c>
      <c r="M2203" s="6">
        <v>0</v>
      </c>
      <c r="N2203" s="6"/>
      <c r="O2203" s="6">
        <v>0</v>
      </c>
      <c r="P2203" s="6">
        <v>1055343718.29</v>
      </c>
      <c r="Q2203" s="6">
        <v>1285101077.89</v>
      </c>
      <c r="R2203" s="6"/>
      <c r="S2203" s="6">
        <v>53175635657.02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1690228966.91</v>
      </c>
      <c r="AA2203" s="6">
        <v>987457609.98</v>
      </c>
      <c r="AB2203" s="10">
        <f t="shared" si="144"/>
        <v>56966951194.02</v>
      </c>
      <c r="AC2203" s="10">
        <f t="shared" si="146"/>
        <v>56908665952.2</v>
      </c>
      <c r="AD2203" s="10">
        <f t="shared" ref="AD2203:AD2266" si="147">AB2203-AC2203</f>
        <v>58285241.8199921</v>
      </c>
      <c r="AE2203" s="12">
        <f>C2203/(1+0.13)/VLOOKUP(A2203,[1]选股结果!$A$2:$AX$3002,3,FALSE)</f>
        <v>0.978716983041064</v>
      </c>
      <c r="AF2203" s="12">
        <f>(S2203/(1+0.1)+Z2203)/(VLOOKUP(A2203,[1]选股结果!$A$2:$AY$3002,51,FALSE))</f>
        <v>1.06866644745</v>
      </c>
      <c r="AG2203" s="16"/>
      <c r="AH2203" s="12">
        <f>AD2203/VLOOKUP(A2203,[1]选股结果!$A$2:$AX$3002,35,FALSE)</f>
        <v>0.00949769558174794</v>
      </c>
      <c r="AI2203" s="10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S2203/(1+0.13)+Z2203)</f>
        <v>-1931352117.99009</v>
      </c>
      <c r="AJ2203" s="10">
        <f t="shared" si="145"/>
        <v>1989637359.81008</v>
      </c>
      <c r="AK2203" s="18">
        <f>AD2203-VLOOKUP(A2203,[2]选股结果!$A$2:$G$4900,7,FALSE)</f>
        <v>26920015.8799921</v>
      </c>
    </row>
    <row r="2204" spans="1:37">
      <c r="A2204" s="5" t="s">
        <v>4441</v>
      </c>
      <c r="B2204" s="5" t="s">
        <v>4442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/>
      <c r="L2204" s="6">
        <v>0</v>
      </c>
      <c r="M2204" s="6">
        <v>0</v>
      </c>
      <c r="N2204" s="6"/>
      <c r="O2204" s="6">
        <v>0</v>
      </c>
      <c r="P2204" s="6">
        <v>2506411135</v>
      </c>
      <c r="Q2204" s="6">
        <v>4764418980</v>
      </c>
      <c r="R2204" s="6"/>
      <c r="S2204" s="6">
        <v>52970071629</v>
      </c>
      <c r="T2204" s="6">
        <v>741875288</v>
      </c>
      <c r="U2204" s="6">
        <v>-116040000</v>
      </c>
      <c r="V2204" s="6">
        <v>0</v>
      </c>
      <c r="W2204" s="6">
        <v>0</v>
      </c>
      <c r="X2204" s="6">
        <v>69926313</v>
      </c>
      <c r="Y2204" s="6">
        <v>0</v>
      </c>
      <c r="Z2204" s="6">
        <v>5971191749</v>
      </c>
      <c r="AA2204" s="6">
        <v>8019468600</v>
      </c>
      <c r="AB2204" s="10">
        <f t="shared" si="144"/>
        <v>62737377997</v>
      </c>
      <c r="AC2204" s="10">
        <f t="shared" si="146"/>
        <v>70162904714</v>
      </c>
      <c r="AD2204" s="10">
        <f t="shared" si="147"/>
        <v>-7425526717</v>
      </c>
      <c r="AE2204" s="12">
        <f>C2204/(1+0.13)/VLOOKUP(A2204,[1]选股结果!$A$2:$AX$3002,3,FALSE)</f>
        <v>0.995065618637651</v>
      </c>
      <c r="AF2204" s="12">
        <f>(S2204/(1+0.1)+Z2204)/(VLOOKUP(A2204,[1]选股结果!$A$2:$AY$3002,51,FALSE))</f>
        <v>0.915856446446824</v>
      </c>
      <c r="AG2204" s="16"/>
      <c r="AH2204" s="12">
        <f>AD2204/VLOOKUP(A2204,[1]选股结果!$A$2:$AX$3002,35,FALSE)</f>
        <v>-1.73535062070384</v>
      </c>
      <c r="AI2204" s="10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S2204/(1+0.13)+Z2204)</f>
        <v>6251204311.81416</v>
      </c>
      <c r="AJ2204" s="10">
        <f t="shared" si="145"/>
        <v>-13676731028.8142</v>
      </c>
      <c r="AK2204" s="18">
        <f>AD2204-VLOOKUP(A2204,[2]选股结果!$A$2:$G$4900,7,FALSE)</f>
        <v>-7403864924</v>
      </c>
    </row>
    <row r="2205" spans="1:37">
      <c r="A2205" s="5" t="s">
        <v>4443</v>
      </c>
      <c r="B2205" s="5" t="s">
        <v>4444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/>
      <c r="L2205" s="6">
        <v>0</v>
      </c>
      <c r="M2205" s="6">
        <v>0</v>
      </c>
      <c r="N2205" s="6"/>
      <c r="O2205" s="6">
        <v>0</v>
      </c>
      <c r="P2205" s="6">
        <v>500602803</v>
      </c>
      <c r="Q2205" s="6">
        <v>16352715</v>
      </c>
      <c r="R2205" s="6"/>
      <c r="S2205" s="6">
        <v>21768668887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1029546850</v>
      </c>
      <c r="AA2205" s="6">
        <v>854638308</v>
      </c>
      <c r="AB2205" s="10">
        <f t="shared" si="144"/>
        <v>24073349653</v>
      </c>
      <c r="AC2205" s="10">
        <f t="shared" si="146"/>
        <v>24153456848</v>
      </c>
      <c r="AD2205" s="10">
        <f t="shared" si="147"/>
        <v>-80107195</v>
      </c>
      <c r="AE2205" s="12">
        <f>C2205/(1+0.13)/VLOOKUP(A2205,[1]选股结果!$A$2:$AX$3002,3,FALSE)</f>
        <v>1.00631407993182</v>
      </c>
      <c r="AF2205" s="12">
        <f>(S2205/(1+0.1)+Z2205)/(VLOOKUP(A2205,[1]选股结果!$A$2:$AY$3002,51,FALSE))</f>
        <v>0.987960852035016</v>
      </c>
      <c r="AG2205" s="16"/>
      <c r="AH2205" s="12">
        <f>AD2205/VLOOKUP(A2205,[1]选股结果!$A$2:$AX$3002,35,FALSE)</f>
        <v>-0.137314888835951</v>
      </c>
      <c r="AI2205" s="10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S2205/(1+0.13)+Z2205)</f>
        <v>779090555.442474</v>
      </c>
      <c r="AJ2205" s="10">
        <f t="shared" si="145"/>
        <v>-859197750.442474</v>
      </c>
      <c r="AK2205" s="18">
        <f>AD2205-VLOOKUP(A2205,[2]选股结果!$A$2:$G$4900,7,FALSE)</f>
        <v>-66391724</v>
      </c>
    </row>
    <row r="2206" spans="1:37">
      <c r="A2206" s="5" t="s">
        <v>4445</v>
      </c>
      <c r="B2206" s="5" t="s">
        <v>4446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/>
      <c r="L2206" s="6">
        <v>0</v>
      </c>
      <c r="M2206" s="6">
        <v>0</v>
      </c>
      <c r="N2206" s="6"/>
      <c r="O2206" s="6">
        <v>0</v>
      </c>
      <c r="P2206" s="6">
        <v>125202910</v>
      </c>
      <c r="Q2206" s="6">
        <v>20280340</v>
      </c>
      <c r="R2206" s="6"/>
      <c r="S2206" s="6">
        <v>2449436114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332483757</v>
      </c>
      <c r="AA2206" s="6">
        <v>289125978</v>
      </c>
      <c r="AB2206" s="10">
        <f t="shared" si="144"/>
        <v>3414815194</v>
      </c>
      <c r="AC2206" s="10">
        <f t="shared" si="146"/>
        <v>3196248759</v>
      </c>
      <c r="AD2206" s="10">
        <f t="shared" si="147"/>
        <v>218566435</v>
      </c>
      <c r="AE2206" s="12">
        <f>C2206/(1+0.13)/VLOOKUP(A2206,[1]选股结果!$A$2:$AX$3002,3,FALSE)</f>
        <v>0.915379742528325</v>
      </c>
      <c r="AF2206" s="12">
        <f>(S2206/(1+0.1)+Z2206)/(VLOOKUP(A2206,[1]选股结果!$A$2:$AY$3002,51,FALSE))</f>
        <v>0.815250226242193</v>
      </c>
      <c r="AG2206" s="16"/>
      <c r="AH2206" s="12">
        <f>AD2206/VLOOKUP(A2206,[1]选股结果!$A$2:$AX$3002,35,FALSE)</f>
        <v>2.48425512139757</v>
      </c>
      <c r="AI2206" s="10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S2206/(1+0.13)+Z2206)</f>
        <v>639086360.238938</v>
      </c>
      <c r="AJ2206" s="10">
        <f t="shared" si="145"/>
        <v>-420519925.238938</v>
      </c>
      <c r="AK2206" s="18">
        <f>AD2206-VLOOKUP(A2206,[2]选股结果!$A$2:$G$4900,7,FALSE)</f>
        <v>218817283</v>
      </c>
    </row>
    <row r="2207" spans="1:37">
      <c r="A2207" s="5" t="s">
        <v>4447</v>
      </c>
      <c r="B2207" s="5" t="s">
        <v>4448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/>
      <c r="L2207" s="6">
        <v>0</v>
      </c>
      <c r="M2207" s="6">
        <v>0</v>
      </c>
      <c r="N2207" s="6"/>
      <c r="O2207" s="6">
        <v>0</v>
      </c>
      <c r="P2207" s="6">
        <v>1288928792</v>
      </c>
      <c r="Q2207" s="6">
        <v>294425700</v>
      </c>
      <c r="R2207" s="6"/>
      <c r="S2207" s="6">
        <v>5424368955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1965025509</v>
      </c>
      <c r="AA2207" s="6">
        <v>2263364070</v>
      </c>
      <c r="AB2207" s="10">
        <f t="shared" ref="AB2207:AB2270" si="148">C2207+D2207+E2207+F2207+G2207+H2207+I2207+J2207+L2207+M2207+O2207+Q2207</f>
        <v>12324006596</v>
      </c>
      <c r="AC2207" s="10">
        <f t="shared" si="146"/>
        <v>10941687326</v>
      </c>
      <c r="AD2207" s="10">
        <f t="shared" si="147"/>
        <v>1382319270</v>
      </c>
      <c r="AE2207" s="12">
        <f>C2207/(1+0.13)/VLOOKUP(A2207,[1]选股结果!$A$2:$AX$3002,3,FALSE)</f>
        <v>0.876060921200443</v>
      </c>
      <c r="AF2207" s="12">
        <f>(S2207/(1+0.1)+Z2207)/(VLOOKUP(A2207,[1]选股结果!$A$2:$AY$3002,51,FALSE))</f>
        <v>0.785431059283848</v>
      </c>
      <c r="AG2207" s="16"/>
      <c r="AH2207" s="12">
        <f>AD2207/VLOOKUP(A2207,[1]选股结果!$A$2:$AX$3002,35,FALSE)</f>
        <v>0.393819881775153</v>
      </c>
      <c r="AI2207" s="10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S2207/(1+0.13)+Z2207)</f>
        <v>2014883920.15044</v>
      </c>
      <c r="AJ2207" s="10">
        <f t="shared" si="145"/>
        <v>-632564650.150442</v>
      </c>
      <c r="AK2207" s="18">
        <f>AD2207-VLOOKUP(A2207,[2]选股结果!$A$2:$G$4900,7,FALSE)</f>
        <v>1395496406</v>
      </c>
    </row>
    <row r="2208" spans="1:37">
      <c r="A2208" s="5" t="s">
        <v>4449</v>
      </c>
      <c r="B2208" s="5" t="s">
        <v>4450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/>
      <c r="L2208" s="6">
        <v>0</v>
      </c>
      <c r="M2208" s="6">
        <v>0</v>
      </c>
      <c r="N2208" s="6"/>
      <c r="O2208" s="6">
        <v>0</v>
      </c>
      <c r="P2208" s="6">
        <v>1276885513.45</v>
      </c>
      <c r="Q2208" s="6">
        <v>358250595.29</v>
      </c>
      <c r="R2208" s="6"/>
      <c r="S2208" s="6">
        <v>7365738779.95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658201876.28</v>
      </c>
      <c r="AA2208" s="6">
        <v>320041099.1</v>
      </c>
      <c r="AB2208" s="10">
        <f t="shared" si="148"/>
        <v>9734665297.64</v>
      </c>
      <c r="AC2208" s="10">
        <f t="shared" si="146"/>
        <v>9620867268.78</v>
      </c>
      <c r="AD2208" s="10">
        <f t="shared" si="147"/>
        <v>113798028.860001</v>
      </c>
      <c r="AE2208" s="12">
        <f>C2208/(1+0.13)/VLOOKUP(A2208,[1]选股结果!$A$2:$AX$3002,3,FALSE)</f>
        <v>0.907632690591617</v>
      </c>
      <c r="AF2208" s="12">
        <f>(S2208/(1+0.1)+Z2208)/(VLOOKUP(A2208,[1]选股结果!$A$2:$AY$3002,51,FALSE))</f>
        <v>0.852459374674321</v>
      </c>
      <c r="AG2208" s="16"/>
      <c r="AH2208" s="12">
        <f>AD2208/VLOOKUP(A2208,[1]选股结果!$A$2:$AX$3002,35,FALSE)</f>
        <v>0.349292382870097</v>
      </c>
      <c r="AI2208" s="10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S2208/(1+0.13)+Z2208)</f>
        <v>1450634103.48938</v>
      </c>
      <c r="AJ2208" s="10">
        <f t="shared" si="145"/>
        <v>-1336836074.62938</v>
      </c>
      <c r="AK2208" s="18">
        <f>AD2208-VLOOKUP(A2208,[2]选股结果!$A$2:$G$4900,7,FALSE)</f>
        <v>113778760.120001</v>
      </c>
    </row>
    <row r="2209" spans="1:37">
      <c r="A2209" s="5" t="s">
        <v>4451</v>
      </c>
      <c r="B2209" s="5" t="s">
        <v>4452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/>
      <c r="L2209" s="6">
        <v>0</v>
      </c>
      <c r="M2209" s="6">
        <v>0</v>
      </c>
      <c r="N2209" s="6"/>
      <c r="O2209" s="6">
        <v>0</v>
      </c>
      <c r="P2209" s="6">
        <v>591518270.91</v>
      </c>
      <c r="Q2209" s="6">
        <v>101390154.34</v>
      </c>
      <c r="R2209" s="6"/>
      <c r="S2209" s="6">
        <v>943947180.7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1344691905.57</v>
      </c>
      <c r="AA2209" s="6">
        <v>206490814.46</v>
      </c>
      <c r="AB2209" s="10">
        <f t="shared" si="148"/>
        <v>5099092555.08</v>
      </c>
      <c r="AC2209" s="10">
        <f t="shared" si="146"/>
        <v>3086648171.64</v>
      </c>
      <c r="AD2209" s="10">
        <f t="shared" si="147"/>
        <v>2012444383.44</v>
      </c>
      <c r="AE2209" s="12">
        <f>C2209/(1+0.13)/VLOOKUP(A2209,[1]选股结果!$A$2:$AX$3002,3,FALSE)</f>
        <v>0.92214327157265</v>
      </c>
      <c r="AF2209" s="12">
        <f>(S2209/(1+0.1)+Z2209)/(VLOOKUP(A2209,[1]选股结果!$A$2:$AY$3002,51,FALSE))</f>
        <v>0.60487307487367</v>
      </c>
      <c r="AG2209" s="16"/>
      <c r="AH2209" s="12">
        <f>AD2209/VLOOKUP(A2209,[1]选股结果!$A$2:$AX$3002,35,FALSE)</f>
        <v>2.25630046764578</v>
      </c>
      <c r="AI2209" s="10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S2209/(1+0.13)+Z2209)</f>
        <v>1461754858.17487</v>
      </c>
      <c r="AJ2209" s="10">
        <f t="shared" si="145"/>
        <v>550689525.265132</v>
      </c>
      <c r="AK2209" s="18">
        <f>AD2209-VLOOKUP(A2209,[2]选股结果!$A$2:$G$4900,7,FALSE)</f>
        <v>2012444383.44</v>
      </c>
    </row>
    <row r="2210" spans="1:37">
      <c r="A2210" s="5" t="s">
        <v>4453</v>
      </c>
      <c r="B2210" s="5" t="s">
        <v>4454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/>
      <c r="L2210" s="6">
        <v>0</v>
      </c>
      <c r="M2210" s="6">
        <v>0</v>
      </c>
      <c r="N2210" s="6"/>
      <c r="O2210" s="6">
        <v>0</v>
      </c>
      <c r="P2210" s="6">
        <v>159350162.67</v>
      </c>
      <c r="Q2210" s="6">
        <v>78891444.56</v>
      </c>
      <c r="R2210" s="6"/>
      <c r="S2210" s="6">
        <v>450821139.86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315738752.21</v>
      </c>
      <c r="AA2210" s="6">
        <v>47422385.77</v>
      </c>
      <c r="AB2210" s="10">
        <f t="shared" si="148"/>
        <v>1953223664.14</v>
      </c>
      <c r="AC2210" s="10">
        <f t="shared" si="146"/>
        <v>973332440.51</v>
      </c>
      <c r="AD2210" s="10">
        <f t="shared" si="147"/>
        <v>979891223.63</v>
      </c>
      <c r="AE2210" s="12">
        <f>C2210/(1+0.13)/VLOOKUP(A2210,[1]选股结果!$A$2:$AX$3002,3,FALSE)</f>
        <v>0.852598070825334</v>
      </c>
      <c r="AF2210" s="12">
        <f>(S2210/(1+0.1)+Z2210)/(VLOOKUP(A2210,[1]选股结果!$A$2:$AY$3002,51,FALSE))</f>
        <v>0.792852059169133</v>
      </c>
      <c r="AG2210" s="16"/>
      <c r="AH2210" s="12">
        <f>AD2210/VLOOKUP(A2210,[1]选股结果!$A$2:$AX$3002,35,FALSE)</f>
        <v>1.63774454290747</v>
      </c>
      <c r="AI2210" s="10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S2210/(1+0.13)+Z2210)</f>
        <v>200451447.361947</v>
      </c>
      <c r="AJ2210" s="10">
        <f t="shared" si="145"/>
        <v>779439776.268053</v>
      </c>
      <c r="AK2210" s="18">
        <f>AD2210-VLOOKUP(A2210,[2]选股结果!$A$2:$G$4900,7,FALSE)</f>
        <v>979884940.06</v>
      </c>
    </row>
    <row r="2211" spans="1:37">
      <c r="A2211" s="5" t="s">
        <v>4455</v>
      </c>
      <c r="B2211" s="5" t="s">
        <v>4456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/>
      <c r="L2211" s="6">
        <v>0</v>
      </c>
      <c r="M2211" s="6">
        <v>0</v>
      </c>
      <c r="N2211" s="6"/>
      <c r="O2211" s="6">
        <v>0</v>
      </c>
      <c r="P2211" s="6">
        <v>338828531</v>
      </c>
      <c r="Q2211" s="6">
        <v>113794407</v>
      </c>
      <c r="R2211" s="6"/>
      <c r="S2211" s="6">
        <v>5260908117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5859496580</v>
      </c>
      <c r="AA2211" s="6">
        <v>206871311</v>
      </c>
      <c r="AB2211" s="10">
        <f t="shared" si="148"/>
        <v>11967998414</v>
      </c>
      <c r="AC2211" s="10">
        <f t="shared" si="146"/>
        <v>11666104539</v>
      </c>
      <c r="AD2211" s="10">
        <f t="shared" si="147"/>
        <v>301893875</v>
      </c>
      <c r="AE2211" s="12">
        <f>C2211/(1+0.13)/VLOOKUP(A2211,[1]选股结果!$A$2:$AX$3002,3,FALSE)</f>
        <v>0.701821698596334</v>
      </c>
      <c r="AF2211" s="12">
        <f>(S2211/(1+0.1)+Z2211)/(VLOOKUP(A2211,[1]选股结果!$A$2:$AY$3002,51,FALSE))</f>
        <v>0.696103528122269</v>
      </c>
      <c r="AG2211" s="16"/>
      <c r="AH2211" s="12">
        <f>AD2211/VLOOKUP(A2211,[1]选股结果!$A$2:$AX$3002,35,FALSE)</f>
        <v>-1.13465425302919</v>
      </c>
      <c r="AI2211" s="10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S2211/(1+0.13)+Z2211)</f>
        <v>4772989946</v>
      </c>
      <c r="AJ2211" s="10">
        <f t="shared" si="145"/>
        <v>-4471096071</v>
      </c>
      <c r="AK2211" s="18">
        <f>AD2211-VLOOKUP(A2211,[2]选股结果!$A$2:$G$4900,7,FALSE)</f>
        <v>301893875</v>
      </c>
    </row>
    <row r="2212" spans="1:37">
      <c r="A2212" s="5" t="s">
        <v>4457</v>
      </c>
      <c r="B2212" s="5" t="s">
        <v>4458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/>
      <c r="L2212" s="6">
        <v>0</v>
      </c>
      <c r="M2212" s="6">
        <v>0</v>
      </c>
      <c r="N2212" s="6"/>
      <c r="O2212" s="6">
        <v>0</v>
      </c>
      <c r="P2212" s="6">
        <v>96288048.83</v>
      </c>
      <c r="Q2212" s="6">
        <v>12041247.25</v>
      </c>
      <c r="R2212" s="6"/>
      <c r="S2212" s="6">
        <v>4033890064.95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685712245.17</v>
      </c>
      <c r="AA2212" s="6">
        <v>118262961.88</v>
      </c>
      <c r="AB2212" s="10">
        <f t="shared" si="148"/>
        <v>5887281641.39</v>
      </c>
      <c r="AC2212" s="10">
        <f t="shared" si="146"/>
        <v>4934153320.83</v>
      </c>
      <c r="AD2212" s="10">
        <f t="shared" si="147"/>
        <v>953128320.56</v>
      </c>
      <c r="AE2212" s="12">
        <f>C2212/(1+0.13)/VLOOKUP(A2212,[1]选股结果!$A$2:$AX$3002,3,FALSE)</f>
        <v>0.935709017793514</v>
      </c>
      <c r="AF2212" s="12">
        <f>(S2212/(1+0.1)+Z2212)/(VLOOKUP(A2212,[1]选股结果!$A$2:$AY$3002,51,FALSE))</f>
        <v>0.918515268632468</v>
      </c>
      <c r="AG2212" s="16"/>
      <c r="AH2212" s="12">
        <f>AD2212/VLOOKUP(A2212,[1]选股结果!$A$2:$AX$3002,35,FALSE)</f>
        <v>1.22574568570576</v>
      </c>
      <c r="AI2212" s="10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S2212/(1+0.13)+Z2212)</f>
        <v>483518364.140089</v>
      </c>
      <c r="AJ2212" s="10">
        <f t="shared" si="145"/>
        <v>469609956.419911</v>
      </c>
      <c r="AK2212" s="18">
        <f>AD2212-VLOOKUP(A2212,[2]选股结果!$A$2:$G$4900,7,FALSE)</f>
        <v>950657694.97</v>
      </c>
    </row>
    <row r="2213" spans="1:37">
      <c r="A2213" s="5" t="s">
        <v>4459</v>
      </c>
      <c r="B2213" s="5" t="s">
        <v>4460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/>
      <c r="L2213" s="6">
        <v>0</v>
      </c>
      <c r="M2213" s="6">
        <v>0</v>
      </c>
      <c r="N2213" s="6"/>
      <c r="O2213" s="6">
        <v>0</v>
      </c>
      <c r="P2213" s="6">
        <v>603340000</v>
      </c>
      <c r="Q2213" s="6">
        <v>532369000</v>
      </c>
      <c r="R2213" s="6"/>
      <c r="S2213" s="6">
        <v>5325984000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3050509000</v>
      </c>
      <c r="AA2213" s="6">
        <v>540480000</v>
      </c>
      <c r="AB2213" s="10">
        <f t="shared" si="148"/>
        <v>9453306000</v>
      </c>
      <c r="AC2213" s="10">
        <f t="shared" si="146"/>
        <v>9520313000</v>
      </c>
      <c r="AD2213" s="10">
        <f t="shared" si="147"/>
        <v>-67007000</v>
      </c>
      <c r="AE2213" s="12">
        <f>C2213/(1+0.13)/VLOOKUP(A2213,[1]选股结果!$A$2:$AX$3002,3,FALSE)</f>
        <v>0.924538638928794</v>
      </c>
      <c r="AF2213" s="12">
        <f>(S2213/(1+0.1)+Z2213)/(VLOOKUP(A2213,[1]选股结果!$A$2:$AY$3002,51,FALSE))</f>
        <v>0.96520892745757</v>
      </c>
      <c r="AG2213" s="16"/>
      <c r="AH2213" s="12">
        <f>AD2213/VLOOKUP(A2213,[1]选股结果!$A$2:$AX$3002,35,FALSE)</f>
        <v>-0.0751796268787333</v>
      </c>
      <c r="AI2213" s="10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S2213/(1+0.13)+Z2213)</f>
        <v>413022823.008849</v>
      </c>
      <c r="AJ2213" s="10">
        <f t="shared" si="145"/>
        <v>-480029823.008849</v>
      </c>
      <c r="AK2213" s="18">
        <f>AD2213-VLOOKUP(A2213,[2]选股结果!$A$2:$G$4900,7,FALSE)</f>
        <v>-66882000</v>
      </c>
    </row>
    <row r="2214" spans="1:37">
      <c r="A2214" s="5" t="s">
        <v>4461</v>
      </c>
      <c r="B2214" s="5" t="s">
        <v>4462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/>
      <c r="L2214" s="6">
        <v>0</v>
      </c>
      <c r="M2214" s="6">
        <v>0</v>
      </c>
      <c r="N2214" s="6"/>
      <c r="O2214" s="6">
        <v>0</v>
      </c>
      <c r="P2214" s="6">
        <v>290345763.37</v>
      </c>
      <c r="Q2214" s="6">
        <v>1063635166.11</v>
      </c>
      <c r="R2214" s="6"/>
      <c r="S2214" s="6">
        <v>5597933837.96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613325228.81</v>
      </c>
      <c r="AA2214" s="6">
        <v>845551000.57</v>
      </c>
      <c r="AB2214" s="10">
        <f t="shared" si="148"/>
        <v>8111784321.85</v>
      </c>
      <c r="AC2214" s="10">
        <f t="shared" si="146"/>
        <v>7347155830.71</v>
      </c>
      <c r="AD2214" s="10">
        <f t="shared" si="147"/>
        <v>764628491.139999</v>
      </c>
      <c r="AE2214" s="12">
        <f>C2214/(1+0.13)/VLOOKUP(A2214,[1]选股结果!$A$2:$AX$3002,3,FALSE)</f>
        <v>0.954603680702383</v>
      </c>
      <c r="AF2214" s="12">
        <f>(S2214/(1+0.1)+Z2214)/(VLOOKUP(A2214,[1]选股结果!$A$2:$AY$3002,51,FALSE))</f>
        <v>0.900694914697734</v>
      </c>
      <c r="AG2214" s="16"/>
      <c r="AH2214" s="12">
        <f>AD2214/VLOOKUP(A2214,[1]选股结果!$A$2:$AX$3002,35,FALSE)</f>
        <v>8.00077236846253</v>
      </c>
      <c r="AI2214" s="10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S2214/(1+0.13)+Z2214)</f>
        <v>763813734.18292</v>
      </c>
      <c r="AJ2214" s="10">
        <f t="shared" si="145"/>
        <v>814756.957078934</v>
      </c>
      <c r="AK2214" s="18">
        <f>AD2214-VLOOKUP(A2214,[2]选股结果!$A$2:$G$4900,7,FALSE)</f>
        <v>933357307.599999</v>
      </c>
    </row>
    <row r="2215" spans="1:37">
      <c r="A2215" s="5" t="s">
        <v>4463</v>
      </c>
      <c r="B2215" s="5" t="s">
        <v>4464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/>
      <c r="L2215" s="6">
        <v>0</v>
      </c>
      <c r="M2215" s="6">
        <v>0</v>
      </c>
      <c r="N2215" s="6"/>
      <c r="O2215" s="6">
        <v>0</v>
      </c>
      <c r="P2215" s="6">
        <v>68526454.98</v>
      </c>
      <c r="Q2215" s="6">
        <v>502364635.62</v>
      </c>
      <c r="R2215" s="6"/>
      <c r="S2215" s="6">
        <v>440503186.96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199440766.93</v>
      </c>
      <c r="AA2215" s="6">
        <v>447555587.28</v>
      </c>
      <c r="AB2215" s="10">
        <f t="shared" si="148"/>
        <v>1714888316.8</v>
      </c>
      <c r="AC2215" s="10">
        <f t="shared" si="146"/>
        <v>1156025996.15</v>
      </c>
      <c r="AD2215" s="10">
        <f t="shared" si="147"/>
        <v>558862320.65</v>
      </c>
      <c r="AE2215" s="12">
        <f>C2215/(1+0.13)/VLOOKUP(A2215,[1]选股结果!$A$2:$AX$3002,3,FALSE)</f>
        <v>0.8372993407983</v>
      </c>
      <c r="AF2215" s="12">
        <f>(S2215/(1+0.1)+Z2215)/(VLOOKUP(A2215,[1]选股结果!$A$2:$AY$3002,51,FALSE))</f>
        <v>0.629120212786672</v>
      </c>
      <c r="AG2215" s="16"/>
      <c r="AH2215" s="12">
        <f>AD2215/VLOOKUP(A2215,[1]选股结果!$A$2:$AX$3002,35,FALSE)</f>
        <v>5.24404647858197</v>
      </c>
      <c r="AI2215" s="10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S2215/(1+0.13)+Z2215)</f>
        <v>364284406.441858</v>
      </c>
      <c r="AJ2215" s="10">
        <f t="shared" si="145"/>
        <v>194577914.208142</v>
      </c>
      <c r="AK2215" s="18">
        <f>AD2215-VLOOKUP(A2215,[2]选股结果!$A$2:$G$4900,7,FALSE)</f>
        <v>558395020.77</v>
      </c>
    </row>
    <row r="2216" spans="1:37">
      <c r="A2216" s="5" t="s">
        <v>4465</v>
      </c>
      <c r="B2216" s="5" t="s">
        <v>4466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/>
      <c r="L2216" s="6">
        <v>0</v>
      </c>
      <c r="M2216" s="6">
        <v>0</v>
      </c>
      <c r="N2216" s="6"/>
      <c r="O2216" s="6">
        <v>0</v>
      </c>
      <c r="P2216" s="6">
        <v>513715666.59</v>
      </c>
      <c r="Q2216" s="6">
        <v>240950412.43</v>
      </c>
      <c r="R2216" s="6"/>
      <c r="S2216" s="6">
        <v>4422811837.68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609035370.29</v>
      </c>
      <c r="AA2216" s="6">
        <v>297006948.2</v>
      </c>
      <c r="AB2216" s="10">
        <f t="shared" si="148"/>
        <v>6872191626.62</v>
      </c>
      <c r="AC2216" s="10">
        <f t="shared" si="146"/>
        <v>5842569822.76</v>
      </c>
      <c r="AD2216" s="10">
        <f t="shared" si="147"/>
        <v>1029621803.86</v>
      </c>
      <c r="AE2216" s="12">
        <f>C2216/(1+0.13)/VLOOKUP(A2216,[1]选股结果!$A$2:$AX$3002,3,FALSE)</f>
        <v>0.728207189255904</v>
      </c>
      <c r="AF2216" s="12">
        <f>(S2216/(1+0.1)+Z2216)/(VLOOKUP(A2216,[1]选股结果!$A$2:$AY$3002,51,FALSE))</f>
        <v>0.636884262800661</v>
      </c>
      <c r="AG2216" s="16"/>
      <c r="AH2216" s="12">
        <f>AD2216/VLOOKUP(A2216,[1]选股结果!$A$2:$AX$3002,35,FALSE)</f>
        <v>1.29305988529353</v>
      </c>
      <c r="AI2216" s="10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S2216/(1+0.13)+Z2216)</f>
        <v>2746382756.93203</v>
      </c>
      <c r="AJ2216" s="10">
        <f t="shared" si="145"/>
        <v>-1716760953.07203</v>
      </c>
      <c r="AK2216" s="18">
        <f>AD2216-VLOOKUP(A2216,[2]选股结果!$A$2:$G$4900,7,FALSE)</f>
        <v>1030205208.49</v>
      </c>
    </row>
    <row r="2217" spans="1:37">
      <c r="A2217" s="5" t="s">
        <v>4467</v>
      </c>
      <c r="B2217" s="5" t="s">
        <v>4468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/>
      <c r="L2217" s="6">
        <v>0</v>
      </c>
      <c r="M2217" s="6">
        <v>0</v>
      </c>
      <c r="N2217" s="6"/>
      <c r="O2217" s="6">
        <v>0</v>
      </c>
      <c r="P2217" s="6">
        <v>129601036.52</v>
      </c>
      <c r="Q2217" s="6">
        <v>12718090.99</v>
      </c>
      <c r="R2217" s="6"/>
      <c r="S2217" s="6">
        <v>5105315200.73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340148912.54</v>
      </c>
      <c r="AA2217" s="6">
        <v>19344923.33</v>
      </c>
      <c r="AB2217" s="10">
        <f t="shared" si="148"/>
        <v>5976319861.08</v>
      </c>
      <c r="AC2217" s="10">
        <f t="shared" si="146"/>
        <v>5594410073.12</v>
      </c>
      <c r="AD2217" s="10">
        <f t="shared" si="147"/>
        <v>381909787.96</v>
      </c>
      <c r="AE2217" s="12">
        <f>C2217/(1+0.13)/VLOOKUP(A2217,[1]选股结果!$A$2:$AX$3002,3,FALSE)</f>
        <v>0.879162397341183</v>
      </c>
      <c r="AF2217" s="12">
        <f>(S2217/(1+0.1)+Z2217)/(VLOOKUP(A2217,[1]选股结果!$A$2:$AY$3002,51,FALSE))</f>
        <v>0.968316874207147</v>
      </c>
      <c r="AG2217" s="16"/>
      <c r="AH2217" s="12">
        <f>AD2217/VLOOKUP(A2217,[1]选股结果!$A$2:$AX$3002,35,FALSE)</f>
        <v>0.585120879494881</v>
      </c>
      <c r="AI2217" s="10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S2217/(1+0.13)+Z2217)</f>
        <v>286206136.086637</v>
      </c>
      <c r="AJ2217" s="10">
        <f t="shared" si="145"/>
        <v>95703651.8733625</v>
      </c>
      <c r="AK2217" s="18">
        <f>AD2217-VLOOKUP(A2217,[2]选股结果!$A$2:$G$4900,7,FALSE)</f>
        <v>382524768.73</v>
      </c>
    </row>
    <row r="2218" spans="1:37">
      <c r="A2218" s="5" t="s">
        <v>4469</v>
      </c>
      <c r="B2218" s="5" t="s">
        <v>4470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/>
      <c r="L2218" s="6">
        <v>0</v>
      </c>
      <c r="M2218" s="6">
        <v>0</v>
      </c>
      <c r="N2218" s="6"/>
      <c r="O2218" s="6">
        <v>0</v>
      </c>
      <c r="P2218" s="6">
        <v>25970270000</v>
      </c>
      <c r="Q2218" s="6">
        <v>9058398000</v>
      </c>
      <c r="R2218" s="6"/>
      <c r="S2218" s="6">
        <v>759902167000</v>
      </c>
      <c r="T2218" s="6">
        <v>750000000</v>
      </c>
      <c r="U2218" s="6">
        <v>0</v>
      </c>
      <c r="V2218" s="6">
        <v>0</v>
      </c>
      <c r="W2218" s="6">
        <v>0</v>
      </c>
      <c r="X2218" s="6">
        <v>564618000</v>
      </c>
      <c r="Y2218" s="6">
        <v>0</v>
      </c>
      <c r="Z2218" s="6">
        <v>56505979000</v>
      </c>
      <c r="AA2218" s="6">
        <v>47435195000</v>
      </c>
      <c r="AB2218" s="10">
        <f t="shared" si="148"/>
        <v>839917840000</v>
      </c>
      <c r="AC2218" s="10">
        <f t="shared" si="146"/>
        <v>891128229000</v>
      </c>
      <c r="AD2218" s="10">
        <f t="shared" si="147"/>
        <v>-51210389000</v>
      </c>
      <c r="AE2218" s="12">
        <f>C2218/(1+0.13)/VLOOKUP(A2218,[1]选股结果!$A$2:$AX$3002,3,FALSE)</f>
        <v>0.954778581368406</v>
      </c>
      <c r="AF2218" s="12">
        <f>(S2218/(1+0.1)+Z2218)/(VLOOKUP(A2218,[1]选股结果!$A$2:$AY$3002,51,FALSE))</f>
        <v>1.01517010312735</v>
      </c>
      <c r="AG2218" s="16"/>
      <c r="AH2218" s="12">
        <f>AD2218/VLOOKUP(A2218,[1]选股结果!$A$2:$AX$3002,35,FALSE)</f>
        <v>-2.59378066669027</v>
      </c>
      <c r="AI2218" s="10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S2218/(1+0.13)+Z2218)</f>
        <v>7172757194.69019</v>
      </c>
      <c r="AJ2218" s="10">
        <f t="shared" si="145"/>
        <v>-58383146194.6902</v>
      </c>
      <c r="AK2218" s="18">
        <f>AD2218-VLOOKUP(A2218,[2]选股结果!$A$2:$G$4900,7,FALSE)</f>
        <v>-50955149000</v>
      </c>
    </row>
    <row r="2219" spans="1:37">
      <c r="A2219" s="5" t="s">
        <v>4471</v>
      </c>
      <c r="B2219" s="5" t="s">
        <v>4472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/>
      <c r="L2219" s="6">
        <v>0</v>
      </c>
      <c r="M2219" s="6">
        <v>0</v>
      </c>
      <c r="N2219" s="6"/>
      <c r="O2219" s="6">
        <v>0</v>
      </c>
      <c r="P2219" s="6">
        <v>214048737.16</v>
      </c>
      <c r="Q2219" s="6">
        <v>323841065.77</v>
      </c>
      <c r="R2219" s="6"/>
      <c r="S2219" s="6">
        <v>4248894289.03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959524761.51</v>
      </c>
      <c r="AA2219" s="6">
        <v>441081284.18</v>
      </c>
      <c r="AB2219" s="10">
        <f t="shared" si="148"/>
        <v>6010939869.2</v>
      </c>
      <c r="AC2219" s="10">
        <f t="shared" si="146"/>
        <v>5863549071.88</v>
      </c>
      <c r="AD2219" s="10">
        <f t="shared" si="147"/>
        <v>147390797.320001</v>
      </c>
      <c r="AE2219" s="12">
        <f>C2219/(1+0.13)/VLOOKUP(A2219,[1]选股结果!$A$2:$AX$3002,3,FALSE)</f>
        <v>0.770970580194832</v>
      </c>
      <c r="AF2219" s="12">
        <f>(S2219/(1+0.1)+Z2219)/(VLOOKUP(A2219,[1]选股结果!$A$2:$AY$3002,51,FALSE))</f>
        <v>0.769790833585814</v>
      </c>
      <c r="AG2219" s="16"/>
      <c r="AH2219" s="12">
        <f>AD2219/VLOOKUP(A2219,[1]选股结果!$A$2:$AX$3002,35,FALSE)</f>
        <v>0.489189123154764</v>
      </c>
      <c r="AI2219" s="10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S2219/(1+0.13)+Z2219)</f>
        <v>1544633618.11053</v>
      </c>
      <c r="AJ2219" s="10">
        <f t="shared" si="145"/>
        <v>-1397242820.79053</v>
      </c>
      <c r="AK2219" s="18">
        <f>AD2219-VLOOKUP(A2219,[2]选股结果!$A$2:$G$4900,7,FALSE)</f>
        <v>147392680.810001</v>
      </c>
    </row>
    <row r="2220" spans="1:37">
      <c r="A2220" s="5" t="s">
        <v>4473</v>
      </c>
      <c r="B2220" s="5" t="s">
        <v>4474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/>
      <c r="L2220" s="6">
        <v>0</v>
      </c>
      <c r="M2220" s="6">
        <v>0</v>
      </c>
      <c r="N2220" s="6"/>
      <c r="O2220" s="6">
        <v>0</v>
      </c>
      <c r="P2220" s="6">
        <v>30165358.33</v>
      </c>
      <c r="Q2220" s="6">
        <v>25836329.35</v>
      </c>
      <c r="R2220" s="6"/>
      <c r="S2220" s="6">
        <v>2464247361.05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307994396.02</v>
      </c>
      <c r="AA2220" s="6">
        <v>137257108.03</v>
      </c>
      <c r="AB2220" s="10">
        <f t="shared" si="148"/>
        <v>2930388576.31</v>
      </c>
      <c r="AC2220" s="10">
        <f t="shared" si="146"/>
        <v>2939664223.43</v>
      </c>
      <c r="AD2220" s="10">
        <f t="shared" si="147"/>
        <v>-9275647.12000036</v>
      </c>
      <c r="AE2220" s="12">
        <f>C2220/(1+0.13)/VLOOKUP(A2220,[1]选股结果!$A$2:$AX$3002,3,FALSE)</f>
        <v>0.799760237784387</v>
      </c>
      <c r="AF2220" s="12">
        <f>(S2220/(1+0.1)+Z2220)/(VLOOKUP(A2220,[1]选股结果!$A$2:$AY$3002,51,FALSE))</f>
        <v>0.809131010898422</v>
      </c>
      <c r="AG2220" s="16"/>
      <c r="AH2220" s="12">
        <f>AD2220/VLOOKUP(A2220,[1]选股结果!$A$2:$AX$3002,35,FALSE)</f>
        <v>-0.812095908365274</v>
      </c>
      <c r="AI2220" s="10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S2220/(1+0.13)+Z2220)</f>
        <v>660584124.174601</v>
      </c>
      <c r="AJ2220" s="10">
        <f t="shared" si="145"/>
        <v>-669859771.294601</v>
      </c>
      <c r="AK2220" s="18">
        <f>AD2220-VLOOKUP(A2220,[2]选股结果!$A$2:$G$4900,7,FALSE)</f>
        <v>2708903.58999964</v>
      </c>
    </row>
    <row r="2221" spans="1:37">
      <c r="A2221" s="5" t="s">
        <v>4475</v>
      </c>
      <c r="B2221" s="5" t="s">
        <v>4476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/>
      <c r="L2221" s="6">
        <v>0</v>
      </c>
      <c r="M2221" s="6">
        <v>0</v>
      </c>
      <c r="N2221" s="6"/>
      <c r="O2221" s="6">
        <v>0</v>
      </c>
      <c r="P2221" s="6">
        <v>618830669.65</v>
      </c>
      <c r="Q2221" s="6">
        <v>410647140.44</v>
      </c>
      <c r="R2221" s="6"/>
      <c r="S2221" s="6">
        <v>1981113263.22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303816306.11</v>
      </c>
      <c r="AA2221" s="6">
        <v>389440853.51</v>
      </c>
      <c r="AB2221" s="10">
        <f t="shared" si="148"/>
        <v>3871780268.82</v>
      </c>
      <c r="AC2221" s="10">
        <f t="shared" si="146"/>
        <v>3293201092.49</v>
      </c>
      <c r="AD2221" s="10">
        <f t="shared" si="147"/>
        <v>578579176.33</v>
      </c>
      <c r="AE2221" s="12">
        <f>C2221/(1+0.13)/VLOOKUP(A2221,[1]选股结果!$A$2:$AX$3002,3,FALSE)</f>
        <v>1.17773823295626</v>
      </c>
      <c r="AF2221" s="12">
        <f>(S2221/(1+0.1)+Z2221)/(VLOOKUP(A2221,[1]选股结果!$A$2:$AY$3002,51,FALSE))</f>
        <v>1.62433815232113</v>
      </c>
      <c r="AG2221" s="16"/>
      <c r="AH2221" s="12">
        <f>AD2221/VLOOKUP(A2221,[1]选股结果!$A$2:$AX$3002,35,FALSE)</f>
        <v>0.438145972563788</v>
      </c>
      <c r="AI2221" s="10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S2221/(1+0.13)+Z2221)</f>
        <v>-761207120.930797</v>
      </c>
      <c r="AJ2221" s="10">
        <f t="shared" si="145"/>
        <v>1339786297.2608</v>
      </c>
      <c r="AK2221" s="18">
        <f>AD2221-VLOOKUP(A2221,[2]选股结果!$A$2:$G$4900,7,FALSE)</f>
        <v>578566743.06</v>
      </c>
    </row>
    <row r="2222" spans="1:37">
      <c r="A2222" s="5" t="s">
        <v>4477</v>
      </c>
      <c r="B2222" s="5" t="s">
        <v>4478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/>
      <c r="L2222" s="6">
        <v>0</v>
      </c>
      <c r="M2222" s="6">
        <v>0</v>
      </c>
      <c r="N2222" s="6"/>
      <c r="O2222" s="6">
        <v>0</v>
      </c>
      <c r="P2222" s="6">
        <v>154040375.74</v>
      </c>
      <c r="Q2222" s="6">
        <v>32057419.76</v>
      </c>
      <c r="R2222" s="6"/>
      <c r="S2222" s="6">
        <v>1574100743.58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386868912.13</v>
      </c>
      <c r="AA2222" s="6">
        <v>239249895.56</v>
      </c>
      <c r="AB2222" s="10">
        <f t="shared" si="148"/>
        <v>2691669173.21</v>
      </c>
      <c r="AC2222" s="10">
        <f t="shared" si="146"/>
        <v>2354259927.01</v>
      </c>
      <c r="AD2222" s="10">
        <f t="shared" si="147"/>
        <v>337409246.2</v>
      </c>
      <c r="AE2222" s="12">
        <f>C2222/(1+0.13)/VLOOKUP(A2222,[1]选股结果!$A$2:$AX$3002,3,FALSE)</f>
        <v>0.867544686058324</v>
      </c>
      <c r="AF2222" s="12">
        <f>(S2222/(1+0.1)+Z2222)/(VLOOKUP(A2222,[1]选股结果!$A$2:$AY$3002,51,FALSE))</f>
        <v>0.773460831619629</v>
      </c>
      <c r="AG2222" s="16"/>
      <c r="AH2222" s="12">
        <f>AD2222/VLOOKUP(A2222,[1]选股结果!$A$2:$AX$3002,35,FALSE)</f>
        <v>0.588050051914415</v>
      </c>
      <c r="AI2222" s="10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S2222/(1+0.13)+Z2222)</f>
        <v>570427521.82708</v>
      </c>
      <c r="AJ2222" s="10">
        <f t="shared" si="145"/>
        <v>-233018275.62708</v>
      </c>
      <c r="AK2222" s="18">
        <f>AD2222-VLOOKUP(A2222,[2]选股结果!$A$2:$G$4900,7,FALSE)</f>
        <v>341970022.29</v>
      </c>
    </row>
    <row r="2223" spans="1:37">
      <c r="A2223" s="5" t="s">
        <v>4479</v>
      </c>
      <c r="B2223" s="5" t="s">
        <v>4480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/>
      <c r="L2223" s="6">
        <v>0</v>
      </c>
      <c r="M2223" s="6">
        <v>0</v>
      </c>
      <c r="N2223" s="6"/>
      <c r="O2223" s="6">
        <v>0</v>
      </c>
      <c r="P2223" s="6">
        <v>118910781.48</v>
      </c>
      <c r="Q2223" s="6">
        <v>31753028.53</v>
      </c>
      <c r="R2223" s="6"/>
      <c r="S2223" s="6">
        <v>270594768.34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88441231.71</v>
      </c>
      <c r="AA2223" s="6">
        <v>45554330.95</v>
      </c>
      <c r="AB2223" s="10">
        <f t="shared" si="148"/>
        <v>990154272.66</v>
      </c>
      <c r="AC2223" s="10">
        <f t="shared" si="146"/>
        <v>523501112.48</v>
      </c>
      <c r="AD2223" s="10">
        <f t="shared" si="147"/>
        <v>466653160.18</v>
      </c>
      <c r="AE2223" s="12">
        <f>C2223/(1+0.13)/VLOOKUP(A2223,[1]选股结果!$A$2:$AX$3002,3,FALSE)</f>
        <v>1.04860915951366</v>
      </c>
      <c r="AF2223" s="12">
        <f>(S2223/(1+0.1)+Z2223)/(VLOOKUP(A2223,[1]选股结果!$A$2:$AY$3002,51,FALSE))</f>
        <v>0.839878136096518</v>
      </c>
      <c r="AG2223" s="16"/>
      <c r="AH2223" s="12">
        <f>AD2223/VLOOKUP(A2223,[1]选股结果!$A$2:$AX$3002,35,FALSE)</f>
        <v>1.69774335434003</v>
      </c>
      <c r="AI2223" s="10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S2223/(1+0.13)+Z2223)</f>
        <v>70290801.798938</v>
      </c>
      <c r="AJ2223" s="10">
        <f t="shared" si="145"/>
        <v>396362358.381062</v>
      </c>
      <c r="AK2223" s="18">
        <f>AD2223-VLOOKUP(A2223,[2]选股结果!$A$2:$G$4900,7,FALSE)</f>
        <v>466575610.07</v>
      </c>
    </row>
    <row r="2224" spans="1:37">
      <c r="A2224" s="5" t="s">
        <v>4481</v>
      </c>
      <c r="B2224" s="5" t="s">
        <v>4482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/>
      <c r="L2224" s="6">
        <v>0</v>
      </c>
      <c r="M2224" s="6">
        <v>0</v>
      </c>
      <c r="N2224" s="6"/>
      <c r="O2224" s="6">
        <v>0</v>
      </c>
      <c r="P2224" s="6">
        <v>14658581.63</v>
      </c>
      <c r="Q2224" s="6">
        <v>37701751.35</v>
      </c>
      <c r="R2224" s="6"/>
      <c r="S2224" s="6">
        <v>200857803.46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261300938.79</v>
      </c>
      <c r="AA2224" s="6">
        <v>104434544.85</v>
      </c>
      <c r="AB2224" s="10">
        <f t="shared" si="148"/>
        <v>608401560.54</v>
      </c>
      <c r="AC2224" s="10">
        <f t="shared" si="146"/>
        <v>581251868.73</v>
      </c>
      <c r="AD2224" s="10">
        <f t="shared" si="147"/>
        <v>27149691.8100001</v>
      </c>
      <c r="AE2224" s="12">
        <f>C2224/(1+0.13)/VLOOKUP(A2224,[1]选股结果!$A$2:$AX$3002,3,FALSE)</f>
        <v>0.929994396735108</v>
      </c>
      <c r="AF2224" s="12">
        <f>(S2224/(1+0.1)+Z2224)/(VLOOKUP(A2224,[1]选股结果!$A$2:$AY$3002,51,FALSE))</f>
        <v>0.79776743091595</v>
      </c>
      <c r="AG2224" s="16"/>
      <c r="AH2224" s="12">
        <f>AD2224/VLOOKUP(A2224,[1]选股结果!$A$2:$AX$3002,35,FALSE)</f>
        <v>10.0072624836737</v>
      </c>
      <c r="AI2224" s="10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S2224/(1+0.13)+Z2224)</f>
        <v>117375295.841327</v>
      </c>
      <c r="AJ2224" s="10">
        <f t="shared" si="145"/>
        <v>-90225604.0313274</v>
      </c>
      <c r="AK2224" s="18">
        <f>AD2224-VLOOKUP(A2224,[2]选股结果!$A$2:$G$4900,7,FALSE)</f>
        <v>27107628.4100001</v>
      </c>
    </row>
    <row r="2225" spans="1:37">
      <c r="A2225" s="5" t="s">
        <v>4483</v>
      </c>
      <c r="B2225" s="5" t="s">
        <v>4484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/>
      <c r="L2225" s="6">
        <v>0</v>
      </c>
      <c r="M2225" s="6">
        <v>0</v>
      </c>
      <c r="N2225" s="6"/>
      <c r="O2225" s="6">
        <v>0</v>
      </c>
      <c r="P2225" s="6">
        <v>171210221.96</v>
      </c>
      <c r="Q2225" s="6">
        <v>31960273.24</v>
      </c>
      <c r="R2225" s="6"/>
      <c r="S2225" s="6">
        <v>1015782617.79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501360148.13</v>
      </c>
      <c r="AA2225" s="6">
        <v>642790447.3</v>
      </c>
      <c r="AB2225" s="10">
        <f t="shared" si="148"/>
        <v>2367502977.33</v>
      </c>
      <c r="AC2225" s="10">
        <f t="shared" si="146"/>
        <v>2331143435.18</v>
      </c>
      <c r="AD2225" s="10">
        <f t="shared" si="147"/>
        <v>36359542.1499996</v>
      </c>
      <c r="AE2225" s="12">
        <f>C2225/(1+0.13)/VLOOKUP(A2225,[1]选股结果!$A$2:$AX$3002,3,FALSE)</f>
        <v>0.951555515682932</v>
      </c>
      <c r="AF2225" s="12">
        <f>(S2225/(1+0.1)+Z2225)/(VLOOKUP(A2225,[1]选股结果!$A$2:$AY$3002,51,FALSE))</f>
        <v>0.739987543250999</v>
      </c>
      <c r="AG2225" s="16"/>
      <c r="AH2225" s="12">
        <f>AD2225/VLOOKUP(A2225,[1]选股结果!$A$2:$AX$3002,35,FALSE)</f>
        <v>0.896364007106564</v>
      </c>
      <c r="AI2225" s="10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S2225/(1+0.13)+Z2225)</f>
        <v>525153500.51938</v>
      </c>
      <c r="AJ2225" s="10">
        <f t="shared" si="145"/>
        <v>-488793958.369381</v>
      </c>
      <c r="AK2225" s="18">
        <f>AD2225-VLOOKUP(A2225,[2]选股结果!$A$2:$G$4900,7,FALSE)</f>
        <v>36479911.8699996</v>
      </c>
    </row>
    <row r="2226" spans="1:37">
      <c r="A2226" s="5" t="s">
        <v>4485</v>
      </c>
      <c r="B2226" s="5" t="s">
        <v>4486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/>
      <c r="L2226" s="6">
        <v>0</v>
      </c>
      <c r="M2226" s="6">
        <v>0</v>
      </c>
      <c r="N2226" s="6"/>
      <c r="O2226" s="6">
        <v>0</v>
      </c>
      <c r="P2226" s="6">
        <v>413951488.77</v>
      </c>
      <c r="Q2226" s="6">
        <v>309452082.62</v>
      </c>
      <c r="R2226" s="6"/>
      <c r="S2226" s="6">
        <v>2985886081.42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737125660.06</v>
      </c>
      <c r="AA2226" s="6">
        <v>951461571.67</v>
      </c>
      <c r="AB2226" s="10">
        <f t="shared" si="148"/>
        <v>4512791473.17</v>
      </c>
      <c r="AC2226" s="10">
        <f t="shared" si="146"/>
        <v>5088424801.92</v>
      </c>
      <c r="AD2226" s="10">
        <f t="shared" si="147"/>
        <v>-575633328.75</v>
      </c>
      <c r="AE2226" s="12">
        <f>C2226/(1+0.13)/VLOOKUP(A2226,[1]选股结果!$A$2:$AX$3002,3,FALSE)</f>
        <v>0.702277202493026</v>
      </c>
      <c r="AF2226" s="12">
        <f>(S2226/(1+0.1)+Z2226)/(VLOOKUP(A2226,[1]选股结果!$A$2:$AY$3002,51,FALSE))</f>
        <v>0.76810425548384</v>
      </c>
      <c r="AG2226" s="16"/>
      <c r="AH2226" s="12">
        <f>AD2226/VLOOKUP(A2226,[1]选股结果!$A$2:$AX$3002,35,FALSE)</f>
        <v>-0.903686028190133</v>
      </c>
      <c r="AI2226" s="10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S2226/(1+0.13)+Z2226)</f>
        <v>1114115854.70646</v>
      </c>
      <c r="AJ2226" s="10">
        <f t="shared" si="145"/>
        <v>-1689749183.45646</v>
      </c>
      <c r="AK2226" s="18">
        <f>AD2226-VLOOKUP(A2226,[2]选股结果!$A$2:$G$4900,7,FALSE)</f>
        <v>-575907503.14</v>
      </c>
    </row>
    <row r="2227" spans="1:37">
      <c r="A2227" s="5" t="s">
        <v>4487</v>
      </c>
      <c r="B2227" s="5" t="s">
        <v>4488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/>
      <c r="L2227" s="6">
        <v>0</v>
      </c>
      <c r="M2227" s="6">
        <v>0</v>
      </c>
      <c r="N2227" s="6"/>
      <c r="O2227" s="6">
        <v>0</v>
      </c>
      <c r="P2227" s="6">
        <v>634773792.44</v>
      </c>
      <c r="Q2227" s="6">
        <v>161352582.28</v>
      </c>
      <c r="R2227" s="6"/>
      <c r="S2227" s="6">
        <v>4627563628.44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597735289.11</v>
      </c>
      <c r="AA2227" s="6">
        <v>46133995.16</v>
      </c>
      <c r="AB2227" s="10">
        <f t="shared" si="148"/>
        <v>8265139324.05</v>
      </c>
      <c r="AC2227" s="10">
        <f t="shared" si="146"/>
        <v>5906206705.15</v>
      </c>
      <c r="AD2227" s="10">
        <f t="shared" si="147"/>
        <v>2358932618.9</v>
      </c>
      <c r="AE2227" s="12">
        <f>C2227/(1+0.13)/VLOOKUP(A2227,[1]选股结果!$A$2:$AX$3002,3,FALSE)</f>
        <v>0.752050378362916</v>
      </c>
      <c r="AF2227" s="12">
        <f>(S2227/(1+0.1)+Z2227)/(VLOOKUP(A2227,[1]选股结果!$A$2:$AY$3002,51,FALSE))</f>
        <v>0.60899054704323</v>
      </c>
      <c r="AG2227" s="16"/>
      <c r="AH2227" s="12">
        <f>AD2227/VLOOKUP(A2227,[1]选股结果!$A$2:$AX$3002,35,FALSE)</f>
        <v>1.57889080481862</v>
      </c>
      <c r="AI2227" s="10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S2227/(1+0.13)+Z2227)</f>
        <v>3196543465.02319</v>
      </c>
      <c r="AJ2227" s="10">
        <f t="shared" si="145"/>
        <v>-837610846.123185</v>
      </c>
      <c r="AK2227" s="18">
        <f>AD2227-VLOOKUP(A2227,[2]选股结果!$A$2:$G$4900,7,FALSE)</f>
        <v>2359359886.78</v>
      </c>
    </row>
    <row r="2228" spans="1:37">
      <c r="A2228" s="5" t="s">
        <v>4489</v>
      </c>
      <c r="B2228" s="5" t="s">
        <v>4490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/>
      <c r="L2228" s="6">
        <v>0</v>
      </c>
      <c r="M2228" s="6">
        <v>0</v>
      </c>
      <c r="N2228" s="6"/>
      <c r="O2228" s="6">
        <v>0</v>
      </c>
      <c r="P2228" s="6">
        <v>187315539.69</v>
      </c>
      <c r="Q2228" s="6">
        <v>29528643.19</v>
      </c>
      <c r="R2228" s="6"/>
      <c r="S2228" s="6">
        <v>515271616.44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99459039.18</v>
      </c>
      <c r="AA2228" s="6">
        <v>149081913.33</v>
      </c>
      <c r="AB2228" s="10">
        <f t="shared" si="148"/>
        <v>896307788</v>
      </c>
      <c r="AC2228" s="10">
        <f t="shared" si="146"/>
        <v>951128108.64</v>
      </c>
      <c r="AD2228" s="10">
        <f t="shared" si="147"/>
        <v>-54820320.6400001</v>
      </c>
      <c r="AE2228" s="12">
        <f>C2228/(1+0.13)/VLOOKUP(A2228,[1]选股结果!$A$2:$AX$3002,3,FALSE)</f>
        <v>0.952519036331904</v>
      </c>
      <c r="AF2228" s="12">
        <f>(S2228/(1+0.1)+Z2228)/(VLOOKUP(A2228,[1]选股结果!$A$2:$AY$3002,51,FALSE))</f>
        <v>0.849309385787793</v>
      </c>
      <c r="AG2228" s="16"/>
      <c r="AH2228" s="12">
        <f>AD2228/VLOOKUP(A2228,[1]选股结果!$A$2:$AX$3002,35,FALSE)</f>
        <v>-0.589886691017651</v>
      </c>
      <c r="AI2228" s="10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S2228/(1+0.13)+Z2228)</f>
        <v>113194918.959646</v>
      </c>
      <c r="AJ2228" s="10">
        <f t="shared" si="145"/>
        <v>-168015239.599646</v>
      </c>
      <c r="AK2228" s="18">
        <f>AD2228-VLOOKUP(A2228,[2]选股结果!$A$2:$G$4900,7,FALSE)</f>
        <v>-55127781.8600001</v>
      </c>
    </row>
    <row r="2229" spans="1:37">
      <c r="A2229" s="5" t="s">
        <v>4491</v>
      </c>
      <c r="B2229" s="5" t="s">
        <v>4492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/>
      <c r="L2229" s="6">
        <v>0</v>
      </c>
      <c r="M2229" s="6">
        <v>0</v>
      </c>
      <c r="N2229" s="6"/>
      <c r="O2229" s="6">
        <v>0</v>
      </c>
      <c r="P2229" s="6">
        <v>1836076454</v>
      </c>
      <c r="Q2229" s="6">
        <v>484629490</v>
      </c>
      <c r="R2229" s="6"/>
      <c r="S2229" s="6">
        <v>6610116212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759034383</v>
      </c>
      <c r="AA2229" s="6">
        <v>280964823</v>
      </c>
      <c r="AB2229" s="10">
        <f t="shared" si="148"/>
        <v>13631758590</v>
      </c>
      <c r="AC2229" s="10">
        <f t="shared" si="146"/>
        <v>9486191872</v>
      </c>
      <c r="AD2229" s="10">
        <f t="shared" si="147"/>
        <v>4145566718</v>
      </c>
      <c r="AE2229" s="12">
        <f>C2229/(1+0.13)/VLOOKUP(A2229,[1]选股结果!$A$2:$AX$3002,3,FALSE)</f>
        <v>0.676668080168921</v>
      </c>
      <c r="AF2229" s="12">
        <f>(S2229/(1+0.1)+Z2229)/(VLOOKUP(A2229,[1]选股结果!$A$2:$AY$3002,51,FALSE))</f>
        <v>0.434526685178418</v>
      </c>
      <c r="AG2229" s="16"/>
      <c r="AH2229" s="12">
        <f>AD2229/VLOOKUP(A2229,[1]选股结果!$A$2:$AX$3002,35,FALSE)</f>
        <v>19.2311373447447</v>
      </c>
      <c r="AI2229" s="10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S2229/(1+0.13)+Z2229)</f>
        <v>8967404880.39823</v>
      </c>
      <c r="AJ2229" s="10">
        <f t="shared" si="145"/>
        <v>-4821838162.39823</v>
      </c>
      <c r="AK2229" s="18">
        <f>AD2229-VLOOKUP(A2229,[2]选股结果!$A$2:$G$4900,7,FALSE)</f>
        <v>4145566718</v>
      </c>
    </row>
    <row r="2230" spans="1:37">
      <c r="A2230" s="5" t="s">
        <v>4493</v>
      </c>
      <c r="B2230" s="5" t="s">
        <v>4494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/>
      <c r="L2230" s="6">
        <v>0</v>
      </c>
      <c r="M2230" s="6">
        <v>0</v>
      </c>
      <c r="N2230" s="6"/>
      <c r="O2230" s="6">
        <v>0</v>
      </c>
      <c r="P2230" s="6">
        <v>12551013.42</v>
      </c>
      <c r="Q2230" s="6">
        <v>27181498.16</v>
      </c>
      <c r="R2230" s="6"/>
      <c r="S2230" s="6">
        <v>1239688978.5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102546895.8</v>
      </c>
      <c r="AA2230" s="6">
        <v>32395602.8</v>
      </c>
      <c r="AB2230" s="10">
        <f t="shared" si="148"/>
        <v>1539827885.73</v>
      </c>
      <c r="AC2230" s="10">
        <f t="shared" si="146"/>
        <v>1387182490.52</v>
      </c>
      <c r="AD2230" s="10">
        <f t="shared" si="147"/>
        <v>152645395.21</v>
      </c>
      <c r="AE2230" s="12">
        <f>C2230/(1+0.13)/VLOOKUP(A2230,[1]选股结果!$A$2:$AX$3002,3,FALSE)</f>
        <v>2.55962415791396</v>
      </c>
      <c r="AF2230" s="12">
        <f>(S2230/(1+0.1)+Z2230)/(VLOOKUP(A2230,[1]选股结果!$A$2:$AY$3002,51,FALSE))</f>
        <v>2.45080418960503</v>
      </c>
      <c r="AG2230" s="16"/>
      <c r="AH2230" s="12">
        <f>AD2230/VLOOKUP(A2230,[1]选股结果!$A$2:$AX$3002,35,FALSE)</f>
        <v>956.108056247276</v>
      </c>
      <c r="AI2230" s="10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S2230/(1+0.13)+Z2230)</f>
        <v>-697929676.157876</v>
      </c>
      <c r="AJ2230" s="10">
        <f t="shared" si="145"/>
        <v>850575071.367876</v>
      </c>
      <c r="AK2230" s="18">
        <f>AD2230-VLOOKUP(A2230,[2]选股结果!$A$2:$G$4900,7,FALSE)</f>
        <v>153046069.77</v>
      </c>
    </row>
    <row r="2231" spans="1:37">
      <c r="A2231" s="5" t="s">
        <v>4495</v>
      </c>
      <c r="B2231" s="5" t="s">
        <v>4496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/>
      <c r="L2231" s="6">
        <v>0</v>
      </c>
      <c r="M2231" s="6">
        <v>0</v>
      </c>
      <c r="N2231" s="6"/>
      <c r="O2231" s="6">
        <v>0</v>
      </c>
      <c r="P2231" s="6">
        <v>1152221009.98</v>
      </c>
      <c r="Q2231" s="6">
        <v>1411645125.25</v>
      </c>
      <c r="R2231" s="6"/>
      <c r="S2231" s="6">
        <v>87844460508.47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4779049546.21</v>
      </c>
      <c r="AA2231" s="6">
        <v>1344308808.74</v>
      </c>
      <c r="AB2231" s="10">
        <f t="shared" si="148"/>
        <v>96835883032</v>
      </c>
      <c r="AC2231" s="10">
        <f t="shared" si="146"/>
        <v>95120039873.4</v>
      </c>
      <c r="AD2231" s="10">
        <f t="shared" si="147"/>
        <v>1715843158.59999</v>
      </c>
      <c r="AE2231" s="12">
        <f>C2231/(1+0.13)/VLOOKUP(A2231,[1]选股结果!$A$2:$AX$3002,3,FALSE)</f>
        <v>0.863320231121579</v>
      </c>
      <c r="AF2231" s="12">
        <f>(S2231/(1+0.1)+Z2231)/(VLOOKUP(A2231,[1]选股结果!$A$2:$AY$3002,51,FALSE))</f>
        <v>0.874850782153376</v>
      </c>
      <c r="AG2231" s="16"/>
      <c r="AH2231" s="12">
        <f>AD2231/VLOOKUP(A2231,[1]选股结果!$A$2:$AX$3002,35,FALSE)</f>
        <v>0.843981266523974</v>
      </c>
      <c r="AI2231" s="10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S2231/(1+0.13)+Z2231)</f>
        <v>14227731112.5754</v>
      </c>
      <c r="AJ2231" s="10">
        <f t="shared" si="145"/>
        <v>-12511887953.9754</v>
      </c>
      <c r="AK2231" s="18">
        <f>AD2231-VLOOKUP(A2231,[2]选股结果!$A$2:$G$4900,7,FALSE)</f>
        <v>1823153319.07999</v>
      </c>
    </row>
    <row r="2232" spans="1:37">
      <c r="A2232" s="5" t="s">
        <v>4497</v>
      </c>
      <c r="B2232" s="5" t="s">
        <v>4498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/>
      <c r="L2232" s="6">
        <v>0</v>
      </c>
      <c r="M2232" s="6">
        <v>0</v>
      </c>
      <c r="N2232" s="6"/>
      <c r="O2232" s="6">
        <v>0</v>
      </c>
      <c r="P2232" s="6">
        <v>87215895.85</v>
      </c>
      <c r="Q2232" s="6">
        <v>339398579.43</v>
      </c>
      <c r="R2232" s="6"/>
      <c r="S2232" s="6">
        <v>1598647727.74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238871698.66</v>
      </c>
      <c r="AA2232" s="6">
        <v>114904177.44</v>
      </c>
      <c r="AB2232" s="10">
        <f t="shared" si="148"/>
        <v>2306971633.97</v>
      </c>
      <c r="AC2232" s="10">
        <f t="shared" si="146"/>
        <v>2039639499.69</v>
      </c>
      <c r="AD2232" s="10">
        <f t="shared" si="147"/>
        <v>267332134.28</v>
      </c>
      <c r="AE2232" s="12">
        <f>C2232/(1+0.13)/VLOOKUP(A2232,[1]选股结果!$A$2:$AX$3002,3,FALSE)</f>
        <v>0.856903437340375</v>
      </c>
      <c r="AF2232" s="12">
        <f>(S2232/(1+0.1)+Z2232)/(VLOOKUP(A2232,[1]选股结果!$A$2:$AY$3002,51,FALSE))</f>
        <v>0.900370303843538</v>
      </c>
      <c r="AG2232" s="16"/>
      <c r="AH2232" s="12">
        <f>AD2232/VLOOKUP(A2232,[1]选股结果!$A$2:$AX$3002,35,FALSE)</f>
        <v>4.35803681060276</v>
      </c>
      <c r="AI2232" s="10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S2232/(1+0.13)+Z2232)</f>
        <v>225831190.735221</v>
      </c>
      <c r="AJ2232" s="10">
        <f t="shared" si="145"/>
        <v>41500943.5447791</v>
      </c>
      <c r="AK2232" s="18">
        <f>AD2232-VLOOKUP(A2232,[2]选股结果!$A$2:$G$4900,7,FALSE)</f>
        <v>263838645.1</v>
      </c>
    </row>
    <row r="2233" spans="1:37">
      <c r="A2233" s="5" t="s">
        <v>4499</v>
      </c>
      <c r="B2233" s="5" t="s">
        <v>4500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/>
      <c r="L2233" s="6">
        <v>0</v>
      </c>
      <c r="M2233" s="6">
        <v>0</v>
      </c>
      <c r="N2233" s="6"/>
      <c r="O2233" s="6">
        <v>0</v>
      </c>
      <c r="P2233" s="6">
        <v>6578841000</v>
      </c>
      <c r="Q2233" s="6">
        <v>1666542000</v>
      </c>
      <c r="R2233" s="6"/>
      <c r="S2233" s="6">
        <v>145800536000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6158625000</v>
      </c>
      <c r="AA2233" s="6">
        <v>4080479000</v>
      </c>
      <c r="AB2233" s="10">
        <f t="shared" si="148"/>
        <v>180274644000</v>
      </c>
      <c r="AC2233" s="10">
        <f t="shared" si="146"/>
        <v>162618481000</v>
      </c>
      <c r="AD2233" s="10">
        <f t="shared" si="147"/>
        <v>17656163000</v>
      </c>
      <c r="AE2233" s="12">
        <f>C2233/(1+0.13)/VLOOKUP(A2233,[1]选股结果!$A$2:$AX$3002,3,FALSE)</f>
        <v>0.810860913403454</v>
      </c>
      <c r="AF2233" s="12">
        <f>(S2233/(1+0.1)+Z2233)/(VLOOKUP(A2233,[1]选股结果!$A$2:$AY$3002,51,FALSE))</f>
        <v>0.775030367496023</v>
      </c>
      <c r="AG2233" s="16"/>
      <c r="AH2233" s="12">
        <f>AD2233/VLOOKUP(A2233,[1]选股结果!$A$2:$AX$3002,35,FALSE)</f>
        <v>2.22057392552619</v>
      </c>
      <c r="AI2233" s="10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S2233/(1+0.13)+Z2233)</f>
        <v>43780973991.1504</v>
      </c>
      <c r="AJ2233" s="10">
        <f t="shared" si="145"/>
        <v>-26124810991.1504</v>
      </c>
      <c r="AK2233" s="18">
        <f>AD2233-VLOOKUP(A2233,[2]选股结果!$A$2:$G$4900,7,FALSE)</f>
        <v>17688339000</v>
      </c>
    </row>
    <row r="2234" spans="1:37">
      <c r="A2234" s="5" t="s">
        <v>4501</v>
      </c>
      <c r="B2234" s="5" t="s">
        <v>4502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/>
      <c r="L2234" s="6">
        <v>0</v>
      </c>
      <c r="M2234" s="6">
        <v>0</v>
      </c>
      <c r="N2234" s="6"/>
      <c r="O2234" s="6">
        <v>0</v>
      </c>
      <c r="P2234" s="6">
        <v>21794662.55</v>
      </c>
      <c r="Q2234" s="6">
        <v>98437584.6</v>
      </c>
      <c r="R2234" s="6"/>
      <c r="S2234" s="6">
        <v>580082970.92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318354701.71</v>
      </c>
      <c r="AA2234" s="6">
        <v>97976660.02</v>
      </c>
      <c r="AB2234" s="10">
        <f t="shared" si="148"/>
        <v>985700187.3</v>
      </c>
      <c r="AC2234" s="10">
        <f t="shared" si="146"/>
        <v>1018208995.2</v>
      </c>
      <c r="AD2234" s="10">
        <f t="shared" si="147"/>
        <v>-32508807.8999997</v>
      </c>
      <c r="AE2234" s="12">
        <f>C2234/(1+0.13)/VLOOKUP(A2234,[1]选股结果!$A$2:$AX$3002,3,FALSE)</f>
        <v>1.08034705880501</v>
      </c>
      <c r="AF2234" s="12">
        <f>(S2234/(1+0.1)+Z2234)/(VLOOKUP(A2234,[1]选股结果!$A$2:$AY$3002,51,FALSE))</f>
        <v>1.09825438385768</v>
      </c>
      <c r="AG2234" s="16"/>
      <c r="AH2234" s="12">
        <f>AD2234/VLOOKUP(A2234,[1]选股结果!$A$2:$AX$3002,35,FALSE)</f>
        <v>0.823807703874808</v>
      </c>
      <c r="AI2234" s="10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S2234/(1+0.13)+Z2234)</f>
        <v>-61659685.2261062</v>
      </c>
      <c r="AJ2234" s="10">
        <f t="shared" si="145"/>
        <v>29150877.3261064</v>
      </c>
      <c r="AK2234" s="18">
        <f>AD2234-VLOOKUP(A2234,[2]选股结果!$A$2:$G$4900,7,FALSE)</f>
        <v>-32393391.2699997</v>
      </c>
    </row>
    <row r="2235" spans="1:37">
      <c r="A2235" s="5" t="s">
        <v>4503</v>
      </c>
      <c r="B2235" s="5" t="s">
        <v>4504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/>
      <c r="L2235" s="6">
        <v>0</v>
      </c>
      <c r="M2235" s="6">
        <v>0</v>
      </c>
      <c r="N2235" s="6"/>
      <c r="O2235" s="6">
        <v>0</v>
      </c>
      <c r="P2235" s="6">
        <v>5439587116.99</v>
      </c>
      <c r="Q2235" s="6">
        <v>1576027427.64</v>
      </c>
      <c r="R2235" s="6"/>
      <c r="S2235" s="6">
        <v>153902873057.79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5738947719.63</v>
      </c>
      <c r="AA2235" s="6">
        <v>9076905800.67</v>
      </c>
      <c r="AB2235" s="10">
        <f t="shared" si="148"/>
        <v>177008088583.3</v>
      </c>
      <c r="AC2235" s="10">
        <f t="shared" si="146"/>
        <v>174158313695.08</v>
      </c>
      <c r="AD2235" s="10">
        <f t="shared" si="147"/>
        <v>2849774888.22</v>
      </c>
      <c r="AE2235" s="12">
        <f>C2235/(1+0.13)/VLOOKUP(A2235,[1]选股结果!$A$2:$AX$3002,3,FALSE)</f>
        <v>0.96444677045393</v>
      </c>
      <c r="AF2235" s="12">
        <f>(S2235/(1+0.1)+Z2235)/(VLOOKUP(A2235,[1]选股结果!$A$2:$AY$3002,51,FALSE))</f>
        <v>0.940287952160715</v>
      </c>
      <c r="AG2235" s="16"/>
      <c r="AH2235" s="12">
        <f>AD2235/VLOOKUP(A2235,[1]选股结果!$A$2:$AX$3002,35,FALSE)</f>
        <v>0.559604772064171</v>
      </c>
      <c r="AI2235" s="10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S2235/(1+0.13)+Z2235)</f>
        <v>12963869161.8656</v>
      </c>
      <c r="AJ2235" s="10">
        <f t="shared" si="145"/>
        <v>-10114094273.6456</v>
      </c>
      <c r="AK2235" s="18">
        <f>AD2235-VLOOKUP(A2235,[2]选股结果!$A$2:$G$4900,7,FALSE)</f>
        <v>2856165105.81</v>
      </c>
    </row>
    <row r="2236" spans="1:37">
      <c r="A2236" s="5" t="s">
        <v>4505</v>
      </c>
      <c r="B2236" s="5" t="s">
        <v>4506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/>
      <c r="L2236" s="6">
        <v>0</v>
      </c>
      <c r="M2236" s="6">
        <v>0</v>
      </c>
      <c r="N2236" s="6"/>
      <c r="O2236" s="6">
        <v>0</v>
      </c>
      <c r="P2236" s="6">
        <v>266224098.79</v>
      </c>
      <c r="Q2236" s="6">
        <v>251056115.88</v>
      </c>
      <c r="R2236" s="6"/>
      <c r="S2236" s="6">
        <v>4834947835.51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843635652.01</v>
      </c>
      <c r="AA2236" s="6">
        <v>340891358.42</v>
      </c>
      <c r="AB2236" s="10">
        <f t="shared" si="148"/>
        <v>6412052180.21</v>
      </c>
      <c r="AC2236" s="10">
        <f t="shared" si="146"/>
        <v>6285698944.73</v>
      </c>
      <c r="AD2236" s="10">
        <f t="shared" si="147"/>
        <v>126353235.48</v>
      </c>
      <c r="AE2236" s="12">
        <f>C2236/(1+0.13)/VLOOKUP(A2236,[1]选股结果!$A$2:$AX$3002,3,FALSE)</f>
        <v>0.993702518683582</v>
      </c>
      <c r="AF2236" s="12">
        <f>(S2236/(1+0.1)+Z2236)/(VLOOKUP(A2236,[1]选股结果!$A$2:$AY$3002,51,FALSE))</f>
        <v>0.999670642471633</v>
      </c>
      <c r="AG2236" s="16"/>
      <c r="AH2236" s="12">
        <f>AD2236/VLOOKUP(A2236,[1]选股结果!$A$2:$AX$3002,35,FALSE)</f>
        <v>0.874233046943998</v>
      </c>
      <c r="AI2236" s="10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S2236/(1+0.13)+Z2236)</f>
        <v>118418311.188582</v>
      </c>
      <c r="AJ2236" s="10">
        <f t="shared" si="145"/>
        <v>7934924.29141712</v>
      </c>
      <c r="AK2236" s="18">
        <f>AD2236-VLOOKUP(A2236,[2]选股结果!$A$2:$G$4900,7,FALSE)</f>
        <v>129486502.42</v>
      </c>
    </row>
    <row r="2237" spans="1:37">
      <c r="A2237" s="5" t="s">
        <v>4507</v>
      </c>
      <c r="B2237" s="5" t="s">
        <v>4508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/>
      <c r="L2237" s="6">
        <v>0</v>
      </c>
      <c r="M2237" s="6">
        <v>0</v>
      </c>
      <c r="N2237" s="6"/>
      <c r="O2237" s="6">
        <v>0</v>
      </c>
      <c r="P2237" s="6">
        <v>361088147.73</v>
      </c>
      <c r="Q2237" s="6">
        <v>206162178.9</v>
      </c>
      <c r="R2237" s="6"/>
      <c r="S2237" s="6">
        <v>64755001633.52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887832611.29</v>
      </c>
      <c r="AA2237" s="6">
        <v>316780588.1</v>
      </c>
      <c r="AB2237" s="10">
        <f t="shared" si="148"/>
        <v>62400701415.87</v>
      </c>
      <c r="AC2237" s="10">
        <f t="shared" si="146"/>
        <v>66320702980.64</v>
      </c>
      <c r="AD2237" s="10">
        <f t="shared" si="147"/>
        <v>-3920001564.77</v>
      </c>
      <c r="AE2237" s="12">
        <f>C2237/(1+0.13)/VLOOKUP(A2237,[1]选股结果!$A$2:$AX$3002,3,FALSE)</f>
        <v>0.939553385506418</v>
      </c>
      <c r="AF2237" s="12">
        <f>(S2237/(1+0.1)+Z2237)/(VLOOKUP(A2237,[1]选股结果!$A$2:$AY$3002,51,FALSE))</f>
        <v>1.03576973890634</v>
      </c>
      <c r="AG2237" s="16"/>
      <c r="AH2237" s="12">
        <f>AD2237/VLOOKUP(A2237,[1]选股结果!$A$2:$AX$3002,35,FALSE)</f>
        <v>-10.029447579949</v>
      </c>
      <c r="AI2237" s="10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S2237/(1+0.13)+Z2237)</f>
        <v>-500769058.006195</v>
      </c>
      <c r="AJ2237" s="10">
        <f t="shared" si="145"/>
        <v>-3419232506.7638</v>
      </c>
      <c r="AK2237" s="18">
        <f>AD2237-VLOOKUP(A2237,[2]选股结果!$A$2:$G$4900,7,FALSE)</f>
        <v>-3921874357.71</v>
      </c>
    </row>
    <row r="2238" spans="1:37">
      <c r="A2238" s="5" t="s">
        <v>4509</v>
      </c>
      <c r="B2238" s="5" t="s">
        <v>4510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/>
      <c r="L2238" s="6">
        <v>0</v>
      </c>
      <c r="M2238" s="6">
        <v>0</v>
      </c>
      <c r="N2238" s="6"/>
      <c r="O2238" s="6">
        <v>0</v>
      </c>
      <c r="P2238" s="6">
        <v>1432907033.42</v>
      </c>
      <c r="Q2238" s="6">
        <v>4754233888.89</v>
      </c>
      <c r="R2238" s="6"/>
      <c r="S2238" s="6">
        <v>49318724517.7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6921898952.66</v>
      </c>
      <c r="AA2238" s="6">
        <v>2954793841.05</v>
      </c>
      <c r="AB2238" s="10">
        <f t="shared" si="148"/>
        <v>57604297725.59</v>
      </c>
      <c r="AC2238" s="10">
        <f t="shared" si="146"/>
        <v>60628324344.83</v>
      </c>
      <c r="AD2238" s="10">
        <f t="shared" si="147"/>
        <v>-3024026619.24001</v>
      </c>
      <c r="AE2238" s="12">
        <f>C2238/(1+0.13)/VLOOKUP(A2238,[1]选股结果!$A$2:$AX$3002,3,FALSE)</f>
        <v>0.727883113327077</v>
      </c>
      <c r="AF2238" s="12">
        <f>(S2238/(1+0.1)+Z2238)/(VLOOKUP(A2238,[1]选股结果!$A$2:$AY$3002,51,FALSE))</f>
        <v>0.842930774374174</v>
      </c>
      <c r="AG2238" s="16"/>
      <c r="AH2238" s="12">
        <f>AD2238/VLOOKUP(A2238,[1]选股结果!$A$2:$AX$3002,35,FALSE)</f>
        <v>-2.10168971664063</v>
      </c>
      <c r="AI2238" s="10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S2238/(1+0.13)+Z2238)</f>
        <v>10834580548.9232</v>
      </c>
      <c r="AJ2238" s="10">
        <f t="shared" si="145"/>
        <v>-13858607168.1632</v>
      </c>
      <c r="AK2238" s="18">
        <f>AD2238-VLOOKUP(A2238,[2]选股结果!$A$2:$G$4900,7,FALSE)</f>
        <v>-3025442473.16001</v>
      </c>
    </row>
    <row r="2239" spans="1:37">
      <c r="A2239" s="5" t="s">
        <v>4511</v>
      </c>
      <c r="B2239" s="5" t="s">
        <v>4512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/>
      <c r="L2239" s="6">
        <v>0</v>
      </c>
      <c r="M2239" s="6">
        <v>0</v>
      </c>
      <c r="N2239" s="6"/>
      <c r="O2239" s="6">
        <v>0</v>
      </c>
      <c r="P2239" s="6">
        <v>969814093.4</v>
      </c>
      <c r="Q2239" s="6">
        <v>487489385.44</v>
      </c>
      <c r="R2239" s="6"/>
      <c r="S2239" s="6">
        <v>11981569485.5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1064163290.61</v>
      </c>
      <c r="AA2239" s="6">
        <v>1362047745.5</v>
      </c>
      <c r="AB2239" s="10">
        <f t="shared" si="148"/>
        <v>17679168702.02</v>
      </c>
      <c r="AC2239" s="10">
        <f t="shared" si="146"/>
        <v>15377594615.01</v>
      </c>
      <c r="AD2239" s="10">
        <f t="shared" si="147"/>
        <v>2301574087.01</v>
      </c>
      <c r="AE2239" s="12">
        <f>C2239/(1+0.13)/VLOOKUP(A2239,[1]选股结果!$A$2:$AX$3002,3,FALSE)</f>
        <v>0.825510386547854</v>
      </c>
      <c r="AF2239" s="12">
        <f>(S2239/(1+0.1)+Z2239)/(VLOOKUP(A2239,[1]选股结果!$A$2:$AY$3002,51,FALSE))</f>
        <v>0.723171456215789</v>
      </c>
      <c r="AG2239" s="16"/>
      <c r="AH2239" s="12">
        <f>AD2239/VLOOKUP(A2239,[1]选股结果!$A$2:$AX$3002,35,FALSE)</f>
        <v>1.248181290423</v>
      </c>
      <c r="AI2239" s="10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S2239/(1+0.13)+Z2239)</f>
        <v>4866100318.68434</v>
      </c>
      <c r="AJ2239" s="10">
        <f t="shared" si="145"/>
        <v>-2564526231.67434</v>
      </c>
      <c r="AK2239" s="18">
        <f>AD2239-VLOOKUP(A2239,[2]选股结果!$A$2:$G$4900,7,FALSE)</f>
        <v>2298228574.84</v>
      </c>
    </row>
    <row r="2240" spans="1:37">
      <c r="A2240" s="5" t="s">
        <v>4513</v>
      </c>
      <c r="B2240" s="5" t="s">
        <v>4514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/>
      <c r="L2240" s="6">
        <v>0</v>
      </c>
      <c r="M2240" s="6">
        <v>0</v>
      </c>
      <c r="N2240" s="6"/>
      <c r="O2240" s="6">
        <v>0</v>
      </c>
      <c r="P2240" s="6">
        <v>47345729.08</v>
      </c>
      <c r="Q2240" s="6">
        <v>17516281.84</v>
      </c>
      <c r="R2240" s="6"/>
      <c r="S2240" s="6">
        <v>534853709.53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143522142.54</v>
      </c>
      <c r="AA2240" s="6">
        <v>34294123.41</v>
      </c>
      <c r="AB2240" s="10">
        <f t="shared" si="148"/>
        <v>869080158.91</v>
      </c>
      <c r="AC2240" s="10">
        <f t="shared" si="146"/>
        <v>760015704.56</v>
      </c>
      <c r="AD2240" s="10">
        <f t="shared" si="147"/>
        <v>109064454.35</v>
      </c>
      <c r="AE2240" s="12">
        <f>C2240/(1+0.13)/VLOOKUP(A2240,[1]选股结果!$A$2:$AX$3002,3,FALSE)</f>
        <v>1.02975896289304</v>
      </c>
      <c r="AF2240" s="12">
        <f>(S2240/(1+0.1)+Z2240)/(VLOOKUP(A2240,[1]选股结果!$A$2:$AY$3002,51,FALSE))</f>
        <v>0.937210972389352</v>
      </c>
      <c r="AG2240" s="16"/>
      <c r="AH2240" s="12">
        <f>AD2240/VLOOKUP(A2240,[1]选股结果!$A$2:$AX$3002,35,FALSE)</f>
        <v>1.41004434890597</v>
      </c>
      <c r="AI2240" s="10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S2240/(1+0.13)+Z2240)</f>
        <v>55099454.9192921</v>
      </c>
      <c r="AJ2240" s="10">
        <f t="shared" si="145"/>
        <v>53964999.4307081</v>
      </c>
      <c r="AK2240" s="18">
        <f>AD2240-VLOOKUP(A2240,[2]选股结果!$A$2:$G$4900,7,FALSE)</f>
        <v>115026215.3</v>
      </c>
    </row>
    <row r="2241" spans="1:37">
      <c r="A2241" s="5" t="s">
        <v>4515</v>
      </c>
      <c r="B2241" s="5" t="s">
        <v>4516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/>
      <c r="L2241" s="6">
        <v>0</v>
      </c>
      <c r="M2241" s="6">
        <v>0</v>
      </c>
      <c r="N2241" s="6"/>
      <c r="O2241" s="6">
        <v>0</v>
      </c>
      <c r="P2241" s="6">
        <v>8979315000</v>
      </c>
      <c r="Q2241" s="6">
        <v>7000605000</v>
      </c>
      <c r="R2241" s="6"/>
      <c r="S2241" s="6">
        <v>292368041000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18279749000</v>
      </c>
      <c r="AA2241" s="6">
        <v>19210926000</v>
      </c>
      <c r="AB2241" s="10">
        <f t="shared" si="148"/>
        <v>336377217000</v>
      </c>
      <c r="AC2241" s="10">
        <f t="shared" si="146"/>
        <v>338838031000</v>
      </c>
      <c r="AD2241" s="10">
        <f t="shared" si="147"/>
        <v>-2460814000</v>
      </c>
      <c r="AE2241" s="12">
        <f>C2241/(1+0.13)/VLOOKUP(A2241,[1]选股结果!$A$2:$AX$3002,3,FALSE)</f>
        <v>0.834031466944527</v>
      </c>
      <c r="AF2241" s="12">
        <f>(S2241/(1+0.1)+Z2241)/(VLOOKUP(A2241,[1]选股结果!$A$2:$AY$3002,51,FALSE))</f>
        <v>0.847867561619685</v>
      </c>
      <c r="AG2241" s="16"/>
      <c r="AH2241" s="12">
        <f>AD2241/VLOOKUP(A2241,[1]选股结果!$A$2:$AX$3002,35,FALSE)</f>
        <v>-0.298390871386603</v>
      </c>
      <c r="AI2241" s="10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S2241/(1+0.13)+Z2241)</f>
        <v>58026680353.9823</v>
      </c>
      <c r="AJ2241" s="10">
        <f t="shared" si="145"/>
        <v>-60487494353.9823</v>
      </c>
      <c r="AK2241" s="18">
        <f>AD2241-VLOOKUP(A2241,[2]选股结果!$A$2:$G$4900,7,FALSE)</f>
        <v>-2023372000</v>
      </c>
    </row>
    <row r="2242" spans="1:37">
      <c r="A2242" s="5" t="s">
        <v>4517</v>
      </c>
      <c r="B2242" s="5" t="s">
        <v>4518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/>
      <c r="L2242" s="6">
        <v>0</v>
      </c>
      <c r="M2242" s="6">
        <v>0</v>
      </c>
      <c r="N2242" s="6"/>
      <c r="O2242" s="6">
        <v>0</v>
      </c>
      <c r="P2242" s="6">
        <v>45528539.94</v>
      </c>
      <c r="Q2242" s="6">
        <v>21777693.19</v>
      </c>
      <c r="R2242" s="6"/>
      <c r="S2242" s="6">
        <v>43362820.5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20789863.45</v>
      </c>
      <c r="AA2242" s="6">
        <v>16180840.39</v>
      </c>
      <c r="AB2242" s="10">
        <f t="shared" si="148"/>
        <v>505802714.77</v>
      </c>
      <c r="AC2242" s="10">
        <f t="shared" si="146"/>
        <v>125862064.28</v>
      </c>
      <c r="AD2242" s="10">
        <f t="shared" si="147"/>
        <v>379940650.49</v>
      </c>
      <c r="AE2242" s="12">
        <f>C2242/(1+0.13)/VLOOKUP(A2242,[1]选股结果!$A$2:$AX$3002,3,FALSE)</f>
        <v>0.394221593742435</v>
      </c>
      <c r="AF2242" s="12">
        <f>(S2242/(1+0.1)+Z2242)/(VLOOKUP(A2242,[1]选股结果!$A$2:$AY$3002,51,FALSE))</f>
        <v>0.120514691781105</v>
      </c>
      <c r="AG2242" s="16"/>
      <c r="AH2242" s="12">
        <f>AD2242/VLOOKUP(A2242,[1]选股结果!$A$2:$AX$3002,35,FALSE)</f>
        <v>0.961002190961454</v>
      </c>
      <c r="AI2242" s="10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S2242/(1+0.13)+Z2242)</f>
        <v>440448151.366372</v>
      </c>
      <c r="AJ2242" s="10">
        <f t="shared" si="145"/>
        <v>-60507500.8763717</v>
      </c>
      <c r="AK2242" s="18">
        <f>AD2242-VLOOKUP(A2242,[2]选股结果!$A$2:$G$4900,7,FALSE)</f>
        <v>379939920.12</v>
      </c>
    </row>
    <row r="2243" spans="1:37">
      <c r="A2243" s="5" t="s">
        <v>4519</v>
      </c>
      <c r="B2243" s="5" t="s">
        <v>4520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/>
      <c r="L2243" s="6">
        <v>0</v>
      </c>
      <c r="M2243" s="6">
        <v>0</v>
      </c>
      <c r="N2243" s="6"/>
      <c r="O2243" s="6">
        <v>0</v>
      </c>
      <c r="P2243" s="6">
        <v>7792101097.21</v>
      </c>
      <c r="Q2243" s="6">
        <v>2910404281.08</v>
      </c>
      <c r="R2243" s="6"/>
      <c r="S2243" s="6">
        <v>80094104746.76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7842261018.61</v>
      </c>
      <c r="AA2243" s="6">
        <v>4554559164.97</v>
      </c>
      <c r="AB2243" s="10">
        <f t="shared" si="148"/>
        <v>115393636603.88</v>
      </c>
      <c r="AC2243" s="10">
        <f t="shared" si="146"/>
        <v>100283026027.55</v>
      </c>
      <c r="AD2243" s="10">
        <f t="shared" si="147"/>
        <v>15110610576.33</v>
      </c>
      <c r="AE2243" s="12">
        <f>C2243/(1+0.13)/VLOOKUP(A2243,[1]选股结果!$A$2:$AX$3002,3,FALSE)</f>
        <v>1.09631816118953</v>
      </c>
      <c r="AF2243" s="12">
        <f>(S2243/(1+0.1)+Z2243)/(VLOOKUP(A2243,[1]选股结果!$A$2:$AY$3002,51,FALSE))</f>
        <v>0.921385124591358</v>
      </c>
      <c r="AG2243" s="16"/>
      <c r="AH2243" s="12">
        <f>AD2243/VLOOKUP(A2243,[1]选股结果!$A$2:$AX$3002,35,FALSE)</f>
        <v>3.68040263124129</v>
      </c>
      <c r="AI2243" s="10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S2243/(1+0.13)+Z2243)</f>
        <v>8814776543.7431</v>
      </c>
      <c r="AJ2243" s="10">
        <f t="shared" ref="AJ2243:AJ2306" si="149">AD2243-AI2243</f>
        <v>6295834032.5869</v>
      </c>
      <c r="AK2243" s="18">
        <f>AD2243-VLOOKUP(A2243,[2]选股结果!$A$2:$G$4900,7,FALSE)</f>
        <v>15096623091.9</v>
      </c>
    </row>
    <row r="2244" spans="1:37">
      <c r="A2244" s="5" t="s">
        <v>4521</v>
      </c>
      <c r="B2244" s="5" t="s">
        <v>4522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/>
      <c r="L2244" s="6">
        <v>0</v>
      </c>
      <c r="M2244" s="6">
        <v>0</v>
      </c>
      <c r="N2244" s="6"/>
      <c r="O2244" s="6">
        <v>0</v>
      </c>
      <c r="P2244" s="6">
        <v>1327107196</v>
      </c>
      <c r="Q2244" s="6">
        <v>195245742.64</v>
      </c>
      <c r="R2244" s="6"/>
      <c r="S2244" s="6">
        <v>2761743991.92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907467935.91</v>
      </c>
      <c r="AA2244" s="6">
        <v>238902378.96</v>
      </c>
      <c r="AB2244" s="10">
        <f t="shared" si="148"/>
        <v>9172278724.35</v>
      </c>
      <c r="AC2244" s="10">
        <f t="shared" si="146"/>
        <v>5235221502.79</v>
      </c>
      <c r="AD2244" s="10">
        <f t="shared" si="147"/>
        <v>3937057221.56</v>
      </c>
      <c r="AE2244" s="12">
        <f>C2244/(1+0.13)/VLOOKUP(A2244,[1]选股结果!$A$2:$AX$3002,3,FALSE)</f>
        <v>0.737908409880985</v>
      </c>
      <c r="AF2244" s="12">
        <f>(S2244/(1+0.1)+Z2244)/(VLOOKUP(A2244,[1]选股结果!$A$2:$AY$3002,51,FALSE))</f>
        <v>0.517599873394461</v>
      </c>
      <c r="AG2244" s="16"/>
      <c r="AH2244" s="12">
        <f>AD2244/VLOOKUP(A2244,[1]选股结果!$A$2:$AX$3002,35,FALSE)</f>
        <v>1.10254194255896</v>
      </c>
      <c r="AI2244" s="10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S2244/(1+0.13)+Z2244)</f>
        <v>3252346087.87239</v>
      </c>
      <c r="AJ2244" s="10">
        <f t="shared" si="149"/>
        <v>684711133.68761</v>
      </c>
      <c r="AK2244" s="18">
        <f>AD2244-VLOOKUP(A2244,[2]选股结果!$A$2:$G$4900,7,FALSE)</f>
        <v>3937641563.95</v>
      </c>
    </row>
    <row r="2245" spans="1:37">
      <c r="A2245" s="5" t="s">
        <v>4523</v>
      </c>
      <c r="B2245" s="5" t="s">
        <v>4524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/>
      <c r="L2245" s="6">
        <v>0</v>
      </c>
      <c r="M2245" s="6">
        <v>0</v>
      </c>
      <c r="N2245" s="6"/>
      <c r="O2245" s="6">
        <v>0</v>
      </c>
      <c r="P2245" s="6">
        <v>2405435460.15</v>
      </c>
      <c r="Q2245" s="6">
        <v>283860829.92</v>
      </c>
      <c r="R2245" s="6"/>
      <c r="S2245" s="6">
        <v>5671579699.04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6374913864.66</v>
      </c>
      <c r="AA2245" s="6">
        <v>671468961.73</v>
      </c>
      <c r="AB2245" s="10">
        <f t="shared" si="148"/>
        <v>22249115821.35</v>
      </c>
      <c r="AC2245" s="10">
        <f t="shared" si="146"/>
        <v>15123397985.58</v>
      </c>
      <c r="AD2245" s="10">
        <f t="shared" si="147"/>
        <v>7125717835.77</v>
      </c>
      <c r="AE2245" s="12">
        <f>C2245/(1+0.13)/VLOOKUP(A2245,[1]选股结果!$A$2:$AX$3002,3,FALSE)</f>
        <v>0.993106097069662</v>
      </c>
      <c r="AF2245" s="12">
        <f>(S2245/(1+0.1)+Z2245)/(VLOOKUP(A2245,[1]选股结果!$A$2:$AY$3002,51,FALSE))</f>
        <v>0.709155685482737</v>
      </c>
      <c r="AG2245" s="16"/>
      <c r="AH2245" s="12">
        <f>AD2245/VLOOKUP(A2245,[1]选股结果!$A$2:$AX$3002,35,FALSE)</f>
        <v>3.56125513286456</v>
      </c>
      <c r="AI2245" s="10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S2245/(1+0.13)+Z2245)</f>
        <v>4866022847.84354</v>
      </c>
      <c r="AJ2245" s="10">
        <f t="shared" si="149"/>
        <v>2259694987.92646</v>
      </c>
      <c r="AK2245" s="18">
        <f>AD2245-VLOOKUP(A2245,[2]选股结果!$A$2:$G$4900,7,FALSE)</f>
        <v>7128856205.62</v>
      </c>
    </row>
    <row r="2246" spans="1:37">
      <c r="A2246" s="5" t="s">
        <v>4525</v>
      </c>
      <c r="B2246" s="5" t="s">
        <v>4526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/>
      <c r="L2246" s="6">
        <v>0</v>
      </c>
      <c r="M2246" s="6">
        <v>0</v>
      </c>
      <c r="N2246" s="6"/>
      <c r="O2246" s="6">
        <v>0</v>
      </c>
      <c r="P2246" s="6">
        <v>59106472000</v>
      </c>
      <c r="Q2246" s="6">
        <v>32790946000</v>
      </c>
      <c r="R2246" s="6"/>
      <c r="S2246" s="6">
        <v>1369595490000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71742673000</v>
      </c>
      <c r="AA2246" s="6">
        <v>54391550000</v>
      </c>
      <c r="AB2246" s="10">
        <f t="shared" si="148"/>
        <v>1511059619000</v>
      </c>
      <c r="AC2246" s="10">
        <f t="shared" si="146"/>
        <v>1554836185000</v>
      </c>
      <c r="AD2246" s="10">
        <f t="shared" si="147"/>
        <v>-43776566000</v>
      </c>
      <c r="AE2246" s="12">
        <f>C2246/(1+0.13)/VLOOKUP(A2246,[1]选股结果!$A$2:$AX$3002,3,FALSE)</f>
        <v>0.97842619574379</v>
      </c>
      <c r="AF2246" s="12">
        <f>(S2246/(1+0.1)+Z2246)/(VLOOKUP(A2246,[1]选股结果!$A$2:$AY$3002,51,FALSE))</f>
        <v>1.0484562341871</v>
      </c>
      <c r="AG2246" s="16"/>
      <c r="AH2246" s="12">
        <f>AD2246/VLOOKUP(A2246,[1]选股结果!$A$2:$AX$3002,35,FALSE)</f>
        <v>-0.791419050101153</v>
      </c>
      <c r="AI2246" s="10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S2246/(1+0.13)+Z2246)</f>
        <v>-27804170079.6462</v>
      </c>
      <c r="AJ2246" s="10">
        <f t="shared" si="149"/>
        <v>-15972395920.3538</v>
      </c>
      <c r="AK2246" s="18">
        <f>AD2246-VLOOKUP(A2246,[2]选股结果!$A$2:$G$4900,7,FALSE)</f>
        <v>-43631430000</v>
      </c>
    </row>
    <row r="2247" spans="1:37">
      <c r="A2247" s="5" t="s">
        <v>4527</v>
      </c>
      <c r="B2247" s="5" t="s">
        <v>4528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/>
      <c r="L2247" s="6">
        <v>0</v>
      </c>
      <c r="M2247" s="6">
        <v>0</v>
      </c>
      <c r="N2247" s="6"/>
      <c r="O2247" s="6">
        <v>0</v>
      </c>
      <c r="P2247" s="6">
        <v>12155756009.53</v>
      </c>
      <c r="Q2247" s="6">
        <v>52515891123.34</v>
      </c>
      <c r="R2247" s="6"/>
      <c r="S2247" s="6">
        <v>257742740047.73</v>
      </c>
      <c r="T2247" s="6">
        <v>889996430</v>
      </c>
      <c r="U2247" s="6">
        <v>-84882863.81</v>
      </c>
      <c r="V2247" s="6">
        <v>0</v>
      </c>
      <c r="W2247" s="6">
        <v>0</v>
      </c>
      <c r="X2247" s="6">
        <v>177507215.31</v>
      </c>
      <c r="Y2247" s="6">
        <v>0</v>
      </c>
      <c r="Z2247" s="6">
        <v>23478035714.02</v>
      </c>
      <c r="AA2247" s="6">
        <v>61133400910.93</v>
      </c>
      <c r="AB2247" s="10">
        <f t="shared" si="148"/>
        <v>341720085300.1</v>
      </c>
      <c r="AC2247" s="10">
        <f t="shared" si="146"/>
        <v>355492553463.71</v>
      </c>
      <c r="AD2247" s="10">
        <f t="shared" si="147"/>
        <v>-13772468163.61</v>
      </c>
      <c r="AE2247" s="12">
        <f>C2247/(1+0.13)/VLOOKUP(A2247,[1]选股结果!$A$2:$AX$3002,3,FALSE)</f>
        <v>0.799282952126266</v>
      </c>
      <c r="AF2247" s="12">
        <f>(S2247/(1+0.1)+Z2247)/(VLOOKUP(A2247,[1]选股结果!$A$2:$AY$3002,51,FALSE))</f>
        <v>0.86993694564989</v>
      </c>
      <c r="AG2247" s="16"/>
      <c r="AH2247" s="12">
        <f>AD2247/VLOOKUP(A2247,[1]选股结果!$A$2:$AX$3002,35,FALSE)</f>
        <v>-1.57149141908266</v>
      </c>
      <c r="AI2247" s="10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S2247/(1+0.13)+Z2247)</f>
        <v>44762426140.6987</v>
      </c>
      <c r="AJ2247" s="10">
        <f t="shared" si="149"/>
        <v>-58534894304.3088</v>
      </c>
      <c r="AK2247" s="18">
        <f>AD2247-VLOOKUP(A2247,[2]选股结果!$A$2:$G$4900,7,FALSE)</f>
        <v>-13608802218.94</v>
      </c>
    </row>
    <row r="2248" spans="1:37">
      <c r="A2248" s="5" t="s">
        <v>4529</v>
      </c>
      <c r="B2248" s="5" t="s">
        <v>4530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/>
      <c r="L2248" s="6">
        <v>0</v>
      </c>
      <c r="M2248" s="6">
        <v>0</v>
      </c>
      <c r="N2248" s="6"/>
      <c r="O2248" s="6">
        <v>0</v>
      </c>
      <c r="P2248" s="6">
        <v>783232464.46</v>
      </c>
      <c r="Q2248" s="6">
        <v>351725552.95</v>
      </c>
      <c r="R2248" s="6"/>
      <c r="S2248" s="6">
        <v>11337340239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370349503.84</v>
      </c>
      <c r="AA2248" s="6">
        <v>774478224.65</v>
      </c>
      <c r="AB2248" s="10">
        <f t="shared" si="148"/>
        <v>14224014848.55</v>
      </c>
      <c r="AC2248" s="10">
        <f t="shared" si="146"/>
        <v>13265400431.95</v>
      </c>
      <c r="AD2248" s="10">
        <f t="shared" si="147"/>
        <v>958614416.6</v>
      </c>
      <c r="AE2248" s="12">
        <f>C2248/(1+0.13)/VLOOKUP(A2248,[1]选股结果!$A$2:$AX$3002,3,FALSE)</f>
        <v>0.720042026298202</v>
      </c>
      <c r="AF2248" s="12">
        <f>(S2248/(1+0.1)+Z2248)/(VLOOKUP(A2248,[1]选股结果!$A$2:$AY$3002,51,FALSE))</f>
        <v>0.688140827415234</v>
      </c>
      <c r="AG2248" s="16"/>
      <c r="AH2248" s="12">
        <f>AD2248/VLOOKUP(A2248,[1]选股结果!$A$2:$AX$3002,35,FALSE)</f>
        <v>0.872168237209854</v>
      </c>
      <c r="AI2248" s="10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S2248/(1+0.13)+Z2248)</f>
        <v>5112358079.20796</v>
      </c>
      <c r="AJ2248" s="10">
        <f t="shared" si="149"/>
        <v>-4153743662.60796</v>
      </c>
      <c r="AK2248" s="18">
        <f>AD2248-VLOOKUP(A2248,[2]选股结果!$A$2:$G$4900,7,FALSE)</f>
        <v>953536312.8</v>
      </c>
    </row>
    <row r="2249" spans="1:37">
      <c r="A2249" s="5" t="s">
        <v>4531</v>
      </c>
      <c r="B2249" s="5" t="s">
        <v>4532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/>
      <c r="L2249" s="6">
        <v>0</v>
      </c>
      <c r="M2249" s="6">
        <v>0</v>
      </c>
      <c r="N2249" s="6"/>
      <c r="O2249" s="6">
        <v>0</v>
      </c>
      <c r="P2249" s="6">
        <v>868829033.05</v>
      </c>
      <c r="Q2249" s="6">
        <v>204918891.68</v>
      </c>
      <c r="R2249" s="6"/>
      <c r="S2249" s="6">
        <v>2842610254.63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483998688.3</v>
      </c>
      <c r="AA2249" s="6">
        <v>203611869.11</v>
      </c>
      <c r="AB2249" s="10">
        <f t="shared" si="148"/>
        <v>5838442680.8</v>
      </c>
      <c r="AC2249" s="10">
        <f t="shared" si="146"/>
        <v>4399049845.09</v>
      </c>
      <c r="AD2249" s="10">
        <f t="shared" si="147"/>
        <v>1439392835.71</v>
      </c>
      <c r="AE2249" s="12">
        <f>C2249/(1+0.13)/VLOOKUP(A2249,[1]选股结果!$A$2:$AX$3002,3,FALSE)</f>
        <v>0.76239995864631</v>
      </c>
      <c r="AF2249" s="12">
        <f>(S2249/(1+0.1)+Z2249)/(VLOOKUP(A2249,[1]选股结果!$A$2:$AY$3002,51,FALSE))</f>
        <v>0.66985311075922</v>
      </c>
      <c r="AG2249" s="16"/>
      <c r="AH2249" s="12">
        <f>AD2249/VLOOKUP(A2249,[1]选股结果!$A$2:$AX$3002,35,FALSE)</f>
        <v>1.02295480417441</v>
      </c>
      <c r="AI2249" s="10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S2249/(1+0.13)+Z2249)</f>
        <v>1580809014.33726</v>
      </c>
      <c r="AJ2249" s="10">
        <f t="shared" si="149"/>
        <v>-141416178.627256</v>
      </c>
      <c r="AK2249" s="18">
        <f>AD2249-VLOOKUP(A2249,[2]选股结果!$A$2:$G$4900,7,FALSE)</f>
        <v>1439609151.14</v>
      </c>
    </row>
    <row r="2250" spans="1:37">
      <c r="A2250" s="5" t="s">
        <v>4533</v>
      </c>
      <c r="B2250" s="5" t="s">
        <v>4534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/>
      <c r="L2250" s="6">
        <v>0</v>
      </c>
      <c r="M2250" s="6">
        <v>0</v>
      </c>
      <c r="N2250" s="6"/>
      <c r="O2250" s="6">
        <v>0</v>
      </c>
      <c r="P2250" s="6">
        <v>462008873.93</v>
      </c>
      <c r="Q2250" s="6">
        <v>201734977.44</v>
      </c>
      <c r="R2250" s="6"/>
      <c r="S2250" s="6">
        <v>55709459016.02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1277300573.88</v>
      </c>
      <c r="AA2250" s="6">
        <v>189122301.9</v>
      </c>
      <c r="AB2250" s="10">
        <f t="shared" si="148"/>
        <v>55553641530.34</v>
      </c>
      <c r="AC2250" s="10">
        <f t="shared" si="146"/>
        <v>57637890765.73</v>
      </c>
      <c r="AD2250" s="10">
        <f t="shared" si="147"/>
        <v>-2084249235.38999</v>
      </c>
      <c r="AE2250" s="12">
        <f>C2250/(1+0.13)/VLOOKUP(A2250,[1]选股结果!$A$2:$AX$3002,3,FALSE)</f>
        <v>0.991933994965224</v>
      </c>
      <c r="AF2250" s="12">
        <f>(S2250/(1+0.1)+Z2250)/(VLOOKUP(A2250,[1]选股结果!$A$2:$AY$3002,51,FALSE))</f>
        <v>1.07315774985129</v>
      </c>
      <c r="AG2250" s="16"/>
      <c r="AH2250" s="12">
        <f>AD2250/VLOOKUP(A2250,[1]选股结果!$A$2:$AX$3002,35,FALSE)</f>
        <v>-3.8475164339179</v>
      </c>
      <c r="AI2250" s="10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S2250/(1+0.13)+Z2250)</f>
        <v>-2195012511.64725</v>
      </c>
      <c r="AJ2250" s="10">
        <f t="shared" si="149"/>
        <v>110763276.257263</v>
      </c>
      <c r="AK2250" s="18">
        <f>AD2250-VLOOKUP(A2250,[2]选股结果!$A$2:$G$4900,7,FALSE)</f>
        <v>-2084256085.98999</v>
      </c>
    </row>
    <row r="2251" spans="1:37">
      <c r="A2251" s="5" t="s">
        <v>4535</v>
      </c>
      <c r="B2251" s="5" t="s">
        <v>4536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/>
      <c r="L2251" s="6">
        <v>0</v>
      </c>
      <c r="M2251" s="6">
        <v>0</v>
      </c>
      <c r="N2251" s="6"/>
      <c r="O2251" s="6">
        <v>0</v>
      </c>
      <c r="P2251" s="6">
        <v>279031251.28</v>
      </c>
      <c r="Q2251" s="6">
        <v>77911017.17</v>
      </c>
      <c r="R2251" s="6"/>
      <c r="S2251" s="6">
        <v>6214400268.4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919124006.81</v>
      </c>
      <c r="AA2251" s="6">
        <v>234921966.3</v>
      </c>
      <c r="AB2251" s="10">
        <f t="shared" si="148"/>
        <v>8274825777.36</v>
      </c>
      <c r="AC2251" s="10">
        <f t="shared" si="146"/>
        <v>7647477492.79</v>
      </c>
      <c r="AD2251" s="10">
        <f t="shared" si="147"/>
        <v>627348284.570001</v>
      </c>
      <c r="AE2251" s="12">
        <f>C2251/(1+0.13)/VLOOKUP(A2251,[1]选股结果!$A$2:$AX$3002,3,FALSE)</f>
        <v>0.92725919841713</v>
      </c>
      <c r="AF2251" s="12">
        <f>(S2251/(1+0.1)+Z2251)/(VLOOKUP(A2251,[1]选股结果!$A$2:$AY$3002,51,FALSE))</f>
        <v>0.951252745646979</v>
      </c>
      <c r="AG2251" s="16"/>
      <c r="AH2251" s="12">
        <f>AD2251/VLOOKUP(A2251,[1]选股结果!$A$2:$AX$3002,35,FALSE)</f>
        <v>0.842325255938245</v>
      </c>
      <c r="AI2251" s="10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S2251/(1+0.13)+Z2251)</f>
        <v>486594468.469204</v>
      </c>
      <c r="AJ2251" s="10">
        <f t="shared" si="149"/>
        <v>140753816.100797</v>
      </c>
      <c r="AK2251" s="18">
        <f>AD2251-VLOOKUP(A2251,[2]选股结果!$A$2:$G$4900,7,FALSE)</f>
        <v>625120233.000001</v>
      </c>
    </row>
    <row r="2252" spans="1:37">
      <c r="A2252" s="5" t="s">
        <v>4537</v>
      </c>
      <c r="B2252" s="5" t="s">
        <v>4538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/>
      <c r="L2252" s="6">
        <v>0</v>
      </c>
      <c r="M2252" s="6">
        <v>0</v>
      </c>
      <c r="N2252" s="6"/>
      <c r="O2252" s="6">
        <v>0</v>
      </c>
      <c r="P2252" s="6">
        <v>216162389.2</v>
      </c>
      <c r="Q2252" s="6">
        <v>107340410.9</v>
      </c>
      <c r="R2252" s="6"/>
      <c r="S2252" s="6">
        <v>278098981.02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205552705.63</v>
      </c>
      <c r="AA2252" s="6">
        <v>60467590.71</v>
      </c>
      <c r="AB2252" s="10">
        <f t="shared" si="148"/>
        <v>1548637404.15</v>
      </c>
      <c r="AC2252" s="10">
        <f t="shared" si="146"/>
        <v>760281666.56</v>
      </c>
      <c r="AD2252" s="10">
        <f t="shared" si="147"/>
        <v>788355737.59</v>
      </c>
      <c r="AE2252" s="12">
        <f>C2252/(1+0.13)/VLOOKUP(A2252,[1]选股结果!$A$2:$AX$3002,3,FALSE)</f>
        <v>0.689285491335535</v>
      </c>
      <c r="AF2252" s="12">
        <f>(S2252/(1+0.1)+Z2252)/(VLOOKUP(A2252,[1]选股结果!$A$2:$AY$3002,51,FALSE))</f>
        <v>0.332707690951297</v>
      </c>
      <c r="AG2252" s="16"/>
      <c r="AH2252" s="12">
        <f>AD2252/VLOOKUP(A2252,[1]选股结果!$A$2:$AX$3002,35,FALSE)</f>
        <v>1.92041567387955</v>
      </c>
      <c r="AI2252" s="10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S2252/(1+0.13)+Z2252)</f>
        <v>926037719.231947</v>
      </c>
      <c r="AJ2252" s="10">
        <f t="shared" si="149"/>
        <v>-137681981.641947</v>
      </c>
      <c r="AK2252" s="18">
        <f>AD2252-VLOOKUP(A2252,[2]选股结果!$A$2:$G$4900,7,FALSE)</f>
        <v>788355737.59</v>
      </c>
    </row>
    <row r="2253" spans="1:37">
      <c r="A2253" s="5" t="s">
        <v>4539</v>
      </c>
      <c r="B2253" s="5" t="s">
        <v>4540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/>
      <c r="L2253" s="6">
        <v>0</v>
      </c>
      <c r="M2253" s="6">
        <v>0</v>
      </c>
      <c r="N2253" s="6"/>
      <c r="O2253" s="6">
        <v>0</v>
      </c>
      <c r="P2253" s="6">
        <v>5926604385.46</v>
      </c>
      <c r="Q2253" s="6">
        <v>206279522</v>
      </c>
      <c r="R2253" s="6"/>
      <c r="S2253" s="6">
        <v>6303487356.07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5006549659.14</v>
      </c>
      <c r="AA2253" s="6">
        <v>1363771839.72</v>
      </c>
      <c r="AB2253" s="10">
        <f t="shared" si="148"/>
        <v>22978752222.09</v>
      </c>
      <c r="AC2253" s="10">
        <f t="shared" si="146"/>
        <v>18600413240.39</v>
      </c>
      <c r="AD2253" s="10">
        <f t="shared" si="147"/>
        <v>4378338981.7</v>
      </c>
      <c r="AE2253" s="12">
        <f>C2253/(1+0.13)/VLOOKUP(A2253,[1]选股结果!$A$2:$AX$3002,3,FALSE)</f>
        <v>0.651635003171471</v>
      </c>
      <c r="AF2253" s="12">
        <f>(S2253/(1+0.1)+Z2253)/(VLOOKUP(A2253,[1]选股结果!$A$2:$AY$3002,51,FALSE))</f>
        <v>0.481703030704083</v>
      </c>
      <c r="AG2253" s="16"/>
      <c r="AH2253" s="12">
        <f>AD2253/VLOOKUP(A2253,[1]选股结果!$A$2:$AX$3002,35,FALSE)</f>
        <v>0.678984723999303</v>
      </c>
      <c r="AI2253" s="10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S2253/(1+0.13)+Z2253)</f>
        <v>11704794506.7778</v>
      </c>
      <c r="AJ2253" s="10">
        <f t="shared" si="149"/>
        <v>-7326455525.07779</v>
      </c>
      <c r="AK2253" s="18">
        <f>AD2253-VLOOKUP(A2253,[2]选股结果!$A$2:$G$4900,7,FALSE)</f>
        <v>4378244290.64</v>
      </c>
    </row>
    <row r="2254" spans="1:37">
      <c r="A2254" s="5" t="s">
        <v>4541</v>
      </c>
      <c r="B2254" s="5" t="s">
        <v>4542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/>
      <c r="L2254" s="6">
        <v>0</v>
      </c>
      <c r="M2254" s="6">
        <v>0</v>
      </c>
      <c r="N2254" s="6"/>
      <c r="O2254" s="6">
        <v>0</v>
      </c>
      <c r="P2254" s="6">
        <v>56771214.31</v>
      </c>
      <c r="Q2254" s="6">
        <v>91158247.85</v>
      </c>
      <c r="R2254" s="6"/>
      <c r="S2254" s="6">
        <v>1671128021.78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78811025.24</v>
      </c>
      <c r="AA2254" s="6">
        <v>180354641.88</v>
      </c>
      <c r="AB2254" s="10">
        <f t="shared" si="148"/>
        <v>2045143732.36</v>
      </c>
      <c r="AC2254" s="10">
        <f t="shared" si="146"/>
        <v>1987064903.21</v>
      </c>
      <c r="AD2254" s="10">
        <f t="shared" si="147"/>
        <v>58078829.1499999</v>
      </c>
      <c r="AE2254" s="12">
        <f>C2254/(1+0.13)/VLOOKUP(A2254,[1]选股结果!$A$2:$AX$3002,3,FALSE)</f>
        <v>0.768893046733968</v>
      </c>
      <c r="AF2254" s="12">
        <f>(S2254/(1+0.1)+Z2254)/(VLOOKUP(A2254,[1]选股结果!$A$2:$AY$3002,51,FALSE))</f>
        <v>0.771786976792594</v>
      </c>
      <c r="AG2254" s="16"/>
      <c r="AH2254" s="12">
        <f>AD2254/VLOOKUP(A2254,[1]选股结果!$A$2:$AX$3002,35,FALSE)</f>
        <v>0.728273808421161</v>
      </c>
      <c r="AI2254" s="10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S2254/(1+0.13)+Z2254)</f>
        <v>512857872.482478</v>
      </c>
      <c r="AJ2254" s="10">
        <f t="shared" si="149"/>
        <v>-454779043.332478</v>
      </c>
      <c r="AK2254" s="18">
        <f>AD2254-VLOOKUP(A2254,[2]选股结果!$A$2:$G$4900,7,FALSE)</f>
        <v>58078829.1499999</v>
      </c>
    </row>
    <row r="2255" spans="1:37">
      <c r="A2255" s="5" t="s">
        <v>4543</v>
      </c>
      <c r="B2255" s="5" t="s">
        <v>4544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/>
      <c r="L2255" s="6">
        <v>0</v>
      </c>
      <c r="M2255" s="6">
        <v>0</v>
      </c>
      <c r="N2255" s="6"/>
      <c r="O2255" s="6">
        <v>0</v>
      </c>
      <c r="P2255" s="6">
        <v>70304410.25</v>
      </c>
      <c r="Q2255" s="6">
        <v>27261160.26</v>
      </c>
      <c r="R2255" s="6"/>
      <c r="S2255" s="6">
        <v>3692559471.75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252682476.27</v>
      </c>
      <c r="AA2255" s="6">
        <v>214172701.17</v>
      </c>
      <c r="AB2255" s="10">
        <f t="shared" si="148"/>
        <v>3910213749.66</v>
      </c>
      <c r="AC2255" s="10">
        <f t="shared" si="146"/>
        <v>4229719059.44</v>
      </c>
      <c r="AD2255" s="10">
        <f t="shared" si="147"/>
        <v>-319505309.78</v>
      </c>
      <c r="AE2255" s="12">
        <f>C2255/(1+0.13)/VLOOKUP(A2255,[1]选股结果!$A$2:$AX$3002,3,FALSE)</f>
        <v>0.739980656835743</v>
      </c>
      <c r="AF2255" s="12">
        <f>(S2255/(1+0.1)+Z2255)/(VLOOKUP(A2255,[1]选股结果!$A$2:$AY$3002,51,FALSE))</f>
        <v>0.867104355451317</v>
      </c>
      <c r="AG2255" s="16"/>
      <c r="AH2255" s="12">
        <f>AD2255/VLOOKUP(A2255,[1]选股结果!$A$2:$AX$3002,35,FALSE)</f>
        <v>-0.927818817163671</v>
      </c>
      <c r="AI2255" s="10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S2255/(1+0.13)+Z2255)</f>
        <v>642334309.068495</v>
      </c>
      <c r="AJ2255" s="10">
        <f t="shared" si="149"/>
        <v>-961839618.848495</v>
      </c>
      <c r="AK2255" s="18">
        <f>AD2255-VLOOKUP(A2255,[2]选股结果!$A$2:$G$4900,7,FALSE)</f>
        <v>-319505309.78</v>
      </c>
    </row>
    <row r="2256" spans="1:37">
      <c r="A2256" s="5" t="s">
        <v>4545</v>
      </c>
      <c r="B2256" s="5" t="s">
        <v>4546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/>
      <c r="L2256" s="6">
        <v>0</v>
      </c>
      <c r="M2256" s="6">
        <v>0</v>
      </c>
      <c r="N2256" s="6"/>
      <c r="O2256" s="6">
        <v>0</v>
      </c>
      <c r="P2256" s="6">
        <v>2346203832.49</v>
      </c>
      <c r="Q2256" s="6">
        <v>528248521.03</v>
      </c>
      <c r="R2256" s="6"/>
      <c r="S2256" s="6">
        <v>14983960966.32</v>
      </c>
      <c r="T2256" s="6">
        <v>87039190.08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2764226686.09</v>
      </c>
      <c r="AA2256" s="6">
        <v>572359076.1</v>
      </c>
      <c r="AB2256" s="10">
        <f t="shared" si="148"/>
        <v>20320176717.15</v>
      </c>
      <c r="AC2256" s="10">
        <f t="shared" si="146"/>
        <v>20753789751.08</v>
      </c>
      <c r="AD2256" s="10">
        <f t="shared" si="147"/>
        <v>-433613033.929996</v>
      </c>
      <c r="AE2256" s="12">
        <f>C2256/(1+0.13)/VLOOKUP(A2256,[1]选股结果!$A$2:$AX$3002,3,FALSE)</f>
        <v>0.797009533435292</v>
      </c>
      <c r="AF2256" s="12">
        <f>(S2256/(1+0.1)+Z2256)/(VLOOKUP(A2256,[1]选股结果!$A$2:$AY$3002,51,FALSE))</f>
        <v>0.821483955217105</v>
      </c>
      <c r="AG2256" s="16"/>
      <c r="AH2256" s="12">
        <f>AD2256/VLOOKUP(A2256,[1]选股结果!$A$2:$AX$3002,35,FALSE)</f>
        <v>-0.291539026790339</v>
      </c>
      <c r="AI2256" s="10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S2256/(1+0.13)+Z2256)</f>
        <v>3922471310.7192</v>
      </c>
      <c r="AJ2256" s="10">
        <f t="shared" si="149"/>
        <v>-4356084344.6492</v>
      </c>
      <c r="AK2256" s="18">
        <f>AD2256-VLOOKUP(A2256,[2]选股结果!$A$2:$G$4900,7,FALSE)</f>
        <v>-427195590.159997</v>
      </c>
    </row>
    <row r="2257" spans="1:37">
      <c r="A2257" s="5" t="s">
        <v>4547</v>
      </c>
      <c r="B2257" s="5" t="s">
        <v>4548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/>
      <c r="L2257" s="6">
        <v>0</v>
      </c>
      <c r="M2257" s="6">
        <v>0</v>
      </c>
      <c r="N2257" s="6"/>
      <c r="O2257" s="6">
        <v>0</v>
      </c>
      <c r="P2257" s="6">
        <v>236131060.6</v>
      </c>
      <c r="Q2257" s="6">
        <v>720766348.55</v>
      </c>
      <c r="R2257" s="6"/>
      <c r="S2257" s="6">
        <v>10764543296.72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1239419679.88</v>
      </c>
      <c r="AA2257" s="6">
        <v>1070416400.56</v>
      </c>
      <c r="AB2257" s="10">
        <f t="shared" si="148"/>
        <v>13443225670.18</v>
      </c>
      <c r="AC2257" s="10">
        <f t="shared" si="146"/>
        <v>13310510437.76</v>
      </c>
      <c r="AD2257" s="10">
        <f t="shared" si="147"/>
        <v>132715232.42</v>
      </c>
      <c r="AE2257" s="12">
        <f>C2257/(1+0.13)/VLOOKUP(A2257,[1]选股结果!$A$2:$AX$3002,3,FALSE)</f>
        <v>1.03774742730514</v>
      </c>
      <c r="AF2257" s="12">
        <f>(S2257/(1+0.1)+Z2257)/(VLOOKUP(A2257,[1]选股结果!$A$2:$AY$3002,51,FALSE))</f>
        <v>1.01019107704237</v>
      </c>
      <c r="AG2257" s="16"/>
      <c r="AH2257" s="12">
        <f>AD2257/VLOOKUP(A2257,[1]选股结果!$A$2:$AX$3002,35,FALSE)</f>
        <v>-1.96936199953312</v>
      </c>
      <c r="AI2257" s="10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S2257/(1+0.13)+Z2257)</f>
        <v>148577086.588318</v>
      </c>
      <c r="AJ2257" s="10">
        <f t="shared" si="149"/>
        <v>-15861854.1683178</v>
      </c>
      <c r="AK2257" s="18">
        <f>AD2257-VLOOKUP(A2257,[2]选股结果!$A$2:$G$4900,7,FALSE)</f>
        <v>137316142.43</v>
      </c>
    </row>
    <row r="2258" spans="1:37">
      <c r="A2258" s="5" t="s">
        <v>4549</v>
      </c>
      <c r="B2258" s="5" t="s">
        <v>4550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/>
      <c r="L2258" s="6">
        <v>0</v>
      </c>
      <c r="M2258" s="6">
        <v>0</v>
      </c>
      <c r="N2258" s="6"/>
      <c r="O2258" s="6">
        <v>0</v>
      </c>
      <c r="P2258" s="6">
        <v>4510014311</v>
      </c>
      <c r="Q2258" s="6">
        <v>16650666451</v>
      </c>
      <c r="R2258" s="6"/>
      <c r="S2258" s="6">
        <v>126015319227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44689482149</v>
      </c>
      <c r="AA2258" s="6">
        <v>56815880977</v>
      </c>
      <c r="AB2258" s="10">
        <f t="shared" si="148"/>
        <v>352605214177</v>
      </c>
      <c r="AC2258" s="10">
        <f t="shared" ref="AC2258:AC2321" si="150">S2258+T2258+U2258+V2258+W2258+X2258+Y2258+Z2258+AA2258+P2258</f>
        <v>232030696664</v>
      </c>
      <c r="AD2258" s="10">
        <f t="shared" si="147"/>
        <v>120574517513</v>
      </c>
      <c r="AE2258" s="12">
        <f>C2258/(1+0.13)/VLOOKUP(A2258,[1]选股结果!$A$2:$AX$3002,3,FALSE)</f>
        <v>0.910480341890978</v>
      </c>
      <c r="AF2258" s="12">
        <f>(S2258/(1+0.1)+Z2258)/(VLOOKUP(A2258,[1]选股结果!$A$2:$AY$3002,51,FALSE))</f>
        <v>0.540113355448458</v>
      </c>
      <c r="AG2258" s="16"/>
      <c r="AH2258" s="12">
        <f>AD2258/VLOOKUP(A2258,[1]选股结果!$A$2:$AX$3002,35,FALSE)</f>
        <v>5.60291890378624</v>
      </c>
      <c r="AI2258" s="10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S2258/(1+0.13)+Z2258)</f>
        <v>138635945785.186</v>
      </c>
      <c r="AJ2258" s="10">
        <f t="shared" si="149"/>
        <v>-18061428272.1859</v>
      </c>
      <c r="AK2258" s="18">
        <f>AD2258-VLOOKUP(A2258,[2]选股结果!$A$2:$G$4900,7,FALSE)</f>
        <v>121335852702</v>
      </c>
    </row>
    <row r="2259" spans="1:37">
      <c r="A2259" s="5" t="s">
        <v>4551</v>
      </c>
      <c r="B2259" s="5" t="s">
        <v>4552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/>
      <c r="L2259" s="6">
        <v>0</v>
      </c>
      <c r="M2259" s="6">
        <v>0</v>
      </c>
      <c r="N2259" s="6"/>
      <c r="O2259" s="6">
        <v>0</v>
      </c>
      <c r="P2259" s="6">
        <v>7286798000</v>
      </c>
      <c r="Q2259" s="6">
        <v>2632946000</v>
      </c>
      <c r="R2259" s="6"/>
      <c r="S2259" s="6">
        <v>99351869000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20492333000</v>
      </c>
      <c r="AA2259" s="6">
        <v>8546824000</v>
      </c>
      <c r="AB2259" s="10">
        <f t="shared" si="148"/>
        <v>134530631000</v>
      </c>
      <c r="AC2259" s="10">
        <f t="shared" si="150"/>
        <v>135677824000</v>
      </c>
      <c r="AD2259" s="10">
        <f t="shared" si="147"/>
        <v>-1147193000</v>
      </c>
      <c r="AE2259" s="12">
        <f>C2259/(1+0.13)/VLOOKUP(A2259,[1]选股结果!$A$2:$AX$3002,3,FALSE)</f>
        <v>0.796801522950826</v>
      </c>
      <c r="AF2259" s="12">
        <f>(S2259/(1+0.1)+Z2259)/(VLOOKUP(A2259,[1]选股结果!$A$2:$AY$3002,51,FALSE))</f>
        <v>0.810390597897989</v>
      </c>
      <c r="AG2259" s="16"/>
      <c r="AH2259" s="12">
        <f>AD2259/VLOOKUP(A2259,[1]选股结果!$A$2:$AX$3002,35,FALSE)</f>
        <v>-0.166923921979469</v>
      </c>
      <c r="AI2259" s="10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S2259/(1+0.13)+Z2259)</f>
        <v>28324923035.3982</v>
      </c>
      <c r="AJ2259" s="10">
        <f t="shared" si="149"/>
        <v>-29472116035.3982</v>
      </c>
      <c r="AK2259" s="18">
        <f>AD2259-VLOOKUP(A2259,[2]选股结果!$A$2:$G$4900,7,FALSE)</f>
        <v>-528247000</v>
      </c>
    </row>
    <row r="2260" spans="1:37">
      <c r="A2260" s="5" t="s">
        <v>4553</v>
      </c>
      <c r="B2260" s="5" t="s">
        <v>4554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/>
      <c r="L2260" s="6">
        <v>0</v>
      </c>
      <c r="M2260" s="6">
        <v>0</v>
      </c>
      <c r="N2260" s="6"/>
      <c r="O2260" s="6">
        <v>0</v>
      </c>
      <c r="P2260" s="6">
        <v>87265802.2</v>
      </c>
      <c r="Q2260" s="6">
        <v>952310171.21</v>
      </c>
      <c r="R2260" s="6"/>
      <c r="S2260" s="6">
        <v>1734429436.6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372324293.63</v>
      </c>
      <c r="AA2260" s="6">
        <v>455520209.55</v>
      </c>
      <c r="AB2260" s="10">
        <f t="shared" si="148"/>
        <v>3400168424.13</v>
      </c>
      <c r="AC2260" s="10">
        <f t="shared" si="150"/>
        <v>2649539741.98</v>
      </c>
      <c r="AD2260" s="10">
        <f t="shared" si="147"/>
        <v>750628682.15</v>
      </c>
      <c r="AE2260" s="12">
        <f>C2260/(1+0.13)/VLOOKUP(A2260,[1]选股结果!$A$2:$AX$3002,3,FALSE)</f>
        <v>0.846393273525078</v>
      </c>
      <c r="AF2260" s="12">
        <f>(S2260/(1+0.1)+Z2260)/(VLOOKUP(A2260,[1]选股结果!$A$2:$AY$3002,51,FALSE))</f>
        <v>0.721930369265771</v>
      </c>
      <c r="AG2260" s="16"/>
      <c r="AH2260" s="12">
        <f>AD2260/VLOOKUP(A2260,[1]选股结果!$A$2:$AX$3002,35,FALSE)</f>
        <v>27.1423606565986</v>
      </c>
      <c r="AI2260" s="10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S2260/(1+0.13)+Z2260)</f>
        <v>792597243.124336</v>
      </c>
      <c r="AJ2260" s="10">
        <f t="shared" si="149"/>
        <v>-41968560.9743361</v>
      </c>
      <c r="AK2260" s="18">
        <f>AD2260-VLOOKUP(A2260,[2]选股结果!$A$2:$G$4900,7,FALSE)</f>
        <v>728007388.19</v>
      </c>
    </row>
    <row r="2261" spans="1:37">
      <c r="A2261" s="5" t="s">
        <v>4555</v>
      </c>
      <c r="B2261" s="5" t="s">
        <v>4556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/>
      <c r="L2261" s="6">
        <v>0</v>
      </c>
      <c r="M2261" s="6">
        <v>0</v>
      </c>
      <c r="N2261" s="6"/>
      <c r="O2261" s="6">
        <v>0</v>
      </c>
      <c r="P2261" s="6">
        <v>106048226.96</v>
      </c>
      <c r="Q2261" s="6">
        <v>277598666.37</v>
      </c>
      <c r="R2261" s="6"/>
      <c r="S2261" s="6">
        <v>900223845.61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258119885.69</v>
      </c>
      <c r="AA2261" s="6">
        <v>338013287.45</v>
      </c>
      <c r="AB2261" s="10">
        <f t="shared" si="148"/>
        <v>2427581788.22</v>
      </c>
      <c r="AC2261" s="10">
        <f t="shared" si="150"/>
        <v>1602405245.71</v>
      </c>
      <c r="AD2261" s="10">
        <f t="shared" si="147"/>
        <v>825176542.51</v>
      </c>
      <c r="AE2261" s="12">
        <f>C2261/(1+0.13)/VLOOKUP(A2261,[1]选股结果!$A$2:$AX$3002,3,FALSE)</f>
        <v>0.688378249709757</v>
      </c>
      <c r="AF2261" s="12">
        <f>(S2261/(1+0.1)+Z2261)/(VLOOKUP(A2261,[1]选股结果!$A$2:$AY$3002,51,FALSE))</f>
        <v>0.559400584837479</v>
      </c>
      <c r="AG2261" s="16"/>
      <c r="AH2261" s="12">
        <f>AD2261/VLOOKUP(A2261,[1]选股结果!$A$2:$AX$3002,35,FALSE)</f>
        <v>3.89364211704871</v>
      </c>
      <c r="AI2261" s="10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S2261/(1+0.13)+Z2261)</f>
        <v>869612395.208672</v>
      </c>
      <c r="AJ2261" s="10">
        <f t="shared" si="149"/>
        <v>-44435852.6986725</v>
      </c>
      <c r="AK2261" s="18">
        <f>AD2261-VLOOKUP(A2261,[2]选股结果!$A$2:$G$4900,7,FALSE)</f>
        <v>825774598.34</v>
      </c>
    </row>
    <row r="2262" spans="1:37">
      <c r="A2262" s="5" t="s">
        <v>4557</v>
      </c>
      <c r="B2262" s="5" t="s">
        <v>4558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/>
      <c r="L2262" s="6">
        <v>0</v>
      </c>
      <c r="M2262" s="6">
        <v>0</v>
      </c>
      <c r="N2262" s="6"/>
      <c r="O2262" s="6">
        <v>0</v>
      </c>
      <c r="P2262" s="6">
        <v>458170813.61</v>
      </c>
      <c r="Q2262" s="6">
        <v>2622150619.19</v>
      </c>
      <c r="R2262" s="6"/>
      <c r="S2262" s="6">
        <v>15453600111.38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660420182.77</v>
      </c>
      <c r="AA2262" s="6">
        <v>2511430475.94</v>
      </c>
      <c r="AB2262" s="10">
        <f t="shared" si="148"/>
        <v>17963709824.52</v>
      </c>
      <c r="AC2262" s="10">
        <f t="shared" si="150"/>
        <v>19083621583.7</v>
      </c>
      <c r="AD2262" s="10">
        <f t="shared" si="147"/>
        <v>-1119911759.18</v>
      </c>
      <c r="AE2262" s="12">
        <f>C2262/(1+0.13)/VLOOKUP(A2262,[1]选股结果!$A$2:$AX$3002,3,FALSE)</f>
        <v>0.892730541794492</v>
      </c>
      <c r="AF2262" s="12">
        <f>(S2262/(1+0.1)+Z2262)/(VLOOKUP(A2262,[1]选股结果!$A$2:$AY$3002,51,FALSE))</f>
        <v>0.994174328050994</v>
      </c>
      <c r="AG2262" s="16"/>
      <c r="AH2262" s="12">
        <f>AD2262/VLOOKUP(A2262,[1]选股结果!$A$2:$AX$3002,35,FALSE)</f>
        <v>-3.76791858613312</v>
      </c>
      <c r="AI2262" s="10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S2262/(1+0.13)+Z2262)</f>
        <v>459167862.314245</v>
      </c>
      <c r="AJ2262" s="10">
        <f t="shared" si="149"/>
        <v>-1579079621.49425</v>
      </c>
      <c r="AK2262" s="18">
        <f>AD2262-VLOOKUP(A2262,[2]选股结果!$A$2:$G$4900,7,FALSE)</f>
        <v>-1046686223.25</v>
      </c>
    </row>
    <row r="2263" spans="1:37">
      <c r="A2263" s="5" t="s">
        <v>4559</v>
      </c>
      <c r="B2263" s="5" t="s">
        <v>4560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/>
      <c r="L2263" s="6">
        <v>0</v>
      </c>
      <c r="M2263" s="6">
        <v>0</v>
      </c>
      <c r="N2263" s="6"/>
      <c r="O2263" s="6">
        <v>0</v>
      </c>
      <c r="P2263" s="6">
        <v>39072327.63</v>
      </c>
      <c r="Q2263" s="6">
        <v>48216441.47</v>
      </c>
      <c r="R2263" s="6"/>
      <c r="S2263" s="6">
        <v>395852709.3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170302624.36</v>
      </c>
      <c r="AA2263" s="6">
        <v>93900029.63</v>
      </c>
      <c r="AB2263" s="10">
        <f t="shared" si="148"/>
        <v>684840712.73</v>
      </c>
      <c r="AC2263" s="10">
        <f t="shared" si="150"/>
        <v>699127690.92</v>
      </c>
      <c r="AD2263" s="10">
        <f t="shared" si="147"/>
        <v>-14286978.1900001</v>
      </c>
      <c r="AE2263" s="12">
        <f>C2263/(1+0.13)/VLOOKUP(A2263,[1]选股结果!$A$2:$AX$3002,3,FALSE)</f>
        <v>1.24640965483729</v>
      </c>
      <c r="AF2263" s="12">
        <f>(S2263/(1+0.1)+Z2263)/(VLOOKUP(A2263,[1]选股结果!$A$2:$AY$3002,51,FALSE))</f>
        <v>1.00507918357546</v>
      </c>
      <c r="AG2263" s="16"/>
      <c r="AH2263" s="12">
        <f>AD2263/VLOOKUP(A2263,[1]选股结果!$A$2:$AX$3002,35,FALSE)</f>
        <v>0.131402939109027</v>
      </c>
      <c r="AI2263" s="10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S2263/(1+0.13)+Z2263)</f>
        <v>6874751.19610608</v>
      </c>
      <c r="AJ2263" s="10">
        <f t="shared" si="149"/>
        <v>-21161729.3861061</v>
      </c>
      <c r="AK2263" s="18">
        <f>AD2263-VLOOKUP(A2263,[2]选股结果!$A$2:$G$4900,7,FALSE)</f>
        <v>-14286978.1900001</v>
      </c>
    </row>
    <row r="2264" spans="1:37">
      <c r="A2264" s="5" t="s">
        <v>4561</v>
      </c>
      <c r="B2264" s="5" t="s">
        <v>4562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/>
      <c r="L2264" s="6">
        <v>0</v>
      </c>
      <c r="M2264" s="6">
        <v>0</v>
      </c>
      <c r="N2264" s="6"/>
      <c r="O2264" s="6">
        <v>0</v>
      </c>
      <c r="P2264" s="6">
        <v>384494198.52</v>
      </c>
      <c r="Q2264" s="6">
        <v>123705059.17</v>
      </c>
      <c r="R2264" s="6"/>
      <c r="S2264" s="6">
        <v>4008370541.63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794313418.22</v>
      </c>
      <c r="AA2264" s="6">
        <v>343886360.26</v>
      </c>
      <c r="AB2264" s="10">
        <f t="shared" si="148"/>
        <v>5995573655.35</v>
      </c>
      <c r="AC2264" s="10">
        <f t="shared" si="150"/>
        <v>5531064518.63</v>
      </c>
      <c r="AD2264" s="10">
        <f t="shared" si="147"/>
        <v>464509136.719999</v>
      </c>
      <c r="AE2264" s="12">
        <f>C2264/(1+0.13)/VLOOKUP(A2264,[1]选股结果!$A$2:$AX$3002,3,FALSE)</f>
        <v>0.918346853801495</v>
      </c>
      <c r="AF2264" s="12">
        <f>(S2264/(1+0.1)+Z2264)/(VLOOKUP(A2264,[1]选股结果!$A$2:$AY$3002,51,FALSE))</f>
        <v>0.912825983513097</v>
      </c>
      <c r="AG2264" s="16"/>
      <c r="AH2264" s="12">
        <f>AD2264/VLOOKUP(A2264,[1]选股结果!$A$2:$AX$3002,35,FALSE)</f>
        <v>0.649435758994809</v>
      </c>
      <c r="AI2264" s="10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S2264/(1+0.13)+Z2264)</f>
        <v>520594820.315841</v>
      </c>
      <c r="AJ2264" s="10">
        <f t="shared" si="149"/>
        <v>-56085683.5958414</v>
      </c>
      <c r="AK2264" s="18">
        <f>AD2264-VLOOKUP(A2264,[2]选股结果!$A$2:$G$4900,7,FALSE)</f>
        <v>459746942.749999</v>
      </c>
    </row>
    <row r="2265" spans="1:37">
      <c r="A2265" s="5" t="s">
        <v>4563</v>
      </c>
      <c r="B2265" s="5" t="s">
        <v>4564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/>
      <c r="L2265" s="6">
        <v>0</v>
      </c>
      <c r="M2265" s="6">
        <v>0</v>
      </c>
      <c r="N2265" s="6"/>
      <c r="O2265" s="6">
        <v>0</v>
      </c>
      <c r="P2265" s="6">
        <v>15393785121</v>
      </c>
      <c r="Q2265" s="6">
        <v>18970677486</v>
      </c>
      <c r="R2265" s="6"/>
      <c r="S2265" s="6">
        <v>479379055524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32546040660</v>
      </c>
      <c r="AA2265" s="6">
        <v>16095671186</v>
      </c>
      <c r="AB2265" s="10">
        <f t="shared" si="148"/>
        <v>482475961442</v>
      </c>
      <c r="AC2265" s="10">
        <f t="shared" si="150"/>
        <v>543414552491</v>
      </c>
      <c r="AD2265" s="10">
        <f t="shared" si="147"/>
        <v>-60938591049</v>
      </c>
      <c r="AE2265" s="12">
        <f>C2265/(1+0.13)/VLOOKUP(A2265,[1]选股结果!$A$2:$AX$3002,3,FALSE)</f>
        <v>0.794592104458533</v>
      </c>
      <c r="AF2265" s="12">
        <f>(S2265/(1+0.1)+Z2265)/(VLOOKUP(A2265,[1]选股结果!$A$2:$AY$3002,51,FALSE))</f>
        <v>0.960429691069094</v>
      </c>
      <c r="AG2265" s="16"/>
      <c r="AH2265" s="12">
        <f>AD2265/VLOOKUP(A2265,[1]选股结果!$A$2:$AX$3002,35,FALSE)</f>
        <v>-3.32957860695755</v>
      </c>
      <c r="AI2265" s="10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S2265/(1+0.13)+Z2265)</f>
        <v>30866005553.8937</v>
      </c>
      <c r="AJ2265" s="10">
        <f t="shared" si="149"/>
        <v>-91804596602.8937</v>
      </c>
      <c r="AK2265" s="18">
        <f>AD2265-VLOOKUP(A2265,[2]选股结果!$A$2:$G$4900,7,FALSE)</f>
        <v>-60872723196</v>
      </c>
    </row>
    <row r="2266" spans="1:37">
      <c r="A2266" s="5" t="s">
        <v>4565</v>
      </c>
      <c r="B2266" s="5" t="s">
        <v>4566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/>
      <c r="L2266" s="6">
        <v>0</v>
      </c>
      <c r="M2266" s="6">
        <v>0</v>
      </c>
      <c r="N2266" s="6"/>
      <c r="O2266" s="6">
        <v>0</v>
      </c>
      <c r="P2266" s="6">
        <v>72886584.58</v>
      </c>
      <c r="Q2266" s="6">
        <v>212572607.69</v>
      </c>
      <c r="R2266" s="6"/>
      <c r="S2266" s="6">
        <v>5983617774.35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678822226.88</v>
      </c>
      <c r="AA2266" s="6">
        <v>348840749.31</v>
      </c>
      <c r="AB2266" s="10">
        <f t="shared" si="148"/>
        <v>7363449911.37</v>
      </c>
      <c r="AC2266" s="10">
        <f t="shared" si="150"/>
        <v>7084167335.12</v>
      </c>
      <c r="AD2266" s="10">
        <f t="shared" si="147"/>
        <v>279282576.249999</v>
      </c>
      <c r="AE2266" s="12">
        <f>C2266/(1+0.13)/VLOOKUP(A2266,[1]选股结果!$A$2:$AX$3002,3,FALSE)</f>
        <v>0.822519141966708</v>
      </c>
      <c r="AF2266" s="12">
        <f>(S2266/(1+0.1)+Z2266)/(VLOOKUP(A2266,[1]选股结果!$A$2:$AY$3002,51,FALSE))</f>
        <v>0.880916475932864</v>
      </c>
      <c r="AG2266" s="16"/>
      <c r="AH2266" s="12">
        <f>AD2266/VLOOKUP(A2266,[1]选股结果!$A$2:$AX$3002,35,FALSE)</f>
        <v>0.363883601300336</v>
      </c>
      <c r="AI2266" s="10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S2266/(1+0.13)+Z2266)</f>
        <v>971519547.008671</v>
      </c>
      <c r="AJ2266" s="10">
        <f t="shared" si="149"/>
        <v>-692236970.758672</v>
      </c>
      <c r="AK2266" s="18">
        <f>AD2266-VLOOKUP(A2266,[2]选股结果!$A$2:$G$4900,7,FALSE)</f>
        <v>279469103.809999</v>
      </c>
    </row>
    <row r="2267" spans="1:37">
      <c r="A2267" s="5" t="s">
        <v>4567</v>
      </c>
      <c r="B2267" s="5" t="s">
        <v>4568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/>
      <c r="L2267" s="6">
        <v>0</v>
      </c>
      <c r="M2267" s="6">
        <v>0</v>
      </c>
      <c r="N2267" s="6"/>
      <c r="O2267" s="6">
        <v>0</v>
      </c>
      <c r="P2267" s="6">
        <v>768663475</v>
      </c>
      <c r="Q2267" s="6">
        <v>0</v>
      </c>
      <c r="R2267" s="6"/>
      <c r="S2267" s="6">
        <v>12398311072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3846578318</v>
      </c>
      <c r="AA2267" s="6">
        <v>485915335</v>
      </c>
      <c r="AB2267" s="10">
        <f t="shared" si="148"/>
        <v>17435383124</v>
      </c>
      <c r="AC2267" s="10">
        <f t="shared" si="150"/>
        <v>17499468200</v>
      </c>
      <c r="AD2267" s="10">
        <f t="shared" ref="AD2267:AD2330" si="151">AB2267-AC2267</f>
        <v>-64085076</v>
      </c>
      <c r="AE2267" s="12">
        <f>C2267/(1+0.13)/VLOOKUP(A2267,[1]选股结果!$A$2:$AX$3002,3,FALSE)</f>
        <v>0.776054984725235</v>
      </c>
      <c r="AF2267" s="12">
        <f>(S2267/(1+0.1)+Z2267)/(VLOOKUP(A2267,[1]选股结果!$A$2:$AY$3002,51,FALSE))</f>
        <v>0.853321561288049</v>
      </c>
      <c r="AG2267" s="16"/>
      <c r="AH2267" s="12">
        <f>AD2267/VLOOKUP(A2267,[1]选股结果!$A$2:$AX$3002,35,FALSE)</f>
        <v>-0.0484654379029571</v>
      </c>
      <c r="AI2267" s="10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S2267/(1+0.13)+Z2267)</f>
        <v>2897846340.11504</v>
      </c>
      <c r="AJ2267" s="10">
        <f t="shared" si="149"/>
        <v>-2961931416.11504</v>
      </c>
      <c r="AK2267" s="18">
        <f>AD2267-VLOOKUP(A2267,[2]选股结果!$A$2:$G$4900,7,FALSE)</f>
        <v>-66876155</v>
      </c>
    </row>
    <row r="2268" spans="1:37">
      <c r="A2268" s="5" t="s">
        <v>4569</v>
      </c>
      <c r="B2268" s="5" t="s">
        <v>4570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/>
      <c r="L2268" s="6">
        <v>0</v>
      </c>
      <c r="M2268" s="6">
        <v>0</v>
      </c>
      <c r="N2268" s="6"/>
      <c r="O2268" s="6">
        <v>0</v>
      </c>
      <c r="P2268" s="6">
        <v>110386929.07</v>
      </c>
      <c r="Q2268" s="6">
        <v>155263254.79</v>
      </c>
      <c r="R2268" s="6"/>
      <c r="S2268" s="6">
        <v>4488352861.14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1056688728.06</v>
      </c>
      <c r="AA2268" s="6">
        <v>797155995.67</v>
      </c>
      <c r="AB2268" s="10">
        <f t="shared" si="148"/>
        <v>7694757556.42</v>
      </c>
      <c r="AC2268" s="10">
        <f t="shared" si="150"/>
        <v>6452584513.94</v>
      </c>
      <c r="AD2268" s="10">
        <f t="shared" si="151"/>
        <v>1242173042.48</v>
      </c>
      <c r="AE2268" s="12">
        <f>C2268/(1+0.13)/VLOOKUP(A2268,[1]选股结果!$A$2:$AX$3002,3,FALSE)</f>
        <v>0.945271220699632</v>
      </c>
      <c r="AF2268" s="12">
        <f>(S2268/(1+0.1)+Z2268)/(VLOOKUP(A2268,[1]选股结果!$A$2:$AY$3002,51,FALSE))</f>
        <v>0.808120238810064</v>
      </c>
      <c r="AG2268" s="16"/>
      <c r="AH2268" s="12">
        <f>AD2268/VLOOKUP(A2268,[1]选股结果!$A$2:$AX$3002,35,FALSE)</f>
        <v>1.88694178133244</v>
      </c>
      <c r="AI2268" s="10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S2268/(1+0.13)+Z2268)</f>
        <v>1328056678.83522</v>
      </c>
      <c r="AJ2268" s="10">
        <f t="shared" si="149"/>
        <v>-85883636.3552198</v>
      </c>
      <c r="AK2268" s="18">
        <f>AD2268-VLOOKUP(A2268,[2]选股结果!$A$2:$G$4900,7,FALSE)</f>
        <v>1244173152.84</v>
      </c>
    </row>
    <row r="2269" spans="1:37">
      <c r="A2269" s="5" t="s">
        <v>4571</v>
      </c>
      <c r="B2269" s="5" t="s">
        <v>4572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/>
      <c r="L2269" s="6">
        <v>0</v>
      </c>
      <c r="M2269" s="6">
        <v>0</v>
      </c>
      <c r="N2269" s="6"/>
      <c r="O2269" s="6">
        <v>0</v>
      </c>
      <c r="P2269" s="6">
        <v>2757896386.49</v>
      </c>
      <c r="Q2269" s="6">
        <v>184054316.02</v>
      </c>
      <c r="R2269" s="6"/>
      <c r="S2269" s="6">
        <v>6009140770.02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28323128.2</v>
      </c>
      <c r="AA2269" s="6">
        <v>43609536.63</v>
      </c>
      <c r="AB2269" s="10">
        <f t="shared" si="148"/>
        <v>21004702610.7</v>
      </c>
      <c r="AC2269" s="10">
        <f t="shared" si="150"/>
        <v>8838969821.34</v>
      </c>
      <c r="AD2269" s="10">
        <f t="shared" si="151"/>
        <v>12165732789.36</v>
      </c>
      <c r="AE2269" s="12">
        <f>C2269/(1+0.13)/VLOOKUP(A2269,[1]选股结果!$A$2:$AX$3002,3,FALSE)</f>
        <v>0.800494031851048</v>
      </c>
      <c r="AF2269" s="12">
        <f>(S2269/(1+0.1)+Z2269)/(VLOOKUP(A2269,[1]选股结果!$A$2:$AY$3002,51,FALSE))</f>
        <v>0.369275428817135</v>
      </c>
      <c r="AG2269" s="16"/>
      <c r="AH2269" s="12">
        <f>AD2269/VLOOKUP(A2269,[1]选股结果!$A$2:$AX$3002,35,FALSE)</f>
        <v>3.09609152510919</v>
      </c>
      <c r="AI2269" s="10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S2269/(1+0.13)+Z2269)</f>
        <v>9523996021.13681</v>
      </c>
      <c r="AJ2269" s="10">
        <f t="shared" si="149"/>
        <v>2641736768.22319</v>
      </c>
      <c r="AK2269" s="18">
        <f>AD2269-VLOOKUP(A2269,[2]选股结果!$A$2:$G$4900,7,FALSE)</f>
        <v>12165732789.36</v>
      </c>
    </row>
    <row r="2270" spans="1:37">
      <c r="A2270" s="5" t="s">
        <v>4573</v>
      </c>
      <c r="B2270" s="5" t="s">
        <v>4574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/>
      <c r="L2270" s="6">
        <v>0</v>
      </c>
      <c r="M2270" s="6">
        <v>0</v>
      </c>
      <c r="N2270" s="6"/>
      <c r="O2270" s="6">
        <v>0</v>
      </c>
      <c r="P2270" s="6">
        <v>259657339.07</v>
      </c>
      <c r="Q2270" s="6">
        <v>85204096.52</v>
      </c>
      <c r="R2270" s="6"/>
      <c r="S2270" s="6">
        <v>2511082035.7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401767883.27</v>
      </c>
      <c r="AA2270" s="6">
        <v>358792332.45</v>
      </c>
      <c r="AB2270" s="10">
        <f t="shared" si="148"/>
        <v>4650232450.11</v>
      </c>
      <c r="AC2270" s="10">
        <f t="shared" si="150"/>
        <v>3531299590.49</v>
      </c>
      <c r="AD2270" s="10">
        <f t="shared" si="151"/>
        <v>1118932859.62</v>
      </c>
      <c r="AE2270" s="12">
        <f>C2270/(1+0.13)/VLOOKUP(A2270,[1]选股结果!$A$2:$AX$3002,3,FALSE)</f>
        <v>0.903526265602342</v>
      </c>
      <c r="AF2270" s="12">
        <f>(S2270/(1+0.1)+Z2270)/(VLOOKUP(A2270,[1]选股结果!$A$2:$AY$3002,51,FALSE))</f>
        <v>0.840825360830323</v>
      </c>
      <c r="AG2270" s="16"/>
      <c r="AH2270" s="12">
        <f>AD2270/VLOOKUP(A2270,[1]选股结果!$A$2:$AX$3002,35,FALSE)</f>
        <v>1.02869260028873</v>
      </c>
      <c r="AI2270" s="10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S2270/(1+0.13)+Z2270)</f>
        <v>568814838.060088</v>
      </c>
      <c r="AJ2270" s="10">
        <f t="shared" si="149"/>
        <v>550118021.559913</v>
      </c>
      <c r="AK2270" s="18">
        <f>AD2270-VLOOKUP(A2270,[2]选股结果!$A$2:$G$4900,7,FALSE)</f>
        <v>1119068053.41</v>
      </c>
    </row>
    <row r="2271" spans="1:37">
      <c r="A2271" s="5" t="s">
        <v>4575</v>
      </c>
      <c r="B2271" s="5" t="s">
        <v>4576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/>
      <c r="L2271" s="6">
        <v>0</v>
      </c>
      <c r="M2271" s="6">
        <v>0</v>
      </c>
      <c r="N2271" s="6"/>
      <c r="O2271" s="6">
        <v>0</v>
      </c>
      <c r="P2271" s="6">
        <v>1570755039.99</v>
      </c>
      <c r="Q2271" s="6">
        <v>1763956069.33</v>
      </c>
      <c r="R2271" s="6"/>
      <c r="S2271" s="6">
        <v>2176909651.05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2967073211.22</v>
      </c>
      <c r="AA2271" s="6">
        <v>2033199768.9</v>
      </c>
      <c r="AB2271" s="10">
        <f t="shared" ref="AB2271:AB2334" si="152">C2271+D2271+E2271+F2271+G2271+H2271+I2271+J2271+L2271+M2271+O2271+Q2271</f>
        <v>13522150779.53</v>
      </c>
      <c r="AC2271" s="10">
        <f t="shared" si="150"/>
        <v>8747937671.16</v>
      </c>
      <c r="AD2271" s="10">
        <f t="shared" si="151"/>
        <v>4774213108.37</v>
      </c>
      <c r="AE2271" s="12">
        <f>C2271/(1+0.13)/VLOOKUP(A2271,[1]选股结果!$A$2:$AX$3002,3,FALSE)</f>
        <v>0.916439832964875</v>
      </c>
      <c r="AF2271" s="12">
        <f>(S2271/(1+0.1)+Z2271)/(VLOOKUP(A2271,[1]选股结果!$A$2:$AY$3002,51,FALSE))</f>
        <v>0.680011350519606</v>
      </c>
      <c r="AG2271" s="16"/>
      <c r="AH2271" s="12">
        <f>AD2271/VLOOKUP(A2271,[1]选股结果!$A$2:$AX$3002,35,FALSE)</f>
        <v>2.09466235426509</v>
      </c>
      <c r="AI2271" s="10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S2271/(1+0.13)+Z2271)</f>
        <v>2379986639.52664</v>
      </c>
      <c r="AJ2271" s="10">
        <f t="shared" si="149"/>
        <v>2394226468.84336</v>
      </c>
      <c r="AK2271" s="18">
        <f>AD2271-VLOOKUP(A2271,[2]选股结果!$A$2:$G$4900,7,FALSE)</f>
        <v>4788101245.23</v>
      </c>
    </row>
    <row r="2272" spans="1:37">
      <c r="A2272" s="5" t="s">
        <v>4577</v>
      </c>
      <c r="B2272" s="5" t="s">
        <v>4578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/>
      <c r="L2272" s="6">
        <v>0</v>
      </c>
      <c r="M2272" s="6">
        <v>0</v>
      </c>
      <c r="N2272" s="6"/>
      <c r="O2272" s="6">
        <v>0</v>
      </c>
      <c r="P2272" s="6">
        <v>248692000000</v>
      </c>
      <c r="Q2272" s="6">
        <v>5013000000</v>
      </c>
      <c r="R2272" s="6"/>
      <c r="S2272" s="6">
        <v>1593822000000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99935000000</v>
      </c>
      <c r="AA2272" s="6">
        <v>21595000000</v>
      </c>
      <c r="AB2272" s="10">
        <f t="shared" si="152"/>
        <v>2190791000000</v>
      </c>
      <c r="AC2272" s="10">
        <f t="shared" si="150"/>
        <v>1964044000000</v>
      </c>
      <c r="AD2272" s="10">
        <f t="shared" si="151"/>
        <v>226747000000</v>
      </c>
      <c r="AE2272" s="12">
        <f>C2272/(1+0.13)/VLOOKUP(A2272,[1]选股结果!$A$2:$AX$3002,3,FALSE)</f>
        <v>1.02870533278767</v>
      </c>
      <c r="AF2272" s="12">
        <f>(S2272/(1+0.1)+Z2272)/(VLOOKUP(A2272,[1]选股结果!$A$2:$AY$3002,51,FALSE))</f>
        <v>0.872430408365416</v>
      </c>
      <c r="AG2272" s="16"/>
      <c r="AH2272" s="12">
        <f>AD2272/VLOOKUP(A2272,[1]选股结果!$A$2:$AX$3002,35,FALSE)</f>
        <v>2.54580259804417</v>
      </c>
      <c r="AI2272" s="10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S2272/(1+0.13)+Z2272)</f>
        <v>264947053097.345</v>
      </c>
      <c r="AJ2272" s="10">
        <f t="shared" si="149"/>
        <v>-38200053097.345</v>
      </c>
      <c r="AK2272" s="18">
        <f>AD2272-VLOOKUP(A2272,[2]选股结果!$A$2:$G$4900,7,FALSE)</f>
        <v>227589000000</v>
      </c>
    </row>
    <row r="2273" spans="1:37">
      <c r="A2273" s="5" t="s">
        <v>4579</v>
      </c>
      <c r="B2273" s="5" t="s">
        <v>4580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/>
      <c r="L2273" s="6">
        <v>0</v>
      </c>
      <c r="M2273" s="6">
        <v>0</v>
      </c>
      <c r="N2273" s="6"/>
      <c r="O2273" s="6">
        <v>0</v>
      </c>
      <c r="P2273" s="6">
        <v>66929601.16</v>
      </c>
      <c r="Q2273" s="6">
        <v>168344644.7</v>
      </c>
      <c r="R2273" s="6"/>
      <c r="S2273" s="6">
        <v>1132576641.88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316213647.35</v>
      </c>
      <c r="AA2273" s="6">
        <v>162186985.26</v>
      </c>
      <c r="AB2273" s="10">
        <f t="shared" si="152"/>
        <v>1754613428.84</v>
      </c>
      <c r="AC2273" s="10">
        <f t="shared" si="150"/>
        <v>1677906875.65</v>
      </c>
      <c r="AD2273" s="10">
        <f t="shared" si="151"/>
        <v>76706553.1900001</v>
      </c>
      <c r="AE2273" s="12">
        <f>C2273/(1+0.13)/VLOOKUP(A2273,[1]选股结果!$A$2:$AX$3002,3,FALSE)</f>
        <v>0.801868352315758</v>
      </c>
      <c r="AF2273" s="12">
        <f>(S2273/(1+0.1)+Z2273)/(VLOOKUP(A2273,[1]选股结果!$A$2:$AY$3002,51,FALSE))</f>
        <v>0.900965098533092</v>
      </c>
      <c r="AG2273" s="16"/>
      <c r="AH2273" s="12">
        <f>AD2273/VLOOKUP(A2273,[1]选股结果!$A$2:$AX$3002,35,FALSE)</f>
        <v>0.269729635877044</v>
      </c>
      <c r="AI2273" s="10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S2273/(1+0.13)+Z2273)</f>
        <v>175269635.676902</v>
      </c>
      <c r="AJ2273" s="10">
        <f t="shared" si="149"/>
        <v>-98563082.4869022</v>
      </c>
      <c r="AK2273" s="18">
        <f>AD2273-VLOOKUP(A2273,[2]选股结果!$A$2:$G$4900,7,FALSE)</f>
        <v>76706553.1900001</v>
      </c>
    </row>
    <row r="2274" spans="1:37">
      <c r="A2274" s="5" t="s">
        <v>4581</v>
      </c>
      <c r="B2274" s="5" t="s">
        <v>4582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/>
      <c r="L2274" s="6">
        <v>0</v>
      </c>
      <c r="M2274" s="6">
        <v>0</v>
      </c>
      <c r="N2274" s="6"/>
      <c r="O2274" s="6">
        <v>0</v>
      </c>
      <c r="P2274" s="6">
        <v>480501670.95</v>
      </c>
      <c r="Q2274" s="6">
        <v>75748711.99</v>
      </c>
      <c r="R2274" s="6"/>
      <c r="S2274" s="6">
        <v>3333427352.56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314813682.34</v>
      </c>
      <c r="AA2274" s="6">
        <v>636932897.83</v>
      </c>
      <c r="AB2274" s="10">
        <f t="shared" si="152"/>
        <v>3667333889.89</v>
      </c>
      <c r="AC2274" s="10">
        <f t="shared" si="150"/>
        <v>4765675603.68</v>
      </c>
      <c r="AD2274" s="10">
        <f t="shared" si="151"/>
        <v>-1098341713.79</v>
      </c>
      <c r="AE2274" s="12">
        <f>C2274/(1+0.13)/VLOOKUP(A2274,[1]选股结果!$A$2:$AX$3002,3,FALSE)</f>
        <v>0.501540121812501</v>
      </c>
      <c r="AF2274" s="12">
        <f>(S2274/(1+0.1)+Z2274)/(VLOOKUP(A2274,[1]选股结果!$A$2:$AY$3002,51,FALSE))</f>
        <v>0.749500220522642</v>
      </c>
      <c r="AG2274" s="16"/>
      <c r="AH2274" s="12">
        <f>AD2274/VLOOKUP(A2274,[1]选股结果!$A$2:$AX$3002,35,FALSE)</f>
        <v>-0.655085611196323</v>
      </c>
      <c r="AI2274" s="10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S2274/(1+0.13)+Z2274)</f>
        <v>1198494370.49991</v>
      </c>
      <c r="AJ2274" s="10">
        <f t="shared" si="149"/>
        <v>-2296836084.28991</v>
      </c>
      <c r="AK2274" s="18">
        <f>AD2274-VLOOKUP(A2274,[2]选股结果!$A$2:$G$4900,7,FALSE)</f>
        <v>-1094991875.35</v>
      </c>
    </row>
    <row r="2275" spans="1:37">
      <c r="A2275" s="5" t="s">
        <v>4583</v>
      </c>
      <c r="B2275" s="5" t="s">
        <v>4584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/>
      <c r="L2275" s="6">
        <v>0</v>
      </c>
      <c r="M2275" s="6">
        <v>0</v>
      </c>
      <c r="N2275" s="6"/>
      <c r="O2275" s="6">
        <v>0</v>
      </c>
      <c r="P2275" s="6">
        <v>848739241.41</v>
      </c>
      <c r="Q2275" s="6">
        <v>304146710.63</v>
      </c>
      <c r="R2275" s="6"/>
      <c r="S2275" s="6">
        <v>17440591048.78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1220392347.01</v>
      </c>
      <c r="AA2275" s="6">
        <v>498792286.13</v>
      </c>
      <c r="AB2275" s="10">
        <f t="shared" si="152"/>
        <v>26579282957.72</v>
      </c>
      <c r="AC2275" s="10">
        <f t="shared" si="150"/>
        <v>20008514923.33</v>
      </c>
      <c r="AD2275" s="10">
        <f t="shared" si="151"/>
        <v>6570768034.39</v>
      </c>
      <c r="AE2275" s="12">
        <f>C2275/(1+0.13)/VLOOKUP(A2275,[1]选股结果!$A$2:$AX$3002,3,FALSE)</f>
        <v>0.930823569764456</v>
      </c>
      <c r="AF2275" s="12">
        <f>(S2275/(1+0.1)+Z2275)/(VLOOKUP(A2275,[1]选股结果!$A$2:$AY$3002,51,FALSE))</f>
        <v>0.827662658028536</v>
      </c>
      <c r="AG2275" s="16"/>
      <c r="AH2275" s="12">
        <f>AD2275/VLOOKUP(A2275,[1]选股结果!$A$2:$AX$3002,35,FALSE)</f>
        <v>1.67268718612276</v>
      </c>
      <c r="AI2275" s="10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S2275/(1+0.13)+Z2275)</f>
        <v>3976416194.60823</v>
      </c>
      <c r="AJ2275" s="10">
        <f t="shared" si="149"/>
        <v>2594351839.78177</v>
      </c>
      <c r="AK2275" s="18">
        <f>AD2275-VLOOKUP(A2275,[2]选股结果!$A$2:$G$4900,7,FALSE)</f>
        <v>6577425630.89</v>
      </c>
    </row>
    <row r="2276" spans="1:37">
      <c r="A2276" s="5" t="s">
        <v>4585</v>
      </c>
      <c r="B2276" s="5" t="s">
        <v>4586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/>
      <c r="L2276" s="6">
        <v>0</v>
      </c>
      <c r="M2276" s="6">
        <v>0</v>
      </c>
      <c r="N2276" s="6"/>
      <c r="O2276" s="6">
        <v>0</v>
      </c>
      <c r="P2276" s="6">
        <v>8419710590.67</v>
      </c>
      <c r="Q2276" s="6">
        <v>4373942626.72</v>
      </c>
      <c r="R2276" s="6"/>
      <c r="S2276" s="6">
        <v>173921367406.61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18109630614.84</v>
      </c>
      <c r="AA2276" s="6">
        <v>2275617958.43</v>
      </c>
      <c r="AB2276" s="10">
        <f t="shared" si="152"/>
        <v>193645548412.31</v>
      </c>
      <c r="AC2276" s="10">
        <f t="shared" si="150"/>
        <v>202726326570.55</v>
      </c>
      <c r="AD2276" s="10">
        <f t="shared" si="151"/>
        <v>-9080778158.23999</v>
      </c>
      <c r="AE2276" s="12">
        <f>C2276/(1+0.13)/VLOOKUP(A2276,[1]选股结果!$A$2:$AX$3002,3,FALSE)</f>
        <v>0.79917507936483</v>
      </c>
      <c r="AF2276" s="12">
        <f>(S2276/(1+0.1)+Z2276)/(VLOOKUP(A2276,[1]选股结果!$A$2:$AY$3002,51,FALSE))</f>
        <v>0.887432300459048</v>
      </c>
      <c r="AG2276" s="16"/>
      <c r="AH2276" s="12">
        <f>AD2276/VLOOKUP(A2276,[1]选股结果!$A$2:$AX$3002,35,FALSE)</f>
        <v>-1.52499794470397</v>
      </c>
      <c r="AI2276" s="10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S2276/(1+0.13)+Z2276)</f>
        <v>26550508851.2861</v>
      </c>
      <c r="AJ2276" s="10">
        <f t="shared" si="149"/>
        <v>-35631287009.5261</v>
      </c>
      <c r="AK2276" s="18">
        <f>AD2276-VLOOKUP(A2276,[2]选股结果!$A$2:$G$4900,7,FALSE)</f>
        <v>-8685773793.88999</v>
      </c>
    </row>
    <row r="2277" spans="1:37">
      <c r="A2277" s="5" t="s">
        <v>4587</v>
      </c>
      <c r="B2277" s="5" t="s">
        <v>4588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/>
      <c r="L2277" s="6">
        <v>0</v>
      </c>
      <c r="M2277" s="6">
        <v>0</v>
      </c>
      <c r="N2277" s="6"/>
      <c r="O2277" s="6">
        <v>0</v>
      </c>
      <c r="P2277" s="6">
        <v>113380414</v>
      </c>
      <c r="Q2277" s="6">
        <v>82823021</v>
      </c>
      <c r="R2277" s="6"/>
      <c r="S2277" s="6">
        <v>4823718164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676510049</v>
      </c>
      <c r="AA2277" s="6">
        <v>158162224</v>
      </c>
      <c r="AB2277" s="10">
        <f t="shared" si="152"/>
        <v>5659006124</v>
      </c>
      <c r="AC2277" s="10">
        <f t="shared" si="150"/>
        <v>5771770851</v>
      </c>
      <c r="AD2277" s="10">
        <f t="shared" si="151"/>
        <v>-112764727</v>
      </c>
      <c r="AE2277" s="12">
        <f>C2277/(1+0.13)/VLOOKUP(A2277,[1]选股结果!$A$2:$AX$3002,3,FALSE)</f>
        <v>0.726912348027818</v>
      </c>
      <c r="AF2277" s="12">
        <f>(S2277/(1+0.1)+Z2277)/(VLOOKUP(A2277,[1]选股结果!$A$2:$AY$3002,51,FALSE))</f>
        <v>0.791714008870031</v>
      </c>
      <c r="AG2277" s="16"/>
      <c r="AH2277" s="12">
        <f>AD2277/VLOOKUP(A2277,[1]选股结果!$A$2:$AX$3002,35,FALSE)</f>
        <v>-0.212614919335026</v>
      </c>
      <c r="AI2277" s="10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S2277/(1+0.13)+Z2277)</f>
        <v>1448067388.71681</v>
      </c>
      <c r="AJ2277" s="10">
        <f t="shared" si="149"/>
        <v>-1560832115.71681</v>
      </c>
      <c r="AK2277" s="18">
        <f>AD2277-VLOOKUP(A2277,[2]选股结果!$A$2:$G$4900,7,FALSE)</f>
        <v>-113533211</v>
      </c>
    </row>
    <row r="2278" spans="1:37">
      <c r="A2278" s="5" t="s">
        <v>4589</v>
      </c>
      <c r="B2278" s="5" t="s">
        <v>4590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/>
      <c r="L2278" s="6">
        <v>0</v>
      </c>
      <c r="M2278" s="6">
        <v>0</v>
      </c>
      <c r="N2278" s="6"/>
      <c r="O2278" s="6">
        <v>0</v>
      </c>
      <c r="P2278" s="6">
        <v>212005039.22</v>
      </c>
      <c r="Q2278" s="6">
        <v>246204433.83</v>
      </c>
      <c r="R2278" s="6"/>
      <c r="S2278" s="6">
        <v>8758774381.18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1167546878.32</v>
      </c>
      <c r="AA2278" s="6">
        <v>484038039.19</v>
      </c>
      <c r="AB2278" s="10">
        <f t="shared" si="152"/>
        <v>13496476343.7</v>
      </c>
      <c r="AC2278" s="10">
        <f t="shared" si="150"/>
        <v>10622364337.91</v>
      </c>
      <c r="AD2278" s="10">
        <f t="shared" si="151"/>
        <v>2874112005.79</v>
      </c>
      <c r="AE2278" s="12">
        <f>C2278/(1+0.13)/VLOOKUP(A2278,[1]选股结果!$A$2:$AX$3002,3,FALSE)</f>
        <v>0.897925064377976</v>
      </c>
      <c r="AF2278" s="12">
        <f>(S2278/(1+0.1)+Z2278)/(VLOOKUP(A2278,[1]选股结果!$A$2:$AY$3002,51,FALSE))</f>
        <v>0.782632963974563</v>
      </c>
      <c r="AG2278" s="16"/>
      <c r="AH2278" s="12">
        <f>AD2278/VLOOKUP(A2278,[1]选股结果!$A$2:$AX$3002,35,FALSE)</f>
        <v>1.80629285816451</v>
      </c>
      <c r="AI2278" s="10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S2278/(1+0.13)+Z2278)</f>
        <v>2747162931.42425</v>
      </c>
      <c r="AJ2278" s="10">
        <f t="shared" si="149"/>
        <v>126949074.365753</v>
      </c>
      <c r="AK2278" s="18">
        <f>AD2278-VLOOKUP(A2278,[2]选股结果!$A$2:$G$4900,7,FALSE)</f>
        <v>3000817090.4</v>
      </c>
    </row>
    <row r="2279" spans="1:37">
      <c r="A2279" s="5" t="s">
        <v>4591</v>
      </c>
      <c r="B2279" s="5" t="s">
        <v>4592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/>
      <c r="L2279" s="6">
        <v>0</v>
      </c>
      <c r="M2279" s="6">
        <v>0</v>
      </c>
      <c r="N2279" s="6"/>
      <c r="O2279" s="6">
        <v>0</v>
      </c>
      <c r="P2279" s="6">
        <v>1402237183.38</v>
      </c>
      <c r="Q2279" s="6">
        <v>2597963366.61</v>
      </c>
      <c r="R2279" s="6"/>
      <c r="S2279" s="6">
        <v>18761369095.87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2663643497.43</v>
      </c>
      <c r="AA2279" s="6">
        <v>4714213994.9</v>
      </c>
      <c r="AB2279" s="10">
        <f t="shared" si="152"/>
        <v>29072614694.88</v>
      </c>
      <c r="AC2279" s="10">
        <f t="shared" si="150"/>
        <v>27541463771.58</v>
      </c>
      <c r="AD2279" s="10">
        <f t="shared" si="151"/>
        <v>1531150923.3</v>
      </c>
      <c r="AE2279" s="12">
        <f>C2279/(1+0.13)/VLOOKUP(A2279,[1]选股结果!$A$2:$AX$3002,3,FALSE)</f>
        <v>0.817732916154616</v>
      </c>
      <c r="AF2279" s="12">
        <f>(S2279/(1+0.1)+Z2279)/(VLOOKUP(A2279,[1]选股结果!$A$2:$AY$3002,51,FALSE))</f>
        <v>0.809341622263463</v>
      </c>
      <c r="AG2279" s="16"/>
      <c r="AH2279" s="12">
        <f>AD2279/VLOOKUP(A2279,[1]选股结果!$A$2:$AX$3002,35,FALSE)</f>
        <v>0.549321964588262</v>
      </c>
      <c r="AI2279" s="10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S2279/(1+0.13)+Z2279)</f>
        <v>5098158724.94008</v>
      </c>
      <c r="AJ2279" s="10">
        <f t="shared" si="149"/>
        <v>-3567007801.64008</v>
      </c>
      <c r="AK2279" s="18">
        <f>AD2279-VLOOKUP(A2279,[2]选股结果!$A$2:$G$4900,7,FALSE)</f>
        <v>1534243599.54</v>
      </c>
    </row>
    <row r="2280" spans="1:37">
      <c r="A2280" s="5" t="s">
        <v>4593</v>
      </c>
      <c r="B2280" s="5" t="s">
        <v>4594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/>
      <c r="L2280" s="6">
        <v>0</v>
      </c>
      <c r="M2280" s="6">
        <v>0</v>
      </c>
      <c r="N2280" s="6"/>
      <c r="O2280" s="6">
        <v>0</v>
      </c>
      <c r="P2280" s="6">
        <v>737464847.13</v>
      </c>
      <c r="Q2280" s="6">
        <v>102754295.67</v>
      </c>
      <c r="R2280" s="6"/>
      <c r="S2280" s="6">
        <v>2781513026.75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2049834519.47</v>
      </c>
      <c r="AA2280" s="6">
        <v>182215938.13</v>
      </c>
      <c r="AB2280" s="10">
        <f t="shared" si="152"/>
        <v>7988551060.62</v>
      </c>
      <c r="AC2280" s="10">
        <f t="shared" si="150"/>
        <v>5751028331.48</v>
      </c>
      <c r="AD2280" s="10">
        <f t="shared" si="151"/>
        <v>2237522729.14</v>
      </c>
      <c r="AE2280" s="12">
        <f>C2280/(1+0.13)/VLOOKUP(A2280,[1]选股结果!$A$2:$AX$3002,3,FALSE)</f>
        <v>0.803219747190156</v>
      </c>
      <c r="AF2280" s="12">
        <f>(S2280/(1+0.1)+Z2280)/(VLOOKUP(A2280,[1]选股结果!$A$2:$AY$3002,51,FALSE))</f>
        <v>0.701383990471407</v>
      </c>
      <c r="AG2280" s="16"/>
      <c r="AH2280" s="12">
        <f>AD2280/VLOOKUP(A2280,[1]选股结果!$A$2:$AX$3002,35,FALSE)</f>
        <v>1.55868334505787</v>
      </c>
      <c r="AI2280" s="10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S2280/(1+0.13)+Z2280)</f>
        <v>2016432864.32389</v>
      </c>
      <c r="AJ2280" s="10">
        <f t="shared" si="149"/>
        <v>221089864.816106</v>
      </c>
      <c r="AK2280" s="18">
        <f>AD2280-VLOOKUP(A2280,[2]选股结果!$A$2:$G$4900,7,FALSE)</f>
        <v>2272493376.64</v>
      </c>
    </row>
    <row r="2281" spans="1:37">
      <c r="A2281" s="5" t="s">
        <v>4595</v>
      </c>
      <c r="B2281" s="5" t="s">
        <v>4596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/>
      <c r="L2281" s="6">
        <v>0</v>
      </c>
      <c r="M2281" s="6">
        <v>0</v>
      </c>
      <c r="N2281" s="6"/>
      <c r="O2281" s="6">
        <v>0</v>
      </c>
      <c r="P2281" s="6">
        <v>118022959.78</v>
      </c>
      <c r="Q2281" s="6">
        <v>49076879.8</v>
      </c>
      <c r="R2281" s="6"/>
      <c r="S2281" s="6">
        <v>1320118669.14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242050765.45</v>
      </c>
      <c r="AA2281" s="6">
        <v>114295146.4</v>
      </c>
      <c r="AB2281" s="10">
        <f t="shared" si="152"/>
        <v>2017744757.05</v>
      </c>
      <c r="AC2281" s="10">
        <f t="shared" si="150"/>
        <v>1794487540.77</v>
      </c>
      <c r="AD2281" s="10">
        <f t="shared" si="151"/>
        <v>223257216.28</v>
      </c>
      <c r="AE2281" s="12">
        <f>C2281/(1+0.13)/VLOOKUP(A2281,[1]选股结果!$A$2:$AX$3002,3,FALSE)</f>
        <v>0.867266444392976</v>
      </c>
      <c r="AF2281" s="12">
        <f>(S2281/(1+0.1)+Z2281)/(VLOOKUP(A2281,[1]选股结果!$A$2:$AY$3002,51,FALSE))</f>
        <v>0.838391564120346</v>
      </c>
      <c r="AG2281" s="16"/>
      <c r="AH2281" s="12">
        <f>AD2281/VLOOKUP(A2281,[1]选股结果!$A$2:$AX$3002,35,FALSE)</f>
        <v>0.880179000429198</v>
      </c>
      <c r="AI2281" s="10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S2281/(1+0.13)+Z2281)</f>
        <v>309851906.011593</v>
      </c>
      <c r="AJ2281" s="10">
        <f t="shared" si="149"/>
        <v>-86594689.7315931</v>
      </c>
      <c r="AK2281" s="18">
        <f>AD2281-VLOOKUP(A2281,[2]选股结果!$A$2:$G$4900,7,FALSE)</f>
        <v>223944022.38</v>
      </c>
    </row>
    <row r="2282" spans="1:37">
      <c r="A2282" s="5" t="s">
        <v>4597</v>
      </c>
      <c r="B2282" s="5" t="s">
        <v>4598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/>
      <c r="L2282" s="6">
        <v>0</v>
      </c>
      <c r="M2282" s="6">
        <v>0</v>
      </c>
      <c r="N2282" s="6"/>
      <c r="O2282" s="6">
        <v>0</v>
      </c>
      <c r="P2282" s="6">
        <v>324243762.09</v>
      </c>
      <c r="Q2282" s="6">
        <v>26576972.66</v>
      </c>
      <c r="R2282" s="6"/>
      <c r="S2282" s="6">
        <v>12744967598.44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1478312465.34</v>
      </c>
      <c r="AA2282" s="6">
        <v>525360430.11</v>
      </c>
      <c r="AB2282" s="10">
        <f t="shared" si="152"/>
        <v>13520606530.69</v>
      </c>
      <c r="AC2282" s="10">
        <f t="shared" si="150"/>
        <v>15072884255.98</v>
      </c>
      <c r="AD2282" s="10">
        <f t="shared" si="151"/>
        <v>-1552277725.29</v>
      </c>
      <c r="AE2282" s="12">
        <f>C2282/(1+0.13)/VLOOKUP(A2282,[1]选股结果!$A$2:$AX$3002,3,FALSE)</f>
        <v>0.840796536394796</v>
      </c>
      <c r="AF2282" s="12">
        <f>(S2282/(1+0.1)+Z2282)/(VLOOKUP(A2282,[1]选股结果!$A$2:$AY$3002,51,FALSE))</f>
        <v>0.99803545577368</v>
      </c>
      <c r="AG2282" s="16"/>
      <c r="AH2282" s="12">
        <f>AD2282/VLOOKUP(A2282,[1]选股结果!$A$2:$AX$3002,35,FALSE)</f>
        <v>-2.73151100371618</v>
      </c>
      <c r="AI2282" s="10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S2282/(1+0.13)+Z2282)</f>
        <v>333318389.929998</v>
      </c>
      <c r="AJ2282" s="10">
        <f t="shared" si="149"/>
        <v>-1885596115.22</v>
      </c>
      <c r="AK2282" s="18">
        <f>AD2282-VLOOKUP(A2282,[2]选股结果!$A$2:$G$4900,7,FALSE)</f>
        <v>-1550163650.41</v>
      </c>
    </row>
    <row r="2283" spans="1:37">
      <c r="A2283" s="5" t="s">
        <v>4599</v>
      </c>
      <c r="B2283" s="5" t="s">
        <v>4600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/>
      <c r="L2283" s="6">
        <v>0</v>
      </c>
      <c r="M2283" s="6">
        <v>0</v>
      </c>
      <c r="N2283" s="6"/>
      <c r="O2283" s="6">
        <v>0</v>
      </c>
      <c r="P2283" s="6">
        <v>5847636396.25</v>
      </c>
      <c r="Q2283" s="6">
        <v>524393977.7</v>
      </c>
      <c r="R2283" s="6"/>
      <c r="S2283" s="6">
        <v>38004748749.01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1784789012.67</v>
      </c>
      <c r="AA2283" s="6">
        <v>3387135849.72</v>
      </c>
      <c r="AB2283" s="10">
        <f t="shared" si="152"/>
        <v>52123237335.6</v>
      </c>
      <c r="AC2283" s="10">
        <f t="shared" si="150"/>
        <v>49024310007.65</v>
      </c>
      <c r="AD2283" s="10">
        <f t="shared" si="151"/>
        <v>3098927327.95</v>
      </c>
      <c r="AE2283" s="12">
        <f>C2283/(1+0.13)/VLOOKUP(A2283,[1]选股结果!$A$2:$AX$3002,3,FALSE)</f>
        <v>0.922501196897132</v>
      </c>
      <c r="AF2283" s="12">
        <f>(S2283/(1+0.1)+Z2283)/(VLOOKUP(A2283,[1]选股结果!$A$2:$AY$3002,51,FALSE))</f>
        <v>1.00413184478301</v>
      </c>
      <c r="AG2283" s="16"/>
      <c r="AH2283" s="12">
        <f>AD2283/VLOOKUP(A2283,[1]选股结果!$A$2:$AX$3002,35,FALSE)</f>
        <v>0.283463638077799</v>
      </c>
      <c r="AI2283" s="10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S2283/(1+0.13)+Z2283)</f>
        <v>767739564.796989</v>
      </c>
      <c r="AJ2283" s="10">
        <f t="shared" si="149"/>
        <v>2331187763.15301</v>
      </c>
      <c r="AK2283" s="18">
        <f>AD2283-VLOOKUP(A2283,[2]选股结果!$A$2:$G$4900,7,FALSE)</f>
        <v>3099526428.7</v>
      </c>
    </row>
    <row r="2284" spans="1:37">
      <c r="A2284" s="5" t="s">
        <v>4601</v>
      </c>
      <c r="B2284" s="5" t="s">
        <v>4602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/>
      <c r="L2284" s="6">
        <v>0</v>
      </c>
      <c r="M2284" s="6">
        <v>0</v>
      </c>
      <c r="N2284" s="6"/>
      <c r="O2284" s="6">
        <v>0</v>
      </c>
      <c r="P2284" s="6">
        <v>67622125.74</v>
      </c>
      <c r="Q2284" s="6">
        <v>32579925.12</v>
      </c>
      <c r="R2284" s="6"/>
      <c r="S2284" s="6">
        <v>844300532.74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118253612.74</v>
      </c>
      <c r="AA2284" s="6">
        <v>102242796.98</v>
      </c>
      <c r="AB2284" s="10">
        <f t="shared" si="152"/>
        <v>1069265700.04</v>
      </c>
      <c r="AC2284" s="10">
        <f t="shared" si="150"/>
        <v>1132419068.2</v>
      </c>
      <c r="AD2284" s="10">
        <f t="shared" si="151"/>
        <v>-63153368.1600001</v>
      </c>
      <c r="AE2284" s="12">
        <f>C2284/(1+0.13)/VLOOKUP(A2284,[1]选股结果!$A$2:$AX$3002,3,FALSE)</f>
        <v>0.907559126400976</v>
      </c>
      <c r="AF2284" s="12">
        <f>(S2284/(1+0.1)+Z2284)/(VLOOKUP(A2284,[1]选股结果!$A$2:$AY$3002,51,FALSE))</f>
        <v>0.948975413490852</v>
      </c>
      <c r="AG2284" s="16"/>
      <c r="AH2284" s="12">
        <f>AD2284/VLOOKUP(A2284,[1]选股结果!$A$2:$AX$3002,35,FALSE)</f>
        <v>-0.64373228283187</v>
      </c>
      <c r="AI2284" s="10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S2284/(1+0.13)+Z2284)</f>
        <v>68005067.485752</v>
      </c>
      <c r="AJ2284" s="10">
        <f t="shared" si="149"/>
        <v>-131158435.645752</v>
      </c>
      <c r="AK2284" s="18">
        <f>AD2284-VLOOKUP(A2284,[2]选股结果!$A$2:$G$4900,7,FALSE)</f>
        <v>-62888666.9700001</v>
      </c>
    </row>
    <row r="2285" spans="1:37">
      <c r="A2285" s="5" t="s">
        <v>4603</v>
      </c>
      <c r="B2285" s="5" t="s">
        <v>4604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/>
      <c r="L2285" s="6">
        <v>0</v>
      </c>
      <c r="M2285" s="6">
        <v>0</v>
      </c>
      <c r="N2285" s="6"/>
      <c r="O2285" s="6">
        <v>0</v>
      </c>
      <c r="P2285" s="6">
        <v>12839013000</v>
      </c>
      <c r="Q2285" s="6">
        <v>8687372000</v>
      </c>
      <c r="R2285" s="6"/>
      <c r="S2285" s="6">
        <v>135886487000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6660754000</v>
      </c>
      <c r="AA2285" s="6">
        <v>1616935000</v>
      </c>
      <c r="AB2285" s="10">
        <f t="shared" si="152"/>
        <v>189216516000</v>
      </c>
      <c r="AC2285" s="10">
        <f t="shared" si="150"/>
        <v>157003189000</v>
      </c>
      <c r="AD2285" s="10">
        <f t="shared" si="151"/>
        <v>32213327000</v>
      </c>
      <c r="AE2285" s="12">
        <f>C2285/(1+0.13)/VLOOKUP(A2285,[1]选股结果!$A$2:$AX$3002,3,FALSE)</f>
        <v>0.987767249468093</v>
      </c>
      <c r="AF2285" s="12">
        <f>(S2285/(1+0.1)+Z2285)/(VLOOKUP(A2285,[1]选股结果!$A$2:$AY$3002,51,FALSE))</f>
        <v>0.930342200260802</v>
      </c>
      <c r="AG2285" s="16"/>
      <c r="AH2285" s="12">
        <f>AD2285/VLOOKUP(A2285,[1]选股结果!$A$2:$AX$3002,35,FALSE)</f>
        <v>1.99436194345574</v>
      </c>
      <c r="AI2285" s="10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S2285/(1+0.13)+Z2285)</f>
        <v>13027691681.4159</v>
      </c>
      <c r="AJ2285" s="10">
        <f t="shared" si="149"/>
        <v>19185635318.5841</v>
      </c>
      <c r="AK2285" s="18">
        <f>AD2285-VLOOKUP(A2285,[2]选股结果!$A$2:$G$4900,7,FALSE)</f>
        <v>32195579000</v>
      </c>
    </row>
    <row r="2286" spans="1:37">
      <c r="A2286" s="5" t="s">
        <v>4605</v>
      </c>
      <c r="B2286" s="5" t="s">
        <v>4606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/>
      <c r="L2286" s="6">
        <v>0</v>
      </c>
      <c r="M2286" s="6">
        <v>0</v>
      </c>
      <c r="N2286" s="6"/>
      <c r="O2286" s="6">
        <v>0</v>
      </c>
      <c r="P2286" s="6">
        <v>6893511372</v>
      </c>
      <c r="Q2286" s="6">
        <v>340602614</v>
      </c>
      <c r="R2286" s="6"/>
      <c r="S2286" s="6">
        <v>143182029756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5075142822</v>
      </c>
      <c r="AA2286" s="6">
        <v>3067145178</v>
      </c>
      <c r="AB2286" s="10">
        <f t="shared" si="152"/>
        <v>174904518276</v>
      </c>
      <c r="AC2286" s="10">
        <f t="shared" si="150"/>
        <v>158217829128</v>
      </c>
      <c r="AD2286" s="10">
        <f t="shared" si="151"/>
        <v>16686689148</v>
      </c>
      <c r="AE2286" s="12">
        <f>C2286/(1+0.13)/VLOOKUP(A2286,[1]选股结果!$A$2:$AX$3002,3,FALSE)</f>
        <v>0.914223106926884</v>
      </c>
      <c r="AF2286" s="12">
        <f>(S2286/(1+0.1)+Z2286)/(VLOOKUP(A2286,[1]选股结果!$A$2:$AY$3002,51,FALSE))</f>
        <v>0.895496377212525</v>
      </c>
      <c r="AG2286" s="16"/>
      <c r="AH2286" s="12">
        <f>AD2286/VLOOKUP(A2286,[1]选股结果!$A$2:$AX$3002,35,FALSE)</f>
        <v>1.16604177135159</v>
      </c>
      <c r="AI2286" s="10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S2286/(1+0.13)+Z2286)</f>
        <v>19238180131.9823</v>
      </c>
      <c r="AJ2286" s="10">
        <f t="shared" si="149"/>
        <v>-2551490983.98228</v>
      </c>
      <c r="AK2286" s="18">
        <f>AD2286-VLOOKUP(A2286,[2]选股结果!$A$2:$G$4900,7,FALSE)</f>
        <v>16692957306</v>
      </c>
    </row>
    <row r="2287" spans="1:37">
      <c r="A2287" s="5" t="s">
        <v>4607</v>
      </c>
      <c r="B2287" s="5" t="s">
        <v>4608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/>
      <c r="L2287" s="6">
        <v>0</v>
      </c>
      <c r="M2287" s="6">
        <v>0</v>
      </c>
      <c r="N2287" s="6"/>
      <c r="O2287" s="6">
        <v>0</v>
      </c>
      <c r="P2287" s="6">
        <v>125862730.25</v>
      </c>
      <c r="Q2287" s="6">
        <v>123472179.13</v>
      </c>
      <c r="R2287" s="6"/>
      <c r="S2287" s="6">
        <v>2970511824.89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863253762.24</v>
      </c>
      <c r="AA2287" s="6">
        <v>445074942.34</v>
      </c>
      <c r="AB2287" s="10">
        <f t="shared" si="152"/>
        <v>4628416035.13</v>
      </c>
      <c r="AC2287" s="10">
        <f t="shared" si="150"/>
        <v>4404703259.72</v>
      </c>
      <c r="AD2287" s="10">
        <f t="shared" si="151"/>
        <v>223712775.41</v>
      </c>
      <c r="AE2287" s="12">
        <f>C2287/(1+0.13)/VLOOKUP(A2287,[1]选股结果!$A$2:$AX$3002,3,FALSE)</f>
        <v>0.719852744863654</v>
      </c>
      <c r="AF2287" s="12">
        <f>(S2287/(1+0.1)+Z2287)/(VLOOKUP(A2287,[1]选股结果!$A$2:$AY$3002,51,FALSE))</f>
        <v>0.717348237912123</v>
      </c>
      <c r="AG2287" s="16"/>
      <c r="AH2287" s="12">
        <f>AD2287/VLOOKUP(A2287,[1]选股结果!$A$2:$AX$3002,35,FALSE)</f>
        <v>0.33484831570783</v>
      </c>
      <c r="AI2287" s="10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S2287/(1+0.13)+Z2287)</f>
        <v>1475881327.99867</v>
      </c>
      <c r="AJ2287" s="10">
        <f t="shared" si="149"/>
        <v>-1252168552.58867</v>
      </c>
      <c r="AK2287" s="18">
        <f>AD2287-VLOOKUP(A2287,[2]选股结果!$A$2:$G$4900,7,FALSE)</f>
        <v>224283499.73</v>
      </c>
    </row>
    <row r="2288" spans="1:37">
      <c r="A2288" s="5" t="s">
        <v>4609</v>
      </c>
      <c r="B2288" s="5" t="s">
        <v>4610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/>
      <c r="L2288" s="6">
        <v>0</v>
      </c>
      <c r="M2288" s="6">
        <v>0</v>
      </c>
      <c r="N2288" s="6"/>
      <c r="O2288" s="6">
        <v>0</v>
      </c>
      <c r="P2288" s="6">
        <v>140609907.65</v>
      </c>
      <c r="Q2288" s="6">
        <v>114323132.95</v>
      </c>
      <c r="R2288" s="6"/>
      <c r="S2288" s="6">
        <v>526440528.22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310679027.93</v>
      </c>
      <c r="AA2288" s="6">
        <v>63430867.84</v>
      </c>
      <c r="AB2288" s="10">
        <f t="shared" si="152"/>
        <v>1548274361.57</v>
      </c>
      <c r="AC2288" s="10">
        <f t="shared" si="150"/>
        <v>1041160331.64</v>
      </c>
      <c r="AD2288" s="10">
        <f t="shared" si="151"/>
        <v>507114029.93</v>
      </c>
      <c r="AE2288" s="12">
        <f>C2288/(1+0.13)/VLOOKUP(A2288,[1]选股结果!$A$2:$AX$3002,3,FALSE)</f>
        <v>0.335540040095047</v>
      </c>
      <c r="AF2288" s="12">
        <f>(S2288/(1+0.1)+Z2288)/(VLOOKUP(A2288,[1]选股结果!$A$2:$AY$3002,51,FALSE))</f>
        <v>0.298025376452288</v>
      </c>
      <c r="AG2288" s="16"/>
      <c r="AH2288" s="12">
        <f>AD2288/VLOOKUP(A2288,[1]选股结果!$A$2:$AX$3002,35,FALSE)</f>
        <v>0.696503302048397</v>
      </c>
      <c r="AI2288" s="10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S2288/(1+0.13)+Z2288)</f>
        <v>1871746820.54398</v>
      </c>
      <c r="AJ2288" s="10">
        <f t="shared" si="149"/>
        <v>-1364632790.61398</v>
      </c>
      <c r="AK2288" s="18">
        <f>AD2288-VLOOKUP(A2288,[2]选股结果!$A$2:$G$4900,7,FALSE)</f>
        <v>516814857.35</v>
      </c>
    </row>
    <row r="2289" spans="1:37">
      <c r="A2289" s="5" t="s">
        <v>4611</v>
      </c>
      <c r="B2289" s="5" t="s">
        <v>4612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/>
      <c r="L2289" s="6">
        <v>0</v>
      </c>
      <c r="M2289" s="6">
        <v>0</v>
      </c>
      <c r="N2289" s="6"/>
      <c r="O2289" s="6">
        <v>0</v>
      </c>
      <c r="P2289" s="6">
        <v>1639792772.01</v>
      </c>
      <c r="Q2289" s="6">
        <v>133610672.76</v>
      </c>
      <c r="R2289" s="6"/>
      <c r="S2289" s="6">
        <v>2537720533.16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2020993159.62</v>
      </c>
      <c r="AA2289" s="6">
        <v>636067681.14</v>
      </c>
      <c r="AB2289" s="10">
        <f t="shared" si="152"/>
        <v>10153187745.09</v>
      </c>
      <c r="AC2289" s="10">
        <f t="shared" si="150"/>
        <v>6834574145.93</v>
      </c>
      <c r="AD2289" s="10">
        <f t="shared" si="151"/>
        <v>3318613599.16</v>
      </c>
      <c r="AE2289" s="12">
        <f>C2289/(1+0.13)/VLOOKUP(A2289,[1]选股结果!$A$2:$AX$3002,3,FALSE)</f>
        <v>1.04328445948179</v>
      </c>
      <c r="AF2289" s="12">
        <f>(S2289/(1+0.1)+Z2289)/(VLOOKUP(A2289,[1]选股结果!$A$2:$AY$3002,51,FALSE))</f>
        <v>0.79331411956848</v>
      </c>
      <c r="AG2289" s="16"/>
      <c r="AH2289" s="12">
        <f>AD2289/VLOOKUP(A2289,[1]选股结果!$A$2:$AX$3002,35,FALSE)</f>
        <v>1.77469778595508</v>
      </c>
      <c r="AI2289" s="10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S2289/(1+0.13)+Z2289)</f>
        <v>1188845678.38257</v>
      </c>
      <c r="AJ2289" s="10">
        <f t="shared" si="149"/>
        <v>2129767920.77743</v>
      </c>
      <c r="AK2289" s="18">
        <f>AD2289-VLOOKUP(A2289,[2]选股结果!$A$2:$G$4900,7,FALSE)</f>
        <v>3406013599.16</v>
      </c>
    </row>
    <row r="2290" spans="1:37">
      <c r="A2290" s="5" t="s">
        <v>4613</v>
      </c>
      <c r="B2290" s="5" t="s">
        <v>4614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/>
      <c r="L2290" s="6">
        <v>0</v>
      </c>
      <c r="M2290" s="6">
        <v>0</v>
      </c>
      <c r="N2290" s="6"/>
      <c r="O2290" s="6">
        <v>0</v>
      </c>
      <c r="P2290" s="6">
        <v>6050252850.87</v>
      </c>
      <c r="Q2290" s="6">
        <v>4276466972.45</v>
      </c>
      <c r="R2290" s="6"/>
      <c r="S2290" s="6">
        <v>99687294591.71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9532273878.45</v>
      </c>
      <c r="AA2290" s="6">
        <v>4180468938.1</v>
      </c>
      <c r="AB2290" s="10">
        <f t="shared" si="152"/>
        <v>232717874835.45</v>
      </c>
      <c r="AC2290" s="10">
        <f t="shared" si="150"/>
        <v>119450290259.13</v>
      </c>
      <c r="AD2290" s="10">
        <f t="shared" si="151"/>
        <v>113267584576.32</v>
      </c>
      <c r="AE2290" s="12">
        <f>C2290/(1+0.13)/VLOOKUP(A2290,[1]选股结果!$A$2:$AX$3002,3,FALSE)</f>
        <v>0.873344465535395</v>
      </c>
      <c r="AF2290" s="12">
        <f>(S2290/(1+0.1)+Z2290)/(VLOOKUP(A2290,[1]选股结果!$A$2:$AY$3002,51,FALSE))</f>
        <v>0.721350158539912</v>
      </c>
      <c r="AG2290" s="16"/>
      <c r="AH2290" s="12">
        <f>AD2290/VLOOKUP(A2290,[1]选股结果!$A$2:$AX$3002,35,FALSE)</f>
        <v>1.4589920389156</v>
      </c>
      <c r="AI2290" s="10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S2290/(1+0.13)+Z2290)</f>
        <v>41095578696.6252</v>
      </c>
      <c r="AJ2290" s="10">
        <f t="shared" si="149"/>
        <v>72172005879.6948</v>
      </c>
      <c r="AK2290" s="18">
        <f>AD2290-VLOOKUP(A2290,[2]选股结果!$A$2:$G$4900,7,FALSE)</f>
        <v>113447884038.28</v>
      </c>
    </row>
    <row r="2291" spans="1:37">
      <c r="A2291" s="5" t="s">
        <v>4615</v>
      </c>
      <c r="B2291" s="5" t="s">
        <v>4616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/>
      <c r="L2291" s="6">
        <v>0</v>
      </c>
      <c r="M2291" s="6">
        <v>0</v>
      </c>
      <c r="N2291" s="6"/>
      <c r="O2291" s="6">
        <v>0</v>
      </c>
      <c r="P2291" s="6">
        <v>109818382.29</v>
      </c>
      <c r="Q2291" s="6">
        <v>563100659.87</v>
      </c>
      <c r="R2291" s="6"/>
      <c r="S2291" s="6">
        <v>5205256983.81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1048257604.01</v>
      </c>
      <c r="AA2291" s="6">
        <v>437210407.71</v>
      </c>
      <c r="AB2291" s="10">
        <f t="shared" si="152"/>
        <v>7958617757.96</v>
      </c>
      <c r="AC2291" s="10">
        <f t="shared" si="150"/>
        <v>6800543377.82</v>
      </c>
      <c r="AD2291" s="10">
        <f t="shared" si="151"/>
        <v>1158074380.14</v>
      </c>
      <c r="AE2291" s="12">
        <f>C2291/(1+0.13)/VLOOKUP(A2291,[1]选股结果!$A$2:$AX$3002,3,FALSE)</f>
        <v>0.915329552287086</v>
      </c>
      <c r="AF2291" s="12">
        <f>(S2291/(1+0.1)+Z2291)/(VLOOKUP(A2291,[1]选股结果!$A$2:$AY$3002,51,FALSE))</f>
        <v>0.880071589122334</v>
      </c>
      <c r="AG2291" s="16"/>
      <c r="AH2291" s="12">
        <f>AD2291/VLOOKUP(A2291,[1]选股结果!$A$2:$AX$3002,35,FALSE)</f>
        <v>1.72943909578016</v>
      </c>
      <c r="AI2291" s="10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S2291/(1+0.13)+Z2291)</f>
        <v>913319388.903627</v>
      </c>
      <c r="AJ2291" s="10">
        <f t="shared" si="149"/>
        <v>244754991.236372</v>
      </c>
      <c r="AK2291" s="18">
        <f>AD2291-VLOOKUP(A2291,[2]选股结果!$A$2:$G$4900,7,FALSE)</f>
        <v>1160295555.54</v>
      </c>
    </row>
    <row r="2292" spans="1:37">
      <c r="A2292" s="5" t="s">
        <v>4617</v>
      </c>
      <c r="B2292" s="5" t="s">
        <v>4618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/>
      <c r="L2292" s="6">
        <v>0</v>
      </c>
      <c r="M2292" s="6">
        <v>0</v>
      </c>
      <c r="N2292" s="6"/>
      <c r="O2292" s="6">
        <v>0</v>
      </c>
      <c r="P2292" s="6">
        <v>269723416.55</v>
      </c>
      <c r="Q2292" s="6">
        <v>298228785.18</v>
      </c>
      <c r="R2292" s="6"/>
      <c r="S2292" s="6">
        <v>5513897190.22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1287157730.39</v>
      </c>
      <c r="AA2292" s="6">
        <v>808308583.03</v>
      </c>
      <c r="AB2292" s="10">
        <f t="shared" si="152"/>
        <v>10050811364.88</v>
      </c>
      <c r="AC2292" s="10">
        <f t="shared" si="150"/>
        <v>7879086920.19</v>
      </c>
      <c r="AD2292" s="10">
        <f t="shared" si="151"/>
        <v>2171724444.69</v>
      </c>
      <c r="AE2292" s="12">
        <f>C2292/(1+0.13)/VLOOKUP(A2292,[1]选股结果!$A$2:$AX$3002,3,FALSE)</f>
        <v>0.976794221274909</v>
      </c>
      <c r="AF2292" s="12">
        <f>(S2292/(1+0.1)+Z2292)/(VLOOKUP(A2292,[1]选股结果!$A$2:$AY$3002,51,FALSE))</f>
        <v>0.839414763286469</v>
      </c>
      <c r="AG2292" s="16"/>
      <c r="AH2292" s="12">
        <f>AD2292/VLOOKUP(A2292,[1]选股结果!$A$2:$AX$3002,35,FALSE)</f>
        <v>1.24391293893098</v>
      </c>
      <c r="AI2292" s="10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S2292/(1+0.13)+Z2292)</f>
        <v>1338267864.82708</v>
      </c>
      <c r="AJ2292" s="10">
        <f t="shared" si="149"/>
        <v>833456579.862923</v>
      </c>
      <c r="AK2292" s="18">
        <f>AD2292-VLOOKUP(A2292,[2]选股结果!$A$2:$G$4900,7,FALSE)</f>
        <v>2181857939.17</v>
      </c>
    </row>
    <row r="2293" spans="1:37">
      <c r="A2293" s="5" t="s">
        <v>4619</v>
      </c>
      <c r="B2293" s="5" t="s">
        <v>4620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/>
      <c r="L2293" s="6">
        <v>0</v>
      </c>
      <c r="M2293" s="6">
        <v>0</v>
      </c>
      <c r="N2293" s="6"/>
      <c r="O2293" s="6">
        <v>0</v>
      </c>
      <c r="P2293" s="6">
        <v>19191761.95</v>
      </c>
      <c r="Q2293" s="6">
        <v>84009388.65</v>
      </c>
      <c r="R2293" s="6"/>
      <c r="S2293" s="6">
        <v>486237083.12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477168087.71</v>
      </c>
      <c r="AA2293" s="6">
        <v>165791927.95</v>
      </c>
      <c r="AB2293" s="10">
        <f t="shared" si="152"/>
        <v>1312655809.12</v>
      </c>
      <c r="AC2293" s="10">
        <f t="shared" si="150"/>
        <v>1148388860.73</v>
      </c>
      <c r="AD2293" s="10">
        <f t="shared" si="151"/>
        <v>164266948.39</v>
      </c>
      <c r="AE2293" s="12">
        <f>C2293/(1+0.13)/VLOOKUP(A2293,[1]选股结果!$A$2:$AX$3002,3,FALSE)</f>
        <v>0.81119070305232</v>
      </c>
      <c r="AF2293" s="12">
        <f>(S2293/(1+0.1)+Z2293)/(VLOOKUP(A2293,[1]选股结果!$A$2:$AY$3002,51,FALSE))</f>
        <v>0.697095744439661</v>
      </c>
      <c r="AG2293" s="16"/>
      <c r="AH2293" s="12">
        <f>AD2293/VLOOKUP(A2293,[1]选股结果!$A$2:$AX$3002,35,FALSE)</f>
        <v>4.34463284705294</v>
      </c>
      <c r="AI2293" s="10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S2293/(1+0.13)+Z2293)</f>
        <v>411149891.943982</v>
      </c>
      <c r="AJ2293" s="10">
        <f t="shared" si="149"/>
        <v>-246882943.553982</v>
      </c>
      <c r="AK2293" s="18">
        <f>AD2293-VLOOKUP(A2293,[2]选股结果!$A$2:$G$4900,7,FALSE)</f>
        <v>162154850.15</v>
      </c>
    </row>
    <row r="2294" spans="1:37">
      <c r="A2294" s="5" t="s">
        <v>4621</v>
      </c>
      <c r="B2294" s="5" t="s">
        <v>4622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/>
      <c r="L2294" s="6">
        <v>0</v>
      </c>
      <c r="M2294" s="6">
        <v>0</v>
      </c>
      <c r="N2294" s="6"/>
      <c r="O2294" s="6">
        <v>0</v>
      </c>
      <c r="P2294" s="6">
        <v>775707104</v>
      </c>
      <c r="Q2294" s="6">
        <v>2076280607.68</v>
      </c>
      <c r="R2294" s="6"/>
      <c r="S2294" s="6">
        <v>60478418016.48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6254485375.39</v>
      </c>
      <c r="AA2294" s="6">
        <v>5494458091.72</v>
      </c>
      <c r="AB2294" s="10">
        <f t="shared" si="152"/>
        <v>80528947696.48</v>
      </c>
      <c r="AC2294" s="10">
        <f t="shared" si="150"/>
        <v>73003068587.59</v>
      </c>
      <c r="AD2294" s="10">
        <f t="shared" si="151"/>
        <v>7525879108.89</v>
      </c>
      <c r="AE2294" s="12">
        <f>C2294/(1+0.13)/VLOOKUP(A2294,[1]选股结果!$A$2:$AX$3002,3,FALSE)</f>
        <v>0.994156045692953</v>
      </c>
      <c r="AF2294" s="12">
        <f>(S2294/(1+0.1)+Z2294)/(VLOOKUP(A2294,[1]选股结果!$A$2:$AY$3002,51,FALSE))</f>
        <v>0.862643719157787</v>
      </c>
      <c r="AG2294" s="16"/>
      <c r="AH2294" s="12">
        <f>AD2294/VLOOKUP(A2294,[1]选股结果!$A$2:$AX$3002,35,FALSE)</f>
        <v>-2.89948207541064</v>
      </c>
      <c r="AI2294" s="10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S2294/(1+0.13)+Z2294)</f>
        <v>11209907781.8806</v>
      </c>
      <c r="AJ2294" s="10">
        <f t="shared" si="149"/>
        <v>-3684028672.99062</v>
      </c>
      <c r="AK2294" s="18">
        <f>AD2294-VLOOKUP(A2294,[2]选股结果!$A$2:$G$4900,7,FALSE)</f>
        <v>7548057230.67</v>
      </c>
    </row>
    <row r="2295" spans="1:37">
      <c r="A2295" s="5" t="s">
        <v>4623</v>
      </c>
      <c r="B2295" s="5" t="s">
        <v>4624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/>
      <c r="L2295" s="6">
        <v>0</v>
      </c>
      <c r="M2295" s="6">
        <v>0</v>
      </c>
      <c r="N2295" s="6"/>
      <c r="O2295" s="6">
        <v>0</v>
      </c>
      <c r="P2295" s="6">
        <v>203064857.1</v>
      </c>
      <c r="Q2295" s="6">
        <v>252698750.37</v>
      </c>
      <c r="R2295" s="6"/>
      <c r="S2295" s="6">
        <v>2543314939.81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822375213.81</v>
      </c>
      <c r="AA2295" s="6">
        <v>411269085.05</v>
      </c>
      <c r="AB2295" s="10">
        <f t="shared" si="152"/>
        <v>4052541290.5</v>
      </c>
      <c r="AC2295" s="10">
        <f t="shared" si="150"/>
        <v>3980024095.77</v>
      </c>
      <c r="AD2295" s="10">
        <f t="shared" si="151"/>
        <v>72517194.73</v>
      </c>
      <c r="AE2295" s="12">
        <f>C2295/(1+0.13)/VLOOKUP(A2295,[1]选股结果!$A$2:$AX$3002,3,FALSE)</f>
        <v>0.870145511748152</v>
      </c>
      <c r="AF2295" s="12">
        <f>(S2295/(1+0.1)+Z2295)/(VLOOKUP(A2295,[1]选股结果!$A$2:$AY$3002,51,FALSE))</f>
        <v>0.885819011751047</v>
      </c>
      <c r="AG2295" s="16"/>
      <c r="AH2295" s="12">
        <f>AD2295/VLOOKUP(A2295,[1]选股结果!$A$2:$AX$3002,35,FALSE)</f>
        <v>0.277759546440379</v>
      </c>
      <c r="AI2295" s="10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S2295/(1+0.13)+Z2295)</f>
        <v>465413909.017434</v>
      </c>
      <c r="AJ2295" s="10">
        <f t="shared" si="149"/>
        <v>-392896714.287434</v>
      </c>
      <c r="AK2295" s="18">
        <f>AD2295-VLOOKUP(A2295,[2]选股结果!$A$2:$G$4900,7,FALSE)</f>
        <v>72651279.71</v>
      </c>
    </row>
    <row r="2296" spans="1:37">
      <c r="A2296" s="5" t="s">
        <v>4625</v>
      </c>
      <c r="B2296" s="5" t="s">
        <v>4626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/>
      <c r="L2296" s="6">
        <v>0</v>
      </c>
      <c r="M2296" s="6">
        <v>0</v>
      </c>
      <c r="N2296" s="6"/>
      <c r="O2296" s="6">
        <v>0</v>
      </c>
      <c r="P2296" s="6">
        <v>71216649.2</v>
      </c>
      <c r="Q2296" s="6">
        <v>363210832.48</v>
      </c>
      <c r="R2296" s="6"/>
      <c r="S2296" s="6">
        <v>7018391833.9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939354832.98</v>
      </c>
      <c r="AA2296" s="6">
        <v>416495334.1</v>
      </c>
      <c r="AB2296" s="10">
        <f t="shared" si="152"/>
        <v>8605457533.31</v>
      </c>
      <c r="AC2296" s="10">
        <f t="shared" si="150"/>
        <v>8445458650.18</v>
      </c>
      <c r="AD2296" s="10">
        <f t="shared" si="151"/>
        <v>159998883.13</v>
      </c>
      <c r="AE2296" s="12">
        <f>C2296/(1+0.13)/VLOOKUP(A2296,[1]选股结果!$A$2:$AX$3002,3,FALSE)</f>
        <v>1.00643008923962</v>
      </c>
      <c r="AF2296" s="12">
        <f>(S2296/(1+0.1)+Z2296)/(VLOOKUP(A2296,[1]选股结果!$A$2:$AY$3002,51,FALSE))</f>
        <v>1.09954221291193</v>
      </c>
      <c r="AG2296" s="16"/>
      <c r="AH2296" s="12">
        <f>AD2296/VLOOKUP(A2296,[1]选股结果!$A$2:$AX$3002,35,FALSE)</f>
        <v>0.394403545017757</v>
      </c>
      <c r="AI2296" s="10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S2296/(1+0.13)+Z2296)</f>
        <v>-493267822.550264</v>
      </c>
      <c r="AJ2296" s="10">
        <f t="shared" si="149"/>
        <v>653266705.680264</v>
      </c>
      <c r="AK2296" s="18">
        <f>AD2296-VLOOKUP(A2296,[2]选股结果!$A$2:$G$4900,7,FALSE)</f>
        <v>181100455.17</v>
      </c>
    </row>
    <row r="2297" spans="1:37">
      <c r="A2297" s="5" t="s">
        <v>4627</v>
      </c>
      <c r="B2297" s="5" t="s">
        <v>4628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/>
      <c r="L2297" s="6">
        <v>0</v>
      </c>
      <c r="M2297" s="6">
        <v>0</v>
      </c>
      <c r="N2297" s="6"/>
      <c r="O2297" s="6">
        <v>0</v>
      </c>
      <c r="P2297" s="6">
        <v>115598522.02</v>
      </c>
      <c r="Q2297" s="6">
        <v>23466607.54</v>
      </c>
      <c r="R2297" s="6"/>
      <c r="S2297" s="6">
        <v>3720416513.97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482634136.63</v>
      </c>
      <c r="AA2297" s="6">
        <v>207255292.45</v>
      </c>
      <c r="AB2297" s="10">
        <f t="shared" si="152"/>
        <v>5145567187.57</v>
      </c>
      <c r="AC2297" s="10">
        <f t="shared" si="150"/>
        <v>4525904465.07</v>
      </c>
      <c r="AD2297" s="10">
        <f t="shared" si="151"/>
        <v>619662722.499999</v>
      </c>
      <c r="AE2297" s="12">
        <f>C2297/(1+0.13)/VLOOKUP(A2297,[1]选股结果!$A$2:$AX$3002,3,FALSE)</f>
        <v>0.998023014654302</v>
      </c>
      <c r="AF2297" s="12">
        <f>(S2297/(1+0.1)+Z2297)/(VLOOKUP(A2297,[1]选股结果!$A$2:$AY$3002,51,FALSE))</f>
        <v>0.860815562179208</v>
      </c>
      <c r="AG2297" s="16"/>
      <c r="AH2297" s="12">
        <f>AD2297/VLOOKUP(A2297,[1]选股结果!$A$2:$AX$3002,35,FALSE)</f>
        <v>-47.6398533765456</v>
      </c>
      <c r="AI2297" s="10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S2297/(1+0.13)+Z2297)</f>
        <v>714693626.956283</v>
      </c>
      <c r="AJ2297" s="10">
        <f t="shared" si="149"/>
        <v>-95030904.456284</v>
      </c>
      <c r="AK2297" s="18">
        <f>AD2297-VLOOKUP(A2297,[2]选股结果!$A$2:$G$4900,7,FALSE)</f>
        <v>619616939.259999</v>
      </c>
    </row>
    <row r="2298" spans="1:37">
      <c r="A2298" s="5" t="s">
        <v>4629</v>
      </c>
      <c r="B2298" s="5" t="s">
        <v>4630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/>
      <c r="L2298" s="6">
        <v>0</v>
      </c>
      <c r="M2298" s="6">
        <v>0</v>
      </c>
      <c r="N2298" s="6"/>
      <c r="O2298" s="6">
        <v>0</v>
      </c>
      <c r="P2298" s="6">
        <v>570356069.4</v>
      </c>
      <c r="Q2298" s="6">
        <v>98250677.78</v>
      </c>
      <c r="R2298" s="6"/>
      <c r="S2298" s="6">
        <v>3336497291.99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649033123.95</v>
      </c>
      <c r="AA2298" s="6">
        <v>56721875.1</v>
      </c>
      <c r="AB2298" s="10">
        <f t="shared" si="152"/>
        <v>4799252218.12</v>
      </c>
      <c r="AC2298" s="10">
        <f t="shared" si="150"/>
        <v>4612608360.44</v>
      </c>
      <c r="AD2298" s="10">
        <f t="shared" si="151"/>
        <v>186643857.68</v>
      </c>
      <c r="AE2298" s="12">
        <f>C2298/(1+0.13)/VLOOKUP(A2298,[1]选股结果!$A$2:$AX$3002,3,FALSE)</f>
        <v>0.692002765115121</v>
      </c>
      <c r="AF2298" s="12">
        <f>(S2298/(1+0.1)+Z2298)/(VLOOKUP(A2298,[1]选股结果!$A$2:$AY$3002,51,FALSE))</f>
        <v>0.67981544884061</v>
      </c>
      <c r="AG2298" s="16"/>
      <c r="AH2298" s="12">
        <f>AD2298/VLOOKUP(A2298,[1]选股结果!$A$2:$AX$3002,35,FALSE)</f>
        <v>0.400111487681238</v>
      </c>
      <c r="AI2298" s="10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S2298/(1+0.13)+Z2298)</f>
        <v>1814802786.90239</v>
      </c>
      <c r="AJ2298" s="10">
        <f t="shared" si="149"/>
        <v>-1628158929.22239</v>
      </c>
      <c r="AK2298" s="18">
        <f>AD2298-VLOOKUP(A2298,[2]选股结果!$A$2:$G$4900,7,FALSE)</f>
        <v>186567299.2</v>
      </c>
    </row>
    <row r="2299" spans="1:37">
      <c r="A2299" s="5" t="s">
        <v>4631</v>
      </c>
      <c r="B2299" s="5" t="s">
        <v>4632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/>
      <c r="L2299" s="6">
        <v>0</v>
      </c>
      <c r="M2299" s="6">
        <v>0</v>
      </c>
      <c r="N2299" s="6"/>
      <c r="O2299" s="6">
        <v>0</v>
      </c>
      <c r="P2299" s="6">
        <v>168657966.09</v>
      </c>
      <c r="Q2299" s="6">
        <v>206705642.78</v>
      </c>
      <c r="R2299" s="6"/>
      <c r="S2299" s="6">
        <v>1050537430.12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454981359.19</v>
      </c>
      <c r="AA2299" s="6">
        <v>270393161.31</v>
      </c>
      <c r="AB2299" s="10">
        <f t="shared" si="152"/>
        <v>1975330551.85</v>
      </c>
      <c r="AC2299" s="10">
        <f t="shared" si="150"/>
        <v>1944569916.71</v>
      </c>
      <c r="AD2299" s="10">
        <f t="shared" si="151"/>
        <v>30760635.1400001</v>
      </c>
      <c r="AE2299" s="12">
        <f>C2299/(1+0.13)/VLOOKUP(A2299,[1]选股结果!$A$2:$AX$3002,3,FALSE)</f>
        <v>0.603966083582495</v>
      </c>
      <c r="AF2299" s="12">
        <f>(S2299/(1+0.1)+Z2299)/(VLOOKUP(A2299,[1]选股结果!$A$2:$AY$3002,51,FALSE))</f>
        <v>0.658400250085136</v>
      </c>
      <c r="AG2299" s="16"/>
      <c r="AH2299" s="12">
        <f>AD2299/VLOOKUP(A2299,[1]选股结果!$A$2:$AX$3002,35,FALSE)</f>
        <v>0.0667517457041312</v>
      </c>
      <c r="AI2299" s="10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S2299/(1+0.13)+Z2299)</f>
        <v>756917340.840885</v>
      </c>
      <c r="AJ2299" s="10">
        <f t="shared" si="149"/>
        <v>-726156705.700885</v>
      </c>
      <c r="AK2299" s="18">
        <f>AD2299-VLOOKUP(A2299,[2]选股结果!$A$2:$G$4900,7,FALSE)</f>
        <v>124280019.42</v>
      </c>
    </row>
    <row r="2300" spans="1:37">
      <c r="A2300" s="5" t="s">
        <v>4633</v>
      </c>
      <c r="B2300" s="5" t="s">
        <v>4634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/>
      <c r="L2300" s="6">
        <v>0</v>
      </c>
      <c r="M2300" s="6">
        <v>0</v>
      </c>
      <c r="N2300" s="6"/>
      <c r="O2300" s="6">
        <v>0</v>
      </c>
      <c r="P2300" s="6">
        <v>336396051</v>
      </c>
      <c r="Q2300" s="6">
        <v>275872849</v>
      </c>
      <c r="R2300" s="6"/>
      <c r="S2300" s="6">
        <v>11227812544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1213873707</v>
      </c>
      <c r="AA2300" s="6">
        <v>433519873</v>
      </c>
      <c r="AB2300" s="10">
        <f t="shared" si="152"/>
        <v>12661299871</v>
      </c>
      <c r="AC2300" s="10">
        <f t="shared" si="150"/>
        <v>13211602175</v>
      </c>
      <c r="AD2300" s="10">
        <f t="shared" si="151"/>
        <v>-550302304</v>
      </c>
      <c r="AE2300" s="12">
        <f>C2300/(1+0.13)/VLOOKUP(A2300,[1]选股结果!$A$2:$AX$3002,3,FALSE)</f>
        <v>0.765664345537842</v>
      </c>
      <c r="AF2300" s="12">
        <f>(S2300/(1+0.1)+Z2300)/(VLOOKUP(A2300,[1]选股结果!$A$2:$AY$3002,51,FALSE))</f>
        <v>0.862079698028685</v>
      </c>
      <c r="AG2300" s="16"/>
      <c r="AH2300" s="12">
        <f>AD2300/VLOOKUP(A2300,[1]选股结果!$A$2:$AX$3002,35,FALSE)</f>
        <v>-0.696556053323901</v>
      </c>
      <c r="AI2300" s="10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S2300/(1+0.13)+Z2300)</f>
        <v>2098176244.42478</v>
      </c>
      <c r="AJ2300" s="10">
        <f t="shared" si="149"/>
        <v>-2648478548.42478</v>
      </c>
      <c r="AK2300" s="18">
        <f>AD2300-VLOOKUP(A2300,[2]选股结果!$A$2:$G$4900,7,FALSE)</f>
        <v>-542280056</v>
      </c>
    </row>
    <row r="2301" spans="1:37">
      <c r="A2301" s="5" t="s">
        <v>4635</v>
      </c>
      <c r="B2301" s="5" t="s">
        <v>4636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/>
      <c r="L2301" s="6">
        <v>0</v>
      </c>
      <c r="M2301" s="6">
        <v>0</v>
      </c>
      <c r="N2301" s="6"/>
      <c r="O2301" s="6">
        <v>0</v>
      </c>
      <c r="P2301" s="6">
        <v>140519295.69</v>
      </c>
      <c r="Q2301" s="6">
        <v>57621096.36</v>
      </c>
      <c r="R2301" s="6"/>
      <c r="S2301" s="6">
        <v>3993233394.22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220626550.53</v>
      </c>
      <c r="AA2301" s="6">
        <v>330166533.25</v>
      </c>
      <c r="AB2301" s="10">
        <f t="shared" si="152"/>
        <v>5151059943.13</v>
      </c>
      <c r="AC2301" s="10">
        <f t="shared" si="150"/>
        <v>4684545773.69</v>
      </c>
      <c r="AD2301" s="10">
        <f t="shared" si="151"/>
        <v>466514169.440001</v>
      </c>
      <c r="AE2301" s="12">
        <f>C2301/(1+0.13)/VLOOKUP(A2301,[1]选股结果!$A$2:$AX$3002,3,FALSE)</f>
        <v>0.909756839802661</v>
      </c>
      <c r="AF2301" s="12">
        <f>(S2301/(1+0.1)+Z2301)/(VLOOKUP(A2301,[1]选股结果!$A$2:$AY$3002,51,FALSE))</f>
        <v>0.824106619252397</v>
      </c>
      <c r="AG2301" s="16"/>
      <c r="AH2301" s="12">
        <f>AD2301/VLOOKUP(A2301,[1]选股结果!$A$2:$AX$3002,35,FALSE)</f>
        <v>2.16403217897082</v>
      </c>
      <c r="AI2301" s="10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S2301/(1+0.13)+Z2301)</f>
        <v>918281940.108407</v>
      </c>
      <c r="AJ2301" s="10">
        <f t="shared" si="149"/>
        <v>-451767770.668406</v>
      </c>
      <c r="AK2301" s="18">
        <f>AD2301-VLOOKUP(A2301,[2]选股结果!$A$2:$G$4900,7,FALSE)</f>
        <v>466499180.410001</v>
      </c>
    </row>
    <row r="2302" spans="1:37">
      <c r="A2302" s="5" t="s">
        <v>4637</v>
      </c>
      <c r="B2302" s="5" t="s">
        <v>4638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/>
      <c r="L2302" s="6">
        <v>0</v>
      </c>
      <c r="M2302" s="6">
        <v>0</v>
      </c>
      <c r="N2302" s="6"/>
      <c r="O2302" s="6">
        <v>0</v>
      </c>
      <c r="P2302" s="6">
        <v>321973390</v>
      </c>
      <c r="Q2302" s="6">
        <v>58431740</v>
      </c>
      <c r="R2302" s="6"/>
      <c r="S2302" s="6">
        <v>1296917580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335430820</v>
      </c>
      <c r="AA2302" s="6">
        <v>105475910</v>
      </c>
      <c r="AB2302" s="10">
        <f t="shared" si="152"/>
        <v>2460155150</v>
      </c>
      <c r="AC2302" s="10">
        <f t="shared" si="150"/>
        <v>2059797700</v>
      </c>
      <c r="AD2302" s="10">
        <f t="shared" si="151"/>
        <v>400357450</v>
      </c>
      <c r="AE2302" s="12">
        <f>C2302/(1+0.13)/VLOOKUP(A2302,[1]选股结果!$A$2:$AX$3002,3,FALSE)</f>
        <v>0.667320972879074</v>
      </c>
      <c r="AF2302" s="12">
        <f>(S2302/(1+0.1)+Z2302)/(VLOOKUP(A2302,[1]选股结果!$A$2:$AY$3002,51,FALSE))</f>
        <v>0.740108578753113</v>
      </c>
      <c r="AG2302" s="16"/>
      <c r="AH2302" s="12">
        <f>AD2302/VLOOKUP(A2302,[1]选股结果!$A$2:$AX$3002,35,FALSE)</f>
        <v>0.373709915025165</v>
      </c>
      <c r="AI2302" s="10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S2302/(1+0.13)+Z2302)</f>
        <v>563103997.433628</v>
      </c>
      <c r="AJ2302" s="10">
        <f t="shared" si="149"/>
        <v>-162746547.433628</v>
      </c>
      <c r="AK2302" s="18">
        <f>AD2302-VLOOKUP(A2302,[2]选股结果!$A$2:$G$4900,7,FALSE)</f>
        <v>400391260</v>
      </c>
    </row>
    <row r="2303" spans="1:37">
      <c r="A2303" s="5" t="s">
        <v>4639</v>
      </c>
      <c r="B2303" s="5" t="s">
        <v>4640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/>
      <c r="L2303" s="6">
        <v>0</v>
      </c>
      <c r="M2303" s="6">
        <v>0</v>
      </c>
      <c r="N2303" s="6"/>
      <c r="O2303" s="6">
        <v>0</v>
      </c>
      <c r="P2303" s="6">
        <v>108575882.12</v>
      </c>
      <c r="Q2303" s="6">
        <v>20711852.47</v>
      </c>
      <c r="R2303" s="6"/>
      <c r="S2303" s="6">
        <v>1530129597.59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558375520.25</v>
      </c>
      <c r="AA2303" s="6">
        <v>66675258.17</v>
      </c>
      <c r="AB2303" s="10">
        <f t="shared" si="152"/>
        <v>2820646087.09</v>
      </c>
      <c r="AC2303" s="10">
        <f t="shared" si="150"/>
        <v>2263756258.13</v>
      </c>
      <c r="AD2303" s="10">
        <f t="shared" si="151"/>
        <v>556889828.96</v>
      </c>
      <c r="AE2303" s="12">
        <f>C2303/(1+0.13)/VLOOKUP(A2303,[1]选股结果!$A$2:$AX$3002,3,FALSE)</f>
        <v>0.880292434345348</v>
      </c>
      <c r="AF2303" s="12">
        <f>(S2303/(1+0.1)+Z2303)/(VLOOKUP(A2303,[1]选股结果!$A$2:$AY$3002,51,FALSE))</f>
        <v>0.809994208843047</v>
      </c>
      <c r="AG2303" s="16"/>
      <c r="AH2303" s="12">
        <f>AD2303/VLOOKUP(A2303,[1]选股结果!$A$2:$AX$3002,35,FALSE)</f>
        <v>2.07444568523194</v>
      </c>
      <c r="AI2303" s="10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S2303/(1+0.13)+Z2303)</f>
        <v>494214360.672301</v>
      </c>
      <c r="AJ2303" s="10">
        <f t="shared" si="149"/>
        <v>62675468.2876987</v>
      </c>
      <c r="AK2303" s="18">
        <f>AD2303-VLOOKUP(A2303,[2]选股结果!$A$2:$G$4900,7,FALSE)</f>
        <v>569459996.97</v>
      </c>
    </row>
    <row r="2304" spans="1:37">
      <c r="A2304" s="5" t="s">
        <v>4641</v>
      </c>
      <c r="B2304" s="5" t="s">
        <v>4642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/>
      <c r="L2304" s="6">
        <v>0</v>
      </c>
      <c r="M2304" s="6">
        <v>0</v>
      </c>
      <c r="N2304" s="6"/>
      <c r="O2304" s="6">
        <v>0</v>
      </c>
      <c r="P2304" s="6">
        <v>6404310468.2</v>
      </c>
      <c r="Q2304" s="6">
        <v>1800461512.88</v>
      </c>
      <c r="R2304" s="6"/>
      <c r="S2304" s="6">
        <v>12544679739.68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3285179133.99</v>
      </c>
      <c r="AA2304" s="6">
        <v>1306484778.24</v>
      </c>
      <c r="AB2304" s="10">
        <f t="shared" si="152"/>
        <v>51522090842.13</v>
      </c>
      <c r="AC2304" s="10">
        <f t="shared" si="150"/>
        <v>23540654120.11</v>
      </c>
      <c r="AD2304" s="10">
        <f t="shared" si="151"/>
        <v>27981436722.02</v>
      </c>
      <c r="AE2304" s="12">
        <f>C2304/(1+0.13)/VLOOKUP(A2304,[1]选股结果!$A$2:$AX$3002,3,FALSE)</f>
        <v>0.954041583908381</v>
      </c>
      <c r="AF2304" s="12">
        <f>(S2304/(1+0.1)+Z2304)/(VLOOKUP(A2304,[1]选股结果!$A$2:$AY$3002,51,FALSE))</f>
        <v>0.520758754833976</v>
      </c>
      <c r="AG2304" s="16"/>
      <c r="AH2304" s="12">
        <f>AD2304/VLOOKUP(A2304,[1]选股结果!$A$2:$AX$3002,35,FALSE)</f>
        <v>2.59792582547706</v>
      </c>
      <c r="AI2304" s="10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S2304/(1+0.13)+Z2304)</f>
        <v>13821085669.058</v>
      </c>
      <c r="AJ2304" s="10">
        <f t="shared" si="149"/>
        <v>14160351052.962</v>
      </c>
      <c r="AK2304" s="18">
        <f>AD2304-VLOOKUP(A2304,[2]选股结果!$A$2:$G$4900,7,FALSE)</f>
        <v>28016730690.33</v>
      </c>
    </row>
    <row r="2305" spans="1:37">
      <c r="A2305" s="5" t="s">
        <v>4643</v>
      </c>
      <c r="B2305" s="5" t="s">
        <v>4644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/>
      <c r="L2305" s="6">
        <v>0</v>
      </c>
      <c r="M2305" s="6">
        <v>0</v>
      </c>
      <c r="N2305" s="6"/>
      <c r="O2305" s="6">
        <v>0</v>
      </c>
      <c r="P2305" s="6">
        <v>723702070.5</v>
      </c>
      <c r="Q2305" s="6">
        <v>3194190656.1</v>
      </c>
      <c r="R2305" s="6"/>
      <c r="S2305" s="6">
        <v>26558055203.25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4015884132.43</v>
      </c>
      <c r="AA2305" s="6">
        <v>3397160263.34</v>
      </c>
      <c r="AB2305" s="10">
        <f t="shared" si="152"/>
        <v>29263179441.7</v>
      </c>
      <c r="AC2305" s="10">
        <f t="shared" si="150"/>
        <v>34694801669.52</v>
      </c>
      <c r="AD2305" s="10">
        <f t="shared" si="151"/>
        <v>-5431622227.82001</v>
      </c>
      <c r="AE2305" s="12">
        <f>C2305/(1+0.13)/VLOOKUP(A2305,[1]选股结果!$A$2:$AX$3002,3,FALSE)</f>
        <v>0.928475795866952</v>
      </c>
      <c r="AF2305" s="12">
        <f>(S2305/(1+0.1)+Z2305)/(VLOOKUP(A2305,[1]选股结果!$A$2:$AY$3002,51,FALSE))</f>
        <v>1.07497146449884</v>
      </c>
      <c r="AG2305" s="16"/>
      <c r="AH2305" s="12">
        <f>AD2305/VLOOKUP(A2305,[1]选股结果!$A$2:$AX$3002,35,FALSE)</f>
        <v>17.3835670009253</v>
      </c>
      <c r="AI2305" s="10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S2305/(1+0.13)+Z2305)</f>
        <v>-1322943027.29027</v>
      </c>
      <c r="AJ2305" s="10">
        <f t="shared" si="149"/>
        <v>-4108679200.52974</v>
      </c>
      <c r="AK2305" s="18">
        <f>AD2305-VLOOKUP(A2305,[2]选股结果!$A$2:$G$4900,7,FALSE)</f>
        <v>-5417404775.55001</v>
      </c>
    </row>
    <row r="2306" spans="1:37">
      <c r="A2306" s="5" t="s">
        <v>4645</v>
      </c>
      <c r="B2306" s="5" t="s">
        <v>4646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/>
      <c r="L2306" s="6">
        <v>0</v>
      </c>
      <c r="M2306" s="6">
        <v>0</v>
      </c>
      <c r="N2306" s="6"/>
      <c r="O2306" s="6">
        <v>0</v>
      </c>
      <c r="P2306" s="6">
        <v>5191600000</v>
      </c>
      <c r="Q2306" s="6">
        <v>2322284000</v>
      </c>
      <c r="R2306" s="6"/>
      <c r="S2306" s="6">
        <v>55082790000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5511469000</v>
      </c>
      <c r="AA2306" s="6">
        <v>2773553000</v>
      </c>
      <c r="AB2306" s="10">
        <f t="shared" si="152"/>
        <v>84508635000</v>
      </c>
      <c r="AC2306" s="10">
        <f t="shared" si="150"/>
        <v>68559412000</v>
      </c>
      <c r="AD2306" s="10">
        <f t="shared" si="151"/>
        <v>15949223000</v>
      </c>
      <c r="AE2306" s="12">
        <f>C2306/(1+0.13)/VLOOKUP(A2306,[1]选股结果!$A$2:$AX$3002,3,FALSE)</f>
        <v>0.967836383618132</v>
      </c>
      <c r="AF2306" s="12">
        <f>(S2306/(1+0.1)+Z2306)/(VLOOKUP(A2306,[1]选股结果!$A$2:$AY$3002,51,FALSE))</f>
        <v>0.781173418372882</v>
      </c>
      <c r="AG2306" s="16"/>
      <c r="AH2306" s="12">
        <f>AD2306/VLOOKUP(A2306,[1]选股结果!$A$2:$AX$3002,35,FALSE)</f>
        <v>-42.0324759520358</v>
      </c>
      <c r="AI2306" s="10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S2306/(1+0.13)+Z2306)</f>
        <v>16900692141.5929</v>
      </c>
      <c r="AJ2306" s="10">
        <f t="shared" si="149"/>
        <v>-951469141.592918</v>
      </c>
      <c r="AK2306" s="18">
        <f>AD2306-VLOOKUP(A2306,[2]选股结果!$A$2:$G$4900,7,FALSE)</f>
        <v>15983868000</v>
      </c>
    </row>
    <row r="2307" spans="1:37">
      <c r="A2307" s="5" t="s">
        <v>4647</v>
      </c>
      <c r="B2307" s="5" t="s">
        <v>4648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/>
      <c r="L2307" s="6">
        <v>0</v>
      </c>
      <c r="M2307" s="6">
        <v>0</v>
      </c>
      <c r="N2307" s="6"/>
      <c r="O2307" s="6">
        <v>0</v>
      </c>
      <c r="P2307" s="6">
        <v>7261783316.27</v>
      </c>
      <c r="Q2307" s="6">
        <v>4261982601.22</v>
      </c>
      <c r="R2307" s="6"/>
      <c r="S2307" s="6">
        <v>65420103666.41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4986220941.51</v>
      </c>
      <c r="AA2307" s="6">
        <v>3801425761.84</v>
      </c>
      <c r="AB2307" s="10">
        <f t="shared" si="152"/>
        <v>88417942361.95</v>
      </c>
      <c r="AC2307" s="10">
        <f t="shared" si="150"/>
        <v>81469533686.03</v>
      </c>
      <c r="AD2307" s="10">
        <f t="shared" si="151"/>
        <v>6948408675.92</v>
      </c>
      <c r="AE2307" s="12">
        <f>C2307/(1+0.13)/VLOOKUP(A2307,[1]选股结果!$A$2:$AX$3002,3,FALSE)</f>
        <v>0.852057406240784</v>
      </c>
      <c r="AF2307" s="12">
        <f>(S2307/(1+0.1)+Z2307)/(VLOOKUP(A2307,[1]选股结果!$A$2:$AY$3002,51,FALSE))</f>
        <v>0.797244979668472</v>
      </c>
      <c r="AG2307" s="16"/>
      <c r="AH2307" s="12">
        <f>AD2307/VLOOKUP(A2307,[1]选股结果!$A$2:$AX$3002,35,FALSE)</f>
        <v>1.74518480796077</v>
      </c>
      <c r="AI2307" s="10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S2307/(1+0.13)+Z2307)</f>
        <v>17972122035.5097</v>
      </c>
      <c r="AJ2307" s="10">
        <f t="shared" ref="AJ2307:AJ2370" si="153">AD2307-AI2307</f>
        <v>-11023713359.5897</v>
      </c>
      <c r="AK2307" s="18">
        <f>AD2307-VLOOKUP(A2307,[2]选股结果!$A$2:$G$4900,7,FALSE)</f>
        <v>6994134289.84</v>
      </c>
    </row>
    <row r="2308" spans="1:37">
      <c r="A2308" s="5" t="s">
        <v>4649</v>
      </c>
      <c r="B2308" s="5" t="s">
        <v>4650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/>
      <c r="L2308" s="6">
        <v>0</v>
      </c>
      <c r="M2308" s="6">
        <v>0</v>
      </c>
      <c r="N2308" s="6"/>
      <c r="O2308" s="6">
        <v>0</v>
      </c>
      <c r="P2308" s="6">
        <v>44261285.11</v>
      </c>
      <c r="Q2308" s="6">
        <v>85369138.78</v>
      </c>
      <c r="R2308" s="6"/>
      <c r="S2308" s="6">
        <v>1252997132.17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110953706.51</v>
      </c>
      <c r="AA2308" s="6">
        <v>94125952.15</v>
      </c>
      <c r="AB2308" s="10">
        <f t="shared" si="152"/>
        <v>1761878230.38</v>
      </c>
      <c r="AC2308" s="10">
        <f t="shared" si="150"/>
        <v>1502338075.94</v>
      </c>
      <c r="AD2308" s="10">
        <f t="shared" si="151"/>
        <v>259540154.44</v>
      </c>
      <c r="AE2308" s="12">
        <f>C2308/(1+0.13)/VLOOKUP(A2308,[1]选股结果!$A$2:$AX$3002,3,FALSE)</f>
        <v>1.00477999656955</v>
      </c>
      <c r="AF2308" s="12">
        <f>(S2308/(1+0.1)+Z2308)/(VLOOKUP(A2308,[1]选股结果!$A$2:$AY$3002,51,FALSE))</f>
        <v>0.897918992534213</v>
      </c>
      <c r="AG2308" s="16"/>
      <c r="AH2308" s="12">
        <f>AD2308/VLOOKUP(A2308,[1]选股结果!$A$2:$AX$3002,35,FALSE)</f>
        <v>3.37143035249316</v>
      </c>
      <c r="AI2308" s="10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S2308/(1+0.13)+Z2308)</f>
        <v>172353821.080531</v>
      </c>
      <c r="AJ2308" s="10">
        <f t="shared" si="153"/>
        <v>87186333.3594689</v>
      </c>
      <c r="AK2308" s="18">
        <f>AD2308-VLOOKUP(A2308,[2]选股结果!$A$2:$G$4900,7,FALSE)</f>
        <v>259098390.31</v>
      </c>
    </row>
    <row r="2309" spans="1:37">
      <c r="A2309" s="5" t="s">
        <v>4651</v>
      </c>
      <c r="B2309" s="5" t="s">
        <v>4652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/>
      <c r="L2309" s="6">
        <v>0</v>
      </c>
      <c r="M2309" s="6">
        <v>0</v>
      </c>
      <c r="N2309" s="6"/>
      <c r="O2309" s="6">
        <v>0</v>
      </c>
      <c r="P2309" s="6">
        <v>29663656.53</v>
      </c>
      <c r="Q2309" s="6">
        <v>170361003.25</v>
      </c>
      <c r="R2309" s="6"/>
      <c r="S2309" s="6">
        <v>1327527053.04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302651624.22</v>
      </c>
      <c r="AA2309" s="6">
        <v>241060179.72</v>
      </c>
      <c r="AB2309" s="10">
        <f t="shared" si="152"/>
        <v>1786397686.86</v>
      </c>
      <c r="AC2309" s="10">
        <f t="shared" si="150"/>
        <v>1900902513.51</v>
      </c>
      <c r="AD2309" s="10">
        <f t="shared" si="151"/>
        <v>-114504826.65</v>
      </c>
      <c r="AE2309" s="12">
        <f>C2309/(1+0.13)/VLOOKUP(A2309,[1]选股结果!$A$2:$AX$3002,3,FALSE)</f>
        <v>0.697891644526801</v>
      </c>
      <c r="AF2309" s="12">
        <f>(S2309/(1+0.1)+Z2309)/(VLOOKUP(A2309,[1]选股结果!$A$2:$AY$3002,51,FALSE))</f>
        <v>0.758922055617338</v>
      </c>
      <c r="AG2309" s="16"/>
      <c r="AH2309" s="12">
        <f>AD2309/VLOOKUP(A2309,[1]选股结果!$A$2:$AX$3002,35,FALSE)</f>
        <v>-1.82852200064753</v>
      </c>
      <c r="AI2309" s="10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S2309/(1+0.13)+Z2309)</f>
        <v>511543606.68469</v>
      </c>
      <c r="AJ2309" s="10">
        <f t="shared" si="153"/>
        <v>-626048433.33469</v>
      </c>
      <c r="AK2309" s="18">
        <f>AD2309-VLOOKUP(A2309,[2]选股结果!$A$2:$G$4900,7,FALSE)</f>
        <v>-114440021.24</v>
      </c>
    </row>
    <row r="2310" spans="1:37">
      <c r="A2310" s="5" t="s">
        <v>4653</v>
      </c>
      <c r="B2310" s="5" t="s">
        <v>4654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/>
      <c r="L2310" s="6">
        <v>0</v>
      </c>
      <c r="M2310" s="6">
        <v>0</v>
      </c>
      <c r="N2310" s="6"/>
      <c r="O2310" s="6">
        <v>0</v>
      </c>
      <c r="P2310" s="6">
        <v>103773794.53</v>
      </c>
      <c r="Q2310" s="6">
        <v>75659933.89</v>
      </c>
      <c r="R2310" s="6"/>
      <c r="S2310" s="6">
        <v>481403457.88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759487789.9</v>
      </c>
      <c r="AA2310" s="6">
        <v>124641717.86</v>
      </c>
      <c r="AB2310" s="10">
        <f t="shared" si="152"/>
        <v>1453426200.84</v>
      </c>
      <c r="AC2310" s="10">
        <f t="shared" si="150"/>
        <v>1469306760.17</v>
      </c>
      <c r="AD2310" s="10">
        <f t="shared" si="151"/>
        <v>-15880559.3299997</v>
      </c>
      <c r="AE2310" s="12">
        <f>C2310/(1+0.13)/VLOOKUP(A2310,[1]选股结果!$A$2:$AX$3002,3,FALSE)</f>
        <v>0.949004544357272</v>
      </c>
      <c r="AF2310" s="12">
        <f>(S2310/(1+0.1)+Z2310)/(VLOOKUP(A2310,[1]选股结果!$A$2:$AY$3002,51,FALSE))</f>
        <v>1.01259464597503</v>
      </c>
      <c r="AG2310" s="16"/>
      <c r="AH2310" s="12">
        <f>AD2310/VLOOKUP(A2310,[1]选股结果!$A$2:$AX$3002,35,FALSE)</f>
        <v>-0.230858841045634</v>
      </c>
      <c r="AI2310" s="10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S2310/(1+0.13)+Z2310)</f>
        <v>-3271113.97584057</v>
      </c>
      <c r="AJ2310" s="10">
        <f t="shared" si="153"/>
        <v>-12609445.3541591</v>
      </c>
      <c r="AK2310" s="18">
        <f>AD2310-VLOOKUP(A2310,[2]选股结果!$A$2:$G$4900,7,FALSE)</f>
        <v>-16076612.0399997</v>
      </c>
    </row>
    <row r="2311" spans="1:37">
      <c r="A2311" s="5" t="s">
        <v>4655</v>
      </c>
      <c r="B2311" s="5" t="s">
        <v>4656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/>
      <c r="L2311" s="6">
        <v>0</v>
      </c>
      <c r="M2311" s="6">
        <v>0</v>
      </c>
      <c r="N2311" s="6"/>
      <c r="O2311" s="6">
        <v>0</v>
      </c>
      <c r="P2311" s="6">
        <v>143840120.34</v>
      </c>
      <c r="Q2311" s="6">
        <v>238293347.99</v>
      </c>
      <c r="R2311" s="6"/>
      <c r="S2311" s="6">
        <v>1662149608.08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308284924.59</v>
      </c>
      <c r="AA2311" s="6">
        <v>157333148</v>
      </c>
      <c r="AB2311" s="10">
        <f t="shared" si="152"/>
        <v>2162745457.38</v>
      </c>
      <c r="AC2311" s="10">
        <f t="shared" si="150"/>
        <v>2271607801.01</v>
      </c>
      <c r="AD2311" s="10">
        <f t="shared" si="151"/>
        <v>-108862343.63</v>
      </c>
      <c r="AE2311" s="12">
        <f>C2311/(1+0.13)/VLOOKUP(A2311,[1]选股结果!$A$2:$AX$3002,3,FALSE)</f>
        <v>0.794804848965564</v>
      </c>
      <c r="AF2311" s="12">
        <f>(S2311/(1+0.1)+Z2311)/(VLOOKUP(A2311,[1]选股结果!$A$2:$AY$3002,51,FALSE))</f>
        <v>0.878490427166556</v>
      </c>
      <c r="AG2311" s="16"/>
      <c r="AH2311" s="12">
        <f>AD2311/VLOOKUP(A2311,[1]选股结果!$A$2:$AX$3002,35,FALSE)</f>
        <v>-2.74820074530709</v>
      </c>
      <c r="AI2311" s="10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S2311/(1+0.13)+Z2311)</f>
        <v>291759295.452035</v>
      </c>
      <c r="AJ2311" s="10">
        <f t="shared" si="153"/>
        <v>-400621639.082035</v>
      </c>
      <c r="AK2311" s="18">
        <f>AD2311-VLOOKUP(A2311,[2]选股结果!$A$2:$G$4900,7,FALSE)</f>
        <v>-110461461.8</v>
      </c>
    </row>
    <row r="2312" spans="1:37">
      <c r="A2312" s="5" t="s">
        <v>4657</v>
      </c>
      <c r="B2312" s="5" t="s">
        <v>4658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/>
      <c r="L2312" s="6">
        <v>0</v>
      </c>
      <c r="M2312" s="6">
        <v>0</v>
      </c>
      <c r="N2312" s="6"/>
      <c r="O2312" s="6">
        <v>0</v>
      </c>
      <c r="P2312" s="6">
        <v>130999278.9</v>
      </c>
      <c r="Q2312" s="6">
        <v>10083334.1</v>
      </c>
      <c r="R2312" s="6"/>
      <c r="S2312" s="6">
        <v>2414578005.85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101244354.2</v>
      </c>
      <c r="AA2312" s="6">
        <v>95038613.55</v>
      </c>
      <c r="AB2312" s="10">
        <f t="shared" si="152"/>
        <v>2885652786.71</v>
      </c>
      <c r="AC2312" s="10">
        <f t="shared" si="150"/>
        <v>2741860252.5</v>
      </c>
      <c r="AD2312" s="10">
        <f t="shared" si="151"/>
        <v>143792534.21</v>
      </c>
      <c r="AE2312" s="12">
        <f>C2312/(1+0.13)/VLOOKUP(A2312,[1]选股结果!$A$2:$AX$3002,3,FALSE)</f>
        <v>0.769378542858566</v>
      </c>
      <c r="AF2312" s="12">
        <f>(S2312/(1+0.1)+Z2312)/(VLOOKUP(A2312,[1]选股结果!$A$2:$AY$3002,51,FALSE))</f>
        <v>0.779670229977345</v>
      </c>
      <c r="AG2312" s="16"/>
      <c r="AH2312" s="12">
        <f>AD2312/VLOOKUP(A2312,[1]选股结果!$A$2:$AX$3002,35,FALSE)</f>
        <v>0.479991893407934</v>
      </c>
      <c r="AI2312" s="10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S2312/(1+0.13)+Z2312)</f>
        <v>707200078.797522</v>
      </c>
      <c r="AJ2312" s="10">
        <f t="shared" si="153"/>
        <v>-563407544.587522</v>
      </c>
      <c r="AK2312" s="18">
        <f>AD2312-VLOOKUP(A2312,[2]选股结果!$A$2:$G$4900,7,FALSE)</f>
        <v>143792534.21</v>
      </c>
    </row>
    <row r="2313" spans="1:37">
      <c r="A2313" s="5" t="s">
        <v>4659</v>
      </c>
      <c r="B2313" s="5" t="s">
        <v>4660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/>
      <c r="L2313" s="6">
        <v>0</v>
      </c>
      <c r="M2313" s="6">
        <v>0</v>
      </c>
      <c r="N2313" s="6"/>
      <c r="O2313" s="6">
        <v>0</v>
      </c>
      <c r="P2313" s="6">
        <v>19678547.81</v>
      </c>
      <c r="Q2313" s="6">
        <v>6752623.24</v>
      </c>
      <c r="R2313" s="6"/>
      <c r="S2313" s="6">
        <v>5888809739.17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29697376.59</v>
      </c>
      <c r="AA2313" s="6">
        <v>33592312.84</v>
      </c>
      <c r="AB2313" s="10">
        <f t="shared" si="152"/>
        <v>5588872736.62</v>
      </c>
      <c r="AC2313" s="10">
        <f t="shared" si="150"/>
        <v>5971777976.41</v>
      </c>
      <c r="AD2313" s="10">
        <f t="shared" si="151"/>
        <v>-382905239.790001</v>
      </c>
      <c r="AE2313" s="12">
        <f>C2313/(1+0.13)/VLOOKUP(A2313,[1]选股结果!$A$2:$AX$3002,3,FALSE)</f>
        <v>0.930231462587227</v>
      </c>
      <c r="AF2313" s="12">
        <f>(S2313/(1+0.1)+Z2313)/(VLOOKUP(A2313,[1]选股结果!$A$2:$AY$3002,51,FALSE))</f>
        <v>1.02185102466654</v>
      </c>
      <c r="AG2313" s="16"/>
      <c r="AH2313" s="12">
        <f>AD2313/VLOOKUP(A2313,[1]选股结果!$A$2:$AX$3002,35,FALSE)</f>
        <v>-25.0628993609799</v>
      </c>
      <c r="AI2313" s="10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S2313/(1+0.13)+Z2313)</f>
        <v>27015088.7771683</v>
      </c>
      <c r="AJ2313" s="10">
        <f t="shared" si="153"/>
        <v>-409920328.567169</v>
      </c>
      <c r="AK2313" s="18">
        <f>AD2313-VLOOKUP(A2313,[2]选股结果!$A$2:$G$4900,7,FALSE)</f>
        <v>-381941048.640001</v>
      </c>
    </row>
    <row r="2314" spans="1:37">
      <c r="A2314" s="5" t="s">
        <v>4661</v>
      </c>
      <c r="B2314" s="5" t="s">
        <v>4662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/>
      <c r="L2314" s="6">
        <v>0</v>
      </c>
      <c r="M2314" s="6">
        <v>0</v>
      </c>
      <c r="N2314" s="6"/>
      <c r="O2314" s="6">
        <v>0</v>
      </c>
      <c r="P2314" s="6">
        <v>71086755.74</v>
      </c>
      <c r="Q2314" s="6">
        <v>46310756.81</v>
      </c>
      <c r="R2314" s="6"/>
      <c r="S2314" s="6">
        <v>407271403.9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137407643.37</v>
      </c>
      <c r="AA2314" s="6">
        <v>111404964.12</v>
      </c>
      <c r="AB2314" s="10">
        <f t="shared" si="152"/>
        <v>1171617257.3</v>
      </c>
      <c r="AC2314" s="10">
        <f t="shared" si="150"/>
        <v>727170767.13</v>
      </c>
      <c r="AD2314" s="10">
        <f t="shared" si="151"/>
        <v>444446490.17</v>
      </c>
      <c r="AE2314" s="12">
        <f>C2314/(1+0.13)/VLOOKUP(A2314,[1]选股结果!$A$2:$AX$3002,3,FALSE)</f>
        <v>0.922390990425712</v>
      </c>
      <c r="AF2314" s="12">
        <f>(S2314/(1+0.1)+Z2314)/(VLOOKUP(A2314,[1]选股结果!$A$2:$AY$3002,51,FALSE))</f>
        <v>0.742072206072346</v>
      </c>
      <c r="AG2314" s="16"/>
      <c r="AH2314" s="12">
        <f>AD2314/VLOOKUP(A2314,[1]选股结果!$A$2:$AX$3002,35,FALSE)</f>
        <v>1.19041136711318</v>
      </c>
      <c r="AI2314" s="10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S2314/(1+0.13)+Z2314)</f>
        <v>186278928.62708</v>
      </c>
      <c r="AJ2314" s="10">
        <f t="shared" si="153"/>
        <v>258167561.54292</v>
      </c>
      <c r="AK2314" s="18">
        <f>AD2314-VLOOKUP(A2314,[2]选股结果!$A$2:$G$4900,7,FALSE)</f>
        <v>444446490.17</v>
      </c>
    </row>
    <row r="2315" spans="1:37">
      <c r="A2315" s="5" t="s">
        <v>4663</v>
      </c>
      <c r="B2315" s="5" t="s">
        <v>4664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/>
      <c r="L2315" s="6">
        <v>0</v>
      </c>
      <c r="M2315" s="6">
        <v>0</v>
      </c>
      <c r="N2315" s="6"/>
      <c r="O2315" s="6">
        <v>0</v>
      </c>
      <c r="P2315" s="6">
        <v>73011454.12</v>
      </c>
      <c r="Q2315" s="6">
        <v>63259008.29</v>
      </c>
      <c r="R2315" s="6"/>
      <c r="S2315" s="6">
        <v>377039036.08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176041607.21</v>
      </c>
      <c r="AA2315" s="6">
        <v>97907477.76</v>
      </c>
      <c r="AB2315" s="10">
        <f t="shared" si="152"/>
        <v>851851959.1</v>
      </c>
      <c r="AC2315" s="10">
        <f t="shared" si="150"/>
        <v>723999575.17</v>
      </c>
      <c r="AD2315" s="10">
        <f t="shared" si="151"/>
        <v>127852383.93</v>
      </c>
      <c r="AE2315" s="12">
        <f>C2315/(1+0.13)/VLOOKUP(A2315,[1]选股结果!$A$2:$AX$3002,3,FALSE)</f>
        <v>0.82241587366606</v>
      </c>
      <c r="AF2315" s="12">
        <f>(S2315/(1+0.1)+Z2315)/(VLOOKUP(A2315,[1]选股结果!$A$2:$AY$3002,51,FALSE))</f>
        <v>0.729988184492456</v>
      </c>
      <c r="AG2315" s="16"/>
      <c r="AH2315" s="12">
        <f>AD2315/VLOOKUP(A2315,[1]选股结果!$A$2:$AX$3002,35,FALSE)</f>
        <v>1.19496802194908</v>
      </c>
      <c r="AI2315" s="10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S2315/(1+0.13)+Z2315)</f>
        <v>200997946.252389</v>
      </c>
      <c r="AJ2315" s="10">
        <f t="shared" si="153"/>
        <v>-73145562.3223894</v>
      </c>
      <c r="AK2315" s="18">
        <f>AD2315-VLOOKUP(A2315,[2]选股结果!$A$2:$G$4900,7,FALSE)</f>
        <v>127267282.26</v>
      </c>
    </row>
    <row r="2316" spans="1:37">
      <c r="A2316" s="5" t="s">
        <v>4665</v>
      </c>
      <c r="B2316" s="5" t="s">
        <v>4666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/>
      <c r="L2316" s="6">
        <v>0</v>
      </c>
      <c r="M2316" s="6">
        <v>0</v>
      </c>
      <c r="N2316" s="6"/>
      <c r="O2316" s="6">
        <v>0</v>
      </c>
      <c r="P2316" s="6">
        <v>327036586.72</v>
      </c>
      <c r="Q2316" s="6">
        <v>325176059.69</v>
      </c>
      <c r="R2316" s="6"/>
      <c r="S2316" s="6">
        <v>3335902669.75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760947430.88</v>
      </c>
      <c r="AA2316" s="6">
        <v>1294742517.14</v>
      </c>
      <c r="AB2316" s="10">
        <f t="shared" si="152"/>
        <v>5863808766.22</v>
      </c>
      <c r="AC2316" s="10">
        <f t="shared" si="150"/>
        <v>5718629204.49</v>
      </c>
      <c r="AD2316" s="10">
        <f t="shared" si="151"/>
        <v>145179561.729999</v>
      </c>
      <c r="AE2316" s="12">
        <f>C2316/(1+0.13)/VLOOKUP(A2316,[1]选股结果!$A$2:$AX$3002,3,FALSE)</f>
        <v>0.97199126544916</v>
      </c>
      <c r="AF2316" s="12">
        <f>(S2316/(1+0.1)+Z2316)/(VLOOKUP(A2316,[1]选股结果!$A$2:$AY$3002,51,FALSE))</f>
        <v>0.825699514635807</v>
      </c>
      <c r="AG2316" s="16"/>
      <c r="AH2316" s="12">
        <f>AD2316/VLOOKUP(A2316,[1]选股结果!$A$2:$AX$3002,35,FALSE)</f>
        <v>0.391287193663764</v>
      </c>
      <c r="AI2316" s="10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S2316/(1+0.13)+Z2316)</f>
        <v>881317073.894071</v>
      </c>
      <c r="AJ2316" s="10">
        <f t="shared" si="153"/>
        <v>-736137512.164073</v>
      </c>
      <c r="AK2316" s="18">
        <f>AD2316-VLOOKUP(A2316,[2]选股结果!$A$2:$G$4900,7,FALSE)</f>
        <v>145194928.339999</v>
      </c>
    </row>
    <row r="2317" spans="1:37">
      <c r="A2317" s="5" t="s">
        <v>4667</v>
      </c>
      <c r="B2317" s="5" t="s">
        <v>4668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/>
      <c r="L2317" s="6">
        <v>0</v>
      </c>
      <c r="M2317" s="6">
        <v>0</v>
      </c>
      <c r="N2317" s="6"/>
      <c r="O2317" s="6">
        <v>0</v>
      </c>
      <c r="P2317" s="6">
        <v>61412704.14</v>
      </c>
      <c r="Q2317" s="6">
        <v>40113729.92</v>
      </c>
      <c r="R2317" s="6"/>
      <c r="S2317" s="6">
        <v>610237324.09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180739336.98</v>
      </c>
      <c r="AA2317" s="6">
        <v>83291399.11</v>
      </c>
      <c r="AB2317" s="10">
        <f t="shared" si="152"/>
        <v>1073864681.83</v>
      </c>
      <c r="AC2317" s="10">
        <f t="shared" si="150"/>
        <v>935680764.32</v>
      </c>
      <c r="AD2317" s="10">
        <f t="shared" si="151"/>
        <v>138183917.51</v>
      </c>
      <c r="AE2317" s="12">
        <f>C2317/(1+0.13)/VLOOKUP(A2317,[1]选股结果!$A$2:$AX$3002,3,FALSE)</f>
        <v>0.71813796986263</v>
      </c>
      <c r="AF2317" s="12">
        <f>(S2317/(1+0.1)+Z2317)/(VLOOKUP(A2317,[1]选股结果!$A$2:$AY$3002,51,FALSE))</f>
        <v>0.612025312805871</v>
      </c>
      <c r="AG2317" s="16"/>
      <c r="AH2317" s="12">
        <f>AD2317/VLOOKUP(A2317,[1]选股结果!$A$2:$AX$3002,35,FALSE)</f>
        <v>3.25289664258341</v>
      </c>
      <c r="AI2317" s="10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S2317/(1+0.13)+Z2317)</f>
        <v>480976196.691858</v>
      </c>
      <c r="AJ2317" s="10">
        <f t="shared" si="153"/>
        <v>-342792279.181858</v>
      </c>
      <c r="AK2317" s="18">
        <f>AD2317-VLOOKUP(A2317,[2]选股结果!$A$2:$G$4900,7,FALSE)</f>
        <v>138265139.39</v>
      </c>
    </row>
    <row r="2318" spans="1:37">
      <c r="A2318" s="5" t="s">
        <v>4669</v>
      </c>
      <c r="B2318" s="5" t="s">
        <v>4670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/>
      <c r="L2318" s="6">
        <v>0</v>
      </c>
      <c r="M2318" s="6">
        <v>0</v>
      </c>
      <c r="N2318" s="6"/>
      <c r="O2318" s="6">
        <v>0</v>
      </c>
      <c r="P2318" s="6">
        <v>121938991.2</v>
      </c>
      <c r="Q2318" s="6">
        <v>230068568.4</v>
      </c>
      <c r="R2318" s="6"/>
      <c r="S2318" s="6">
        <v>1565334745.99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126625462.24</v>
      </c>
      <c r="AA2318" s="6">
        <v>388203980.54</v>
      </c>
      <c r="AB2318" s="10">
        <f t="shared" si="152"/>
        <v>2773722148.62</v>
      </c>
      <c r="AC2318" s="10">
        <f t="shared" si="150"/>
        <v>2202103179.97</v>
      </c>
      <c r="AD2318" s="10">
        <f t="shared" si="151"/>
        <v>571618968.65</v>
      </c>
      <c r="AE2318" s="12">
        <f>C2318/(1+0.13)/VLOOKUP(A2318,[1]选股结果!$A$2:$AX$3002,3,FALSE)</f>
        <v>0.73378126998707</v>
      </c>
      <c r="AF2318" s="12">
        <f>(S2318/(1+0.1)+Z2318)/(VLOOKUP(A2318,[1]选股结果!$A$2:$AY$3002,51,FALSE))</f>
        <v>0.667681881203748</v>
      </c>
      <c r="AG2318" s="16"/>
      <c r="AH2318" s="12">
        <f>AD2318/VLOOKUP(A2318,[1]选股结果!$A$2:$AX$3002,35,FALSE)</f>
        <v>0.926792249401593</v>
      </c>
      <c r="AI2318" s="10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S2318/(1+0.13)+Z2318)</f>
        <v>809073729.34823</v>
      </c>
      <c r="AJ2318" s="10">
        <f t="shared" si="153"/>
        <v>-237454760.69823</v>
      </c>
      <c r="AK2318" s="18">
        <f>AD2318-VLOOKUP(A2318,[2]选股结果!$A$2:$G$4900,7,FALSE)</f>
        <v>571469711.88</v>
      </c>
    </row>
    <row r="2319" spans="1:37">
      <c r="A2319" s="5" t="s">
        <v>4671</v>
      </c>
      <c r="B2319" s="5" t="s">
        <v>4672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/>
      <c r="L2319" s="6">
        <v>0</v>
      </c>
      <c r="M2319" s="6">
        <v>0</v>
      </c>
      <c r="N2319" s="6"/>
      <c r="O2319" s="6">
        <v>0</v>
      </c>
      <c r="P2319" s="6">
        <v>32234741.97</v>
      </c>
      <c r="Q2319" s="6">
        <v>24182518.64</v>
      </c>
      <c r="R2319" s="6"/>
      <c r="S2319" s="6">
        <v>721139195.2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147976530.61</v>
      </c>
      <c r="AA2319" s="6">
        <v>92131850.08</v>
      </c>
      <c r="AB2319" s="10">
        <f t="shared" si="152"/>
        <v>905858751.72</v>
      </c>
      <c r="AC2319" s="10">
        <f t="shared" si="150"/>
        <v>993482317.86</v>
      </c>
      <c r="AD2319" s="10">
        <f t="shared" si="151"/>
        <v>-87623566.1400001</v>
      </c>
      <c r="AE2319" s="12">
        <f>C2319/(1+0.13)/VLOOKUP(A2319,[1]选股结果!$A$2:$AX$3002,3,FALSE)</f>
        <v>1.01747531911819</v>
      </c>
      <c r="AF2319" s="12">
        <f>(S2319/(1+0.1)+Z2319)/(VLOOKUP(A2319,[1]选股结果!$A$2:$AY$3002,51,FALSE))</f>
        <v>1.12895305459966</v>
      </c>
      <c r="AG2319" s="16"/>
      <c r="AH2319" s="12">
        <f>AD2319/VLOOKUP(A2319,[1]选股结果!$A$2:$AX$3002,35,FALSE)</f>
        <v>-2.53228970718182</v>
      </c>
      <c r="AI2319" s="10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S2319/(1+0.13)+Z2319)</f>
        <v>-74380416.6380533</v>
      </c>
      <c r="AJ2319" s="10">
        <f t="shared" si="153"/>
        <v>-13243149.5019468</v>
      </c>
      <c r="AK2319" s="18">
        <f>AD2319-VLOOKUP(A2319,[2]选股结果!$A$2:$G$4900,7,FALSE)</f>
        <v>-88071821.0000001</v>
      </c>
    </row>
    <row r="2320" spans="1:37">
      <c r="A2320" s="5" t="s">
        <v>4673</v>
      </c>
      <c r="B2320" s="5" t="s">
        <v>4674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/>
      <c r="L2320" s="6">
        <v>0</v>
      </c>
      <c r="M2320" s="6">
        <v>0</v>
      </c>
      <c r="N2320" s="6"/>
      <c r="O2320" s="6">
        <v>0</v>
      </c>
      <c r="P2320" s="6">
        <v>209772881.1</v>
      </c>
      <c r="Q2320" s="6">
        <v>52742078.83</v>
      </c>
      <c r="R2320" s="6"/>
      <c r="S2320" s="6">
        <v>950426260.77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215041163.87</v>
      </c>
      <c r="AA2320" s="6">
        <v>234399688.05</v>
      </c>
      <c r="AB2320" s="10">
        <f t="shared" si="152"/>
        <v>1781137696.82</v>
      </c>
      <c r="AC2320" s="10">
        <f t="shared" si="150"/>
        <v>1609639993.79</v>
      </c>
      <c r="AD2320" s="10">
        <f t="shared" si="151"/>
        <v>171497703.03</v>
      </c>
      <c r="AE2320" s="12">
        <f>C2320/(1+0.13)/VLOOKUP(A2320,[1]选股结果!$A$2:$AX$3002,3,FALSE)</f>
        <v>0.902776682039109</v>
      </c>
      <c r="AF2320" s="12">
        <f>(S2320/(1+0.1)+Z2320)/(VLOOKUP(A2320,[1]选股结果!$A$2:$AY$3002,51,FALSE))</f>
        <v>0.771737090805616</v>
      </c>
      <c r="AG2320" s="16"/>
      <c r="AH2320" s="12">
        <f>AD2320/VLOOKUP(A2320,[1]选股结果!$A$2:$AX$3002,35,FALSE)</f>
        <v>0.722455498075591</v>
      </c>
      <c r="AI2320" s="10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S2320/(1+0.13)+Z2320)</f>
        <v>342102463.737876</v>
      </c>
      <c r="AJ2320" s="10">
        <f t="shared" si="153"/>
        <v>-170604760.707876</v>
      </c>
      <c r="AK2320" s="18">
        <f>AD2320-VLOOKUP(A2320,[2]选股结果!$A$2:$G$4900,7,FALSE)</f>
        <v>172393576.83</v>
      </c>
    </row>
    <row r="2321" spans="1:37">
      <c r="A2321" s="5" t="s">
        <v>4675</v>
      </c>
      <c r="B2321" s="5" t="s">
        <v>4676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/>
      <c r="L2321" s="6">
        <v>0</v>
      </c>
      <c r="M2321" s="6">
        <v>0</v>
      </c>
      <c r="N2321" s="6"/>
      <c r="O2321" s="6">
        <v>0</v>
      </c>
      <c r="P2321" s="6">
        <v>222024580.31</v>
      </c>
      <c r="Q2321" s="6">
        <v>33389844.46</v>
      </c>
      <c r="R2321" s="6"/>
      <c r="S2321" s="6">
        <v>3930852495.36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530279760.14</v>
      </c>
      <c r="AA2321" s="6">
        <v>145451412.94</v>
      </c>
      <c r="AB2321" s="10">
        <f t="shared" si="152"/>
        <v>5380647048.03</v>
      </c>
      <c r="AC2321" s="10">
        <f t="shared" si="150"/>
        <v>4828608248.75</v>
      </c>
      <c r="AD2321" s="10">
        <f t="shared" si="151"/>
        <v>552038799.28</v>
      </c>
      <c r="AE2321" s="12">
        <f>C2321/(1+0.13)/VLOOKUP(A2321,[1]选股结果!$A$2:$AX$3002,3,FALSE)</f>
        <v>0.806801203548549</v>
      </c>
      <c r="AF2321" s="12">
        <f>(S2321/(1+0.1)+Z2321)/(VLOOKUP(A2321,[1]选股结果!$A$2:$AY$3002,51,FALSE))</f>
        <v>0.757250640793629</v>
      </c>
      <c r="AG2321" s="16"/>
      <c r="AH2321" s="12">
        <f>AD2321/VLOOKUP(A2321,[1]选股结果!$A$2:$AX$3002,35,FALSE)</f>
        <v>1.3594006316255</v>
      </c>
      <c r="AI2321" s="10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S2321/(1+0.13)+Z2321)</f>
        <v>1410407713.63274</v>
      </c>
      <c r="AJ2321" s="10">
        <f t="shared" si="153"/>
        <v>-858368914.352743</v>
      </c>
      <c r="AK2321" s="18">
        <f>AD2321-VLOOKUP(A2321,[2]选股结果!$A$2:$G$4900,7,FALSE)</f>
        <v>556574462.52</v>
      </c>
    </row>
    <row r="2322" spans="1:37">
      <c r="A2322" s="5" t="s">
        <v>4677</v>
      </c>
      <c r="B2322" s="5" t="s">
        <v>4678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/>
      <c r="L2322" s="6">
        <v>0</v>
      </c>
      <c r="M2322" s="6">
        <v>0</v>
      </c>
      <c r="N2322" s="6"/>
      <c r="O2322" s="6">
        <v>0</v>
      </c>
      <c r="P2322" s="6">
        <v>34849740.76</v>
      </c>
      <c r="Q2322" s="6">
        <v>14560016.6</v>
      </c>
      <c r="R2322" s="6"/>
      <c r="S2322" s="6">
        <v>406201512.47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133356967.4</v>
      </c>
      <c r="AA2322" s="6">
        <v>36969241.31</v>
      </c>
      <c r="AB2322" s="10">
        <f t="shared" si="152"/>
        <v>622589669.3</v>
      </c>
      <c r="AC2322" s="10">
        <f t="shared" ref="AC2322:AC2385" si="154">S2322+T2322+U2322+V2322+W2322+X2322+Y2322+Z2322+AA2322+P2322</f>
        <v>611377461.94</v>
      </c>
      <c r="AD2322" s="10">
        <f t="shared" si="151"/>
        <v>11212207.36</v>
      </c>
      <c r="AE2322" s="12">
        <f>C2322/(1+0.13)/VLOOKUP(A2322,[1]选股结果!$A$2:$AX$3002,3,FALSE)</f>
        <v>0.730884651859176</v>
      </c>
      <c r="AF2322" s="12">
        <f>(S2322/(1+0.1)+Z2322)/(VLOOKUP(A2322,[1]选股结果!$A$2:$AY$3002,51,FALSE))</f>
        <v>0.782604511819785</v>
      </c>
      <c r="AG2322" s="16"/>
      <c r="AH2322" s="12">
        <f>AD2322/VLOOKUP(A2322,[1]选股结果!$A$2:$AX$3002,35,FALSE)</f>
        <v>0.184038116946794</v>
      </c>
      <c r="AI2322" s="10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S2322/(1+0.13)+Z2322)</f>
        <v>149426912.292301</v>
      </c>
      <c r="AJ2322" s="10">
        <f t="shared" si="153"/>
        <v>-138214704.932301</v>
      </c>
      <c r="AK2322" s="18">
        <f>AD2322-VLOOKUP(A2322,[2]选股结果!$A$2:$G$4900,7,FALSE)</f>
        <v>11191582.14</v>
      </c>
    </row>
    <row r="2323" spans="1:37">
      <c r="A2323" s="5" t="s">
        <v>4679</v>
      </c>
      <c r="B2323" s="5" t="s">
        <v>4680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/>
      <c r="L2323" s="6">
        <v>0</v>
      </c>
      <c r="M2323" s="6">
        <v>0</v>
      </c>
      <c r="N2323" s="6"/>
      <c r="O2323" s="6">
        <v>0</v>
      </c>
      <c r="P2323" s="6">
        <v>20499093.2</v>
      </c>
      <c r="Q2323" s="6">
        <v>7646210.64</v>
      </c>
      <c r="R2323" s="6"/>
      <c r="S2323" s="6">
        <v>162321839.27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96212044.3</v>
      </c>
      <c r="AA2323" s="6">
        <v>23773900.84</v>
      </c>
      <c r="AB2323" s="10">
        <f t="shared" si="152"/>
        <v>326907596.23</v>
      </c>
      <c r="AC2323" s="10">
        <f t="shared" si="154"/>
        <v>302806877.61</v>
      </c>
      <c r="AD2323" s="10">
        <f t="shared" si="151"/>
        <v>24100718.62</v>
      </c>
      <c r="AE2323" s="12">
        <f>C2323/(1+0.13)/VLOOKUP(A2323,[1]选股结果!$A$2:$AX$3002,3,FALSE)</f>
        <v>0.674464527735418</v>
      </c>
      <c r="AF2323" s="12">
        <f>(S2323/(1+0.1)+Z2323)/(VLOOKUP(A2323,[1]选股结果!$A$2:$AY$3002,51,FALSE))</f>
        <v>0.647421043705929</v>
      </c>
      <c r="AG2323" s="16"/>
      <c r="AH2323" s="12">
        <f>AD2323/VLOOKUP(A2323,[1]选股结果!$A$2:$AX$3002,35,FALSE)</f>
        <v>0.578990876764438</v>
      </c>
      <c r="AI2323" s="10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S2323/(1+0.13)+Z2323)</f>
        <v>136676345.258319</v>
      </c>
      <c r="AJ2323" s="10">
        <f t="shared" si="153"/>
        <v>-112575626.638319</v>
      </c>
      <c r="AK2323" s="18">
        <f>AD2323-VLOOKUP(A2323,[2]选股结果!$A$2:$G$4900,7,FALSE)</f>
        <v>26406081.27</v>
      </c>
    </row>
    <row r="2324" spans="1:37">
      <c r="A2324" s="5" t="s">
        <v>4681</v>
      </c>
      <c r="B2324" s="5" t="s">
        <v>4682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/>
      <c r="L2324" s="6">
        <v>0</v>
      </c>
      <c r="M2324" s="6">
        <v>0</v>
      </c>
      <c r="N2324" s="6"/>
      <c r="O2324" s="6">
        <v>0</v>
      </c>
      <c r="P2324" s="6">
        <v>100691261.97</v>
      </c>
      <c r="Q2324" s="6">
        <v>50922656.05</v>
      </c>
      <c r="R2324" s="6"/>
      <c r="S2324" s="6">
        <v>494854114.04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571686499.02</v>
      </c>
      <c r="AA2324" s="6">
        <v>73409381.49</v>
      </c>
      <c r="AB2324" s="10">
        <f t="shared" si="152"/>
        <v>1255564156.04</v>
      </c>
      <c r="AC2324" s="10">
        <f t="shared" si="154"/>
        <v>1240641256.52</v>
      </c>
      <c r="AD2324" s="10">
        <f t="shared" si="151"/>
        <v>14922899.52</v>
      </c>
      <c r="AE2324" s="12">
        <f>C2324/(1+0.13)/VLOOKUP(A2324,[1]选股结果!$A$2:$AX$3002,3,FALSE)</f>
        <v>1.07457692690464</v>
      </c>
      <c r="AF2324" s="12">
        <f>(S2324/(1+0.1)+Z2324)/(VLOOKUP(A2324,[1]选股结果!$A$2:$AY$3002,51,FALSE))</f>
        <v>1.14665410344119</v>
      </c>
      <c r="AG2324" s="16"/>
      <c r="AH2324" s="12">
        <f>AD2324/VLOOKUP(A2324,[1]选股结果!$A$2:$AX$3002,35,FALSE)</f>
        <v>0.174915988520463</v>
      </c>
      <c r="AI2324" s="10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S2324/(1+0.13)+Z2324)</f>
        <v>-118710725.145664</v>
      </c>
      <c r="AJ2324" s="10">
        <f t="shared" si="153"/>
        <v>133633624.665664</v>
      </c>
      <c r="AK2324" s="18">
        <f>AD2324-VLOOKUP(A2324,[2]选股结果!$A$2:$G$4900,7,FALSE)</f>
        <v>14920470.22</v>
      </c>
    </row>
    <row r="2325" spans="1:37">
      <c r="A2325" s="5" t="s">
        <v>4683</v>
      </c>
      <c r="B2325" s="5" t="s">
        <v>4684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/>
      <c r="L2325" s="6">
        <v>0</v>
      </c>
      <c r="M2325" s="6">
        <v>0</v>
      </c>
      <c r="N2325" s="6"/>
      <c r="O2325" s="6">
        <v>0</v>
      </c>
      <c r="P2325" s="6">
        <v>335375344.39</v>
      </c>
      <c r="Q2325" s="6">
        <v>74348869.66</v>
      </c>
      <c r="R2325" s="6"/>
      <c r="S2325" s="6">
        <v>1441013136.41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1293410713.58</v>
      </c>
      <c r="AA2325" s="6">
        <v>387427573.13</v>
      </c>
      <c r="AB2325" s="10">
        <f t="shared" si="152"/>
        <v>3044265468.62</v>
      </c>
      <c r="AC2325" s="10">
        <f t="shared" si="154"/>
        <v>3457226767.51</v>
      </c>
      <c r="AD2325" s="10">
        <f t="shared" si="151"/>
        <v>-412961298.89</v>
      </c>
      <c r="AE2325" s="12">
        <f>C2325/(1+0.13)/VLOOKUP(A2325,[1]选股结果!$A$2:$AX$3002,3,FALSE)</f>
        <v>0.859056964628755</v>
      </c>
      <c r="AF2325" s="12">
        <f>(S2325/(1+0.1)+Z2325)/(VLOOKUP(A2325,[1]选股结果!$A$2:$AY$3002,51,FALSE))</f>
        <v>1.01249605834052</v>
      </c>
      <c r="AG2325" s="16"/>
      <c r="AH2325" s="12">
        <f>AD2325/VLOOKUP(A2325,[1]选股结果!$A$2:$AX$3002,35,FALSE)</f>
        <v>-1.40540677498451</v>
      </c>
      <c r="AI2325" s="10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S2325/(1+0.13)+Z2325)</f>
        <v>2648067.7003541</v>
      </c>
      <c r="AJ2325" s="10">
        <f t="shared" si="153"/>
        <v>-415609366.590354</v>
      </c>
      <c r="AK2325" s="18">
        <f>AD2325-VLOOKUP(A2325,[2]选股结果!$A$2:$G$4900,7,FALSE)</f>
        <v>-413003424.74</v>
      </c>
    </row>
    <row r="2326" spans="1:37">
      <c r="A2326" s="5" t="s">
        <v>4685</v>
      </c>
      <c r="B2326" s="5" t="s">
        <v>4686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/>
      <c r="L2326" s="6">
        <v>0</v>
      </c>
      <c r="M2326" s="6">
        <v>0</v>
      </c>
      <c r="N2326" s="6"/>
      <c r="O2326" s="6">
        <v>0</v>
      </c>
      <c r="P2326" s="6">
        <v>202593428.97</v>
      </c>
      <c r="Q2326" s="6">
        <v>2513548632.53</v>
      </c>
      <c r="R2326" s="6"/>
      <c r="S2326" s="6">
        <v>8375289527.01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793619361.3</v>
      </c>
      <c r="AA2326" s="6">
        <v>2618933497.55</v>
      </c>
      <c r="AB2326" s="10">
        <f t="shared" si="152"/>
        <v>9979202850.3</v>
      </c>
      <c r="AC2326" s="10">
        <f t="shared" si="154"/>
        <v>11990435814.83</v>
      </c>
      <c r="AD2326" s="10">
        <f t="shared" si="151"/>
        <v>-2011232964.53</v>
      </c>
      <c r="AE2326" s="12">
        <f>C2326/(1+0.13)/VLOOKUP(A2326,[1]选股结果!$A$2:$AX$3002,3,FALSE)</f>
        <v>1.0176161547915</v>
      </c>
      <c r="AF2326" s="12">
        <f>(S2326/(1+0.1)+Z2326)/(VLOOKUP(A2326,[1]选股结果!$A$2:$AY$3002,51,FALSE))</f>
        <v>1.35789398001392</v>
      </c>
      <c r="AG2326" s="16"/>
      <c r="AH2326" s="12">
        <f>AD2326/VLOOKUP(A2326,[1]选股结果!$A$2:$AX$3002,35,FALSE)</f>
        <v>-8.03868084227483</v>
      </c>
      <c r="AI2326" s="10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S2326/(1+0.13)+Z2326)</f>
        <v>-2013792844.66168</v>
      </c>
      <c r="AJ2326" s="10">
        <f t="shared" si="153"/>
        <v>2559880.13168335</v>
      </c>
      <c r="AK2326" s="18">
        <f>AD2326-VLOOKUP(A2326,[2]选股结果!$A$2:$G$4900,7,FALSE)</f>
        <v>-2011189757.48</v>
      </c>
    </row>
    <row r="2327" spans="1:37">
      <c r="A2327" s="5" t="s">
        <v>4687</v>
      </c>
      <c r="B2327" s="5" t="s">
        <v>4688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/>
      <c r="L2327" s="6">
        <v>0</v>
      </c>
      <c r="M2327" s="6">
        <v>0</v>
      </c>
      <c r="N2327" s="6"/>
      <c r="O2327" s="6">
        <v>0</v>
      </c>
      <c r="P2327" s="6">
        <v>99050982.95</v>
      </c>
      <c r="Q2327" s="6">
        <v>31751939.42</v>
      </c>
      <c r="R2327" s="6"/>
      <c r="S2327" s="6">
        <v>2405399594.78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166348913.54</v>
      </c>
      <c r="AA2327" s="6">
        <v>89679253.78</v>
      </c>
      <c r="AB2327" s="10">
        <f t="shared" si="152"/>
        <v>2826508316.94</v>
      </c>
      <c r="AC2327" s="10">
        <f t="shared" si="154"/>
        <v>2760478745.05</v>
      </c>
      <c r="AD2327" s="10">
        <f t="shared" si="151"/>
        <v>66029571.8899999</v>
      </c>
      <c r="AE2327" s="12">
        <f>C2327/(1+0.13)/VLOOKUP(A2327,[1]选股结果!$A$2:$AX$3002,3,FALSE)</f>
        <v>0.98403977769922</v>
      </c>
      <c r="AF2327" s="12">
        <f>(S2327/(1+0.1)+Z2327)/(VLOOKUP(A2327,[1]选股结果!$A$2:$AY$3002,51,FALSE))</f>
        <v>1.02899204617424</v>
      </c>
      <c r="AG2327" s="16"/>
      <c r="AH2327" s="12">
        <f>AD2327/VLOOKUP(A2327,[1]选股结果!$A$2:$AX$3002,35,FALSE)</f>
        <v>0.34366349005843</v>
      </c>
      <c r="AI2327" s="10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S2327/(1+0.13)+Z2327)</f>
        <v>-8243661.13991213</v>
      </c>
      <c r="AJ2327" s="10">
        <f t="shared" si="153"/>
        <v>74273233.029912</v>
      </c>
      <c r="AK2327" s="18">
        <f>AD2327-VLOOKUP(A2327,[2]选股结果!$A$2:$G$4900,7,FALSE)</f>
        <v>66059443.0499999</v>
      </c>
    </row>
    <row r="2328" spans="1:37">
      <c r="A2328" s="5" t="s">
        <v>4689</v>
      </c>
      <c r="B2328" s="5" t="s">
        <v>4690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/>
      <c r="L2328" s="6">
        <v>0</v>
      </c>
      <c r="M2328" s="6">
        <v>0</v>
      </c>
      <c r="N2328" s="6"/>
      <c r="O2328" s="6">
        <v>0</v>
      </c>
      <c r="P2328" s="6">
        <v>38447340.09</v>
      </c>
      <c r="Q2328" s="6">
        <v>25857953</v>
      </c>
      <c r="R2328" s="6"/>
      <c r="S2328" s="6">
        <v>360607238.55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124236865.91</v>
      </c>
      <c r="AA2328" s="6">
        <v>41601333.6</v>
      </c>
      <c r="AB2328" s="10">
        <f t="shared" si="152"/>
        <v>483441539.07</v>
      </c>
      <c r="AC2328" s="10">
        <f t="shared" si="154"/>
        <v>564892778.15</v>
      </c>
      <c r="AD2328" s="10">
        <f t="shared" si="151"/>
        <v>-81451239.0800001</v>
      </c>
      <c r="AE2328" s="12">
        <f>C2328/(1+0.13)/VLOOKUP(A2328,[1]选股结果!$A$2:$AX$3002,3,FALSE)</f>
        <v>0.599795273883955</v>
      </c>
      <c r="AF2328" s="12">
        <f>(S2328/(1+0.1)+Z2328)/(VLOOKUP(A2328,[1]选股结果!$A$2:$AY$3002,51,FALSE))</f>
        <v>0.702888002282381</v>
      </c>
      <c r="AG2328" s="16"/>
      <c r="AH2328" s="12">
        <f>AD2328/VLOOKUP(A2328,[1]选股结果!$A$2:$AX$3002,35,FALSE)</f>
        <v>0.843175369086378</v>
      </c>
      <c r="AI2328" s="10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S2328/(1+0.13)+Z2328)</f>
        <v>199790559.485752</v>
      </c>
      <c r="AJ2328" s="10">
        <f t="shared" si="153"/>
        <v>-281241798.565752</v>
      </c>
      <c r="AK2328" s="18">
        <f>AD2328-VLOOKUP(A2328,[2]选股结果!$A$2:$G$4900,7,FALSE)</f>
        <v>-81313437.0700001</v>
      </c>
    </row>
    <row r="2329" spans="1:37">
      <c r="A2329" s="5" t="s">
        <v>4691</v>
      </c>
      <c r="B2329" s="5" t="s">
        <v>4692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/>
      <c r="L2329" s="6">
        <v>0</v>
      </c>
      <c r="M2329" s="6">
        <v>0</v>
      </c>
      <c r="N2329" s="6"/>
      <c r="O2329" s="6">
        <v>0</v>
      </c>
      <c r="P2329" s="6">
        <v>30411583.14</v>
      </c>
      <c r="Q2329" s="6">
        <v>65695987.28</v>
      </c>
      <c r="R2329" s="6"/>
      <c r="S2329" s="6">
        <v>379532462.3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86153113.7</v>
      </c>
      <c r="AA2329" s="6">
        <v>30929425.58</v>
      </c>
      <c r="AB2329" s="10">
        <f t="shared" si="152"/>
        <v>649980260.62</v>
      </c>
      <c r="AC2329" s="10">
        <f t="shared" si="154"/>
        <v>527026584.72</v>
      </c>
      <c r="AD2329" s="10">
        <f t="shared" si="151"/>
        <v>122953675.9</v>
      </c>
      <c r="AE2329" s="12">
        <f>C2329/(1+0.13)/VLOOKUP(A2329,[1]选股结果!$A$2:$AX$3002,3,FALSE)</f>
        <v>0.987914237381704</v>
      </c>
      <c r="AF2329" s="12">
        <f>(S2329/(1+0.1)+Z2329)/(VLOOKUP(A2329,[1]选股结果!$A$2:$AY$3002,51,FALSE))</f>
        <v>0.856992304697779</v>
      </c>
      <c r="AG2329" s="16"/>
      <c r="AH2329" s="12">
        <f>AD2329/VLOOKUP(A2329,[1]选股结果!$A$2:$AX$3002,35,FALSE)</f>
        <v>6.23793665476995</v>
      </c>
      <c r="AI2329" s="10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S2329/(1+0.13)+Z2329)</f>
        <v>81112219.1962832</v>
      </c>
      <c r="AJ2329" s="10">
        <f t="shared" si="153"/>
        <v>41841456.7037168</v>
      </c>
      <c r="AK2329" s="18">
        <f>AD2329-VLOOKUP(A2329,[2]选股结果!$A$2:$G$4900,7,FALSE)</f>
        <v>122953675.9</v>
      </c>
    </row>
    <row r="2330" spans="1:37">
      <c r="A2330" s="5" t="s">
        <v>4693</v>
      </c>
      <c r="B2330" s="5" t="s">
        <v>4694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/>
      <c r="L2330" s="6">
        <v>0</v>
      </c>
      <c r="M2330" s="6">
        <v>0</v>
      </c>
      <c r="N2330" s="6"/>
      <c r="O2330" s="6">
        <v>0</v>
      </c>
      <c r="P2330" s="6">
        <v>2543259.89</v>
      </c>
      <c r="Q2330" s="6">
        <v>8046592.12</v>
      </c>
      <c r="R2330" s="6"/>
      <c r="S2330" s="6">
        <v>18348180.86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15845828.19</v>
      </c>
      <c r="AA2330" s="6">
        <v>6724606.24</v>
      </c>
      <c r="AB2330" s="10">
        <f t="shared" si="152"/>
        <v>75781903.21</v>
      </c>
      <c r="AC2330" s="10">
        <f t="shared" si="154"/>
        <v>43461875.18</v>
      </c>
      <c r="AD2330" s="10">
        <f t="shared" si="151"/>
        <v>32320028.03</v>
      </c>
      <c r="AE2330" s="12">
        <f>C2330/(1+0.13)/VLOOKUP(A2330,[1]选股结果!$A$2:$AX$3002,3,FALSE)</f>
        <v>1.5312312686667</v>
      </c>
      <c r="AF2330" s="12">
        <f>(S2330/(1+0.1)+Z2330)/(VLOOKUP(A2330,[1]选股结果!$A$2:$AY$3002,51,FALSE))</f>
        <v>0.684938869112688</v>
      </c>
      <c r="AG2330" s="16"/>
      <c r="AH2330" s="12">
        <f>AD2330/VLOOKUP(A2330,[1]选股结果!$A$2:$AX$3002,35,FALSE)</f>
        <v>-35.8243097015091</v>
      </c>
      <c r="AI2330" s="10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S2330/(1+0.13)+Z2330)</f>
        <v>15404282.3853097</v>
      </c>
      <c r="AJ2330" s="10">
        <f t="shared" si="153"/>
        <v>16915745.6446903</v>
      </c>
      <c r="AK2330" s="18">
        <f>AD2330-VLOOKUP(A2330,[2]选股结果!$A$2:$G$4900,7,FALSE)</f>
        <v>32320028.03</v>
      </c>
    </row>
    <row r="2331" spans="1:37">
      <c r="A2331" s="5" t="s">
        <v>4695</v>
      </c>
      <c r="B2331" s="5" t="s">
        <v>4696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/>
      <c r="L2331" s="6">
        <v>0</v>
      </c>
      <c r="M2331" s="6">
        <v>0</v>
      </c>
      <c r="N2331" s="6"/>
      <c r="O2331" s="6">
        <v>0</v>
      </c>
      <c r="P2331" s="6">
        <v>121272173.74</v>
      </c>
      <c r="Q2331" s="6">
        <v>81571672.41</v>
      </c>
      <c r="R2331" s="6"/>
      <c r="S2331" s="6">
        <v>403627186.94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137257137.51</v>
      </c>
      <c r="AA2331" s="6">
        <v>85488471.54</v>
      </c>
      <c r="AB2331" s="10">
        <f t="shared" si="152"/>
        <v>915848644.77</v>
      </c>
      <c r="AC2331" s="10">
        <f t="shared" si="154"/>
        <v>747644969.73</v>
      </c>
      <c r="AD2331" s="10">
        <f t="shared" ref="AD2331:AD2394" si="155">AB2331-AC2331</f>
        <v>168203675.04</v>
      </c>
      <c r="AE2331" s="12">
        <f>C2331/(1+0.13)/VLOOKUP(A2331,[1]选股结果!$A$2:$AX$3002,3,FALSE)</f>
        <v>0.619571698661453</v>
      </c>
      <c r="AF2331" s="12">
        <f>(S2331/(1+0.1)+Z2331)/(VLOOKUP(A2331,[1]选股结果!$A$2:$AY$3002,51,FALSE))</f>
        <v>0.559273059585344</v>
      </c>
      <c r="AG2331" s="16"/>
      <c r="AH2331" s="12">
        <f>AD2331/VLOOKUP(A2331,[1]选股结果!$A$2:$AX$3002,35,FALSE)</f>
        <v>0.634676292433449</v>
      </c>
      <c r="AI2331" s="10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S2331/(1+0.13)+Z2331)</f>
        <v>407061891.598142</v>
      </c>
      <c r="AJ2331" s="10">
        <f t="shared" si="153"/>
        <v>-238858216.558142</v>
      </c>
      <c r="AK2331" s="18">
        <f>AD2331-VLOOKUP(A2331,[2]选股结果!$A$2:$G$4900,7,FALSE)</f>
        <v>167908489.98</v>
      </c>
    </row>
    <row r="2332" spans="1:37">
      <c r="A2332" s="5" t="s">
        <v>4697</v>
      </c>
      <c r="B2332" s="5" t="s">
        <v>4698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/>
      <c r="L2332" s="6">
        <v>0</v>
      </c>
      <c r="M2332" s="6">
        <v>0</v>
      </c>
      <c r="N2332" s="6"/>
      <c r="O2332" s="6">
        <v>0</v>
      </c>
      <c r="P2332" s="6">
        <v>357297202.97</v>
      </c>
      <c r="Q2332" s="6">
        <v>24371204.21</v>
      </c>
      <c r="R2332" s="6"/>
      <c r="S2332" s="6">
        <v>2637889037.36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266818307.84</v>
      </c>
      <c r="AA2332" s="6">
        <v>41526454.52</v>
      </c>
      <c r="AB2332" s="10">
        <f t="shared" si="152"/>
        <v>3807731060.92</v>
      </c>
      <c r="AC2332" s="10">
        <f t="shared" si="154"/>
        <v>3303531002.69</v>
      </c>
      <c r="AD2332" s="10">
        <f t="shared" si="155"/>
        <v>504200058.23</v>
      </c>
      <c r="AE2332" s="12">
        <f>C2332/(1+0.13)/VLOOKUP(A2332,[1]选股结果!$A$2:$AX$3002,3,FALSE)</f>
        <v>0.662400335396551</v>
      </c>
      <c r="AF2332" s="12">
        <f>(S2332/(1+0.1)+Z2332)/(VLOOKUP(A2332,[1]选股结果!$A$2:$AY$3002,51,FALSE))</f>
        <v>0.655795230976629</v>
      </c>
      <c r="AG2332" s="16"/>
      <c r="AH2332" s="12">
        <f>AD2332/VLOOKUP(A2332,[1]选股结果!$A$2:$AX$3002,35,FALSE)</f>
        <v>0.62801892794279</v>
      </c>
      <c r="AI2332" s="10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S2332/(1+0.13)+Z2332)</f>
        <v>1462381482.75027</v>
      </c>
      <c r="AJ2332" s="10">
        <f t="shared" si="153"/>
        <v>-958181424.520266</v>
      </c>
      <c r="AK2332" s="18">
        <f>AD2332-VLOOKUP(A2332,[2]选股结果!$A$2:$G$4900,7,FALSE)</f>
        <v>504200058.23</v>
      </c>
    </row>
    <row r="2333" spans="1:37">
      <c r="A2333" s="5" t="s">
        <v>4699</v>
      </c>
      <c r="B2333" s="5" t="s">
        <v>4700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/>
      <c r="L2333" s="6">
        <v>0</v>
      </c>
      <c r="M2333" s="6">
        <v>0</v>
      </c>
      <c r="N2333" s="6"/>
      <c r="O2333" s="6">
        <v>0</v>
      </c>
      <c r="P2333" s="6">
        <v>97241581.86</v>
      </c>
      <c r="Q2333" s="6">
        <v>25927317.47</v>
      </c>
      <c r="R2333" s="6"/>
      <c r="S2333" s="6">
        <v>882985350.11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178606582.35</v>
      </c>
      <c r="AA2333" s="6">
        <v>242135102.55</v>
      </c>
      <c r="AB2333" s="10">
        <f t="shared" si="152"/>
        <v>1544161291.93</v>
      </c>
      <c r="AC2333" s="10">
        <f t="shared" si="154"/>
        <v>1400968616.87</v>
      </c>
      <c r="AD2333" s="10">
        <f t="shared" si="155"/>
        <v>143192675.06</v>
      </c>
      <c r="AE2333" s="12">
        <f>C2333/(1+0.13)/VLOOKUP(A2333,[1]选股结果!$A$2:$AX$3002,3,FALSE)</f>
        <v>0.991150941067217</v>
      </c>
      <c r="AF2333" s="12">
        <f>(S2333/(1+0.1)+Z2333)/(VLOOKUP(A2333,[1]选股结果!$A$2:$AY$3002,51,FALSE))</f>
        <v>0.816181583508726</v>
      </c>
      <c r="AG2333" s="16"/>
      <c r="AH2333" s="12">
        <f>AD2333/VLOOKUP(A2333,[1]选股结果!$A$2:$AX$3002,35,FALSE)</f>
        <v>1.11718873361144</v>
      </c>
      <c r="AI2333" s="10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S2333/(1+0.13)+Z2333)</f>
        <v>242321596.930885</v>
      </c>
      <c r="AJ2333" s="10">
        <f t="shared" si="153"/>
        <v>-99128921.8708847</v>
      </c>
      <c r="AK2333" s="18">
        <f>AD2333-VLOOKUP(A2333,[2]选股结果!$A$2:$G$4900,7,FALSE)</f>
        <v>143173735.11</v>
      </c>
    </row>
    <row r="2334" spans="1:37">
      <c r="A2334" s="5" t="s">
        <v>4701</v>
      </c>
      <c r="B2334" s="5" t="s">
        <v>4702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/>
      <c r="L2334" s="6">
        <v>0</v>
      </c>
      <c r="M2334" s="6">
        <v>0</v>
      </c>
      <c r="N2334" s="6"/>
      <c r="O2334" s="6">
        <v>0</v>
      </c>
      <c r="P2334" s="6">
        <v>31151263.56</v>
      </c>
      <c r="Q2334" s="6">
        <v>2587904.97</v>
      </c>
      <c r="R2334" s="6"/>
      <c r="S2334" s="6">
        <v>452049177.45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93946601.58</v>
      </c>
      <c r="AA2334" s="6">
        <v>34254340.14</v>
      </c>
      <c r="AB2334" s="10">
        <f t="shared" si="152"/>
        <v>567623365.51</v>
      </c>
      <c r="AC2334" s="10">
        <f t="shared" si="154"/>
        <v>611401382.73</v>
      </c>
      <c r="AD2334" s="10">
        <f t="shared" si="155"/>
        <v>-43778017.2199999</v>
      </c>
      <c r="AE2334" s="12">
        <f>C2334/(1+0.13)/VLOOKUP(A2334,[1]选股结果!$A$2:$AX$3002,3,FALSE)</f>
        <v>0.755470071909825</v>
      </c>
      <c r="AF2334" s="12">
        <f>(S2334/(1+0.1)+Z2334)/(VLOOKUP(A2334,[1]选股结果!$A$2:$AY$3002,51,FALSE))</f>
        <v>0.813286902199283</v>
      </c>
      <c r="AG2334" s="16"/>
      <c r="AH2334" s="12">
        <f>AD2334/VLOOKUP(A2334,[1]选股结果!$A$2:$AX$3002,35,FALSE)</f>
        <v>-1.38720494872853</v>
      </c>
      <c r="AI2334" s="10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S2334/(1+0.13)+Z2334)</f>
        <v>126824498.702743</v>
      </c>
      <c r="AJ2334" s="10">
        <f t="shared" si="153"/>
        <v>-170602515.922743</v>
      </c>
      <c r="AK2334" s="18">
        <f>AD2334-VLOOKUP(A2334,[2]选股结果!$A$2:$G$4900,7,FALSE)</f>
        <v>-43764032.3899999</v>
      </c>
    </row>
    <row r="2335" spans="1:37">
      <c r="A2335" s="5" t="s">
        <v>4703</v>
      </c>
      <c r="B2335" s="5" t="s">
        <v>4704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/>
      <c r="L2335" s="6">
        <v>0</v>
      </c>
      <c r="M2335" s="6">
        <v>0</v>
      </c>
      <c r="N2335" s="6"/>
      <c r="O2335" s="6">
        <v>0</v>
      </c>
      <c r="P2335" s="6">
        <v>11516841.43</v>
      </c>
      <c r="Q2335" s="6">
        <v>9967205.46</v>
      </c>
      <c r="R2335" s="6"/>
      <c r="S2335" s="6">
        <v>265110448.04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71821239.45</v>
      </c>
      <c r="AA2335" s="6">
        <v>35274199.85</v>
      </c>
      <c r="AB2335" s="10">
        <f t="shared" ref="AB2335:AB2398" si="156">C2335+D2335+E2335+F2335+G2335+H2335+I2335+J2335+L2335+M2335+O2335+Q2335</f>
        <v>466051880.38</v>
      </c>
      <c r="AC2335" s="10">
        <f t="shared" si="154"/>
        <v>383722728.77</v>
      </c>
      <c r="AD2335" s="10">
        <f t="shared" si="155"/>
        <v>82329151.61</v>
      </c>
      <c r="AE2335" s="12">
        <f>C2335/(1+0.13)/VLOOKUP(A2335,[1]选股结果!$A$2:$AX$3002,3,FALSE)</f>
        <v>1.67425136273227</v>
      </c>
      <c r="AF2335" s="12">
        <f>(S2335/(1+0.1)+Z2335)/(VLOOKUP(A2335,[1]选股结果!$A$2:$AY$3002,51,FALSE))</f>
        <v>1.26025767916086</v>
      </c>
      <c r="AG2335" s="16"/>
      <c r="AH2335" s="12">
        <f>AD2335/VLOOKUP(A2335,[1]选股结果!$A$2:$AX$3002,35,FALSE)</f>
        <v>-19.3761917089666</v>
      </c>
      <c r="AI2335" s="10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S2335/(1+0.13)+Z2335)</f>
        <v>-58204656.5346018</v>
      </c>
      <c r="AJ2335" s="10">
        <f t="shared" si="153"/>
        <v>140533808.144602</v>
      </c>
      <c r="AK2335" s="18">
        <f>AD2335-VLOOKUP(A2335,[2]选股结果!$A$2:$G$4900,7,FALSE)</f>
        <v>83198374.42</v>
      </c>
    </row>
    <row r="2336" spans="1:37">
      <c r="A2336" s="5" t="s">
        <v>4705</v>
      </c>
      <c r="B2336" s="5" t="s">
        <v>4706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/>
      <c r="L2336" s="6">
        <v>0</v>
      </c>
      <c r="M2336" s="6">
        <v>0</v>
      </c>
      <c r="N2336" s="6"/>
      <c r="O2336" s="6">
        <v>0</v>
      </c>
      <c r="P2336" s="6">
        <v>151675875.1</v>
      </c>
      <c r="Q2336" s="6">
        <v>500344932.94</v>
      </c>
      <c r="R2336" s="6"/>
      <c r="S2336" s="6">
        <v>2671372366.86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319532277.74</v>
      </c>
      <c r="AA2336" s="6">
        <v>826059644.15</v>
      </c>
      <c r="AB2336" s="10">
        <f t="shared" si="156"/>
        <v>3732512350.16</v>
      </c>
      <c r="AC2336" s="10">
        <f t="shared" si="154"/>
        <v>3968640163.85</v>
      </c>
      <c r="AD2336" s="10">
        <f t="shared" si="155"/>
        <v>-236127813.690001</v>
      </c>
      <c r="AE2336" s="12">
        <f>C2336/(1+0.13)/VLOOKUP(A2336,[1]选股结果!$A$2:$AX$3002,3,FALSE)</f>
        <v>0.87248708324088</v>
      </c>
      <c r="AF2336" s="12">
        <f>(S2336/(1+0.1)+Z2336)/(VLOOKUP(A2336,[1]选股结果!$A$2:$AY$3002,51,FALSE))</f>
        <v>0.843045843403867</v>
      </c>
      <c r="AG2336" s="16"/>
      <c r="AH2336" s="12">
        <f>AD2336/VLOOKUP(A2336,[1]选股结果!$A$2:$AX$3002,35,FALSE)</f>
        <v>1.34633979749171</v>
      </c>
      <c r="AI2336" s="10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S2336/(1+0.13)+Z2336)</f>
        <v>576093001.266017</v>
      </c>
      <c r="AJ2336" s="10">
        <f t="shared" si="153"/>
        <v>-812220814.956017</v>
      </c>
      <c r="AK2336" s="18">
        <f>AD2336-VLOOKUP(A2336,[2]选股结果!$A$2:$G$4900,7,FALSE)</f>
        <v>-236127813.690001</v>
      </c>
    </row>
    <row r="2337" spans="1:37">
      <c r="A2337" s="5" t="s">
        <v>4707</v>
      </c>
      <c r="B2337" s="5" t="s">
        <v>4708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/>
      <c r="L2337" s="6">
        <v>0</v>
      </c>
      <c r="M2337" s="6">
        <v>0</v>
      </c>
      <c r="N2337" s="6"/>
      <c r="O2337" s="6">
        <v>0</v>
      </c>
      <c r="P2337" s="6">
        <v>42146484.42</v>
      </c>
      <c r="Q2337" s="6">
        <v>1546598.9</v>
      </c>
      <c r="R2337" s="6"/>
      <c r="S2337" s="6">
        <v>1257997901.24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160260134.26</v>
      </c>
      <c r="AA2337" s="6">
        <v>109833443.16</v>
      </c>
      <c r="AB2337" s="10">
        <f t="shared" si="156"/>
        <v>1621499490.87</v>
      </c>
      <c r="AC2337" s="10">
        <f t="shared" si="154"/>
        <v>1570237963.08</v>
      </c>
      <c r="AD2337" s="10">
        <f t="shared" si="155"/>
        <v>51261527.79</v>
      </c>
      <c r="AE2337" s="12">
        <f>C2337/(1+0.13)/VLOOKUP(A2337,[1]选股结果!$A$2:$AX$3002,3,FALSE)</f>
        <v>1.09076928133724</v>
      </c>
      <c r="AF2337" s="12">
        <f>(S2337/(1+0.1)+Z2337)/(VLOOKUP(A2337,[1]选股结果!$A$2:$AY$3002,51,FALSE))</f>
        <v>0.993965031482681</v>
      </c>
      <c r="AG2337" s="16"/>
      <c r="AH2337" s="12">
        <f>AD2337/VLOOKUP(A2337,[1]选股结果!$A$2:$AX$3002,35,FALSE)</f>
        <v>-2.65125848758607</v>
      </c>
      <c r="AI2337" s="10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S2337/(1+0.13)+Z2337)</f>
        <v>38278716.7765486</v>
      </c>
      <c r="AJ2337" s="10">
        <f t="shared" si="153"/>
        <v>12982811.0134513</v>
      </c>
      <c r="AK2337" s="18">
        <f>AD2337-VLOOKUP(A2337,[2]选股结果!$A$2:$G$4900,7,FALSE)</f>
        <v>51270907.98</v>
      </c>
    </row>
    <row r="2338" spans="1:37">
      <c r="A2338" s="5" t="s">
        <v>4709</v>
      </c>
      <c r="B2338" s="5" t="s">
        <v>4710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/>
      <c r="L2338" s="6">
        <v>0</v>
      </c>
      <c r="M2338" s="6">
        <v>0</v>
      </c>
      <c r="N2338" s="6"/>
      <c r="O2338" s="6">
        <v>0</v>
      </c>
      <c r="P2338" s="6">
        <v>155193246.32</v>
      </c>
      <c r="Q2338" s="6">
        <v>83063359.99</v>
      </c>
      <c r="R2338" s="6"/>
      <c r="S2338" s="6">
        <v>1715754704.37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219283148.04</v>
      </c>
      <c r="AA2338" s="6">
        <v>130014191.37</v>
      </c>
      <c r="AB2338" s="10">
        <f t="shared" si="156"/>
        <v>2002777221.5</v>
      </c>
      <c r="AC2338" s="10">
        <f t="shared" si="154"/>
        <v>2220245290.1</v>
      </c>
      <c r="AD2338" s="10">
        <f t="shared" si="155"/>
        <v>-217468068.6</v>
      </c>
      <c r="AE2338" s="12">
        <f>C2338/(1+0.13)/VLOOKUP(A2338,[1]选股结果!$A$2:$AX$3002,3,FALSE)</f>
        <v>0.741060540320862</v>
      </c>
      <c r="AF2338" s="12">
        <f>(S2338/(1+0.1)+Z2338)/(VLOOKUP(A2338,[1]选股结果!$A$2:$AY$3002,51,FALSE))</f>
        <v>0.849149550324311</v>
      </c>
      <c r="AG2338" s="16"/>
      <c r="AH2338" s="12">
        <f>AD2338/VLOOKUP(A2338,[1]选股结果!$A$2:$AX$3002,35,FALSE)</f>
        <v>-1.66686139986689</v>
      </c>
      <c r="AI2338" s="10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S2338/(1+0.13)+Z2338)</f>
        <v>357458017.022301</v>
      </c>
      <c r="AJ2338" s="10">
        <f t="shared" si="153"/>
        <v>-574926085.622301</v>
      </c>
      <c r="AK2338" s="18">
        <f>AD2338-VLOOKUP(A2338,[2]选股结果!$A$2:$G$4900,7,FALSE)</f>
        <v>-217468068.6</v>
      </c>
    </row>
    <row r="2339" spans="1:37">
      <c r="A2339" s="5" t="s">
        <v>4711</v>
      </c>
      <c r="B2339" s="5" t="s">
        <v>4712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/>
      <c r="L2339" s="6">
        <v>0</v>
      </c>
      <c r="M2339" s="6">
        <v>0</v>
      </c>
      <c r="N2339" s="6"/>
      <c r="O2339" s="6">
        <v>0</v>
      </c>
      <c r="P2339" s="6">
        <v>97321614.09</v>
      </c>
      <c r="Q2339" s="6">
        <v>91464422.57</v>
      </c>
      <c r="R2339" s="6"/>
      <c r="S2339" s="6">
        <v>1223899244.82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302439785.73</v>
      </c>
      <c r="AA2339" s="6">
        <v>143987359.79</v>
      </c>
      <c r="AB2339" s="10">
        <f t="shared" si="156"/>
        <v>2061127265.79</v>
      </c>
      <c r="AC2339" s="10">
        <f t="shared" si="154"/>
        <v>1767648004.43</v>
      </c>
      <c r="AD2339" s="10">
        <f t="shared" si="155"/>
        <v>293479261.36</v>
      </c>
      <c r="AE2339" s="12">
        <f>C2339/(1+0.13)/VLOOKUP(A2339,[1]选股结果!$A$2:$AX$3002,3,FALSE)</f>
        <v>0.964559276443106</v>
      </c>
      <c r="AF2339" s="12">
        <f>(S2339/(1+0.1)+Z2339)/(VLOOKUP(A2339,[1]选股结果!$A$2:$AY$3002,51,FALSE))</f>
        <v>0.854669860265822</v>
      </c>
      <c r="AG2339" s="16"/>
      <c r="AH2339" s="12">
        <f>AD2339/VLOOKUP(A2339,[1]选股结果!$A$2:$AX$3002,35,FALSE)</f>
        <v>1.17617085366931</v>
      </c>
      <c r="AI2339" s="10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S2339/(1+0.13)+Z2339)</f>
        <v>270161870.358141</v>
      </c>
      <c r="AJ2339" s="10">
        <f t="shared" si="153"/>
        <v>23317391.0018587</v>
      </c>
      <c r="AK2339" s="18">
        <f>AD2339-VLOOKUP(A2339,[2]选股结果!$A$2:$G$4900,7,FALSE)</f>
        <v>292421542.06</v>
      </c>
    </row>
    <row r="2340" spans="1:37">
      <c r="A2340" s="5" t="s">
        <v>4713</v>
      </c>
      <c r="B2340" s="5" t="s">
        <v>4714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/>
      <c r="L2340" s="6">
        <v>0</v>
      </c>
      <c r="M2340" s="6">
        <v>0</v>
      </c>
      <c r="N2340" s="6"/>
      <c r="O2340" s="6">
        <v>0</v>
      </c>
      <c r="P2340" s="6">
        <v>20172594.13</v>
      </c>
      <c r="Q2340" s="6">
        <v>7710527.19</v>
      </c>
      <c r="R2340" s="6"/>
      <c r="S2340" s="6">
        <v>105032664.65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47137523.46</v>
      </c>
      <c r="AA2340" s="6">
        <v>28063576.85</v>
      </c>
      <c r="AB2340" s="10">
        <f t="shared" si="156"/>
        <v>227578458.37</v>
      </c>
      <c r="AC2340" s="10">
        <f t="shared" si="154"/>
        <v>200406359.09</v>
      </c>
      <c r="AD2340" s="10">
        <f t="shared" si="155"/>
        <v>27172099.28</v>
      </c>
      <c r="AE2340" s="12">
        <f>C2340/(1+0.13)/VLOOKUP(A2340,[1]选股结果!$A$2:$AX$3002,3,FALSE)</f>
        <v>1.02997753101153</v>
      </c>
      <c r="AF2340" s="12">
        <f>(S2340/(1+0.1)+Z2340)/(VLOOKUP(A2340,[1]选股结果!$A$2:$AY$3002,51,FALSE))</f>
        <v>0.957764921556892</v>
      </c>
      <c r="AG2340" s="16"/>
      <c r="AH2340" s="12">
        <f>AD2340/VLOOKUP(A2340,[1]选股结果!$A$2:$AX$3002,35,FALSE)</f>
        <v>0.714786322597697</v>
      </c>
      <c r="AI2340" s="10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S2340/(1+0.13)+Z2340)</f>
        <v>8824249.00778762</v>
      </c>
      <c r="AJ2340" s="10">
        <f t="shared" si="153"/>
        <v>18347850.2722124</v>
      </c>
      <c r="AK2340" s="18">
        <f>AD2340-VLOOKUP(A2340,[2]选股结果!$A$2:$G$4900,7,FALSE)</f>
        <v>27665791.16</v>
      </c>
    </row>
    <row r="2341" spans="1:37">
      <c r="A2341" s="5" t="s">
        <v>4715</v>
      </c>
      <c r="B2341" s="5" t="s">
        <v>4716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/>
      <c r="L2341" s="6">
        <v>0</v>
      </c>
      <c r="M2341" s="6">
        <v>0</v>
      </c>
      <c r="N2341" s="6"/>
      <c r="O2341" s="6">
        <v>0</v>
      </c>
      <c r="P2341" s="6">
        <v>25840275.69</v>
      </c>
      <c r="Q2341" s="6">
        <v>7024874.28</v>
      </c>
      <c r="R2341" s="6"/>
      <c r="S2341" s="6">
        <v>149972821.5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71975677.49</v>
      </c>
      <c r="AA2341" s="6">
        <v>35707028.27</v>
      </c>
      <c r="AB2341" s="10">
        <f t="shared" si="156"/>
        <v>342294643.7</v>
      </c>
      <c r="AC2341" s="10">
        <f t="shared" si="154"/>
        <v>283495802.95</v>
      </c>
      <c r="AD2341" s="10">
        <f t="shared" si="155"/>
        <v>58798840.7499999</v>
      </c>
      <c r="AE2341" s="12">
        <f>C2341/(1+0.13)/VLOOKUP(A2341,[1]选股结果!$A$2:$AX$3002,3,FALSE)</f>
        <v>0.788566640441173</v>
      </c>
      <c r="AF2341" s="12">
        <f>(S2341/(1+0.1)+Z2341)/(VLOOKUP(A2341,[1]选股结果!$A$2:$AY$3002,51,FALSE))</f>
        <v>0.671876044226391</v>
      </c>
      <c r="AG2341" s="16"/>
      <c r="AH2341" s="12">
        <f>AD2341/VLOOKUP(A2341,[1]选股结果!$A$2:$AX$3002,35,FALSE)</f>
        <v>0.924988936658571</v>
      </c>
      <c r="AI2341" s="10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S2341/(1+0.13)+Z2341)</f>
        <v>105354175.898053</v>
      </c>
      <c r="AJ2341" s="10">
        <f t="shared" si="153"/>
        <v>-46555335.1480532</v>
      </c>
      <c r="AK2341" s="18">
        <f>AD2341-VLOOKUP(A2341,[2]选股结果!$A$2:$G$4900,7,FALSE)</f>
        <v>58741379.8899999</v>
      </c>
    </row>
    <row r="2342" spans="1:37">
      <c r="A2342" s="5" t="s">
        <v>4717</v>
      </c>
      <c r="B2342" s="5" t="s">
        <v>4718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/>
      <c r="L2342" s="6">
        <v>0</v>
      </c>
      <c r="M2342" s="6">
        <v>0</v>
      </c>
      <c r="N2342" s="6"/>
      <c r="O2342" s="6">
        <v>0</v>
      </c>
      <c r="P2342" s="6">
        <v>22255609.03</v>
      </c>
      <c r="Q2342" s="6">
        <v>26584777.4</v>
      </c>
      <c r="R2342" s="6"/>
      <c r="S2342" s="6">
        <v>566903370.24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84973656.64</v>
      </c>
      <c r="AA2342" s="6">
        <v>38838966.8</v>
      </c>
      <c r="AB2342" s="10">
        <f t="shared" si="156"/>
        <v>646191704.36</v>
      </c>
      <c r="AC2342" s="10">
        <f t="shared" si="154"/>
        <v>712971602.71</v>
      </c>
      <c r="AD2342" s="10">
        <f t="shared" si="155"/>
        <v>-66779898.3499999</v>
      </c>
      <c r="AE2342" s="12">
        <f>C2342/(1+0.13)/VLOOKUP(A2342,[1]选股结果!$A$2:$AX$3002,3,FALSE)</f>
        <v>0.650572281856845</v>
      </c>
      <c r="AF2342" s="12">
        <f>(S2342/(1+0.1)+Z2342)/(VLOOKUP(A2342,[1]选股结果!$A$2:$AY$3002,51,FALSE))</f>
        <v>0.713962432750662</v>
      </c>
      <c r="AG2342" s="16"/>
      <c r="AH2342" s="12">
        <f>AD2342/VLOOKUP(A2342,[1]选股结果!$A$2:$AX$3002,35,FALSE)</f>
        <v>-2.26468761821177</v>
      </c>
      <c r="AI2342" s="10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S2342/(1+0.13)+Z2342)</f>
        <v>254199011.507522</v>
      </c>
      <c r="AJ2342" s="10">
        <f t="shared" si="153"/>
        <v>-320978909.857522</v>
      </c>
      <c r="AK2342" s="18">
        <f>AD2342-VLOOKUP(A2342,[2]选股结果!$A$2:$G$4900,7,FALSE)</f>
        <v>-67284207.3699999</v>
      </c>
    </row>
    <row r="2343" spans="1:37">
      <c r="A2343" s="5" t="s">
        <v>4719</v>
      </c>
      <c r="B2343" s="5" t="s">
        <v>4720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/>
      <c r="L2343" s="6">
        <v>0</v>
      </c>
      <c r="M2343" s="6">
        <v>0</v>
      </c>
      <c r="N2343" s="6"/>
      <c r="O2343" s="6">
        <v>0</v>
      </c>
      <c r="P2343" s="6">
        <v>112203940.2</v>
      </c>
      <c r="Q2343" s="6">
        <v>20497858.27</v>
      </c>
      <c r="R2343" s="6"/>
      <c r="S2343" s="6">
        <v>71872170.84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247757882.17</v>
      </c>
      <c r="AA2343" s="6">
        <v>907625155.58</v>
      </c>
      <c r="AB2343" s="10">
        <f t="shared" si="156"/>
        <v>1423495777.15</v>
      </c>
      <c r="AC2343" s="10">
        <f t="shared" si="154"/>
        <v>1339459148.79</v>
      </c>
      <c r="AD2343" s="10">
        <f t="shared" si="155"/>
        <v>84036628.3599999</v>
      </c>
      <c r="AE2343" s="12">
        <f>C2343/(1+0.13)/VLOOKUP(A2343,[1]选股结果!$A$2:$AX$3002,3,FALSE)</f>
        <v>1.09576263181413</v>
      </c>
      <c r="AF2343" s="12">
        <f>(S2343/(1+0.1)+Z2343)/(VLOOKUP(A2343,[1]选股结果!$A$2:$AY$3002,51,FALSE))</f>
        <v>0.293701335320657</v>
      </c>
      <c r="AG2343" s="16"/>
      <c r="AH2343" s="12">
        <f>AD2343/VLOOKUP(A2343,[1]选股结果!$A$2:$AX$3002,35,FALSE)</f>
        <v>0.67765287993992</v>
      </c>
      <c r="AI2343" s="10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S2343/(1+0.13)+Z2343)</f>
        <v>754674503.76115</v>
      </c>
      <c r="AJ2343" s="10">
        <f t="shared" si="153"/>
        <v>-670637875.40115</v>
      </c>
      <c r="AK2343" s="18">
        <f>AD2343-VLOOKUP(A2343,[2]选股结果!$A$2:$G$4900,7,FALSE)</f>
        <v>100344772.87</v>
      </c>
    </row>
    <row r="2344" spans="1:37">
      <c r="A2344" s="5" t="s">
        <v>4721</v>
      </c>
      <c r="B2344" s="5" t="s">
        <v>4722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/>
      <c r="L2344" s="6">
        <v>0</v>
      </c>
      <c r="M2344" s="6">
        <v>0</v>
      </c>
      <c r="N2344" s="6"/>
      <c r="O2344" s="6">
        <v>0</v>
      </c>
      <c r="P2344" s="6">
        <v>53448229.69</v>
      </c>
      <c r="Q2344" s="6">
        <v>2399960.87</v>
      </c>
      <c r="R2344" s="6"/>
      <c r="S2344" s="6">
        <v>141630964.61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68251709.39</v>
      </c>
      <c r="AA2344" s="6">
        <v>21963856.03</v>
      </c>
      <c r="AB2344" s="10">
        <f t="shared" si="156"/>
        <v>354078009.66</v>
      </c>
      <c r="AC2344" s="10">
        <f t="shared" si="154"/>
        <v>285294759.72</v>
      </c>
      <c r="AD2344" s="10">
        <f t="shared" si="155"/>
        <v>68783249.94</v>
      </c>
      <c r="AE2344" s="12">
        <f>C2344/(1+0.13)/VLOOKUP(A2344,[1]选股结果!$A$2:$AX$3002,3,FALSE)</f>
        <v>0.976084288037491</v>
      </c>
      <c r="AF2344" s="12">
        <f>(S2344/(1+0.1)+Z2344)/(VLOOKUP(A2344,[1]选股结果!$A$2:$AY$3002,51,FALSE))</f>
        <v>1.01211141028432</v>
      </c>
      <c r="AG2344" s="16"/>
      <c r="AH2344" s="12">
        <f>AD2344/VLOOKUP(A2344,[1]选股结果!$A$2:$AX$3002,35,FALSE)</f>
        <v>0.651054814746028</v>
      </c>
      <c r="AI2344" s="10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S2344/(1+0.13)+Z2344)</f>
        <v>1060803.7769911</v>
      </c>
      <c r="AJ2344" s="10">
        <f t="shared" si="153"/>
        <v>67722446.1630089</v>
      </c>
      <c r="AK2344" s="18">
        <f>AD2344-VLOOKUP(A2344,[2]选股结果!$A$2:$G$4900,7,FALSE)</f>
        <v>68704343.02</v>
      </c>
    </row>
    <row r="2345" spans="1:37">
      <c r="A2345" s="5" t="s">
        <v>4723</v>
      </c>
      <c r="B2345" s="5" t="s">
        <v>4724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/>
      <c r="L2345" s="6">
        <v>0</v>
      </c>
      <c r="M2345" s="6">
        <v>0</v>
      </c>
      <c r="N2345" s="6"/>
      <c r="O2345" s="6">
        <v>0</v>
      </c>
      <c r="P2345" s="6">
        <v>16134123.62</v>
      </c>
      <c r="Q2345" s="6">
        <v>8066511.69</v>
      </c>
      <c r="R2345" s="6"/>
      <c r="S2345" s="6">
        <v>208374500.7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24824450.33</v>
      </c>
      <c r="AA2345" s="6">
        <v>18061515.6</v>
      </c>
      <c r="AB2345" s="10">
        <f t="shared" si="156"/>
        <v>280483827.52</v>
      </c>
      <c r="AC2345" s="10">
        <f t="shared" si="154"/>
        <v>267394590.25</v>
      </c>
      <c r="AD2345" s="10">
        <f t="shared" si="155"/>
        <v>13089237.27</v>
      </c>
      <c r="AE2345" s="12">
        <f>C2345/(1+0.13)/VLOOKUP(A2345,[1]选股结果!$A$2:$AX$3002,3,FALSE)</f>
        <v>0.677451208338472</v>
      </c>
      <c r="AF2345" s="12">
        <f>(S2345/(1+0.1)+Z2345)/(VLOOKUP(A2345,[1]选股结果!$A$2:$AY$3002,51,FALSE))</f>
        <v>0.682995474159571</v>
      </c>
      <c r="AG2345" s="16"/>
      <c r="AH2345" s="12">
        <f>AD2345/VLOOKUP(A2345,[1]选股结果!$A$2:$AX$3002,35,FALSE)</f>
        <v>0.287330031863623</v>
      </c>
      <c r="AI2345" s="10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S2345/(1+0.13)+Z2345)</f>
        <v>104473533.38115</v>
      </c>
      <c r="AJ2345" s="10">
        <f t="shared" si="153"/>
        <v>-91384296.1111505</v>
      </c>
      <c r="AK2345" s="18">
        <f>AD2345-VLOOKUP(A2345,[2]选股结果!$A$2:$G$4900,7,FALSE)</f>
        <v>13155345.9</v>
      </c>
    </row>
    <row r="2346" spans="1:37">
      <c r="A2346" s="5" t="s">
        <v>4725</v>
      </c>
      <c r="B2346" s="5" t="s">
        <v>4726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/>
      <c r="L2346" s="6">
        <v>0</v>
      </c>
      <c r="M2346" s="6">
        <v>0</v>
      </c>
      <c r="N2346" s="6"/>
      <c r="O2346" s="6">
        <v>0</v>
      </c>
      <c r="P2346" s="6">
        <v>26838226.62</v>
      </c>
      <c r="Q2346" s="6">
        <v>79260084</v>
      </c>
      <c r="R2346" s="6"/>
      <c r="S2346" s="6">
        <v>607099621.72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117375219.28</v>
      </c>
      <c r="AA2346" s="6">
        <v>121256256.63</v>
      </c>
      <c r="AB2346" s="10">
        <f t="shared" si="156"/>
        <v>793818656.22</v>
      </c>
      <c r="AC2346" s="10">
        <f t="shared" si="154"/>
        <v>872569324.25</v>
      </c>
      <c r="AD2346" s="10">
        <f t="shared" si="155"/>
        <v>-78750668.03</v>
      </c>
      <c r="AE2346" s="12">
        <f>C2346/(1+0.13)/VLOOKUP(A2346,[1]选股结果!$A$2:$AX$3002,3,FALSE)</f>
        <v>0.753808255244643</v>
      </c>
      <c r="AF2346" s="12">
        <f>(S2346/(1+0.1)+Z2346)/(VLOOKUP(A2346,[1]选股结果!$A$2:$AY$3002,51,FALSE))</f>
        <v>0.790913681658557</v>
      </c>
      <c r="AG2346" s="16"/>
      <c r="AH2346" s="12">
        <f>AD2346/VLOOKUP(A2346,[1]选股结果!$A$2:$AX$3002,35,FALSE)</f>
        <v>2.36889487939102</v>
      </c>
      <c r="AI2346" s="10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S2346/(1+0.13)+Z2346)</f>
        <v>191584673.35292</v>
      </c>
      <c r="AJ2346" s="10">
        <f t="shared" si="153"/>
        <v>-270335341.38292</v>
      </c>
      <c r="AK2346" s="18">
        <f>AD2346-VLOOKUP(A2346,[2]选股结果!$A$2:$G$4900,7,FALSE)</f>
        <v>-79285017.04</v>
      </c>
    </row>
    <row r="2347" spans="1:37">
      <c r="A2347" s="5" t="s">
        <v>4727</v>
      </c>
      <c r="B2347" s="5" t="s">
        <v>4728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/>
      <c r="L2347" s="6">
        <v>0</v>
      </c>
      <c r="M2347" s="6">
        <v>0</v>
      </c>
      <c r="N2347" s="6"/>
      <c r="O2347" s="6">
        <v>0</v>
      </c>
      <c r="P2347" s="6">
        <v>189980754.31</v>
      </c>
      <c r="Q2347" s="6">
        <v>81479649.25</v>
      </c>
      <c r="R2347" s="6"/>
      <c r="S2347" s="6">
        <v>1408138536.76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539188209.04</v>
      </c>
      <c r="AA2347" s="6">
        <v>236715130.78</v>
      </c>
      <c r="AB2347" s="10">
        <f t="shared" si="156"/>
        <v>3386508568.55</v>
      </c>
      <c r="AC2347" s="10">
        <f t="shared" si="154"/>
        <v>2374022630.89</v>
      </c>
      <c r="AD2347" s="10">
        <f t="shared" si="155"/>
        <v>1012485937.66</v>
      </c>
      <c r="AE2347" s="12">
        <f>C2347/(1+0.13)/VLOOKUP(A2347,[1]选股结果!$A$2:$AX$3002,3,FALSE)</f>
        <v>0.96963615226612</v>
      </c>
      <c r="AF2347" s="12">
        <f>(S2347/(1+0.1)+Z2347)/(VLOOKUP(A2347,[1]选股结果!$A$2:$AY$3002,51,FALSE))</f>
        <v>0.728352588496155</v>
      </c>
      <c r="AG2347" s="16"/>
      <c r="AH2347" s="12">
        <f>AD2347/VLOOKUP(A2347,[1]选股结果!$A$2:$AX$3002,35,FALSE)</f>
        <v>2.29405989406623</v>
      </c>
      <c r="AI2347" s="10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S2347/(1+0.13)+Z2347)</f>
        <v>712519623.482301</v>
      </c>
      <c r="AJ2347" s="10">
        <f t="shared" si="153"/>
        <v>299966314.1777</v>
      </c>
      <c r="AK2347" s="18">
        <f>AD2347-VLOOKUP(A2347,[2]选股结果!$A$2:$G$4900,7,FALSE)</f>
        <v>1012583966.66</v>
      </c>
    </row>
    <row r="2348" spans="1:37">
      <c r="A2348" s="5" t="s">
        <v>4729</v>
      </c>
      <c r="B2348" s="5" t="s">
        <v>4730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/>
      <c r="L2348" s="6">
        <v>0</v>
      </c>
      <c r="M2348" s="6">
        <v>0</v>
      </c>
      <c r="N2348" s="6"/>
      <c r="O2348" s="6">
        <v>0</v>
      </c>
      <c r="P2348" s="6">
        <v>25874907.58</v>
      </c>
      <c r="Q2348" s="6">
        <v>36898843.83</v>
      </c>
      <c r="R2348" s="6"/>
      <c r="S2348" s="6">
        <v>2464947143.02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145740132.45</v>
      </c>
      <c r="AA2348" s="6">
        <v>66476104.07</v>
      </c>
      <c r="AB2348" s="10">
        <f t="shared" si="156"/>
        <v>2404417147.83</v>
      </c>
      <c r="AC2348" s="10">
        <f t="shared" si="154"/>
        <v>2703038287.12</v>
      </c>
      <c r="AD2348" s="10">
        <f t="shared" si="155"/>
        <v>-298621139.29</v>
      </c>
      <c r="AE2348" s="12">
        <f>C2348/(1+0.13)/VLOOKUP(A2348,[1]选股结果!$A$2:$AX$3002,3,FALSE)</f>
        <v>0.951155122348658</v>
      </c>
      <c r="AF2348" s="12">
        <f>(S2348/(1+0.1)+Z2348)/(VLOOKUP(A2348,[1]选股结果!$A$2:$AY$3002,51,FALSE))</f>
        <v>1.12714920719632</v>
      </c>
      <c r="AG2348" s="16"/>
      <c r="AH2348" s="12">
        <f>AD2348/VLOOKUP(A2348,[1]选股结果!$A$2:$AX$3002,35,FALSE)</f>
        <v>-7.60392117838271</v>
      </c>
      <c r="AI2348" s="10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S2348/(1+0.13)+Z2348)</f>
        <v>-209731074.835044</v>
      </c>
      <c r="AJ2348" s="10">
        <f t="shared" si="153"/>
        <v>-88890064.4549556</v>
      </c>
      <c r="AK2348" s="18">
        <f>AD2348-VLOOKUP(A2348,[2]选股结果!$A$2:$G$4900,7,FALSE)</f>
        <v>-299470927.06</v>
      </c>
    </row>
    <row r="2349" spans="1:37">
      <c r="A2349" s="5" t="s">
        <v>4731</v>
      </c>
      <c r="B2349" s="5" t="s">
        <v>4732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/>
      <c r="L2349" s="6">
        <v>0</v>
      </c>
      <c r="M2349" s="6">
        <v>0</v>
      </c>
      <c r="N2349" s="6"/>
      <c r="O2349" s="6">
        <v>0</v>
      </c>
      <c r="P2349" s="6">
        <v>43116920.08</v>
      </c>
      <c r="Q2349" s="6">
        <v>4745133.99</v>
      </c>
      <c r="R2349" s="6"/>
      <c r="S2349" s="6">
        <v>72406841.86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128144383.34</v>
      </c>
      <c r="AA2349" s="6">
        <v>22737434.29</v>
      </c>
      <c r="AB2349" s="10">
        <f t="shared" si="156"/>
        <v>359203573.13</v>
      </c>
      <c r="AC2349" s="10">
        <f t="shared" si="154"/>
        <v>266405579.57</v>
      </c>
      <c r="AD2349" s="10">
        <f t="shared" si="155"/>
        <v>92797993.56</v>
      </c>
      <c r="AE2349" s="12">
        <f>C2349/(1+0.13)/VLOOKUP(A2349,[1]选股结果!$A$2:$AX$3002,3,FALSE)</f>
        <v>0.683936081555967</v>
      </c>
      <c r="AF2349" s="12">
        <f>(S2349/(1+0.1)+Z2349)/(VLOOKUP(A2349,[1]选股结果!$A$2:$AY$3002,51,FALSE))</f>
        <v>0.546736393240516</v>
      </c>
      <c r="AG2349" s="16"/>
      <c r="AH2349" s="12">
        <f>AD2349/VLOOKUP(A2349,[1]选股结果!$A$2:$AX$3002,35,FALSE)</f>
        <v>1.06692835480701</v>
      </c>
      <c r="AI2349" s="10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S2349/(1+0.13)+Z2349)</f>
        <v>162554462.53646</v>
      </c>
      <c r="AJ2349" s="10">
        <f t="shared" si="153"/>
        <v>-69756468.9764601</v>
      </c>
      <c r="AK2349" s="18">
        <f>AD2349-VLOOKUP(A2349,[2]选股结果!$A$2:$G$4900,7,FALSE)</f>
        <v>92735373.36</v>
      </c>
    </row>
    <row r="2350" spans="1:37">
      <c r="A2350" s="5" t="s">
        <v>4733</v>
      </c>
      <c r="B2350" s="5" t="s">
        <v>4734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/>
      <c r="L2350" s="6">
        <v>0</v>
      </c>
      <c r="M2350" s="6">
        <v>0</v>
      </c>
      <c r="N2350" s="6"/>
      <c r="O2350" s="6">
        <v>0</v>
      </c>
      <c r="P2350" s="6">
        <v>74361018.04</v>
      </c>
      <c r="Q2350" s="6">
        <v>140368530.58</v>
      </c>
      <c r="R2350" s="6"/>
      <c r="S2350" s="6">
        <v>1193429790.59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181463001.75</v>
      </c>
      <c r="AA2350" s="6">
        <v>221224577.28</v>
      </c>
      <c r="AB2350" s="10">
        <f t="shared" si="156"/>
        <v>1354551289.87</v>
      </c>
      <c r="AC2350" s="10">
        <f t="shared" si="154"/>
        <v>1670478387.66</v>
      </c>
      <c r="AD2350" s="10">
        <f t="shared" si="155"/>
        <v>-315927097.79</v>
      </c>
      <c r="AE2350" s="12">
        <f>C2350/(1+0.13)/VLOOKUP(A2350,[1]选股结果!$A$2:$AX$3002,3,FALSE)</f>
        <v>0.96041242485797</v>
      </c>
      <c r="AF2350" s="12">
        <f>(S2350/(1+0.1)+Z2350)/(VLOOKUP(A2350,[1]选股结果!$A$2:$AY$3002,51,FALSE))</f>
        <v>1.15712976935449</v>
      </c>
      <c r="AG2350" s="16"/>
      <c r="AH2350" s="12">
        <f>AD2350/VLOOKUP(A2350,[1]选股结果!$A$2:$AX$3002,35,FALSE)</f>
        <v>-4.81193798051364</v>
      </c>
      <c r="AI2350" s="10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S2350/(1+0.13)+Z2350)</f>
        <v>-143164141.164248</v>
      </c>
      <c r="AJ2350" s="10">
        <f t="shared" si="153"/>
        <v>-172762956.625752</v>
      </c>
      <c r="AK2350" s="18">
        <f>AD2350-VLOOKUP(A2350,[2]选股结果!$A$2:$G$4900,7,FALSE)</f>
        <v>-266487816.79</v>
      </c>
    </row>
    <row r="2351" spans="1:37">
      <c r="A2351" s="5" t="s">
        <v>4735</v>
      </c>
      <c r="B2351" s="5" t="s">
        <v>4736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/>
      <c r="L2351" s="6">
        <v>0</v>
      </c>
      <c r="M2351" s="6">
        <v>0</v>
      </c>
      <c r="N2351" s="6"/>
      <c r="O2351" s="6">
        <v>0</v>
      </c>
      <c r="P2351" s="6">
        <v>142380770.94</v>
      </c>
      <c r="Q2351" s="6">
        <v>46083017.23</v>
      </c>
      <c r="R2351" s="6"/>
      <c r="S2351" s="6">
        <v>2516338876.3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457907524.92</v>
      </c>
      <c r="AA2351" s="6">
        <v>125816012.06</v>
      </c>
      <c r="AB2351" s="10">
        <f t="shared" si="156"/>
        <v>3939354525.63</v>
      </c>
      <c r="AC2351" s="10">
        <f t="shared" si="154"/>
        <v>3242443184.22</v>
      </c>
      <c r="AD2351" s="10">
        <f t="shared" si="155"/>
        <v>696911341.41</v>
      </c>
      <c r="AE2351" s="12">
        <f>C2351/(1+0.13)/VLOOKUP(A2351,[1]选股结果!$A$2:$AX$3002,3,FALSE)</f>
        <v>1.06334732312042</v>
      </c>
      <c r="AF2351" s="12">
        <f>(S2351/(1+0.1)+Z2351)/(VLOOKUP(A2351,[1]选股结果!$A$2:$AY$3002,51,FALSE))</f>
        <v>0.970725872993281</v>
      </c>
      <c r="AG2351" s="16"/>
      <c r="AH2351" s="12">
        <f>AD2351/VLOOKUP(A2351,[1]选股结果!$A$2:$AX$3002,35,FALSE)</f>
        <v>1.54497008568464</v>
      </c>
      <c r="AI2351" s="10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S2351/(1+0.13)+Z2351)</f>
        <v>143527774.542655</v>
      </c>
      <c r="AJ2351" s="10">
        <f t="shared" si="153"/>
        <v>553383566.867345</v>
      </c>
      <c r="AK2351" s="18">
        <f>AD2351-VLOOKUP(A2351,[2]选股结果!$A$2:$G$4900,7,FALSE)</f>
        <v>696731074.05</v>
      </c>
    </row>
    <row r="2352" spans="1:37">
      <c r="A2352" s="5" t="s">
        <v>4737</v>
      </c>
      <c r="B2352" s="5" t="s">
        <v>4738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/>
      <c r="L2352" s="6">
        <v>0</v>
      </c>
      <c r="M2352" s="6">
        <v>0</v>
      </c>
      <c r="N2352" s="6"/>
      <c r="O2352" s="6">
        <v>0</v>
      </c>
      <c r="P2352" s="6">
        <v>67808446.01</v>
      </c>
      <c r="Q2352" s="6">
        <v>149365663.22</v>
      </c>
      <c r="R2352" s="6"/>
      <c r="S2352" s="6">
        <v>3070297815.39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381729805.91</v>
      </c>
      <c r="AA2352" s="6">
        <v>177127431.72</v>
      </c>
      <c r="AB2352" s="10">
        <f t="shared" si="156"/>
        <v>4005726184.46</v>
      </c>
      <c r="AC2352" s="10">
        <f t="shared" si="154"/>
        <v>3696963499.03</v>
      </c>
      <c r="AD2352" s="10">
        <f t="shared" si="155"/>
        <v>308762685.43</v>
      </c>
      <c r="AE2352" s="12">
        <f>C2352/(1+0.13)/VLOOKUP(A2352,[1]选股结果!$A$2:$AX$3002,3,FALSE)</f>
        <v>1.11244044879338</v>
      </c>
      <c r="AF2352" s="12">
        <f>(S2352/(1+0.1)+Z2352)/(VLOOKUP(A2352,[1]选股结果!$A$2:$AY$3002,51,FALSE))</f>
        <v>1.22695900927608</v>
      </c>
      <c r="AG2352" s="16"/>
      <c r="AH2352" s="12">
        <f>AD2352/VLOOKUP(A2352,[1]选股结果!$A$2:$AX$3002,35,FALSE)</f>
        <v>0.852708307030364</v>
      </c>
      <c r="AI2352" s="10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S2352/(1+0.13)+Z2352)</f>
        <v>-512812702.114513</v>
      </c>
      <c r="AJ2352" s="10">
        <f t="shared" si="153"/>
        <v>821575387.544513</v>
      </c>
      <c r="AK2352" s="18">
        <f>AD2352-VLOOKUP(A2352,[2]选股结果!$A$2:$G$4900,7,FALSE)</f>
        <v>308541982.66</v>
      </c>
    </row>
    <row r="2353" spans="1:37">
      <c r="A2353" s="5" t="s">
        <v>4739</v>
      </c>
      <c r="B2353" s="5" t="s">
        <v>4740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/>
      <c r="L2353" s="6">
        <v>0</v>
      </c>
      <c r="M2353" s="6">
        <v>0</v>
      </c>
      <c r="N2353" s="6"/>
      <c r="O2353" s="6">
        <v>0</v>
      </c>
      <c r="P2353" s="6">
        <v>524407562.47</v>
      </c>
      <c r="Q2353" s="6">
        <v>437839506.74</v>
      </c>
      <c r="R2353" s="6"/>
      <c r="S2353" s="6">
        <v>13954487824.02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7107507473.36</v>
      </c>
      <c r="AA2353" s="6">
        <v>981368824.17</v>
      </c>
      <c r="AB2353" s="10">
        <f t="shared" si="156"/>
        <v>24531929975.36</v>
      </c>
      <c r="AC2353" s="10">
        <f t="shared" si="154"/>
        <v>22567771684.02</v>
      </c>
      <c r="AD2353" s="10">
        <f t="shared" si="155"/>
        <v>1964158291.34</v>
      </c>
      <c r="AE2353" s="12">
        <f>C2353/(1+0.13)/VLOOKUP(A2353,[1]选股结果!$A$2:$AX$3002,3,FALSE)</f>
        <v>0.945192595767931</v>
      </c>
      <c r="AF2353" s="12">
        <f>(S2353/(1+0.1)+Z2353)/(VLOOKUP(A2353,[1]选股结果!$A$2:$AY$3002,51,FALSE))</f>
        <v>0.868598495157586</v>
      </c>
      <c r="AG2353" s="16"/>
      <c r="AH2353" s="12">
        <f>AD2353/VLOOKUP(A2353,[1]选股结果!$A$2:$AX$3002,35,FALSE)</f>
        <v>-7.15454167526336</v>
      </c>
      <c r="AI2353" s="10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S2353/(1+0.13)+Z2353)</f>
        <v>3331138415.51575</v>
      </c>
      <c r="AJ2353" s="10">
        <f t="shared" si="153"/>
        <v>-1366980124.17575</v>
      </c>
      <c r="AK2353" s="18">
        <f>AD2353-VLOOKUP(A2353,[2]选股结果!$A$2:$G$4900,7,FALSE)</f>
        <v>2010051930.33</v>
      </c>
    </row>
    <row r="2354" spans="1:37">
      <c r="A2354" s="5" t="s">
        <v>4741</v>
      </c>
      <c r="B2354" s="5" t="s">
        <v>4742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/>
      <c r="L2354" s="6">
        <v>0</v>
      </c>
      <c r="M2354" s="6">
        <v>0</v>
      </c>
      <c r="N2354" s="6"/>
      <c r="O2354" s="6">
        <v>0</v>
      </c>
      <c r="P2354" s="6">
        <v>19529872.71</v>
      </c>
      <c r="Q2354" s="6">
        <v>9106530.02</v>
      </c>
      <c r="R2354" s="6"/>
      <c r="S2354" s="6">
        <v>131986284.57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76069392.34</v>
      </c>
      <c r="AA2354" s="6">
        <v>43462687.96</v>
      </c>
      <c r="AB2354" s="10">
        <f t="shared" si="156"/>
        <v>347625958.75</v>
      </c>
      <c r="AC2354" s="10">
        <f t="shared" si="154"/>
        <v>271048237.58</v>
      </c>
      <c r="AD2354" s="10">
        <f t="shared" si="155"/>
        <v>76577721.17</v>
      </c>
      <c r="AE2354" s="12">
        <f>C2354/(1+0.13)/VLOOKUP(A2354,[1]选股结果!$A$2:$AX$3002,3,FALSE)</f>
        <v>1.08226796843874</v>
      </c>
      <c r="AF2354" s="12">
        <f>(S2354/(1+0.1)+Z2354)/(VLOOKUP(A2354,[1]选股结果!$A$2:$AY$3002,51,FALSE))</f>
        <v>0.744804572610748</v>
      </c>
      <c r="AG2354" s="16"/>
      <c r="AH2354" s="12">
        <f>AD2354/VLOOKUP(A2354,[1]选股结果!$A$2:$AX$3002,35,FALSE)</f>
        <v>0.577786230080627</v>
      </c>
      <c r="AI2354" s="10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S2354/(1+0.13)+Z2354)</f>
        <v>70361292.8266371</v>
      </c>
      <c r="AJ2354" s="10">
        <f t="shared" si="153"/>
        <v>6216428.3433629</v>
      </c>
      <c r="AK2354" s="18">
        <f>AD2354-VLOOKUP(A2354,[2]选股结果!$A$2:$G$4900,7,FALSE)</f>
        <v>77478671.82</v>
      </c>
    </row>
    <row r="2355" spans="1:37">
      <c r="A2355" s="5" t="s">
        <v>4743</v>
      </c>
      <c r="B2355" s="5" t="s">
        <v>4744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/>
      <c r="L2355" s="6">
        <v>0</v>
      </c>
      <c r="M2355" s="6">
        <v>0</v>
      </c>
      <c r="N2355" s="6"/>
      <c r="O2355" s="6">
        <v>0</v>
      </c>
      <c r="P2355" s="6">
        <v>17198391.02</v>
      </c>
      <c r="Q2355" s="6">
        <v>10322511.39</v>
      </c>
      <c r="R2355" s="6"/>
      <c r="S2355" s="6">
        <v>465548554.86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158117144</v>
      </c>
      <c r="AA2355" s="6">
        <v>72411259.96</v>
      </c>
      <c r="AB2355" s="10">
        <f t="shared" si="156"/>
        <v>811293905.76</v>
      </c>
      <c r="AC2355" s="10">
        <f t="shared" si="154"/>
        <v>713275349.84</v>
      </c>
      <c r="AD2355" s="10">
        <f t="shared" si="155"/>
        <v>98018555.92</v>
      </c>
      <c r="AE2355" s="12">
        <f>C2355/(1+0.13)/VLOOKUP(A2355,[1]选股结果!$A$2:$AX$3002,3,FALSE)</f>
        <v>0.975585060408242</v>
      </c>
      <c r="AF2355" s="12">
        <f>(S2355/(1+0.1)+Z2355)/(VLOOKUP(A2355,[1]选股结果!$A$2:$AY$3002,51,FALSE))</f>
        <v>0.845532983328563</v>
      </c>
      <c r="AG2355" s="16"/>
      <c r="AH2355" s="12">
        <f>AD2355/VLOOKUP(A2355,[1]选股结果!$A$2:$AX$3002,35,FALSE)</f>
        <v>2.71379075615815</v>
      </c>
      <c r="AI2355" s="10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S2355/(1+0.13)+Z2355)</f>
        <v>117439318.442478</v>
      </c>
      <c r="AJ2355" s="10">
        <f t="shared" si="153"/>
        <v>-19420762.5224777</v>
      </c>
      <c r="AK2355" s="18">
        <f>AD2355-VLOOKUP(A2355,[2]选股结果!$A$2:$G$4900,7,FALSE)</f>
        <v>96779996.15</v>
      </c>
    </row>
    <row r="2356" spans="1:37">
      <c r="A2356" s="5" t="s">
        <v>4745</v>
      </c>
      <c r="B2356" s="5" t="s">
        <v>4746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/>
      <c r="L2356" s="6">
        <v>0</v>
      </c>
      <c r="M2356" s="6">
        <v>0</v>
      </c>
      <c r="N2356" s="6"/>
      <c r="O2356" s="6">
        <v>0</v>
      </c>
      <c r="P2356" s="6">
        <v>90393436.44</v>
      </c>
      <c r="Q2356" s="6">
        <v>152225994.19</v>
      </c>
      <c r="R2356" s="6"/>
      <c r="S2356" s="6">
        <v>493297850.1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542180348.1</v>
      </c>
      <c r="AA2356" s="6">
        <v>199422310.33</v>
      </c>
      <c r="AB2356" s="10">
        <f t="shared" si="156"/>
        <v>1444074469.07</v>
      </c>
      <c r="AC2356" s="10">
        <f t="shared" si="154"/>
        <v>1325293944.97</v>
      </c>
      <c r="AD2356" s="10">
        <f t="shared" si="155"/>
        <v>118780524.1</v>
      </c>
      <c r="AE2356" s="12">
        <f>C2356/(1+0.13)/VLOOKUP(A2356,[1]选股结果!$A$2:$AX$3002,3,FALSE)</f>
        <v>0.895938991975422</v>
      </c>
      <c r="AF2356" s="12">
        <f>(S2356/(1+0.1)+Z2356)/(VLOOKUP(A2356,[1]选股结果!$A$2:$AY$3002,51,FALSE))</f>
        <v>0.861080645852391</v>
      </c>
      <c r="AG2356" s="16"/>
      <c r="AH2356" s="12">
        <f>AD2356/VLOOKUP(A2356,[1]选股结果!$A$2:$AX$3002,35,FALSE)</f>
        <v>1.18892655698937</v>
      </c>
      <c r="AI2356" s="10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S2356/(1+0.13)+Z2356)</f>
        <v>171726029.2</v>
      </c>
      <c r="AJ2356" s="10">
        <f t="shared" si="153"/>
        <v>-52945505.0999997</v>
      </c>
      <c r="AK2356" s="18">
        <f>AD2356-VLOOKUP(A2356,[2]选股结果!$A$2:$G$4900,7,FALSE)</f>
        <v>118813685.74</v>
      </c>
    </row>
    <row r="2357" spans="1:37">
      <c r="A2357" s="5" t="s">
        <v>4747</v>
      </c>
      <c r="B2357" s="5" t="s">
        <v>4748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/>
      <c r="L2357" s="6">
        <v>0</v>
      </c>
      <c r="M2357" s="6">
        <v>0</v>
      </c>
      <c r="N2357" s="6"/>
      <c r="O2357" s="6">
        <v>0</v>
      </c>
      <c r="P2357" s="6">
        <v>83381975.71</v>
      </c>
      <c r="Q2357" s="6">
        <v>347275372.53</v>
      </c>
      <c r="R2357" s="6"/>
      <c r="S2357" s="6">
        <v>980429922.02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219077183.52</v>
      </c>
      <c r="AA2357" s="6">
        <v>502159018.24</v>
      </c>
      <c r="AB2357" s="10">
        <f t="shared" si="156"/>
        <v>1769159093.05</v>
      </c>
      <c r="AC2357" s="10">
        <f t="shared" si="154"/>
        <v>1785048099.49</v>
      </c>
      <c r="AD2357" s="10">
        <f t="shared" si="155"/>
        <v>-15889006.4400001</v>
      </c>
      <c r="AE2357" s="12">
        <f>C2357/(1+0.13)/VLOOKUP(A2357,[1]选股结果!$A$2:$AX$3002,3,FALSE)</f>
        <v>0.980517399629002</v>
      </c>
      <c r="AF2357" s="12">
        <f>(S2357/(1+0.1)+Z2357)/(VLOOKUP(A2357,[1]选股结果!$A$2:$AY$3002,51,FALSE))</f>
        <v>0.976037830071519</v>
      </c>
      <c r="AG2357" s="16"/>
      <c r="AH2357" s="12">
        <f>AD2357/VLOOKUP(A2357,[1]选股结果!$A$2:$AX$3002,35,FALSE)</f>
        <v>-0.149442857928008</v>
      </c>
      <c r="AI2357" s="10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S2357/(1+0.13)+Z2357)</f>
        <v>50923090.0172565</v>
      </c>
      <c r="AJ2357" s="10">
        <f t="shared" si="153"/>
        <v>-66812096.4572566</v>
      </c>
      <c r="AK2357" s="18">
        <f>AD2357-VLOOKUP(A2357,[2]选股结果!$A$2:$G$4900,7,FALSE)</f>
        <v>-15889006.4400001</v>
      </c>
    </row>
    <row r="2358" spans="1:37">
      <c r="A2358" s="5" t="s">
        <v>4749</v>
      </c>
      <c r="B2358" s="5" t="s">
        <v>4750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/>
      <c r="L2358" s="6">
        <v>0</v>
      </c>
      <c r="M2358" s="6">
        <v>0</v>
      </c>
      <c r="N2358" s="6"/>
      <c r="O2358" s="6">
        <v>0</v>
      </c>
      <c r="P2358" s="6">
        <v>38120874.64</v>
      </c>
      <c r="Q2358" s="6">
        <v>9299220.45</v>
      </c>
      <c r="R2358" s="6"/>
      <c r="S2358" s="6">
        <v>348124694.76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95867556.35</v>
      </c>
      <c r="AA2358" s="6">
        <v>21303925.33</v>
      </c>
      <c r="AB2358" s="10">
        <f t="shared" si="156"/>
        <v>472223860.57</v>
      </c>
      <c r="AC2358" s="10">
        <f t="shared" si="154"/>
        <v>503417051.08</v>
      </c>
      <c r="AD2358" s="10">
        <f t="shared" si="155"/>
        <v>-31193190.51</v>
      </c>
      <c r="AE2358" s="12">
        <f>C2358/(1+0.13)/VLOOKUP(A2358,[1]选股结果!$A$2:$AX$3002,3,FALSE)</f>
        <v>0.773555509229006</v>
      </c>
      <c r="AF2358" s="12">
        <f>(S2358/(1+0.1)+Z2358)/(VLOOKUP(A2358,[1]选股结果!$A$2:$AY$3002,51,FALSE))</f>
        <v>0.88788784936527</v>
      </c>
      <c r="AG2358" s="16"/>
      <c r="AH2358" s="12">
        <f>AD2358/VLOOKUP(A2358,[1]选股结果!$A$2:$AX$3002,35,FALSE)</f>
        <v>-0.414970022079804</v>
      </c>
      <c r="AI2358" s="10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S2358/(1+0.13)+Z2358)</f>
        <v>60468118.1349558</v>
      </c>
      <c r="AJ2358" s="10">
        <f t="shared" si="153"/>
        <v>-91661308.6449558</v>
      </c>
      <c r="AK2358" s="18">
        <f>AD2358-VLOOKUP(A2358,[2]选股结果!$A$2:$G$4900,7,FALSE)</f>
        <v>-31163659.44</v>
      </c>
    </row>
    <row r="2359" spans="1:37">
      <c r="A2359" s="5" t="s">
        <v>4751</v>
      </c>
      <c r="B2359" s="5" t="s">
        <v>4752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/>
      <c r="L2359" s="6">
        <v>0</v>
      </c>
      <c r="M2359" s="6">
        <v>0</v>
      </c>
      <c r="N2359" s="6"/>
      <c r="O2359" s="6">
        <v>0</v>
      </c>
      <c r="P2359" s="6">
        <v>119704211.04</v>
      </c>
      <c r="Q2359" s="6">
        <v>101408573.83</v>
      </c>
      <c r="R2359" s="6"/>
      <c r="S2359" s="6">
        <v>1325082935.42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248976542.75</v>
      </c>
      <c r="AA2359" s="6">
        <v>127082428.95</v>
      </c>
      <c r="AB2359" s="10">
        <f t="shared" si="156"/>
        <v>2225472679.73</v>
      </c>
      <c r="AC2359" s="10">
        <f t="shared" si="154"/>
        <v>1820846118.16</v>
      </c>
      <c r="AD2359" s="10">
        <f t="shared" si="155"/>
        <v>404626561.57</v>
      </c>
      <c r="AE2359" s="12">
        <f>C2359/(1+0.13)/VLOOKUP(A2359,[1]选股结果!$A$2:$AX$3002,3,FALSE)</f>
        <v>0.807535551835161</v>
      </c>
      <c r="AF2359" s="12">
        <f>(S2359/(1+0.1)+Z2359)/(VLOOKUP(A2359,[1]选股结果!$A$2:$AY$3002,51,FALSE))</f>
        <v>0.711848016747969</v>
      </c>
      <c r="AG2359" s="16"/>
      <c r="AH2359" s="12">
        <f>AD2359/VLOOKUP(A2359,[1]选股结果!$A$2:$AX$3002,35,FALSE)</f>
        <v>1.6660922564927</v>
      </c>
      <c r="AI2359" s="10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S2359/(1+0.13)+Z2359)</f>
        <v>620388949.441593</v>
      </c>
      <c r="AJ2359" s="10">
        <f t="shared" si="153"/>
        <v>-215762387.871593</v>
      </c>
      <c r="AK2359" s="18">
        <f>AD2359-VLOOKUP(A2359,[2]选股结果!$A$2:$G$4900,7,FALSE)</f>
        <v>404514378.33</v>
      </c>
    </row>
    <row r="2360" spans="1:37">
      <c r="A2360" s="5" t="s">
        <v>4753</v>
      </c>
      <c r="B2360" s="5" t="s">
        <v>4754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/>
      <c r="L2360" s="6">
        <v>0</v>
      </c>
      <c r="M2360" s="6">
        <v>0</v>
      </c>
      <c r="N2360" s="6"/>
      <c r="O2360" s="6">
        <v>0</v>
      </c>
      <c r="P2360" s="6">
        <v>61423013.81</v>
      </c>
      <c r="Q2360" s="6">
        <v>11010856.67</v>
      </c>
      <c r="R2360" s="6"/>
      <c r="S2360" s="6">
        <v>521546788.91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85224806.9</v>
      </c>
      <c r="AA2360" s="6">
        <v>40575780.35</v>
      </c>
      <c r="AB2360" s="10">
        <f t="shared" si="156"/>
        <v>840252471.29</v>
      </c>
      <c r="AC2360" s="10">
        <f t="shared" si="154"/>
        <v>708770389.97</v>
      </c>
      <c r="AD2360" s="10">
        <f t="shared" si="155"/>
        <v>131482081.32</v>
      </c>
      <c r="AE2360" s="12">
        <f>C2360/(1+0.13)/VLOOKUP(A2360,[1]选股结果!$A$2:$AX$3002,3,FALSE)</f>
        <v>0.91641471244755</v>
      </c>
      <c r="AF2360" s="12">
        <f>(S2360/(1+0.1)+Z2360)/(VLOOKUP(A2360,[1]选股结果!$A$2:$AY$3002,51,FALSE))</f>
        <v>0.72585076096706</v>
      </c>
      <c r="AG2360" s="16"/>
      <c r="AH2360" s="12">
        <f>AD2360/VLOOKUP(A2360,[1]选股结果!$A$2:$AX$3002,35,FALSE)</f>
        <v>2.89084788502395</v>
      </c>
      <c r="AI2360" s="10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S2360/(1+0.13)+Z2360)</f>
        <v>223853685.336195</v>
      </c>
      <c r="AJ2360" s="10">
        <f t="shared" si="153"/>
        <v>-92371604.0161947</v>
      </c>
      <c r="AK2360" s="18">
        <f>AD2360-VLOOKUP(A2360,[2]选股结果!$A$2:$G$4900,7,FALSE)</f>
        <v>131482081.32</v>
      </c>
    </row>
    <row r="2361" spans="1:37">
      <c r="A2361" s="5" t="s">
        <v>4755</v>
      </c>
      <c r="B2361" s="5" t="s">
        <v>4756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/>
      <c r="L2361" s="6">
        <v>0</v>
      </c>
      <c r="M2361" s="6">
        <v>0</v>
      </c>
      <c r="N2361" s="6"/>
      <c r="O2361" s="6">
        <v>0</v>
      </c>
      <c r="P2361" s="6">
        <v>51004602.44</v>
      </c>
      <c r="Q2361" s="6">
        <v>205226467.91</v>
      </c>
      <c r="R2361" s="6"/>
      <c r="S2361" s="6">
        <v>384838418.23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221755057.73</v>
      </c>
      <c r="AA2361" s="6">
        <v>186600014.73</v>
      </c>
      <c r="AB2361" s="10">
        <f t="shared" si="156"/>
        <v>813086450.58</v>
      </c>
      <c r="AC2361" s="10">
        <f t="shared" si="154"/>
        <v>844198093.13</v>
      </c>
      <c r="AD2361" s="10">
        <f t="shared" si="155"/>
        <v>-31111642.5500002</v>
      </c>
      <c r="AE2361" s="12">
        <f>C2361/(1+0.13)/VLOOKUP(A2361,[1]选股结果!$A$2:$AX$3002,3,FALSE)</f>
        <v>0.938553331032919</v>
      </c>
      <c r="AF2361" s="12">
        <f>(S2361/(1+0.1)+Z2361)/(VLOOKUP(A2361,[1]选股结果!$A$2:$AY$3002,51,FALSE))</f>
        <v>0.865428779553158</v>
      </c>
      <c r="AG2361" s="16"/>
      <c r="AH2361" s="12">
        <f>AD2361/VLOOKUP(A2361,[1]选股结果!$A$2:$AX$3002,35,FALSE)</f>
        <v>0.361061525486489</v>
      </c>
      <c r="AI2361" s="10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S2361/(1+0.13)+Z2361)</f>
        <v>98171253.6850442</v>
      </c>
      <c r="AJ2361" s="10">
        <f t="shared" si="153"/>
        <v>-129282896.235044</v>
      </c>
      <c r="AK2361" s="18">
        <f>AD2361-VLOOKUP(A2361,[2]选股结果!$A$2:$G$4900,7,FALSE)</f>
        <v>-30861253.0400002</v>
      </c>
    </row>
    <row r="2362" spans="1:37">
      <c r="A2362" s="5" t="s">
        <v>4757</v>
      </c>
      <c r="B2362" s="5" t="s">
        <v>4758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/>
      <c r="L2362" s="6">
        <v>0</v>
      </c>
      <c r="M2362" s="6">
        <v>0</v>
      </c>
      <c r="N2362" s="6"/>
      <c r="O2362" s="6">
        <v>0</v>
      </c>
      <c r="P2362" s="6">
        <v>253212113.91</v>
      </c>
      <c r="Q2362" s="6">
        <v>386654834.36</v>
      </c>
      <c r="R2362" s="6"/>
      <c r="S2362" s="6">
        <v>46688234521.08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269239340.86</v>
      </c>
      <c r="AA2362" s="6">
        <v>655783268.59</v>
      </c>
      <c r="AB2362" s="10">
        <f t="shared" si="156"/>
        <v>48230184255.75</v>
      </c>
      <c r="AC2362" s="10">
        <f t="shared" si="154"/>
        <v>47866469244.44</v>
      </c>
      <c r="AD2362" s="10">
        <f t="shared" si="155"/>
        <v>363715011.309998</v>
      </c>
      <c r="AE2362" s="12">
        <f>C2362/(1+0.13)/VLOOKUP(A2362,[1]选股结果!$A$2:$AX$3002,3,FALSE)</f>
        <v>1.05500422082081</v>
      </c>
      <c r="AF2362" s="12">
        <f>(S2362/(1+0.1)+Z2362)/(VLOOKUP(A2362,[1]选股结果!$A$2:$AY$3002,51,FALSE))</f>
        <v>1.09956046342006</v>
      </c>
      <c r="AG2362" s="16"/>
      <c r="AH2362" s="12">
        <f>AD2362/VLOOKUP(A2362,[1]选股结果!$A$2:$AX$3002,35,FALSE)</f>
        <v>0.475517176272603</v>
      </c>
      <c r="AI2362" s="10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S2362/(1+0.13)+Z2362)</f>
        <v>-2740658341.9908</v>
      </c>
      <c r="AJ2362" s="10">
        <f t="shared" si="153"/>
        <v>3104373353.3008</v>
      </c>
      <c r="AK2362" s="18">
        <f>AD2362-VLOOKUP(A2362,[2]选股结果!$A$2:$G$4900,7,FALSE)</f>
        <v>102521783.249998</v>
      </c>
    </row>
    <row r="2363" spans="1:37">
      <c r="A2363" s="5" t="s">
        <v>4759</v>
      </c>
      <c r="B2363" s="5" t="s">
        <v>4760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/>
      <c r="L2363" s="6">
        <v>0</v>
      </c>
      <c r="M2363" s="6">
        <v>0</v>
      </c>
      <c r="N2363" s="6"/>
      <c r="O2363" s="6">
        <v>0</v>
      </c>
      <c r="P2363" s="6">
        <v>49653845.91</v>
      </c>
      <c r="Q2363" s="6">
        <v>40551058.95</v>
      </c>
      <c r="R2363" s="6"/>
      <c r="S2363" s="6">
        <v>913390116.84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93348455.55</v>
      </c>
      <c r="AA2363" s="6">
        <v>68070645.21</v>
      </c>
      <c r="AB2363" s="10">
        <f t="shared" si="156"/>
        <v>798828784.01</v>
      </c>
      <c r="AC2363" s="10">
        <f t="shared" si="154"/>
        <v>1124463063.51</v>
      </c>
      <c r="AD2363" s="10">
        <f t="shared" si="155"/>
        <v>-325634279.5</v>
      </c>
      <c r="AE2363" s="12">
        <f>C2363/(1+0.13)/VLOOKUP(A2363,[1]选股结果!$A$2:$AX$3002,3,FALSE)</f>
        <v>0.919297084757373</v>
      </c>
      <c r="AF2363" s="12">
        <f>(S2363/(1+0.1)+Z2363)/(VLOOKUP(A2363,[1]选股结果!$A$2:$AY$3002,51,FALSE))</f>
        <v>1.41295509103963</v>
      </c>
      <c r="AG2363" s="16"/>
      <c r="AH2363" s="12">
        <f>AD2363/VLOOKUP(A2363,[1]选股结果!$A$2:$AX$3002,35,FALSE)</f>
        <v>-4.86508259602348</v>
      </c>
      <c r="AI2363" s="10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S2363/(1+0.13)+Z2363)</f>
        <v>-247919817.921504</v>
      </c>
      <c r="AJ2363" s="10">
        <f t="shared" si="153"/>
        <v>-77714461.5784955</v>
      </c>
      <c r="AK2363" s="18">
        <f>AD2363-VLOOKUP(A2363,[2]选股结果!$A$2:$G$4900,7,FALSE)</f>
        <v>-325634279.5</v>
      </c>
    </row>
    <row r="2364" spans="1:37">
      <c r="A2364" s="5" t="s">
        <v>4761</v>
      </c>
      <c r="B2364" s="5" t="s">
        <v>4762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/>
      <c r="L2364" s="6">
        <v>0</v>
      </c>
      <c r="M2364" s="6">
        <v>0</v>
      </c>
      <c r="N2364" s="6"/>
      <c r="O2364" s="6">
        <v>0</v>
      </c>
      <c r="P2364" s="6">
        <v>489461583.26</v>
      </c>
      <c r="Q2364" s="6">
        <v>27663933.93</v>
      </c>
      <c r="R2364" s="6"/>
      <c r="S2364" s="6">
        <v>1875434926.95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282352237.24</v>
      </c>
      <c r="AA2364" s="6">
        <v>96131395.14</v>
      </c>
      <c r="AB2364" s="10">
        <f t="shared" si="156"/>
        <v>4921400294.03</v>
      </c>
      <c r="AC2364" s="10">
        <f t="shared" si="154"/>
        <v>2743380142.59</v>
      </c>
      <c r="AD2364" s="10">
        <f t="shared" si="155"/>
        <v>2178020151.44</v>
      </c>
      <c r="AE2364" s="12">
        <f>C2364/(1+0.13)/VLOOKUP(A2364,[1]选股结果!$A$2:$AX$3002,3,FALSE)</f>
        <v>0.612688621106904</v>
      </c>
      <c r="AF2364" s="12">
        <f>(S2364/(1+0.1)+Z2364)/(VLOOKUP(A2364,[1]选股结果!$A$2:$AY$3002,51,FALSE))</f>
        <v>0.430161863197972</v>
      </c>
      <c r="AG2364" s="16"/>
      <c r="AH2364" s="12">
        <f>AD2364/VLOOKUP(A2364,[1]选股结果!$A$2:$AX$3002,35,FALSE)</f>
        <v>1.07962787716392</v>
      </c>
      <c r="AI2364" s="10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S2364/(1+0.13)+Z2364)</f>
        <v>2677843609.60558</v>
      </c>
      <c r="AJ2364" s="10">
        <f t="shared" si="153"/>
        <v>-499823458.165575</v>
      </c>
      <c r="AK2364" s="18">
        <f>AD2364-VLOOKUP(A2364,[2]选股结果!$A$2:$G$4900,7,FALSE)</f>
        <v>2180094521.31</v>
      </c>
    </row>
    <row r="2365" spans="1:37">
      <c r="A2365" s="5" t="s">
        <v>4763</v>
      </c>
      <c r="B2365" s="5" t="s">
        <v>4764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/>
      <c r="L2365" s="6">
        <v>0</v>
      </c>
      <c r="M2365" s="6">
        <v>0</v>
      </c>
      <c r="N2365" s="6"/>
      <c r="O2365" s="6">
        <v>0</v>
      </c>
      <c r="P2365" s="6">
        <v>24526542.08</v>
      </c>
      <c r="Q2365" s="6">
        <v>10524567.4</v>
      </c>
      <c r="R2365" s="6"/>
      <c r="S2365" s="6">
        <v>284265069.17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51727949.15</v>
      </c>
      <c r="AA2365" s="6">
        <v>135642156.75</v>
      </c>
      <c r="AB2365" s="10">
        <f t="shared" si="156"/>
        <v>418626608.37</v>
      </c>
      <c r="AC2365" s="10">
        <f t="shared" si="154"/>
        <v>496161717.15</v>
      </c>
      <c r="AD2365" s="10">
        <f t="shared" si="155"/>
        <v>-77535108.78</v>
      </c>
      <c r="AE2365" s="12">
        <f>C2365/(1+0.13)/VLOOKUP(A2365,[1]选股结果!$A$2:$AX$3002,3,FALSE)</f>
        <v>0.669414341447719</v>
      </c>
      <c r="AF2365" s="12">
        <f>(S2365/(1+0.1)+Z2365)/(VLOOKUP(A2365,[1]选股结果!$A$2:$AY$3002,51,FALSE))</f>
        <v>0.610607579172116</v>
      </c>
      <c r="AG2365" s="16"/>
      <c r="AH2365" s="12">
        <f>AD2365/VLOOKUP(A2365,[1]选股结果!$A$2:$AX$3002,35,FALSE)</f>
        <v>-3.11443642388761</v>
      </c>
      <c r="AI2365" s="10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S2365/(1+0.13)+Z2365)</f>
        <v>204647955.534956</v>
      </c>
      <c r="AJ2365" s="10">
        <f t="shared" si="153"/>
        <v>-282183064.314956</v>
      </c>
      <c r="AK2365" s="18">
        <f>AD2365-VLOOKUP(A2365,[2]选股结果!$A$2:$G$4900,7,FALSE)</f>
        <v>-77535108.78</v>
      </c>
    </row>
    <row r="2366" spans="1:37">
      <c r="A2366" s="5" t="s">
        <v>4765</v>
      </c>
      <c r="B2366" s="5" t="s">
        <v>4766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/>
      <c r="L2366" s="6">
        <v>0</v>
      </c>
      <c r="M2366" s="6">
        <v>0</v>
      </c>
      <c r="N2366" s="6"/>
      <c r="O2366" s="6">
        <v>0</v>
      </c>
      <c r="P2366" s="6">
        <v>43337891.21</v>
      </c>
      <c r="Q2366" s="6">
        <v>23560185.84</v>
      </c>
      <c r="R2366" s="6"/>
      <c r="S2366" s="6">
        <v>352720944.46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88148453.25</v>
      </c>
      <c r="AA2366" s="6">
        <v>64658047.35</v>
      </c>
      <c r="AB2366" s="10">
        <f t="shared" si="156"/>
        <v>599658852.78</v>
      </c>
      <c r="AC2366" s="10">
        <f t="shared" si="154"/>
        <v>548865336.27</v>
      </c>
      <c r="AD2366" s="10">
        <f t="shared" si="155"/>
        <v>50793516.5100001</v>
      </c>
      <c r="AE2366" s="12">
        <f>C2366/(1+0.13)/VLOOKUP(A2366,[1]选股结果!$A$2:$AX$3002,3,FALSE)</f>
        <v>0.879438768220343</v>
      </c>
      <c r="AF2366" s="12">
        <f>(S2366/(1+0.1)+Z2366)/(VLOOKUP(A2366,[1]选股结果!$A$2:$AY$3002,51,FALSE))</f>
        <v>0.784896540930272</v>
      </c>
      <c r="AG2366" s="16"/>
      <c r="AH2366" s="12">
        <f>AD2366/VLOOKUP(A2366,[1]选股结果!$A$2:$AX$3002,35,FALSE)</f>
        <v>0.976932215725219</v>
      </c>
      <c r="AI2366" s="10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S2366/(1+0.13)+Z2366)</f>
        <v>120547006.824336</v>
      </c>
      <c r="AJ2366" s="10">
        <f t="shared" si="153"/>
        <v>-69753490.3143362</v>
      </c>
      <c r="AK2366" s="18">
        <f>AD2366-VLOOKUP(A2366,[2]选股结果!$A$2:$G$4900,7,FALSE)</f>
        <v>50794837.8200001</v>
      </c>
    </row>
    <row r="2367" spans="1:37">
      <c r="A2367" s="5" t="s">
        <v>4767</v>
      </c>
      <c r="B2367" s="5" t="s">
        <v>4768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/>
      <c r="L2367" s="6">
        <v>0</v>
      </c>
      <c r="M2367" s="6">
        <v>0</v>
      </c>
      <c r="N2367" s="6"/>
      <c r="O2367" s="6">
        <v>0</v>
      </c>
      <c r="P2367" s="6">
        <v>36594086.56</v>
      </c>
      <c r="Q2367" s="6">
        <v>7533964.41</v>
      </c>
      <c r="R2367" s="6"/>
      <c r="S2367" s="6">
        <v>450498977.91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53854346.21</v>
      </c>
      <c r="AA2367" s="6">
        <v>23238468.06</v>
      </c>
      <c r="AB2367" s="10">
        <f t="shared" si="156"/>
        <v>564494545.97</v>
      </c>
      <c r="AC2367" s="10">
        <f t="shared" si="154"/>
        <v>564185878.74</v>
      </c>
      <c r="AD2367" s="10">
        <f t="shared" si="155"/>
        <v>308667.2299999</v>
      </c>
      <c r="AE2367" s="12">
        <f>C2367/(1+0.13)/VLOOKUP(A2367,[1]选股结果!$A$2:$AX$3002,3,FALSE)</f>
        <v>0.808577562034559</v>
      </c>
      <c r="AF2367" s="12">
        <f>(S2367/(1+0.1)+Z2367)/(VLOOKUP(A2367,[1]选股结果!$A$2:$AY$3002,51,FALSE))</f>
        <v>0.92222752842921</v>
      </c>
      <c r="AG2367" s="16"/>
      <c r="AH2367" s="12">
        <f>AD2367/VLOOKUP(A2367,[1]选股结果!$A$2:$AX$3002,35,FALSE)</f>
        <v>0.00391622953265741</v>
      </c>
      <c r="AI2367" s="10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S2367/(1+0.13)+Z2367)</f>
        <v>49951804.9327433</v>
      </c>
      <c r="AJ2367" s="10">
        <f t="shared" si="153"/>
        <v>-49643137.7027434</v>
      </c>
      <c r="AK2367" s="18">
        <f>AD2367-VLOOKUP(A2367,[2]选股结果!$A$2:$G$4900,7,FALSE)</f>
        <v>318801.2799999</v>
      </c>
    </row>
    <row r="2368" spans="1:37">
      <c r="A2368" s="5" t="s">
        <v>4769</v>
      </c>
      <c r="B2368" s="5" t="s">
        <v>4770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/>
      <c r="L2368" s="6">
        <v>0</v>
      </c>
      <c r="M2368" s="6">
        <v>0</v>
      </c>
      <c r="N2368" s="6"/>
      <c r="O2368" s="6">
        <v>0</v>
      </c>
      <c r="P2368" s="6">
        <v>103289571.55</v>
      </c>
      <c r="Q2368" s="6">
        <v>17985449.81</v>
      </c>
      <c r="R2368" s="6"/>
      <c r="S2368" s="6">
        <v>1427307511.28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294541556.99</v>
      </c>
      <c r="AA2368" s="6">
        <v>113998681.09</v>
      </c>
      <c r="AB2368" s="10">
        <f t="shared" si="156"/>
        <v>1874245040.15</v>
      </c>
      <c r="AC2368" s="10">
        <f t="shared" si="154"/>
        <v>1939137320.91</v>
      </c>
      <c r="AD2368" s="10">
        <f t="shared" si="155"/>
        <v>-64892280.76</v>
      </c>
      <c r="AE2368" s="12">
        <f>C2368/(1+0.13)/VLOOKUP(A2368,[1]选股结果!$A$2:$AX$3002,3,FALSE)</f>
        <v>0.916980455123342</v>
      </c>
      <c r="AF2368" s="12">
        <f>(S2368/(1+0.1)+Z2368)/(VLOOKUP(A2368,[1]选股结果!$A$2:$AY$3002,51,FALSE))</f>
        <v>1.07619402723121</v>
      </c>
      <c r="AG2368" s="16"/>
      <c r="AH2368" s="12">
        <f>AD2368/VLOOKUP(A2368,[1]选股结果!$A$2:$AX$3002,35,FALSE)</f>
        <v>-0.280288099155635</v>
      </c>
      <c r="AI2368" s="10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S2368/(1+0.13)+Z2368)</f>
        <v>-78271198.8431861</v>
      </c>
      <c r="AJ2368" s="10">
        <f t="shared" si="153"/>
        <v>13378918.0831861</v>
      </c>
      <c r="AK2368" s="18">
        <f>AD2368-VLOOKUP(A2368,[2]选股结果!$A$2:$G$4900,7,FALSE)</f>
        <v>-64586802.05</v>
      </c>
    </row>
    <row r="2369" spans="1:37">
      <c r="A2369" s="5" t="s">
        <v>4771</v>
      </c>
      <c r="B2369" s="5" t="s">
        <v>4772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/>
      <c r="L2369" s="6">
        <v>0</v>
      </c>
      <c r="M2369" s="6">
        <v>0</v>
      </c>
      <c r="N2369" s="6"/>
      <c r="O2369" s="6">
        <v>0</v>
      </c>
      <c r="P2369" s="6">
        <v>2800739.88</v>
      </c>
      <c r="Q2369" s="6">
        <v>138228385.13</v>
      </c>
      <c r="R2369" s="6"/>
      <c r="S2369" s="6">
        <v>1898967349.78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208078475.01</v>
      </c>
      <c r="AA2369" s="6">
        <v>173241307.79</v>
      </c>
      <c r="AB2369" s="10">
        <f t="shared" si="156"/>
        <v>1900960798.85</v>
      </c>
      <c r="AC2369" s="10">
        <f t="shared" si="154"/>
        <v>2283087872.46</v>
      </c>
      <c r="AD2369" s="10">
        <f t="shared" si="155"/>
        <v>-382127073.61</v>
      </c>
      <c r="AE2369" s="12">
        <f>C2369/(1+0.13)/VLOOKUP(A2369,[1]选股结果!$A$2:$AX$3002,3,FALSE)</f>
        <v>0.760591003503437</v>
      </c>
      <c r="AF2369" s="12">
        <f>(S2369/(1+0.1)+Z2369)/(VLOOKUP(A2369,[1]选股结果!$A$2:$AY$3002,51,FALSE))</f>
        <v>0.98341495101873</v>
      </c>
      <c r="AG2369" s="16"/>
      <c r="AH2369" s="12">
        <f>AD2369/VLOOKUP(A2369,[1]选股结果!$A$2:$AX$3002,35,FALSE)</f>
        <v>-10.879835943459</v>
      </c>
      <c r="AI2369" s="10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S2369/(1+0.13)+Z2369)</f>
        <v>78455260.2286725</v>
      </c>
      <c r="AJ2369" s="10">
        <f t="shared" si="153"/>
        <v>-460582333.838673</v>
      </c>
      <c r="AK2369" s="18">
        <f>AD2369-VLOOKUP(A2369,[2]选股结果!$A$2:$G$4900,7,FALSE)</f>
        <v>-377732566.67</v>
      </c>
    </row>
    <row r="2370" spans="1:37">
      <c r="A2370" s="5" t="s">
        <v>4773</v>
      </c>
      <c r="B2370" s="5" t="s">
        <v>4774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/>
      <c r="L2370" s="6">
        <v>0</v>
      </c>
      <c r="M2370" s="6">
        <v>0</v>
      </c>
      <c r="N2370" s="6"/>
      <c r="O2370" s="6">
        <v>0</v>
      </c>
      <c r="P2370" s="6">
        <v>24566806.42</v>
      </c>
      <c r="Q2370" s="6">
        <v>17375425.83</v>
      </c>
      <c r="R2370" s="6"/>
      <c r="S2370" s="6">
        <v>734924398.29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227609233.72</v>
      </c>
      <c r="AA2370" s="6">
        <v>112636262.51</v>
      </c>
      <c r="AB2370" s="10">
        <f t="shared" si="156"/>
        <v>1109382240.96</v>
      </c>
      <c r="AC2370" s="10">
        <f t="shared" si="154"/>
        <v>1099736700.94</v>
      </c>
      <c r="AD2370" s="10">
        <f t="shared" si="155"/>
        <v>9645540.01999998</v>
      </c>
      <c r="AE2370" s="12">
        <f>C2370/(1+0.13)/VLOOKUP(A2370,[1]选股结果!$A$2:$AX$3002,3,FALSE)</f>
        <v>0.780291392923452</v>
      </c>
      <c r="AF2370" s="12">
        <f>(S2370/(1+0.1)+Z2370)/(VLOOKUP(A2370,[1]选股结果!$A$2:$AY$3002,51,FALSE))</f>
        <v>0.759299534907398</v>
      </c>
      <c r="AG2370" s="16"/>
      <c r="AH2370" s="12">
        <f>AD2370/VLOOKUP(A2370,[1]选股结果!$A$2:$AX$3002,35,FALSE)</f>
        <v>0.232071925369044</v>
      </c>
      <c r="AI2370" s="10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S2370/(1+0.13)+Z2370)</f>
        <v>301684456.012035</v>
      </c>
      <c r="AJ2370" s="10">
        <f t="shared" si="153"/>
        <v>-292038915.992035</v>
      </c>
      <c r="AK2370" s="18">
        <f>AD2370-VLOOKUP(A2370,[2]选股结果!$A$2:$G$4900,7,FALSE)</f>
        <v>9646527.87999998</v>
      </c>
    </row>
    <row r="2371" spans="1:37">
      <c r="A2371" s="5" t="s">
        <v>4775</v>
      </c>
      <c r="B2371" s="5" t="s">
        <v>4776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/>
      <c r="L2371" s="6">
        <v>0</v>
      </c>
      <c r="M2371" s="6">
        <v>0</v>
      </c>
      <c r="N2371" s="6"/>
      <c r="O2371" s="6">
        <v>0</v>
      </c>
      <c r="P2371" s="6">
        <v>12947417.74</v>
      </c>
      <c r="Q2371" s="6">
        <v>20338388.46</v>
      </c>
      <c r="R2371" s="6"/>
      <c r="S2371" s="6">
        <v>1069469201.27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130487608.34</v>
      </c>
      <c r="AA2371" s="6">
        <v>136670159.36</v>
      </c>
      <c r="AB2371" s="10">
        <f t="shared" si="156"/>
        <v>1366341588.36</v>
      </c>
      <c r="AC2371" s="10">
        <f t="shared" si="154"/>
        <v>1349574386.71</v>
      </c>
      <c r="AD2371" s="10">
        <f t="shared" si="155"/>
        <v>16767201.6500003</v>
      </c>
      <c r="AE2371" s="12">
        <f>C2371/(1+0.13)/VLOOKUP(A2371,[1]选股结果!$A$2:$AX$3002,3,FALSE)</f>
        <v>0.788640668892326</v>
      </c>
      <c r="AF2371" s="12">
        <f>(S2371/(1+0.1)+Z2371)/(VLOOKUP(A2371,[1]选股结果!$A$2:$AY$3002,51,FALSE))</f>
        <v>0.779897055935047</v>
      </c>
      <c r="AG2371" s="16"/>
      <c r="AH2371" s="12">
        <f>AD2371/VLOOKUP(A2371,[1]选股结果!$A$2:$AX$3002,35,FALSE)</f>
        <v>0.201397950273816</v>
      </c>
      <c r="AI2371" s="10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S2371/(1+0.13)+Z2371)</f>
        <v>337025488.282124</v>
      </c>
      <c r="AJ2371" s="10">
        <f t="shared" ref="AJ2371:AJ2434" si="157">AD2371-AI2371</f>
        <v>-320258286.632123</v>
      </c>
      <c r="AK2371" s="18">
        <f>AD2371-VLOOKUP(A2371,[2]选股结果!$A$2:$G$4900,7,FALSE)</f>
        <v>17707817.9100003</v>
      </c>
    </row>
    <row r="2372" spans="1:37">
      <c r="A2372" s="5" t="s">
        <v>4777</v>
      </c>
      <c r="B2372" s="5" t="s">
        <v>4778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/>
      <c r="L2372" s="6">
        <v>0</v>
      </c>
      <c r="M2372" s="6">
        <v>0</v>
      </c>
      <c r="N2372" s="6"/>
      <c r="O2372" s="6">
        <v>0</v>
      </c>
      <c r="P2372" s="6">
        <v>282371412.54</v>
      </c>
      <c r="Q2372" s="6">
        <v>64045043.11</v>
      </c>
      <c r="R2372" s="6"/>
      <c r="S2372" s="6">
        <v>383987995.89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454002985.83</v>
      </c>
      <c r="AA2372" s="6">
        <v>752486250.63</v>
      </c>
      <c r="AB2372" s="10">
        <f t="shared" si="156"/>
        <v>2649437786.96</v>
      </c>
      <c r="AC2372" s="10">
        <f t="shared" si="154"/>
        <v>1872848644.89</v>
      </c>
      <c r="AD2372" s="10">
        <f t="shared" si="155"/>
        <v>776589142.07</v>
      </c>
      <c r="AE2372" s="12">
        <f>C2372/(1+0.13)/VLOOKUP(A2372,[1]选股结果!$A$2:$AX$3002,3,FALSE)</f>
        <v>0.914058995795246</v>
      </c>
      <c r="AF2372" s="12">
        <f>(S2372/(1+0.1)+Z2372)/(VLOOKUP(A2372,[1]选股结果!$A$2:$AY$3002,51,FALSE))</f>
        <v>0.49493600680749</v>
      </c>
      <c r="AG2372" s="16"/>
      <c r="AH2372" s="12">
        <f>AD2372/VLOOKUP(A2372,[1]选股结果!$A$2:$AX$3002,35,FALSE)</f>
        <v>0.935420663692754</v>
      </c>
      <c r="AI2372" s="10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S2372/(1+0.13)+Z2372)</f>
        <v>828784259.586637</v>
      </c>
      <c r="AJ2372" s="10">
        <f t="shared" si="157"/>
        <v>-52195117.5166368</v>
      </c>
      <c r="AK2372" s="18">
        <f>AD2372-VLOOKUP(A2372,[2]选股结果!$A$2:$G$4900,7,FALSE)</f>
        <v>776981663.41</v>
      </c>
    </row>
    <row r="2373" spans="1:37">
      <c r="A2373" s="5" t="s">
        <v>4779</v>
      </c>
      <c r="B2373" s="5" t="s">
        <v>4780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/>
      <c r="L2373" s="6">
        <v>0</v>
      </c>
      <c r="M2373" s="6">
        <v>0</v>
      </c>
      <c r="N2373" s="6"/>
      <c r="O2373" s="6">
        <v>0</v>
      </c>
      <c r="P2373" s="6">
        <v>34470456.91</v>
      </c>
      <c r="Q2373" s="6">
        <v>13203150.65</v>
      </c>
      <c r="R2373" s="6"/>
      <c r="S2373" s="6">
        <v>102605213.85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79993453.65</v>
      </c>
      <c r="AA2373" s="6">
        <v>43485797.52</v>
      </c>
      <c r="AB2373" s="10">
        <f t="shared" si="156"/>
        <v>332991537.37</v>
      </c>
      <c r="AC2373" s="10">
        <f t="shared" si="154"/>
        <v>260554921.93</v>
      </c>
      <c r="AD2373" s="10">
        <f t="shared" si="155"/>
        <v>72436615.44</v>
      </c>
      <c r="AE2373" s="12">
        <f>C2373/(1+0.13)/VLOOKUP(A2373,[1]选股结果!$A$2:$AX$3002,3,FALSE)</f>
        <v>0.74261146814113</v>
      </c>
      <c r="AF2373" s="12">
        <f>(S2373/(1+0.1)+Z2373)/(VLOOKUP(A2373,[1]选股结果!$A$2:$AY$3002,51,FALSE))</f>
        <v>0.563007013910876</v>
      </c>
      <c r="AG2373" s="16"/>
      <c r="AH2373" s="12">
        <f>AD2373/VLOOKUP(A2373,[1]选股结果!$A$2:$AX$3002,35,FALSE)</f>
        <v>1.41340616651485</v>
      </c>
      <c r="AI2373" s="10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S2373/(1+0.13)+Z2373)</f>
        <v>136965262.88646</v>
      </c>
      <c r="AJ2373" s="10">
        <f t="shared" si="157"/>
        <v>-64528647.4464602</v>
      </c>
      <c r="AK2373" s="18">
        <f>AD2373-VLOOKUP(A2373,[2]选股结果!$A$2:$G$4900,7,FALSE)</f>
        <v>70907032.21</v>
      </c>
    </row>
    <row r="2374" spans="1:37">
      <c r="A2374" s="5" t="s">
        <v>4781</v>
      </c>
      <c r="B2374" s="5" t="s">
        <v>4782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/>
      <c r="L2374" s="6">
        <v>0</v>
      </c>
      <c r="M2374" s="6">
        <v>0</v>
      </c>
      <c r="N2374" s="6"/>
      <c r="O2374" s="6">
        <v>0</v>
      </c>
      <c r="P2374" s="6">
        <v>27906737.33</v>
      </c>
      <c r="Q2374" s="6">
        <v>55348380.83</v>
      </c>
      <c r="R2374" s="6"/>
      <c r="S2374" s="6">
        <v>901031373.33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227258239.37</v>
      </c>
      <c r="AA2374" s="6">
        <v>102345164.94</v>
      </c>
      <c r="AB2374" s="10">
        <f t="shared" si="156"/>
        <v>1157245762.81</v>
      </c>
      <c r="AC2374" s="10">
        <f t="shared" si="154"/>
        <v>1258541514.97</v>
      </c>
      <c r="AD2374" s="10">
        <f t="shared" si="155"/>
        <v>-101295752.16</v>
      </c>
      <c r="AE2374" s="12">
        <f>C2374/(1+0.13)/VLOOKUP(A2374,[1]选股结果!$A$2:$AX$3002,3,FALSE)</f>
        <v>0.865783074210622</v>
      </c>
      <c r="AF2374" s="12">
        <f>(S2374/(1+0.1)+Z2374)/(VLOOKUP(A2374,[1]选股结果!$A$2:$AY$3002,51,FALSE))</f>
        <v>0.989964064446855</v>
      </c>
      <c r="AG2374" s="16"/>
      <c r="AH2374" s="12">
        <f>AD2374/VLOOKUP(A2374,[1]选股结果!$A$2:$AX$3002,35,FALSE)</f>
        <v>-1.62498741510373</v>
      </c>
      <c r="AI2374" s="10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S2374/(1+0.13)+Z2374)</f>
        <v>32354371.9877876</v>
      </c>
      <c r="AJ2374" s="10">
        <f t="shared" si="157"/>
        <v>-133650124.147788</v>
      </c>
      <c r="AK2374" s="18">
        <f>AD2374-VLOOKUP(A2374,[2]选股结果!$A$2:$G$4900,7,FALSE)</f>
        <v>-101969746.3</v>
      </c>
    </row>
    <row r="2375" spans="1:37">
      <c r="A2375" s="5" t="s">
        <v>4783</v>
      </c>
      <c r="B2375" s="5" t="s">
        <v>4784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/>
      <c r="L2375" s="6">
        <v>0</v>
      </c>
      <c r="M2375" s="6">
        <v>0</v>
      </c>
      <c r="N2375" s="6"/>
      <c r="O2375" s="6">
        <v>0</v>
      </c>
      <c r="P2375" s="6">
        <v>13660344.23</v>
      </c>
      <c r="Q2375" s="6">
        <v>17760544.34</v>
      </c>
      <c r="R2375" s="6"/>
      <c r="S2375" s="6">
        <v>236828610.39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69843805.63</v>
      </c>
      <c r="AA2375" s="6">
        <v>76577771.59</v>
      </c>
      <c r="AB2375" s="10">
        <f t="shared" si="156"/>
        <v>346796585.51</v>
      </c>
      <c r="AC2375" s="10">
        <f t="shared" si="154"/>
        <v>396910531.84</v>
      </c>
      <c r="AD2375" s="10">
        <f t="shared" si="155"/>
        <v>-50113946.33</v>
      </c>
      <c r="AE2375" s="12">
        <f>C2375/(1+0.13)/VLOOKUP(A2375,[1]选股结果!$A$2:$AX$3002,3,FALSE)</f>
        <v>0.741986735502233</v>
      </c>
      <c r="AF2375" s="12">
        <f>(S2375/(1+0.1)+Z2375)/(VLOOKUP(A2375,[1]选股结果!$A$2:$AY$3002,51,FALSE))</f>
        <v>0.770919146079779</v>
      </c>
      <c r="AG2375" s="16"/>
      <c r="AH2375" s="12">
        <f>AD2375/VLOOKUP(A2375,[1]选股结果!$A$2:$AX$3002,35,FALSE)</f>
        <v>-3.51212219517805</v>
      </c>
      <c r="AI2375" s="10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S2375/(1+0.13)+Z2375)</f>
        <v>90446826.8169026</v>
      </c>
      <c r="AJ2375" s="10">
        <f t="shared" si="157"/>
        <v>-140560773.146903</v>
      </c>
      <c r="AK2375" s="18">
        <f>AD2375-VLOOKUP(A2375,[2]选股结果!$A$2:$G$4900,7,FALSE)</f>
        <v>-50113946.33</v>
      </c>
    </row>
    <row r="2376" spans="1:37">
      <c r="A2376" s="5" t="s">
        <v>4785</v>
      </c>
      <c r="B2376" s="5" t="s">
        <v>4786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/>
      <c r="L2376" s="6">
        <v>0</v>
      </c>
      <c r="M2376" s="6">
        <v>0</v>
      </c>
      <c r="N2376" s="6"/>
      <c r="O2376" s="6">
        <v>0</v>
      </c>
      <c r="P2376" s="6">
        <v>55561272.26</v>
      </c>
      <c r="Q2376" s="6">
        <v>76942940.99</v>
      </c>
      <c r="R2376" s="6"/>
      <c r="S2376" s="6">
        <v>677861520.16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72132297.4</v>
      </c>
      <c r="AA2376" s="6">
        <v>65540288.9</v>
      </c>
      <c r="AB2376" s="10">
        <f t="shared" si="156"/>
        <v>1120969174.37</v>
      </c>
      <c r="AC2376" s="10">
        <f t="shared" si="154"/>
        <v>871095378.72</v>
      </c>
      <c r="AD2376" s="10">
        <f t="shared" si="155"/>
        <v>249873795.65</v>
      </c>
      <c r="AE2376" s="12">
        <f>C2376/(1+0.13)/VLOOKUP(A2376,[1]选股结果!$A$2:$AX$3002,3,FALSE)</f>
        <v>0.848470224216809</v>
      </c>
      <c r="AF2376" s="12">
        <f>(S2376/(1+0.1)+Z2376)/(VLOOKUP(A2376,[1]选股结果!$A$2:$AY$3002,51,FALSE))</f>
        <v>0.742466748963518</v>
      </c>
      <c r="AG2376" s="16"/>
      <c r="AH2376" s="12">
        <f>AD2376/VLOOKUP(A2376,[1]选股结果!$A$2:$AX$3002,35,FALSE)</f>
        <v>1.56758452929245</v>
      </c>
      <c r="AI2376" s="10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S2376/(1+0.13)+Z2376)</f>
        <v>255129471.790973</v>
      </c>
      <c r="AJ2376" s="10">
        <f t="shared" si="157"/>
        <v>-5255676.14097345</v>
      </c>
      <c r="AK2376" s="18">
        <f>AD2376-VLOOKUP(A2376,[2]选股结果!$A$2:$G$4900,7,FALSE)</f>
        <v>249871491.91</v>
      </c>
    </row>
    <row r="2377" spans="1:37">
      <c r="A2377" s="5" t="s">
        <v>4787</v>
      </c>
      <c r="B2377" s="5" t="s">
        <v>4788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/>
      <c r="L2377" s="6">
        <v>0</v>
      </c>
      <c r="M2377" s="6">
        <v>0</v>
      </c>
      <c r="N2377" s="6"/>
      <c r="O2377" s="6">
        <v>0</v>
      </c>
      <c r="P2377" s="6">
        <v>53220303.53</v>
      </c>
      <c r="Q2377" s="6">
        <v>9443781.65</v>
      </c>
      <c r="R2377" s="6"/>
      <c r="S2377" s="6">
        <v>392736977.56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93921519.78</v>
      </c>
      <c r="AA2377" s="6">
        <v>59226676.33</v>
      </c>
      <c r="AB2377" s="10">
        <f t="shared" si="156"/>
        <v>639663194.67</v>
      </c>
      <c r="AC2377" s="10">
        <f t="shared" si="154"/>
        <v>599105477.2</v>
      </c>
      <c r="AD2377" s="10">
        <f t="shared" si="155"/>
        <v>40557717.4699999</v>
      </c>
      <c r="AE2377" s="12">
        <f>C2377/(1+0.13)/VLOOKUP(A2377,[1]选股结果!$A$2:$AX$3002,3,FALSE)</f>
        <v>0.819543832772899</v>
      </c>
      <c r="AF2377" s="12">
        <f>(S2377/(1+0.1)+Z2377)/(VLOOKUP(A2377,[1]选股结果!$A$2:$AY$3002,51,FALSE))</f>
        <v>0.884815045279495</v>
      </c>
      <c r="AG2377" s="16"/>
      <c r="AH2377" s="12">
        <f>AD2377/VLOOKUP(A2377,[1]选股结果!$A$2:$AX$3002,35,FALSE)</f>
        <v>0.303658056356219</v>
      </c>
      <c r="AI2377" s="10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S2377/(1+0.13)+Z2377)</f>
        <v>68183971.6117699</v>
      </c>
      <c r="AJ2377" s="10">
        <f t="shared" si="157"/>
        <v>-27626254.1417699</v>
      </c>
      <c r="AK2377" s="18">
        <f>AD2377-VLOOKUP(A2377,[2]选股结果!$A$2:$G$4900,7,FALSE)</f>
        <v>40710993.6899999</v>
      </c>
    </row>
    <row r="2378" spans="1:37">
      <c r="A2378" s="5" t="s">
        <v>4789</v>
      </c>
      <c r="B2378" s="5" t="s">
        <v>4790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/>
      <c r="L2378" s="6">
        <v>0</v>
      </c>
      <c r="M2378" s="6">
        <v>0</v>
      </c>
      <c r="N2378" s="6"/>
      <c r="O2378" s="6">
        <v>0</v>
      </c>
      <c r="P2378" s="6">
        <v>66411295.36</v>
      </c>
      <c r="Q2378" s="6">
        <v>41350888.45</v>
      </c>
      <c r="R2378" s="6"/>
      <c r="S2378" s="6">
        <v>1745859407.65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166055652.42</v>
      </c>
      <c r="AA2378" s="6">
        <v>105114103.69</v>
      </c>
      <c r="AB2378" s="10">
        <f t="shared" si="156"/>
        <v>1850391584.12</v>
      </c>
      <c r="AC2378" s="10">
        <f t="shared" si="154"/>
        <v>2083440459.12</v>
      </c>
      <c r="AD2378" s="10">
        <f t="shared" si="155"/>
        <v>-233048875</v>
      </c>
      <c r="AE2378" s="12">
        <f>C2378/(1+0.13)/VLOOKUP(A2378,[1]选股结果!$A$2:$AX$3002,3,FALSE)</f>
        <v>0.766172651049666</v>
      </c>
      <c r="AF2378" s="12">
        <f>(S2378/(1+0.1)+Z2378)/(VLOOKUP(A2378,[1]选股结果!$A$2:$AY$3002,51,FALSE))</f>
        <v>0.91917182034666</v>
      </c>
      <c r="AG2378" s="16"/>
      <c r="AH2378" s="12">
        <f>AD2378/VLOOKUP(A2378,[1]选股结果!$A$2:$AX$3002,35,FALSE)</f>
        <v>-2.78861748087562</v>
      </c>
      <c r="AI2378" s="10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S2378/(1+0.13)+Z2378)</f>
        <v>196305819.316017</v>
      </c>
      <c r="AJ2378" s="10">
        <f t="shared" si="157"/>
        <v>-429354694.316017</v>
      </c>
      <c r="AK2378" s="18">
        <f>AD2378-VLOOKUP(A2378,[2]选股结果!$A$2:$G$4900,7,FALSE)</f>
        <v>-232960352.7</v>
      </c>
    </row>
    <row r="2379" spans="1:37">
      <c r="A2379" s="5" t="s">
        <v>4791</v>
      </c>
      <c r="B2379" s="5" t="s">
        <v>4792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/>
      <c r="L2379" s="6">
        <v>0</v>
      </c>
      <c r="M2379" s="6">
        <v>0</v>
      </c>
      <c r="N2379" s="6"/>
      <c r="O2379" s="6">
        <v>0</v>
      </c>
      <c r="P2379" s="6">
        <v>9491226.13</v>
      </c>
      <c r="Q2379" s="6">
        <v>6371375.35</v>
      </c>
      <c r="R2379" s="6"/>
      <c r="S2379" s="6">
        <v>45601863.99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92140832.51</v>
      </c>
      <c r="AA2379" s="6">
        <v>12203678.66</v>
      </c>
      <c r="AB2379" s="10">
        <f t="shared" si="156"/>
        <v>177530347.49</v>
      </c>
      <c r="AC2379" s="10">
        <f t="shared" si="154"/>
        <v>159437601.29</v>
      </c>
      <c r="AD2379" s="10">
        <f t="shared" si="155"/>
        <v>18092746.2</v>
      </c>
      <c r="AE2379" s="12">
        <f>C2379/(1+0.13)/VLOOKUP(A2379,[1]选股结果!$A$2:$AX$3002,3,FALSE)</f>
        <v>0.956798060046933</v>
      </c>
      <c r="AF2379" s="12">
        <f>(S2379/(1+0.1)+Z2379)/(VLOOKUP(A2379,[1]选股结果!$A$2:$AY$3002,51,FALSE))</f>
        <v>0.712185213301201</v>
      </c>
      <c r="AG2379" s="16"/>
      <c r="AH2379" s="12">
        <f>AD2379/VLOOKUP(A2379,[1]选股结果!$A$2:$AX$3002,35,FALSE)</f>
        <v>-0.572683433476469</v>
      </c>
      <c r="AI2379" s="10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S2379/(1+0.13)+Z2379)</f>
        <v>55091076.0804424</v>
      </c>
      <c r="AJ2379" s="10">
        <f t="shared" si="157"/>
        <v>-36998329.8804424</v>
      </c>
      <c r="AK2379" s="18">
        <f>AD2379-VLOOKUP(A2379,[2]选股结果!$A$2:$G$4900,7,FALSE)</f>
        <v>18330089.36</v>
      </c>
    </row>
    <row r="2380" spans="1:37">
      <c r="A2380" s="5" t="s">
        <v>4793</v>
      </c>
      <c r="B2380" s="5" t="s">
        <v>4794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/>
      <c r="L2380" s="6">
        <v>0</v>
      </c>
      <c r="M2380" s="6">
        <v>0</v>
      </c>
      <c r="N2380" s="6"/>
      <c r="O2380" s="6">
        <v>0</v>
      </c>
      <c r="P2380" s="6">
        <v>253109814.49</v>
      </c>
      <c r="Q2380" s="6">
        <v>97579624.54</v>
      </c>
      <c r="R2380" s="6"/>
      <c r="S2380" s="6">
        <v>2002777106.84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805437282.16</v>
      </c>
      <c r="AA2380" s="6">
        <v>368160056.2</v>
      </c>
      <c r="AB2380" s="10">
        <f t="shared" si="156"/>
        <v>4076264661.4</v>
      </c>
      <c r="AC2380" s="10">
        <f t="shared" si="154"/>
        <v>3429484259.69</v>
      </c>
      <c r="AD2380" s="10">
        <f t="shared" si="155"/>
        <v>646780401.710001</v>
      </c>
      <c r="AE2380" s="12">
        <f>C2380/(1+0.13)/VLOOKUP(A2380,[1]选股结果!$A$2:$AX$3002,3,FALSE)</f>
        <v>0.904190848255661</v>
      </c>
      <c r="AF2380" s="12">
        <f>(S2380/(1+0.1)+Z2380)/(VLOOKUP(A2380,[1]选股结果!$A$2:$AY$3002,51,FALSE))</f>
        <v>0.735552834816154</v>
      </c>
      <c r="AG2380" s="16"/>
      <c r="AH2380" s="12">
        <f>AD2380/VLOOKUP(A2380,[1]选股结果!$A$2:$AX$3002,35,FALSE)</f>
        <v>1.63305683522409</v>
      </c>
      <c r="AI2380" s="10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S2380/(1+0.13)+Z2380)</f>
        <v>992492858.222654</v>
      </c>
      <c r="AJ2380" s="10">
        <f t="shared" si="157"/>
        <v>-345712456.512654</v>
      </c>
      <c r="AK2380" s="18">
        <f>AD2380-VLOOKUP(A2380,[2]选股结果!$A$2:$G$4900,7,FALSE)</f>
        <v>648843604.36</v>
      </c>
    </row>
    <row r="2381" spans="1:37">
      <c r="A2381" s="5" t="s">
        <v>4795</v>
      </c>
      <c r="B2381" s="5" t="s">
        <v>4796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/>
      <c r="L2381" s="6">
        <v>0</v>
      </c>
      <c r="M2381" s="6">
        <v>0</v>
      </c>
      <c r="N2381" s="6"/>
      <c r="O2381" s="6">
        <v>0</v>
      </c>
      <c r="P2381" s="6">
        <v>113964162.76</v>
      </c>
      <c r="Q2381" s="6">
        <v>187382855.75</v>
      </c>
      <c r="R2381" s="6"/>
      <c r="S2381" s="6">
        <v>3304537705.93</v>
      </c>
      <c r="T2381" s="6">
        <v>4300000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181598748</v>
      </c>
      <c r="AA2381" s="6">
        <v>179975665.79</v>
      </c>
      <c r="AB2381" s="10">
        <f t="shared" si="156"/>
        <v>3922206368.9</v>
      </c>
      <c r="AC2381" s="10">
        <f t="shared" si="154"/>
        <v>3784376282.48</v>
      </c>
      <c r="AD2381" s="10">
        <f t="shared" si="155"/>
        <v>137830086.42</v>
      </c>
      <c r="AE2381" s="12">
        <f>C2381/(1+0.13)/VLOOKUP(A2381,[1]选股结果!$A$2:$AX$3002,3,FALSE)</f>
        <v>1.91024864151624</v>
      </c>
      <c r="AF2381" s="12">
        <f>(S2381/(1+0.1)+Z2381)/(VLOOKUP(A2381,[1]选股结果!$A$2:$AY$3002,51,FALSE))</f>
        <v>2.00673263116856</v>
      </c>
      <c r="AG2381" s="16"/>
      <c r="AH2381" s="12">
        <f>AD2381/VLOOKUP(A2381,[1]选股结果!$A$2:$AX$3002,35,FALSE)</f>
        <v>2.20671444355795</v>
      </c>
      <c r="AI2381" s="10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S2381/(1+0.13)+Z2381)</f>
        <v>-1518450517.84549</v>
      </c>
      <c r="AJ2381" s="10">
        <f t="shared" si="157"/>
        <v>1656280604.26549</v>
      </c>
      <c r="AK2381" s="18">
        <f>AD2381-VLOOKUP(A2381,[2]选股结果!$A$2:$G$4900,7,FALSE)</f>
        <v>137624405.46</v>
      </c>
    </row>
    <row r="2382" spans="1:37">
      <c r="A2382" s="5" t="s">
        <v>4797</v>
      </c>
      <c r="B2382" s="5" t="s">
        <v>4798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/>
      <c r="L2382" s="6">
        <v>0</v>
      </c>
      <c r="M2382" s="6">
        <v>0</v>
      </c>
      <c r="N2382" s="6"/>
      <c r="O2382" s="6">
        <v>0</v>
      </c>
      <c r="P2382" s="6">
        <v>44366832.43</v>
      </c>
      <c r="Q2382" s="6">
        <v>16508905.48</v>
      </c>
      <c r="R2382" s="6"/>
      <c r="S2382" s="6">
        <v>241632996.85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62988369.19</v>
      </c>
      <c r="AA2382" s="6">
        <v>49654212.22</v>
      </c>
      <c r="AB2382" s="10">
        <f t="shared" si="156"/>
        <v>526767597.95</v>
      </c>
      <c r="AC2382" s="10">
        <f t="shared" si="154"/>
        <v>398642410.69</v>
      </c>
      <c r="AD2382" s="10">
        <f t="shared" si="155"/>
        <v>128125187.26</v>
      </c>
      <c r="AE2382" s="12">
        <f>C2382/(1+0.13)/VLOOKUP(A2382,[1]选股结果!$A$2:$AX$3002,3,FALSE)</f>
        <v>0.960714920545518</v>
      </c>
      <c r="AF2382" s="12">
        <f>(S2382/(1+0.1)+Z2382)/(VLOOKUP(A2382,[1]选股结果!$A$2:$AY$3002,51,FALSE))</f>
        <v>0.814337340893779</v>
      </c>
      <c r="AG2382" s="16"/>
      <c r="AH2382" s="12">
        <f>AD2382/VLOOKUP(A2382,[1]选股结果!$A$2:$AX$3002,35,FALSE)</f>
        <v>1.17800466243441</v>
      </c>
      <c r="AI2382" s="10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S2382/(1+0.13)+Z2382)</f>
        <v>70274957.7532743</v>
      </c>
      <c r="AJ2382" s="10">
        <f t="shared" si="157"/>
        <v>57850229.5067257</v>
      </c>
      <c r="AK2382" s="18">
        <f>AD2382-VLOOKUP(A2382,[2]选股结果!$A$2:$G$4900,7,FALSE)</f>
        <v>112076951.98</v>
      </c>
    </row>
    <row r="2383" spans="1:37">
      <c r="A2383" s="5" t="s">
        <v>4799</v>
      </c>
      <c r="B2383" s="5" t="s">
        <v>4800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/>
      <c r="L2383" s="6">
        <v>0</v>
      </c>
      <c r="M2383" s="6">
        <v>0</v>
      </c>
      <c r="N2383" s="6"/>
      <c r="O2383" s="6">
        <v>0</v>
      </c>
      <c r="P2383" s="6">
        <v>76922957.21</v>
      </c>
      <c r="Q2383" s="6">
        <v>76720390.75</v>
      </c>
      <c r="R2383" s="6"/>
      <c r="S2383" s="6">
        <v>943980972.21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335272908.92</v>
      </c>
      <c r="AA2383" s="6">
        <v>37981415.56</v>
      </c>
      <c r="AB2383" s="10">
        <f t="shared" si="156"/>
        <v>1918872270.76</v>
      </c>
      <c r="AC2383" s="10">
        <f t="shared" si="154"/>
        <v>1394158253.9</v>
      </c>
      <c r="AD2383" s="10">
        <f t="shared" si="155"/>
        <v>524714016.86</v>
      </c>
      <c r="AE2383" s="12">
        <f>C2383/(1+0.13)/VLOOKUP(A2383,[1]选股结果!$A$2:$AX$3002,3,FALSE)</f>
        <v>0.892309744503035</v>
      </c>
      <c r="AF2383" s="12">
        <f>(S2383/(1+0.1)+Z2383)/(VLOOKUP(A2383,[1]选股结果!$A$2:$AY$3002,51,FALSE))</f>
        <v>0.70896645515615</v>
      </c>
      <c r="AG2383" s="16"/>
      <c r="AH2383" s="12">
        <f>AD2383/VLOOKUP(A2383,[1]选股结果!$A$2:$AX$3002,35,FALSE)</f>
        <v>11.563460300441</v>
      </c>
      <c r="AI2383" s="10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S2383/(1+0.13)+Z2383)</f>
        <v>512693932.133717</v>
      </c>
      <c r="AJ2383" s="10">
        <f t="shared" si="157"/>
        <v>12020084.7262833</v>
      </c>
      <c r="AK2383" s="18">
        <f>AD2383-VLOOKUP(A2383,[2]选股结果!$A$2:$G$4900,7,FALSE)</f>
        <v>524964984.72</v>
      </c>
    </row>
    <row r="2384" spans="1:37">
      <c r="A2384" s="5" t="s">
        <v>4801</v>
      </c>
      <c r="B2384" s="5" t="s">
        <v>4802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/>
      <c r="L2384" s="6">
        <v>0</v>
      </c>
      <c r="M2384" s="6">
        <v>0</v>
      </c>
      <c r="N2384" s="6"/>
      <c r="O2384" s="6">
        <v>0</v>
      </c>
      <c r="P2384" s="6">
        <v>14378933.21</v>
      </c>
      <c r="Q2384" s="6">
        <v>107398664.47</v>
      </c>
      <c r="R2384" s="6"/>
      <c r="S2384" s="6">
        <v>47763414.59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26668121</v>
      </c>
      <c r="AA2384" s="6">
        <v>113642278.1</v>
      </c>
      <c r="AB2384" s="10">
        <f t="shared" si="156"/>
        <v>405419946.86</v>
      </c>
      <c r="AC2384" s="10">
        <f t="shared" si="154"/>
        <v>202452746.9</v>
      </c>
      <c r="AD2384" s="10">
        <f t="shared" si="155"/>
        <v>202967199.96</v>
      </c>
      <c r="AE2384" s="12">
        <f>C2384/(1+0.13)/VLOOKUP(A2384,[1]选股结果!$A$2:$AX$3002,3,FALSE)</f>
        <v>0.764300695058034</v>
      </c>
      <c r="AF2384" s="12">
        <f>(S2384/(1+0.1)+Z2384)/(VLOOKUP(A2384,[1]选股结果!$A$2:$AY$3002,51,FALSE))</f>
        <v>0.351398673779497</v>
      </c>
      <c r="AG2384" s="16"/>
      <c r="AH2384" s="12">
        <f>AD2384/VLOOKUP(A2384,[1]选股结果!$A$2:$AX$3002,35,FALSE)</f>
        <v>2.55493055806174</v>
      </c>
      <c r="AI2384" s="10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S2384/(1+0.13)+Z2384)</f>
        <v>130521741.363274</v>
      </c>
      <c r="AJ2384" s="10">
        <f t="shared" si="157"/>
        <v>72445458.5967257</v>
      </c>
      <c r="AK2384" s="18">
        <f>AD2384-VLOOKUP(A2384,[2]选股结果!$A$2:$G$4900,7,FALSE)</f>
        <v>189093346.1</v>
      </c>
    </row>
    <row r="2385" spans="1:37">
      <c r="A2385" s="5" t="s">
        <v>4803</v>
      </c>
      <c r="B2385" s="5" t="s">
        <v>4804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/>
      <c r="L2385" s="6">
        <v>0</v>
      </c>
      <c r="M2385" s="6">
        <v>0</v>
      </c>
      <c r="N2385" s="6"/>
      <c r="O2385" s="6">
        <v>0</v>
      </c>
      <c r="P2385" s="6">
        <v>37394264.97</v>
      </c>
      <c r="Q2385" s="6">
        <v>131650413.17</v>
      </c>
      <c r="R2385" s="6"/>
      <c r="S2385" s="6">
        <v>374884534.22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197055965.1</v>
      </c>
      <c r="AA2385" s="6">
        <v>167822007.88</v>
      </c>
      <c r="AB2385" s="10">
        <f t="shared" si="156"/>
        <v>538943128.25</v>
      </c>
      <c r="AC2385" s="10">
        <f t="shared" si="154"/>
        <v>777156772.17</v>
      </c>
      <c r="AD2385" s="10">
        <f t="shared" si="155"/>
        <v>-238213643.92</v>
      </c>
      <c r="AE2385" s="12">
        <f>C2385/(1+0.13)/VLOOKUP(A2385,[1]选股结果!$A$2:$AX$3002,3,FALSE)</f>
        <v>0.779918796520615</v>
      </c>
      <c r="AF2385" s="12">
        <f>(S2385/(1+0.1)+Z2385)/(VLOOKUP(A2385,[1]选股结果!$A$2:$AY$3002,51,FALSE))</f>
        <v>1.10463799887885</v>
      </c>
      <c r="AG2385" s="16"/>
      <c r="AH2385" s="12">
        <f>AD2385/VLOOKUP(A2385,[1]选股结果!$A$2:$AX$3002,35,FALSE)</f>
        <v>-28.8995051900738</v>
      </c>
      <c r="AI2385" s="10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S2385/(1+0.13)+Z2385)</f>
        <v>-41901466.6834514</v>
      </c>
      <c r="AJ2385" s="10">
        <f t="shared" si="157"/>
        <v>-196312177.236549</v>
      </c>
      <c r="AK2385" s="18">
        <f>AD2385-VLOOKUP(A2385,[2]选股结果!$A$2:$G$4900,7,FALSE)</f>
        <v>-239149045.11</v>
      </c>
    </row>
    <row r="2386" spans="1:37">
      <c r="A2386" s="5" t="s">
        <v>4805</v>
      </c>
      <c r="B2386" s="5" t="s">
        <v>4806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/>
      <c r="L2386" s="6">
        <v>0</v>
      </c>
      <c r="M2386" s="6">
        <v>0</v>
      </c>
      <c r="N2386" s="6"/>
      <c r="O2386" s="6">
        <v>0</v>
      </c>
      <c r="P2386" s="6">
        <v>419839796.3</v>
      </c>
      <c r="Q2386" s="6">
        <v>181613450.75</v>
      </c>
      <c r="R2386" s="6"/>
      <c r="S2386" s="6">
        <v>5670028250.7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487577225.1</v>
      </c>
      <c r="AA2386" s="6">
        <v>573493089.67</v>
      </c>
      <c r="AB2386" s="10">
        <f t="shared" si="156"/>
        <v>7053769971.01</v>
      </c>
      <c r="AC2386" s="10">
        <f t="shared" ref="AC2386:AC2449" si="158">S2386+T2386+U2386+V2386+W2386+X2386+Y2386+Z2386+AA2386+P2386</f>
        <v>7150938361.77</v>
      </c>
      <c r="AD2386" s="10">
        <f t="shared" si="155"/>
        <v>-97168390.7600002</v>
      </c>
      <c r="AE2386" s="12">
        <f>C2386/(1+0.13)/VLOOKUP(A2386,[1]选股结果!$A$2:$AX$3002,3,FALSE)</f>
        <v>0.897899705372977</v>
      </c>
      <c r="AF2386" s="12">
        <f>(S2386/(1+0.1)+Z2386)/(VLOOKUP(A2386,[1]选股结果!$A$2:$AY$3002,51,FALSE))</f>
        <v>0.944498484944509</v>
      </c>
      <c r="AG2386" s="16"/>
      <c r="AH2386" s="12">
        <f>AD2386/VLOOKUP(A2386,[1]选股结果!$A$2:$AX$3002,35,FALSE)</f>
        <v>-0.20289276853434</v>
      </c>
      <c r="AI2386" s="10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S2386/(1+0.13)+Z2386)</f>
        <v>468396290.346282</v>
      </c>
      <c r="AJ2386" s="10">
        <f t="shared" si="157"/>
        <v>-565564681.106282</v>
      </c>
      <c r="AK2386" s="18">
        <f>AD2386-VLOOKUP(A2386,[2]选股结果!$A$2:$G$4900,7,FALSE)</f>
        <v>-93509521.9900002</v>
      </c>
    </row>
    <row r="2387" spans="1:37">
      <c r="A2387" s="5" t="s">
        <v>4807</v>
      </c>
      <c r="B2387" s="5" t="s">
        <v>4808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/>
      <c r="L2387" s="6">
        <v>0</v>
      </c>
      <c r="M2387" s="6">
        <v>0</v>
      </c>
      <c r="N2387" s="6"/>
      <c r="O2387" s="6">
        <v>0</v>
      </c>
      <c r="P2387" s="6">
        <v>57300569.21</v>
      </c>
      <c r="Q2387" s="6">
        <v>37726652.47</v>
      </c>
      <c r="R2387" s="6"/>
      <c r="S2387" s="6">
        <v>1638174804.54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177161024.46</v>
      </c>
      <c r="AA2387" s="6">
        <v>130215595.08</v>
      </c>
      <c r="AB2387" s="10">
        <f t="shared" si="156"/>
        <v>1708889908.71</v>
      </c>
      <c r="AC2387" s="10">
        <f t="shared" si="158"/>
        <v>2002851993.29</v>
      </c>
      <c r="AD2387" s="10">
        <f t="shared" si="155"/>
        <v>-293962084.58</v>
      </c>
      <c r="AE2387" s="12">
        <f>C2387/(1+0.13)/VLOOKUP(A2387,[1]选股结果!$A$2:$AX$3002,3,FALSE)</f>
        <v>0.807764626514699</v>
      </c>
      <c r="AF2387" s="12">
        <f>(S2387/(1+0.1)+Z2387)/(VLOOKUP(A2387,[1]选股结果!$A$2:$AY$3002,51,FALSE))</f>
        <v>0.993551830035604</v>
      </c>
      <c r="AG2387" s="16"/>
      <c r="AH2387" s="12">
        <f>AD2387/VLOOKUP(A2387,[1]选股结果!$A$2:$AX$3002,35,FALSE)</f>
        <v>-2.21231542520868</v>
      </c>
      <c r="AI2387" s="10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S2387/(1+0.13)+Z2387)</f>
        <v>50352643.4729202</v>
      </c>
      <c r="AJ2387" s="10">
        <f t="shared" si="157"/>
        <v>-344314728.05292</v>
      </c>
      <c r="AK2387" s="18">
        <f>AD2387-VLOOKUP(A2387,[2]选股结果!$A$2:$G$4900,7,FALSE)</f>
        <v>-293886528.31</v>
      </c>
    </row>
    <row r="2388" spans="1:37">
      <c r="A2388" s="5" t="s">
        <v>4809</v>
      </c>
      <c r="B2388" s="5" t="s">
        <v>4810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/>
      <c r="L2388" s="6">
        <v>0</v>
      </c>
      <c r="M2388" s="6">
        <v>0</v>
      </c>
      <c r="N2388" s="6"/>
      <c r="O2388" s="6">
        <v>0</v>
      </c>
      <c r="P2388" s="6">
        <v>33288408.1</v>
      </c>
      <c r="Q2388" s="6">
        <v>8151477</v>
      </c>
      <c r="R2388" s="6"/>
      <c r="S2388" s="6">
        <v>208459690.16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44723697.66</v>
      </c>
      <c r="AA2388" s="6">
        <v>46149585.35</v>
      </c>
      <c r="AB2388" s="10">
        <f t="shared" si="156"/>
        <v>339261216.24</v>
      </c>
      <c r="AC2388" s="10">
        <f t="shared" si="158"/>
        <v>332621381.27</v>
      </c>
      <c r="AD2388" s="10">
        <f t="shared" si="155"/>
        <v>6639834.96999997</v>
      </c>
      <c r="AE2388" s="12">
        <f>C2388/(1+0.13)/VLOOKUP(A2388,[1]选股结果!$A$2:$AX$3002,3,FALSE)</f>
        <v>1.02736185023898</v>
      </c>
      <c r="AF2388" s="12">
        <f>(S2388/(1+0.1)+Z2388)/(VLOOKUP(A2388,[1]选股结果!$A$2:$AY$3002,51,FALSE))</f>
        <v>0.86555443803464</v>
      </c>
      <c r="AG2388" s="16"/>
      <c r="AH2388" s="12">
        <f>AD2388/VLOOKUP(A2388,[1]选股结果!$A$2:$AX$3002,35,FALSE)</f>
        <v>0.111460048842362</v>
      </c>
      <c r="AI2388" s="10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S2388/(1+0.13)+Z2388)</f>
        <v>41414269.5984955</v>
      </c>
      <c r="AJ2388" s="10">
        <f t="shared" si="157"/>
        <v>-34774434.6284955</v>
      </c>
      <c r="AK2388" s="18">
        <f>AD2388-VLOOKUP(A2388,[2]选股结果!$A$2:$G$4900,7,FALSE)</f>
        <v>6639834.96999997</v>
      </c>
    </row>
    <row r="2389" spans="1:37">
      <c r="A2389" s="5" t="s">
        <v>4811</v>
      </c>
      <c r="B2389" s="5" t="s">
        <v>4812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/>
      <c r="L2389" s="6">
        <v>0</v>
      </c>
      <c r="M2389" s="6">
        <v>0</v>
      </c>
      <c r="N2389" s="6"/>
      <c r="O2389" s="6">
        <v>0</v>
      </c>
      <c r="P2389" s="6">
        <v>166335376.76</v>
      </c>
      <c r="Q2389" s="6">
        <v>46623377.43</v>
      </c>
      <c r="R2389" s="6"/>
      <c r="S2389" s="6">
        <v>1490207479.79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564311769.07</v>
      </c>
      <c r="AA2389" s="6">
        <v>174273815.9</v>
      </c>
      <c r="AB2389" s="10">
        <f t="shared" si="156"/>
        <v>2205077329.11</v>
      </c>
      <c r="AC2389" s="10">
        <f t="shared" si="158"/>
        <v>2395128441.52</v>
      </c>
      <c r="AD2389" s="10">
        <f t="shared" si="155"/>
        <v>-190051112.410001</v>
      </c>
      <c r="AE2389" s="12">
        <f>C2389/(1+0.13)/VLOOKUP(A2389,[1]选股结果!$A$2:$AX$3002,3,FALSE)</f>
        <v>0.742767241642554</v>
      </c>
      <c r="AF2389" s="12">
        <f>(S2389/(1+0.1)+Z2389)/(VLOOKUP(A2389,[1]选股结果!$A$2:$AY$3002,51,FALSE))</f>
        <v>0.856019685484936</v>
      </c>
      <c r="AG2389" s="16"/>
      <c r="AH2389" s="12">
        <f>AD2389/VLOOKUP(A2389,[1]选股结果!$A$2:$AX$3002,35,FALSE)</f>
        <v>-0.634782739307522</v>
      </c>
      <c r="AI2389" s="10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S2389/(1+0.13)+Z2389)</f>
        <v>358744977.509912</v>
      </c>
      <c r="AJ2389" s="10">
        <f t="shared" si="157"/>
        <v>-548796089.919912</v>
      </c>
      <c r="AK2389" s="18">
        <f>AD2389-VLOOKUP(A2389,[2]选股结果!$A$2:$G$4900,7,FALSE)</f>
        <v>-190912409.780001</v>
      </c>
    </row>
    <row r="2390" spans="1:37">
      <c r="A2390" s="5" t="s">
        <v>4813</v>
      </c>
      <c r="B2390" s="5" t="s">
        <v>4814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/>
      <c r="L2390" s="6">
        <v>0</v>
      </c>
      <c r="M2390" s="6">
        <v>0</v>
      </c>
      <c r="N2390" s="6"/>
      <c r="O2390" s="6">
        <v>0</v>
      </c>
      <c r="P2390" s="6">
        <v>69434749.29</v>
      </c>
      <c r="Q2390" s="6">
        <v>35599897</v>
      </c>
      <c r="R2390" s="6"/>
      <c r="S2390" s="6">
        <v>1137766635.95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299639917.73</v>
      </c>
      <c r="AA2390" s="6">
        <v>84603271.97</v>
      </c>
      <c r="AB2390" s="10">
        <f t="shared" si="156"/>
        <v>1601553603.68</v>
      </c>
      <c r="AC2390" s="10">
        <f t="shared" si="158"/>
        <v>1591444574.94</v>
      </c>
      <c r="AD2390" s="10">
        <f t="shared" si="155"/>
        <v>10109028.74</v>
      </c>
      <c r="AE2390" s="12">
        <f>C2390/(1+0.13)/VLOOKUP(A2390,[1]选股结果!$A$2:$AX$3002,3,FALSE)</f>
        <v>0.564362479346524</v>
      </c>
      <c r="AF2390" s="12">
        <f>(S2390/(1+0.1)+Z2390)/(VLOOKUP(A2390,[1]选股结果!$A$2:$AY$3002,51,FALSE))</f>
        <v>0.61506536171736</v>
      </c>
      <c r="AG2390" s="16"/>
      <c r="AH2390" s="12">
        <f>AD2390/VLOOKUP(A2390,[1]选股结果!$A$2:$AX$3002,35,FALSE)</f>
        <v>0.0439918423065076</v>
      </c>
      <c r="AI2390" s="10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S2390/(1+0.13)+Z2390)</f>
        <v>862318602.830708</v>
      </c>
      <c r="AJ2390" s="10">
        <f t="shared" si="157"/>
        <v>-852209574.090708</v>
      </c>
      <c r="AK2390" s="18">
        <f>AD2390-VLOOKUP(A2390,[2]选股结果!$A$2:$G$4900,7,FALSE)</f>
        <v>5996669.98000001</v>
      </c>
    </row>
    <row r="2391" spans="1:37">
      <c r="A2391" s="5" t="s">
        <v>4815</v>
      </c>
      <c r="B2391" s="5" t="s">
        <v>4816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/>
      <c r="L2391" s="6">
        <v>0</v>
      </c>
      <c r="M2391" s="6">
        <v>0</v>
      </c>
      <c r="N2391" s="6"/>
      <c r="O2391" s="6">
        <v>0</v>
      </c>
      <c r="P2391" s="6">
        <v>624979377.76</v>
      </c>
      <c r="Q2391" s="6">
        <v>32054114.72</v>
      </c>
      <c r="R2391" s="6"/>
      <c r="S2391" s="6">
        <v>4802141863.75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279697268.58</v>
      </c>
      <c r="AA2391" s="6">
        <v>154109080.55</v>
      </c>
      <c r="AB2391" s="10">
        <f t="shared" si="156"/>
        <v>6639954971.79</v>
      </c>
      <c r="AC2391" s="10">
        <f t="shared" si="158"/>
        <v>5860927590.64</v>
      </c>
      <c r="AD2391" s="10">
        <f t="shared" si="155"/>
        <v>779027381.15</v>
      </c>
      <c r="AE2391" s="12">
        <f>C2391/(1+0.13)/VLOOKUP(A2391,[1]选股结果!$A$2:$AX$3002,3,FALSE)</f>
        <v>0.738394097493031</v>
      </c>
      <c r="AF2391" s="12">
        <f>(S2391/(1+0.1)+Z2391)/(VLOOKUP(A2391,[1]选股结果!$A$2:$AY$3002,51,FALSE))</f>
        <v>0.697647224792116</v>
      </c>
      <c r="AG2391" s="16"/>
      <c r="AH2391" s="12">
        <f>AD2391/VLOOKUP(A2391,[1]选股结果!$A$2:$AX$3002,35,FALSE)</f>
        <v>0.718884664646368</v>
      </c>
      <c r="AI2391" s="10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S2391/(1+0.13)+Z2391)</f>
        <v>2129114985.85451</v>
      </c>
      <c r="AJ2391" s="10">
        <f t="shared" si="157"/>
        <v>-1350087604.70451</v>
      </c>
      <c r="AK2391" s="18">
        <f>AD2391-VLOOKUP(A2391,[2]选股结果!$A$2:$G$4900,7,FALSE)</f>
        <v>779307514.46</v>
      </c>
    </row>
    <row r="2392" spans="1:37">
      <c r="A2392" s="5" t="s">
        <v>4817</v>
      </c>
      <c r="B2392" s="5" t="s">
        <v>4818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/>
      <c r="L2392" s="6">
        <v>0</v>
      </c>
      <c r="M2392" s="6">
        <v>0</v>
      </c>
      <c r="N2392" s="6"/>
      <c r="O2392" s="6">
        <v>0</v>
      </c>
      <c r="P2392" s="6">
        <v>39729868.49</v>
      </c>
      <c r="Q2392" s="6">
        <v>15792658.28</v>
      </c>
      <c r="R2392" s="6"/>
      <c r="S2392" s="6">
        <v>574009124.92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88066640.2</v>
      </c>
      <c r="AA2392" s="6">
        <v>45022285.76</v>
      </c>
      <c r="AB2392" s="10">
        <f t="shared" si="156"/>
        <v>875994813.59</v>
      </c>
      <c r="AC2392" s="10">
        <f t="shared" si="158"/>
        <v>746827919.37</v>
      </c>
      <c r="AD2392" s="10">
        <f t="shared" si="155"/>
        <v>129166894.22</v>
      </c>
      <c r="AE2392" s="12">
        <f>C2392/(1+0.13)/VLOOKUP(A2392,[1]选股结果!$A$2:$AX$3002,3,FALSE)</f>
        <v>0.627107495630312</v>
      </c>
      <c r="AF2392" s="12">
        <f>(S2392/(1+0.1)+Z2392)/(VLOOKUP(A2392,[1]选股结果!$A$2:$AY$3002,51,FALSE))</f>
        <v>0.588469719669139</v>
      </c>
      <c r="AG2392" s="16"/>
      <c r="AH2392" s="12">
        <f>AD2392/VLOOKUP(A2392,[1]选股结果!$A$2:$AX$3002,35,FALSE)</f>
        <v>0.863747139367464</v>
      </c>
      <c r="AI2392" s="10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S2392/(1+0.13)+Z2392)</f>
        <v>440365950.669646</v>
      </c>
      <c r="AJ2392" s="10">
        <f t="shared" si="157"/>
        <v>-311199056.449646</v>
      </c>
      <c r="AK2392" s="18">
        <f>AD2392-VLOOKUP(A2392,[2]选股结果!$A$2:$G$4900,7,FALSE)</f>
        <v>129151258.15</v>
      </c>
    </row>
    <row r="2393" spans="1:37">
      <c r="A2393" s="5" t="s">
        <v>4819</v>
      </c>
      <c r="B2393" s="5" t="s">
        <v>4820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/>
      <c r="L2393" s="6">
        <v>0</v>
      </c>
      <c r="M2393" s="6">
        <v>0</v>
      </c>
      <c r="N2393" s="6"/>
      <c r="O2393" s="6">
        <v>0</v>
      </c>
      <c r="P2393" s="6">
        <v>110738369.4</v>
      </c>
      <c r="Q2393" s="6">
        <v>72924302.23</v>
      </c>
      <c r="R2393" s="6"/>
      <c r="S2393" s="6">
        <v>1483893036.69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275584253.23</v>
      </c>
      <c r="AA2393" s="6">
        <v>188362345.36</v>
      </c>
      <c r="AB2393" s="10">
        <f t="shared" si="156"/>
        <v>1947645766.66</v>
      </c>
      <c r="AC2393" s="10">
        <f t="shared" si="158"/>
        <v>2058578004.68</v>
      </c>
      <c r="AD2393" s="10">
        <f t="shared" si="155"/>
        <v>-110932238.02</v>
      </c>
      <c r="AE2393" s="12">
        <f>C2393/(1+0.13)/VLOOKUP(A2393,[1]选股结果!$A$2:$AX$3002,3,FALSE)</f>
        <v>0.928007454926845</v>
      </c>
      <c r="AF2393" s="12">
        <f>(S2393/(1+0.1)+Z2393)/(VLOOKUP(A2393,[1]选股结果!$A$2:$AY$3002,51,FALSE))</f>
        <v>0.917643215052366</v>
      </c>
      <c r="AG2393" s="16"/>
      <c r="AH2393" s="12">
        <f>AD2393/VLOOKUP(A2393,[1]选股结果!$A$2:$AX$3002,35,FALSE)</f>
        <v>-3.74848442477229</v>
      </c>
      <c r="AI2393" s="10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S2393/(1+0.13)+Z2393)</f>
        <v>181616861.493274</v>
      </c>
      <c r="AJ2393" s="10">
        <f t="shared" si="157"/>
        <v>-292549099.513274</v>
      </c>
      <c r="AK2393" s="18">
        <f>AD2393-VLOOKUP(A2393,[2]选股结果!$A$2:$G$4900,7,FALSE)</f>
        <v>-110413377.58</v>
      </c>
    </row>
    <row r="2394" spans="1:37">
      <c r="A2394" s="5" t="s">
        <v>4821</v>
      </c>
      <c r="B2394" s="5" t="s">
        <v>4822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/>
      <c r="L2394" s="6">
        <v>0</v>
      </c>
      <c r="M2394" s="6">
        <v>0</v>
      </c>
      <c r="N2394" s="6"/>
      <c r="O2394" s="6">
        <v>0</v>
      </c>
      <c r="P2394" s="6">
        <v>78138634.5</v>
      </c>
      <c r="Q2394" s="6">
        <v>4406203855.37</v>
      </c>
      <c r="R2394" s="6"/>
      <c r="S2394" s="6">
        <v>255874678.51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106705267.71</v>
      </c>
      <c r="AA2394" s="6">
        <v>4978754448.39</v>
      </c>
      <c r="AB2394" s="10">
        <f t="shared" si="156"/>
        <v>4989508513.01</v>
      </c>
      <c r="AC2394" s="10">
        <f t="shared" si="158"/>
        <v>5419473029.11</v>
      </c>
      <c r="AD2394" s="10">
        <f t="shared" si="155"/>
        <v>-429964516.1</v>
      </c>
      <c r="AE2394" s="12">
        <f>C2394/(1+0.13)/VLOOKUP(A2394,[1]选股结果!$A$2:$AX$3002,3,FALSE)</f>
        <v>1.10339684513948</v>
      </c>
      <c r="AF2394" s="12">
        <f>(S2394/(1+0.1)+Z2394)/(VLOOKUP(A2394,[1]选股结果!$A$2:$AY$3002,51,FALSE))</f>
        <v>0.870673487077611</v>
      </c>
      <c r="AG2394" s="16"/>
      <c r="AH2394" s="12">
        <f>AD2394/VLOOKUP(A2394,[1]选股结果!$A$2:$AX$3002,35,FALSE)</f>
        <v>-19.2520265112969</v>
      </c>
      <c r="AI2394" s="10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S2394/(1+0.13)+Z2394)</f>
        <v>56576665.5670796</v>
      </c>
      <c r="AJ2394" s="10">
        <f t="shared" si="157"/>
        <v>-486541181.66708</v>
      </c>
      <c r="AK2394" s="18">
        <f>AD2394-VLOOKUP(A2394,[2]选股结果!$A$2:$G$4900,7,FALSE)</f>
        <v>-429943243.43</v>
      </c>
    </row>
    <row r="2395" spans="1:37">
      <c r="A2395" s="5" t="s">
        <v>4823</v>
      </c>
      <c r="B2395" s="5" t="s">
        <v>4824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/>
      <c r="L2395" s="6">
        <v>0</v>
      </c>
      <c r="M2395" s="6">
        <v>0</v>
      </c>
      <c r="N2395" s="6"/>
      <c r="O2395" s="6">
        <v>0</v>
      </c>
      <c r="P2395" s="6">
        <v>56497954.07</v>
      </c>
      <c r="Q2395" s="6">
        <v>210727494.22</v>
      </c>
      <c r="R2395" s="6"/>
      <c r="S2395" s="6">
        <v>5762615199.56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829634288.63</v>
      </c>
      <c r="AA2395" s="6">
        <v>311786387.31</v>
      </c>
      <c r="AB2395" s="10">
        <f t="shared" si="156"/>
        <v>6605989080.2</v>
      </c>
      <c r="AC2395" s="10">
        <f t="shared" si="158"/>
        <v>6960533829.57</v>
      </c>
      <c r="AD2395" s="10">
        <f t="shared" ref="AD2395:AD2458" si="159">AB2395-AC2395</f>
        <v>-354544749.370001</v>
      </c>
      <c r="AE2395" s="12">
        <f>C2395/(1+0.13)/VLOOKUP(A2395,[1]选股结果!$A$2:$AX$3002,3,FALSE)</f>
        <v>0.725407345691253</v>
      </c>
      <c r="AF2395" s="12">
        <f>(S2395/(1+0.1)+Z2395)/(VLOOKUP(A2395,[1]选股结果!$A$2:$AY$3002,51,FALSE))</f>
        <v>0.800279589929866</v>
      </c>
      <c r="AG2395" s="16"/>
      <c r="AH2395" s="12">
        <f>AD2395/VLOOKUP(A2395,[1]选股结果!$A$2:$AX$3002,35,FALSE)</f>
        <v>-1.25311453150228</v>
      </c>
      <c r="AI2395" s="10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S2395/(1+0.13)+Z2395)</f>
        <v>1653525366.82283</v>
      </c>
      <c r="AJ2395" s="10">
        <f t="shared" si="157"/>
        <v>-2008070116.19283</v>
      </c>
      <c r="AK2395" s="18">
        <f>AD2395-VLOOKUP(A2395,[2]选股结果!$A$2:$G$4900,7,FALSE)</f>
        <v>-360851672.590001</v>
      </c>
    </row>
    <row r="2396" spans="1:37">
      <c r="A2396" s="5" t="s">
        <v>4825</v>
      </c>
      <c r="B2396" s="5" t="s">
        <v>4826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/>
      <c r="L2396" s="6">
        <v>0</v>
      </c>
      <c r="M2396" s="6">
        <v>0</v>
      </c>
      <c r="N2396" s="6"/>
      <c r="O2396" s="6">
        <v>0</v>
      </c>
      <c r="P2396" s="6">
        <v>42133755.53</v>
      </c>
      <c r="Q2396" s="6">
        <v>25335227.04</v>
      </c>
      <c r="R2396" s="6"/>
      <c r="S2396" s="6">
        <v>454749688.07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149856633.42</v>
      </c>
      <c r="AA2396" s="6">
        <v>32927647.12</v>
      </c>
      <c r="AB2396" s="10">
        <f t="shared" si="156"/>
        <v>693192958.65</v>
      </c>
      <c r="AC2396" s="10">
        <f t="shared" si="158"/>
        <v>679667724.14</v>
      </c>
      <c r="AD2396" s="10">
        <f t="shared" si="159"/>
        <v>13525234.51</v>
      </c>
      <c r="AE2396" s="12">
        <f>C2396/(1+0.13)/VLOOKUP(A2396,[1]选股结果!$A$2:$AX$3002,3,FALSE)</f>
        <v>0.837409348706405</v>
      </c>
      <c r="AF2396" s="12">
        <f>(S2396/(1+0.1)+Z2396)/(VLOOKUP(A2396,[1]选股结果!$A$2:$AY$3002,51,FALSE))</f>
        <v>0.88423507981485</v>
      </c>
      <c r="AG2396" s="16"/>
      <c r="AH2396" s="12">
        <f>AD2396/VLOOKUP(A2396,[1]选股结果!$A$2:$AX$3002,35,FALSE)</f>
        <v>0.233813552042302</v>
      </c>
      <c r="AI2396" s="10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S2396/(1+0.13)+Z2396)</f>
        <v>84718716.6456636</v>
      </c>
      <c r="AJ2396" s="10">
        <f t="shared" si="157"/>
        <v>-71193482.1356636</v>
      </c>
      <c r="AK2396" s="18">
        <f>AD2396-VLOOKUP(A2396,[2]选股结果!$A$2:$G$4900,7,FALSE)</f>
        <v>13485224.32</v>
      </c>
    </row>
    <row r="2397" spans="1:37">
      <c r="A2397" s="5" t="s">
        <v>4827</v>
      </c>
      <c r="B2397" s="5" t="s">
        <v>4828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/>
      <c r="L2397" s="6">
        <v>0</v>
      </c>
      <c r="M2397" s="6">
        <v>0</v>
      </c>
      <c r="N2397" s="6"/>
      <c r="O2397" s="6">
        <v>0</v>
      </c>
      <c r="P2397" s="6">
        <v>57187901.05</v>
      </c>
      <c r="Q2397" s="6">
        <v>18127888.93</v>
      </c>
      <c r="R2397" s="6"/>
      <c r="S2397" s="6">
        <v>782366679.07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67572024.45</v>
      </c>
      <c r="AA2397" s="6">
        <v>30614493.04</v>
      </c>
      <c r="AB2397" s="10">
        <f t="shared" si="156"/>
        <v>874618330.41</v>
      </c>
      <c r="AC2397" s="10">
        <f t="shared" si="158"/>
        <v>937741097.61</v>
      </c>
      <c r="AD2397" s="10">
        <f t="shared" si="159"/>
        <v>-63122767.2</v>
      </c>
      <c r="AE2397" s="12">
        <f>C2397/(1+0.13)/VLOOKUP(A2397,[1]选股结果!$A$2:$AX$3002,3,FALSE)</f>
        <v>0.843016088549201</v>
      </c>
      <c r="AF2397" s="12">
        <f>(S2397/(1+0.1)+Z2397)/(VLOOKUP(A2397,[1]选股结果!$A$2:$AY$3002,51,FALSE))</f>
        <v>0.947510249231163</v>
      </c>
      <c r="AG2397" s="16"/>
      <c r="AH2397" s="12">
        <f>AD2397/VLOOKUP(A2397,[1]选股结果!$A$2:$AX$3002,35,FALSE)</f>
        <v>-1.34065540310602</v>
      </c>
      <c r="AI2397" s="10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S2397/(1+0.13)+Z2397)</f>
        <v>62026959.107699</v>
      </c>
      <c r="AJ2397" s="10">
        <f t="shared" si="157"/>
        <v>-125149726.307699</v>
      </c>
      <c r="AK2397" s="18">
        <f>AD2397-VLOOKUP(A2397,[2]选股结果!$A$2:$G$4900,7,FALSE)</f>
        <v>-76631507.6300001</v>
      </c>
    </row>
    <row r="2398" spans="1:37">
      <c r="A2398" s="5" t="s">
        <v>4829</v>
      </c>
      <c r="B2398" s="5" t="s">
        <v>4830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/>
      <c r="L2398" s="6">
        <v>0</v>
      </c>
      <c r="M2398" s="6">
        <v>0</v>
      </c>
      <c r="N2398" s="6"/>
      <c r="O2398" s="6">
        <v>0</v>
      </c>
      <c r="P2398" s="6">
        <v>82003806.71</v>
      </c>
      <c r="Q2398" s="6">
        <v>2145573037.8</v>
      </c>
      <c r="R2398" s="6"/>
      <c r="S2398" s="6">
        <v>2580643245.68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364853311.06</v>
      </c>
      <c r="AA2398" s="6">
        <v>2571813282.3</v>
      </c>
      <c r="AB2398" s="10">
        <f t="shared" si="156"/>
        <v>5540232014.46</v>
      </c>
      <c r="AC2398" s="10">
        <f t="shared" si="158"/>
        <v>5599313645.75</v>
      </c>
      <c r="AD2398" s="10">
        <f t="shared" si="159"/>
        <v>-59081631.29</v>
      </c>
      <c r="AE2398" s="12">
        <f>C2398/(1+0.13)/VLOOKUP(A2398,[1]选股结果!$A$2:$AX$3002,3,FALSE)</f>
        <v>1.16876027343227</v>
      </c>
      <c r="AF2398" s="12">
        <f>(S2398/(1+0.1)+Z2398)/(VLOOKUP(A2398,[1]选股结果!$A$2:$AY$3002,51,FALSE))</f>
        <v>1.10205488041325</v>
      </c>
      <c r="AG2398" s="16"/>
      <c r="AH2398" s="12">
        <f>AD2398/VLOOKUP(A2398,[1]选股结果!$A$2:$AX$3002,35,FALSE)</f>
        <v>-0.542097946985758</v>
      </c>
      <c r="AI2398" s="10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S2398/(1+0.13)+Z2398)</f>
        <v>-188755739.122566</v>
      </c>
      <c r="AJ2398" s="10">
        <f t="shared" si="157"/>
        <v>129674107.832566</v>
      </c>
      <c r="AK2398" s="18">
        <f>AD2398-VLOOKUP(A2398,[2]选股结果!$A$2:$G$4900,7,FALSE)</f>
        <v>-58029256.61</v>
      </c>
    </row>
    <row r="2399" spans="1:37">
      <c r="A2399" s="5" t="s">
        <v>4831</v>
      </c>
      <c r="B2399" s="5" t="s">
        <v>4832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/>
      <c r="L2399" s="6">
        <v>0</v>
      </c>
      <c r="M2399" s="6">
        <v>0</v>
      </c>
      <c r="N2399" s="6"/>
      <c r="O2399" s="6">
        <v>0</v>
      </c>
      <c r="P2399" s="6">
        <v>126178240.52</v>
      </c>
      <c r="Q2399" s="6">
        <v>124306870.52</v>
      </c>
      <c r="R2399" s="6"/>
      <c r="S2399" s="6">
        <v>1081239077.84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239569356.92</v>
      </c>
      <c r="AA2399" s="6">
        <v>127845644.04</v>
      </c>
      <c r="AB2399" s="10">
        <f t="shared" ref="AB2399:AB2462" si="160">C2399+D2399+E2399+F2399+G2399+H2399+I2399+J2399+L2399+M2399+O2399+Q2399</f>
        <v>1502685986.35</v>
      </c>
      <c r="AC2399" s="10">
        <f t="shared" si="158"/>
        <v>1574832319.32</v>
      </c>
      <c r="AD2399" s="10">
        <f t="shared" si="159"/>
        <v>-72146332.97</v>
      </c>
      <c r="AE2399" s="12">
        <f>C2399/(1+0.13)/VLOOKUP(A2399,[1]选股结果!$A$2:$AX$3002,3,FALSE)</f>
        <v>0.575894660281911</v>
      </c>
      <c r="AF2399" s="12">
        <f>(S2399/(1+0.1)+Z2399)/(VLOOKUP(A2399,[1]选股结果!$A$2:$AY$3002,51,FALSE))</f>
        <v>0.626972558868159</v>
      </c>
      <c r="AG2399" s="16"/>
      <c r="AH2399" s="12">
        <f>AD2399/VLOOKUP(A2399,[1]选股结果!$A$2:$AX$3002,35,FALSE)</f>
        <v>-0.603939661496804</v>
      </c>
      <c r="AI2399" s="10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S2399/(1+0.13)+Z2399)</f>
        <v>753450290.358673</v>
      </c>
      <c r="AJ2399" s="10">
        <f t="shared" si="157"/>
        <v>-825596623.328673</v>
      </c>
      <c r="AK2399" s="18">
        <f>AD2399-VLOOKUP(A2399,[2]选股结果!$A$2:$G$4900,7,FALSE)</f>
        <v>-70997410.16</v>
      </c>
    </row>
    <row r="2400" spans="1:37">
      <c r="A2400" s="5" t="s">
        <v>4833</v>
      </c>
      <c r="B2400" s="5" t="s">
        <v>4834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/>
      <c r="L2400" s="6">
        <v>0</v>
      </c>
      <c r="M2400" s="6">
        <v>0</v>
      </c>
      <c r="N2400" s="6"/>
      <c r="O2400" s="6">
        <v>0</v>
      </c>
      <c r="P2400" s="6">
        <v>59361850.92</v>
      </c>
      <c r="Q2400" s="6">
        <v>35469619.35</v>
      </c>
      <c r="R2400" s="6"/>
      <c r="S2400" s="6">
        <v>530569538.61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301636766.25</v>
      </c>
      <c r="AA2400" s="6">
        <v>67475231.58</v>
      </c>
      <c r="AB2400" s="10">
        <f t="shared" si="160"/>
        <v>1422490961.55</v>
      </c>
      <c r="AC2400" s="10">
        <f t="shared" si="158"/>
        <v>959043387.36</v>
      </c>
      <c r="AD2400" s="10">
        <f t="shared" si="159"/>
        <v>463447574.19</v>
      </c>
      <c r="AE2400" s="12">
        <f>C2400/(1+0.13)/VLOOKUP(A2400,[1]选股结果!$A$2:$AX$3002,3,FALSE)</f>
        <v>1.43259361931258</v>
      </c>
      <c r="AF2400" s="12">
        <f>(S2400/(1+0.1)+Z2400)/(VLOOKUP(A2400,[1]选股结果!$A$2:$AY$3002,51,FALSE))</f>
        <v>1.15378720252625</v>
      </c>
      <c r="AG2400" s="16"/>
      <c r="AH2400" s="12">
        <f>AD2400/VLOOKUP(A2400,[1]选股结果!$A$2:$AX$3002,35,FALSE)</f>
        <v>2.12568811782748</v>
      </c>
      <c r="AI2400" s="10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S2400/(1+0.13)+Z2400)</f>
        <v>-91689600.381593</v>
      </c>
      <c r="AJ2400" s="10">
        <f t="shared" si="157"/>
        <v>555137174.571593</v>
      </c>
      <c r="AK2400" s="18">
        <f>AD2400-VLOOKUP(A2400,[2]选股结果!$A$2:$G$4900,7,FALSE)</f>
        <v>463450624.92</v>
      </c>
    </row>
    <row r="2401" spans="1:37">
      <c r="A2401" s="5" t="s">
        <v>4835</v>
      </c>
      <c r="B2401" s="5" t="s">
        <v>4836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/>
      <c r="L2401" s="6">
        <v>0</v>
      </c>
      <c r="M2401" s="6">
        <v>0</v>
      </c>
      <c r="N2401" s="6"/>
      <c r="O2401" s="6">
        <v>0</v>
      </c>
      <c r="P2401" s="6">
        <v>241314620.91</v>
      </c>
      <c r="Q2401" s="6">
        <v>74582890.6</v>
      </c>
      <c r="R2401" s="6"/>
      <c r="S2401" s="6">
        <v>14804562611.13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691409593.33</v>
      </c>
      <c r="AA2401" s="6">
        <v>186826239.88</v>
      </c>
      <c r="AB2401" s="10">
        <f t="shared" si="160"/>
        <v>15871116087.61</v>
      </c>
      <c r="AC2401" s="10">
        <f t="shared" si="158"/>
        <v>15924113065.25</v>
      </c>
      <c r="AD2401" s="10">
        <f t="shared" si="159"/>
        <v>-52996977.6399975</v>
      </c>
      <c r="AE2401" s="12">
        <f>C2401/(1+0.13)/VLOOKUP(A2401,[1]选股结果!$A$2:$AX$3002,3,FALSE)</f>
        <v>0.842014319269547</v>
      </c>
      <c r="AF2401" s="12">
        <f>(S2401/(1+0.1)+Z2401)/(VLOOKUP(A2401,[1]选股结果!$A$2:$AY$3002,51,FALSE))</f>
        <v>0.901368646642445</v>
      </c>
      <c r="AG2401" s="16"/>
      <c r="AH2401" s="12">
        <f>AD2401/VLOOKUP(A2401,[1]选股结果!$A$2:$AX$3002,35,FALSE)</f>
        <v>-0.0740122619244975</v>
      </c>
      <c r="AI2401" s="10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S2401/(1+0.13)+Z2401)</f>
        <v>1905671150.18204</v>
      </c>
      <c r="AJ2401" s="10">
        <f t="shared" si="157"/>
        <v>-1958668127.82203</v>
      </c>
      <c r="AK2401" s="18">
        <f>AD2401-VLOOKUP(A2401,[2]选股结果!$A$2:$G$4900,7,FALSE)</f>
        <v>-41407172.9099975</v>
      </c>
    </row>
    <row r="2402" spans="1:37">
      <c r="A2402" s="5" t="s">
        <v>4837</v>
      </c>
      <c r="B2402" s="5" t="s">
        <v>4838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/>
      <c r="L2402" s="6">
        <v>0</v>
      </c>
      <c r="M2402" s="6">
        <v>0</v>
      </c>
      <c r="N2402" s="6"/>
      <c r="O2402" s="6">
        <v>0</v>
      </c>
      <c r="P2402" s="6">
        <v>102892029.15</v>
      </c>
      <c r="Q2402" s="6">
        <v>57590421.97</v>
      </c>
      <c r="R2402" s="6"/>
      <c r="S2402" s="6">
        <v>4629159806.75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495955862.1</v>
      </c>
      <c r="AA2402" s="6">
        <v>500153232.28</v>
      </c>
      <c r="AB2402" s="10">
        <f t="shared" si="160"/>
        <v>5685189778.43</v>
      </c>
      <c r="AC2402" s="10">
        <f t="shared" si="158"/>
        <v>5728160930.28</v>
      </c>
      <c r="AD2402" s="10">
        <f t="shared" si="159"/>
        <v>-42971151.8499994</v>
      </c>
      <c r="AE2402" s="12">
        <f>C2402/(1+0.13)/VLOOKUP(A2402,[1]选股结果!$A$2:$AX$3002,3,FALSE)</f>
        <v>0.875538024938848</v>
      </c>
      <c r="AF2402" s="12">
        <f>(S2402/(1+0.1)+Z2402)/(VLOOKUP(A2402,[1]选股结果!$A$2:$AY$3002,51,FALSE))</f>
        <v>0.882577625988254</v>
      </c>
      <c r="AG2402" s="16"/>
      <c r="AH2402" s="12">
        <f>AD2402/VLOOKUP(A2402,[1]选股结果!$A$2:$AX$3002,35,FALSE)</f>
        <v>-0.142847195091074</v>
      </c>
      <c r="AI2402" s="10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S2402/(1+0.13)+Z2402)</f>
        <v>737605938.376195</v>
      </c>
      <c r="AJ2402" s="10">
        <f t="shared" si="157"/>
        <v>-780577090.226194</v>
      </c>
      <c r="AK2402" s="18">
        <f>AD2402-VLOOKUP(A2402,[2]选股结果!$A$2:$G$4900,7,FALSE)</f>
        <v>-42903054.9299994</v>
      </c>
    </row>
    <row r="2403" spans="1:37">
      <c r="A2403" s="5" t="s">
        <v>4839</v>
      </c>
      <c r="B2403" s="5" t="s">
        <v>4840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/>
      <c r="L2403" s="6">
        <v>0</v>
      </c>
      <c r="M2403" s="6">
        <v>0</v>
      </c>
      <c r="N2403" s="6"/>
      <c r="O2403" s="6">
        <v>0</v>
      </c>
      <c r="P2403" s="6">
        <v>36745778.16</v>
      </c>
      <c r="Q2403" s="6">
        <v>41570674.89</v>
      </c>
      <c r="R2403" s="6"/>
      <c r="S2403" s="6">
        <v>659172054.03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175954798.31</v>
      </c>
      <c r="AA2403" s="6">
        <v>102630263.44</v>
      </c>
      <c r="AB2403" s="10">
        <f t="shared" si="160"/>
        <v>839331216.71</v>
      </c>
      <c r="AC2403" s="10">
        <f t="shared" si="158"/>
        <v>974502893.94</v>
      </c>
      <c r="AD2403" s="10">
        <f t="shared" si="159"/>
        <v>-135171677.23</v>
      </c>
      <c r="AE2403" s="12">
        <f>C2403/(1+0.13)/VLOOKUP(A2403,[1]选股结果!$A$2:$AX$3002,3,FALSE)</f>
        <v>0.813378725313292</v>
      </c>
      <c r="AF2403" s="12">
        <f>(S2403/(1+0.1)+Z2403)/(VLOOKUP(A2403,[1]选股结果!$A$2:$AY$3002,51,FALSE))</f>
        <v>0.998744801111164</v>
      </c>
      <c r="AG2403" s="16"/>
      <c r="AH2403" s="12">
        <f>AD2403/VLOOKUP(A2403,[1]选股结果!$A$2:$AX$3002,35,FALSE)</f>
        <v>-1.61985250895393</v>
      </c>
      <c r="AI2403" s="10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S2403/(1+0.13)+Z2403)</f>
        <v>16883476.6584954</v>
      </c>
      <c r="AJ2403" s="10">
        <f t="shared" si="157"/>
        <v>-152055153.888495</v>
      </c>
      <c r="AK2403" s="18">
        <f>AD2403-VLOOKUP(A2403,[2]选股结果!$A$2:$G$4900,7,FALSE)</f>
        <v>-135419593.19</v>
      </c>
    </row>
    <row r="2404" spans="1:37">
      <c r="A2404" s="5" t="s">
        <v>4841</v>
      </c>
      <c r="B2404" s="5" t="s">
        <v>4842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/>
      <c r="L2404" s="6">
        <v>0</v>
      </c>
      <c r="M2404" s="6">
        <v>0</v>
      </c>
      <c r="N2404" s="6"/>
      <c r="O2404" s="6">
        <v>0</v>
      </c>
      <c r="P2404" s="6">
        <v>22266530.54</v>
      </c>
      <c r="Q2404" s="6">
        <v>3133384.49</v>
      </c>
      <c r="R2404" s="6"/>
      <c r="S2404" s="6">
        <v>225704384.24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75703443.78</v>
      </c>
      <c r="AA2404" s="6">
        <v>24952764.13</v>
      </c>
      <c r="AB2404" s="10">
        <f t="shared" si="160"/>
        <v>364840160.52</v>
      </c>
      <c r="AC2404" s="10">
        <f t="shared" si="158"/>
        <v>348627122.69</v>
      </c>
      <c r="AD2404" s="10">
        <f t="shared" si="159"/>
        <v>16213037.83</v>
      </c>
      <c r="AE2404" s="12">
        <f>C2404/(1+0.13)/VLOOKUP(A2404,[1]选股结果!$A$2:$AX$3002,3,FALSE)</f>
        <v>1.16174671171864</v>
      </c>
      <c r="AF2404" s="12">
        <f>(S2404/(1+0.1)+Z2404)/(VLOOKUP(A2404,[1]选股结果!$A$2:$AY$3002,51,FALSE))</f>
        <v>0.62790557499131</v>
      </c>
      <c r="AG2404" s="16"/>
      <c r="AH2404" s="12">
        <f>AD2404/VLOOKUP(A2404,[1]选股结果!$A$2:$AX$3002,35,FALSE)</f>
        <v>-0.041310018987389</v>
      </c>
      <c r="AI2404" s="10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S2404/(1+0.13)+Z2404)</f>
        <v>171901296.867257</v>
      </c>
      <c r="AJ2404" s="10">
        <f t="shared" si="157"/>
        <v>-155688259.037257</v>
      </c>
      <c r="AK2404" s="18">
        <f>AD2404-VLOOKUP(A2404,[2]选股结果!$A$2:$G$4900,7,FALSE)</f>
        <v>17176857.18</v>
      </c>
    </row>
    <row r="2405" spans="1:37">
      <c r="A2405" s="5" t="s">
        <v>4843</v>
      </c>
      <c r="B2405" s="5" t="s">
        <v>4844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/>
      <c r="L2405" s="6">
        <v>0</v>
      </c>
      <c r="M2405" s="6">
        <v>0</v>
      </c>
      <c r="N2405" s="6"/>
      <c r="O2405" s="6">
        <v>0</v>
      </c>
      <c r="P2405" s="6">
        <v>36818430.68</v>
      </c>
      <c r="Q2405" s="6">
        <v>7783221.94</v>
      </c>
      <c r="R2405" s="6"/>
      <c r="S2405" s="6">
        <v>113603181.06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93558650.8</v>
      </c>
      <c r="AA2405" s="6">
        <v>18729706.57</v>
      </c>
      <c r="AB2405" s="10">
        <f t="shared" si="160"/>
        <v>370909501.58</v>
      </c>
      <c r="AC2405" s="10">
        <f t="shared" si="158"/>
        <v>262709969.11</v>
      </c>
      <c r="AD2405" s="10">
        <f t="shared" si="159"/>
        <v>108199532.47</v>
      </c>
      <c r="AE2405" s="12">
        <f>C2405/(1+0.13)/VLOOKUP(A2405,[1]选股结果!$A$2:$AX$3002,3,FALSE)</f>
        <v>1.01151192344562</v>
      </c>
      <c r="AF2405" s="12">
        <f>(S2405/(1+0.1)+Z2405)/(VLOOKUP(A2405,[1]选股结果!$A$2:$AY$3002,51,FALSE))</f>
        <v>0.788141473741569</v>
      </c>
      <c r="AG2405" s="16"/>
      <c r="AH2405" s="12">
        <f>AD2405/VLOOKUP(A2405,[1]选股结果!$A$2:$AX$3002,35,FALSE)</f>
        <v>2.2824501442092</v>
      </c>
      <c r="AI2405" s="10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S2405/(1+0.13)+Z2405)</f>
        <v>55652405.3313274</v>
      </c>
      <c r="AJ2405" s="10">
        <f t="shared" si="157"/>
        <v>52547127.1386726</v>
      </c>
      <c r="AK2405" s="18">
        <f>AD2405-VLOOKUP(A2405,[2]选股结果!$A$2:$G$4900,7,FALSE)</f>
        <v>108139587.23</v>
      </c>
    </row>
    <row r="2406" spans="1:37">
      <c r="A2406" s="5" t="s">
        <v>4845</v>
      </c>
      <c r="B2406" s="5" t="s">
        <v>4846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/>
      <c r="L2406" s="6">
        <v>0</v>
      </c>
      <c r="M2406" s="6">
        <v>0</v>
      </c>
      <c r="N2406" s="6"/>
      <c r="O2406" s="6">
        <v>0</v>
      </c>
      <c r="P2406" s="6">
        <v>17109117.97</v>
      </c>
      <c r="Q2406" s="6">
        <v>13695849.95</v>
      </c>
      <c r="R2406" s="6"/>
      <c r="S2406" s="6">
        <v>185249979.97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72460063.54</v>
      </c>
      <c r="AA2406" s="6">
        <v>22861469.2</v>
      </c>
      <c r="AB2406" s="10">
        <f t="shared" si="160"/>
        <v>249266288.86</v>
      </c>
      <c r="AC2406" s="10">
        <f t="shared" si="158"/>
        <v>297680630.68</v>
      </c>
      <c r="AD2406" s="10">
        <f t="shared" si="159"/>
        <v>-48414341.82</v>
      </c>
      <c r="AE2406" s="12">
        <f>C2406/(1+0.13)/VLOOKUP(A2406,[1]选股结果!$A$2:$AX$3002,3,FALSE)</f>
        <v>0.710140035746248</v>
      </c>
      <c r="AF2406" s="12">
        <f>(S2406/(1+0.1)+Z2406)/(VLOOKUP(A2406,[1]选股结果!$A$2:$AY$3002,51,FALSE))</f>
        <v>0.816564515571648</v>
      </c>
      <c r="AG2406" s="16"/>
      <c r="AH2406" s="12">
        <f>AD2406/VLOOKUP(A2406,[1]选股结果!$A$2:$AX$3002,35,FALSE)</f>
        <v>-12.9871200782514</v>
      </c>
      <c r="AI2406" s="10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S2406/(1+0.13)+Z2406)</f>
        <v>58580597.3783186</v>
      </c>
      <c r="AJ2406" s="10">
        <f t="shared" si="157"/>
        <v>-106994939.198319</v>
      </c>
      <c r="AK2406" s="18">
        <f>AD2406-VLOOKUP(A2406,[2]选股结果!$A$2:$G$4900,7,FALSE)</f>
        <v>-48419966.95</v>
      </c>
    </row>
    <row r="2407" spans="1:37">
      <c r="A2407" s="5" t="s">
        <v>4847</v>
      </c>
      <c r="B2407" s="5" t="s">
        <v>4848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/>
      <c r="L2407" s="6">
        <v>0</v>
      </c>
      <c r="M2407" s="6">
        <v>0</v>
      </c>
      <c r="N2407" s="6"/>
      <c r="O2407" s="6">
        <v>0</v>
      </c>
      <c r="P2407" s="6">
        <v>15976927.64</v>
      </c>
      <c r="Q2407" s="6">
        <v>34193845.64</v>
      </c>
      <c r="R2407" s="6"/>
      <c r="S2407" s="6">
        <v>191284125.77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45752412.97</v>
      </c>
      <c r="AA2407" s="6">
        <v>130631004.8</v>
      </c>
      <c r="AB2407" s="10">
        <f t="shared" si="160"/>
        <v>367465136.03</v>
      </c>
      <c r="AC2407" s="10">
        <f t="shared" si="158"/>
        <v>383644471.18</v>
      </c>
      <c r="AD2407" s="10">
        <f t="shared" si="159"/>
        <v>-16179335.15</v>
      </c>
      <c r="AE2407" s="12">
        <f>C2407/(1+0.13)/VLOOKUP(A2407,[1]选股结果!$A$2:$AX$3002,3,FALSE)</f>
        <v>0.880137238604452</v>
      </c>
      <c r="AF2407" s="12">
        <f>(S2407/(1+0.1)+Z2407)/(VLOOKUP(A2407,[1]选股结果!$A$2:$AY$3002,51,FALSE))</f>
        <v>0.695973484822097</v>
      </c>
      <c r="AG2407" s="16"/>
      <c r="AH2407" s="12">
        <f>AD2407/VLOOKUP(A2407,[1]选股结果!$A$2:$AX$3002,35,FALSE)</f>
        <v>-0.837355396877182</v>
      </c>
      <c r="AI2407" s="10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S2407/(1+0.13)+Z2407)</f>
        <v>100566497.42292</v>
      </c>
      <c r="AJ2407" s="10">
        <f t="shared" si="157"/>
        <v>-116745832.57292</v>
      </c>
      <c r="AK2407" s="18">
        <f>AD2407-VLOOKUP(A2407,[2]选股结果!$A$2:$G$4900,7,FALSE)</f>
        <v>-16179335.15</v>
      </c>
    </row>
    <row r="2408" spans="1:37">
      <c r="A2408" s="5" t="s">
        <v>4849</v>
      </c>
      <c r="B2408" s="5" t="s">
        <v>4850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/>
      <c r="L2408" s="6">
        <v>0</v>
      </c>
      <c r="M2408" s="6">
        <v>0</v>
      </c>
      <c r="N2408" s="6"/>
      <c r="O2408" s="6">
        <v>0</v>
      </c>
      <c r="P2408" s="6">
        <v>74411856.79</v>
      </c>
      <c r="Q2408" s="6">
        <v>15861817.8</v>
      </c>
      <c r="R2408" s="6"/>
      <c r="S2408" s="6">
        <v>748974535.49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213717963</v>
      </c>
      <c r="AA2408" s="6">
        <v>89152492.33</v>
      </c>
      <c r="AB2408" s="10">
        <f t="shared" si="160"/>
        <v>1143139697.94</v>
      </c>
      <c r="AC2408" s="10">
        <f t="shared" si="158"/>
        <v>1126256847.61</v>
      </c>
      <c r="AD2408" s="10">
        <f t="shared" si="159"/>
        <v>16882850.3299999</v>
      </c>
      <c r="AE2408" s="12">
        <f>C2408/(1+0.13)/VLOOKUP(A2408,[1]选股结果!$A$2:$AX$3002,3,FALSE)</f>
        <v>0.95034825664952</v>
      </c>
      <c r="AF2408" s="12">
        <f>(S2408/(1+0.1)+Z2408)/(VLOOKUP(A2408,[1]选股结果!$A$2:$AY$3002,51,FALSE))</f>
        <v>0.971558780106612</v>
      </c>
      <c r="AG2408" s="16"/>
      <c r="AH2408" s="12">
        <f>AD2408/VLOOKUP(A2408,[1]选股结果!$A$2:$AX$3002,35,FALSE)</f>
        <v>0.185659097595231</v>
      </c>
      <c r="AI2408" s="10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S2408/(1+0.13)+Z2408)</f>
        <v>44265075.967522</v>
      </c>
      <c r="AJ2408" s="10">
        <f t="shared" si="157"/>
        <v>-27382225.6375221</v>
      </c>
      <c r="AK2408" s="18">
        <f>AD2408-VLOOKUP(A2408,[2]选股结果!$A$2:$G$4900,7,FALSE)</f>
        <v>-37394891.5600001</v>
      </c>
    </row>
    <row r="2409" spans="1:37">
      <c r="A2409" s="5" t="s">
        <v>4851</v>
      </c>
      <c r="B2409" s="5" t="s">
        <v>4852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/>
      <c r="L2409" s="6">
        <v>0</v>
      </c>
      <c r="M2409" s="6">
        <v>0</v>
      </c>
      <c r="N2409" s="6"/>
      <c r="O2409" s="6">
        <v>0</v>
      </c>
      <c r="P2409" s="6">
        <v>38094809.92</v>
      </c>
      <c r="Q2409" s="6">
        <v>7398187.66</v>
      </c>
      <c r="R2409" s="6"/>
      <c r="S2409" s="6">
        <v>154653686.32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28591655.69</v>
      </c>
      <c r="AA2409" s="6">
        <v>22099173.29</v>
      </c>
      <c r="AB2409" s="10">
        <f t="shared" si="160"/>
        <v>359896328.73</v>
      </c>
      <c r="AC2409" s="10">
        <f t="shared" si="158"/>
        <v>243439325.22</v>
      </c>
      <c r="AD2409" s="10">
        <f t="shared" si="159"/>
        <v>116457003.51</v>
      </c>
      <c r="AE2409" s="12">
        <f>C2409/(1+0.13)/VLOOKUP(A2409,[1]选股结果!$A$2:$AX$3002,3,FALSE)</f>
        <v>0.492510663006703</v>
      </c>
      <c r="AF2409" s="12">
        <f>(S2409/(1+0.1)+Z2409)/(VLOOKUP(A2409,[1]选股结果!$A$2:$AY$3002,51,FALSE))</f>
        <v>0.418378420195057</v>
      </c>
      <c r="AG2409" s="16"/>
      <c r="AH2409" s="12">
        <f>AD2409/VLOOKUP(A2409,[1]选股结果!$A$2:$AX$3002,35,FALSE)</f>
        <v>0.510169875493683</v>
      </c>
      <c r="AI2409" s="10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S2409/(1+0.13)+Z2409)</f>
        <v>238931575.880266</v>
      </c>
      <c r="AJ2409" s="10">
        <f t="shared" si="157"/>
        <v>-122474572.370265</v>
      </c>
      <c r="AK2409" s="18">
        <f>AD2409-VLOOKUP(A2409,[2]选股结果!$A$2:$G$4900,7,FALSE)</f>
        <v>117429265.09</v>
      </c>
    </row>
    <row r="2410" spans="1:37">
      <c r="A2410" s="5" t="s">
        <v>4853</v>
      </c>
      <c r="B2410" s="5" t="s">
        <v>4854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/>
      <c r="L2410" s="6">
        <v>0</v>
      </c>
      <c r="M2410" s="6">
        <v>0</v>
      </c>
      <c r="N2410" s="6"/>
      <c r="O2410" s="6">
        <v>0</v>
      </c>
      <c r="P2410" s="6">
        <v>699925602.46</v>
      </c>
      <c r="Q2410" s="6">
        <v>242171223.86</v>
      </c>
      <c r="R2410" s="6"/>
      <c r="S2410" s="6">
        <v>2690552173.83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170147512.6</v>
      </c>
      <c r="AA2410" s="6">
        <v>393900250.1</v>
      </c>
      <c r="AB2410" s="10">
        <f t="shared" si="160"/>
        <v>4055801447.27</v>
      </c>
      <c r="AC2410" s="10">
        <f t="shared" si="158"/>
        <v>3954525538.99</v>
      </c>
      <c r="AD2410" s="10">
        <f t="shared" si="159"/>
        <v>101275908.28</v>
      </c>
      <c r="AE2410" s="12">
        <f>C2410/(1+0.13)/VLOOKUP(A2410,[1]选股结果!$A$2:$AX$3002,3,FALSE)</f>
        <v>0.673381731779498</v>
      </c>
      <c r="AF2410" s="12">
        <f>(S2410/(1+0.1)+Z2410)/(VLOOKUP(A2410,[1]选股结果!$A$2:$AY$3002,51,FALSE))</f>
        <v>0.778354574964828</v>
      </c>
      <c r="AG2410" s="16"/>
      <c r="AH2410" s="12">
        <f>AD2410/VLOOKUP(A2410,[1]选股结果!$A$2:$AX$3002,35,FALSE)</f>
        <v>0.0666890636703847</v>
      </c>
      <c r="AI2410" s="10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S2410/(1+0.13)+Z2410)</f>
        <v>809902637.121593</v>
      </c>
      <c r="AJ2410" s="10">
        <f t="shared" si="157"/>
        <v>-708626728.841593</v>
      </c>
      <c r="AK2410" s="18">
        <f>AD2410-VLOOKUP(A2410,[2]选股结果!$A$2:$G$4900,7,FALSE)</f>
        <v>99814821.0200002</v>
      </c>
    </row>
    <row r="2411" spans="1:37">
      <c r="A2411" s="5" t="s">
        <v>4855</v>
      </c>
      <c r="B2411" s="5" t="s">
        <v>4856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/>
      <c r="L2411" s="6">
        <v>0</v>
      </c>
      <c r="M2411" s="6">
        <v>0</v>
      </c>
      <c r="N2411" s="6"/>
      <c r="O2411" s="6">
        <v>0</v>
      </c>
      <c r="P2411" s="6">
        <v>89218491.55</v>
      </c>
      <c r="Q2411" s="6">
        <v>26310000.18</v>
      </c>
      <c r="R2411" s="6"/>
      <c r="S2411" s="6">
        <v>834582120.66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282051082.01</v>
      </c>
      <c r="AA2411" s="6">
        <v>128552334.6</v>
      </c>
      <c r="AB2411" s="10">
        <f t="shared" si="160"/>
        <v>1366495521.47</v>
      </c>
      <c r="AC2411" s="10">
        <f t="shared" si="158"/>
        <v>1334404028.82</v>
      </c>
      <c r="AD2411" s="10">
        <f t="shared" si="159"/>
        <v>32091492.6500001</v>
      </c>
      <c r="AE2411" s="12">
        <f>C2411/(1+0.13)/VLOOKUP(A2411,[1]选股结果!$A$2:$AX$3002,3,FALSE)</f>
        <v>0.832692515107986</v>
      </c>
      <c r="AF2411" s="12">
        <f>(S2411/(1+0.1)+Z2411)/(VLOOKUP(A2411,[1]选股结果!$A$2:$AY$3002,51,FALSE))</f>
        <v>0.838898211311733</v>
      </c>
      <c r="AG2411" s="16"/>
      <c r="AH2411" s="12">
        <f>AD2411/VLOOKUP(A2411,[1]选股结果!$A$2:$AX$3002,35,FALSE)</f>
        <v>0.276564465699557</v>
      </c>
      <c r="AI2411" s="10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S2411/(1+0.13)+Z2411)</f>
        <v>220010446.578319</v>
      </c>
      <c r="AJ2411" s="10">
        <f t="shared" si="157"/>
        <v>-187918953.928319</v>
      </c>
      <c r="AK2411" s="18">
        <f>AD2411-VLOOKUP(A2411,[2]选股结果!$A$2:$G$4900,7,FALSE)</f>
        <v>32082624.8800001</v>
      </c>
    </row>
    <row r="2412" spans="1:37">
      <c r="A2412" s="5" t="s">
        <v>4857</v>
      </c>
      <c r="B2412" s="5" t="s">
        <v>4858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/>
      <c r="L2412" s="6">
        <v>0</v>
      </c>
      <c r="M2412" s="6">
        <v>0</v>
      </c>
      <c r="N2412" s="6"/>
      <c r="O2412" s="6">
        <v>0</v>
      </c>
      <c r="P2412" s="6">
        <v>31274018.04</v>
      </c>
      <c r="Q2412" s="6">
        <v>1299919.89</v>
      </c>
      <c r="R2412" s="6"/>
      <c r="S2412" s="6">
        <v>406921047.8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69389171.28</v>
      </c>
      <c r="AA2412" s="6">
        <v>8958062.44</v>
      </c>
      <c r="AB2412" s="10">
        <f t="shared" si="160"/>
        <v>558411545.16</v>
      </c>
      <c r="AC2412" s="10">
        <f t="shared" si="158"/>
        <v>516542299.56</v>
      </c>
      <c r="AD2412" s="10">
        <f t="shared" si="159"/>
        <v>41869245.5999999</v>
      </c>
      <c r="AE2412" s="12">
        <f>C2412/(1+0.13)/VLOOKUP(A2412,[1]选股结果!$A$2:$AX$3002,3,FALSE)</f>
        <v>1.06758169938425</v>
      </c>
      <c r="AF2412" s="12">
        <f>(S2412/(1+0.1)+Z2412)/(VLOOKUP(A2412,[1]选股结果!$A$2:$AY$3002,51,FALSE))</f>
        <v>1.01562479092705</v>
      </c>
      <c r="AG2412" s="16"/>
      <c r="AH2412" s="12">
        <f>AD2412/VLOOKUP(A2412,[1]选股结果!$A$2:$AX$3002,35,FALSE)</f>
        <v>1.65844260646258</v>
      </c>
      <c r="AI2412" s="10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S2412/(1+0.13)+Z2412)</f>
        <v>3062463.19309723</v>
      </c>
      <c r="AJ2412" s="10">
        <f t="shared" si="157"/>
        <v>38806782.4069027</v>
      </c>
      <c r="AK2412" s="18">
        <f>AD2412-VLOOKUP(A2412,[2]选股结果!$A$2:$G$4900,7,FALSE)</f>
        <v>42139554.8899999</v>
      </c>
    </row>
    <row r="2413" spans="1:37">
      <c r="A2413" s="5" t="s">
        <v>4859</v>
      </c>
      <c r="B2413" s="5" t="s">
        <v>4860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/>
      <c r="L2413" s="6">
        <v>0</v>
      </c>
      <c r="M2413" s="6">
        <v>0</v>
      </c>
      <c r="N2413" s="6"/>
      <c r="O2413" s="6">
        <v>0</v>
      </c>
      <c r="P2413" s="6">
        <v>244482507.74</v>
      </c>
      <c r="Q2413" s="6">
        <v>124247401.05</v>
      </c>
      <c r="R2413" s="6"/>
      <c r="S2413" s="6">
        <v>2722047822.63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1104820831.24</v>
      </c>
      <c r="AA2413" s="6">
        <v>667635278.15</v>
      </c>
      <c r="AB2413" s="10">
        <f t="shared" si="160"/>
        <v>4539654804.24</v>
      </c>
      <c r="AC2413" s="10">
        <f t="shared" si="158"/>
        <v>4738986439.76</v>
      </c>
      <c r="AD2413" s="10">
        <f t="shared" si="159"/>
        <v>-199331635.52</v>
      </c>
      <c r="AE2413" s="12">
        <f>C2413/(1+0.13)/VLOOKUP(A2413,[1]选股结果!$A$2:$AX$3002,3,FALSE)</f>
        <v>0.943808161588782</v>
      </c>
      <c r="AF2413" s="12">
        <f>(S2413/(1+0.1)+Z2413)/(VLOOKUP(A2413,[1]选股结果!$A$2:$AY$3002,51,FALSE))</f>
        <v>0.937639470696342</v>
      </c>
      <c r="AG2413" s="16"/>
      <c r="AH2413" s="12">
        <f>AD2413/VLOOKUP(A2413,[1]选股结果!$A$2:$AX$3002,35,FALSE)</f>
        <v>-0.419609060990653</v>
      </c>
      <c r="AI2413" s="10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S2413/(1+0.13)+Z2413)</f>
        <v>303756448.536371</v>
      </c>
      <c r="AJ2413" s="10">
        <f t="shared" si="157"/>
        <v>-503088084.056371</v>
      </c>
      <c r="AK2413" s="18">
        <f>AD2413-VLOOKUP(A2413,[2]选股结果!$A$2:$G$4900,7,FALSE)</f>
        <v>-198416266.249999</v>
      </c>
    </row>
    <row r="2414" spans="1:37">
      <c r="A2414" s="5" t="s">
        <v>4861</v>
      </c>
      <c r="B2414" s="5" t="s">
        <v>4862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/>
      <c r="L2414" s="6">
        <v>0</v>
      </c>
      <c r="M2414" s="6">
        <v>0</v>
      </c>
      <c r="N2414" s="6"/>
      <c r="O2414" s="6">
        <v>0</v>
      </c>
      <c r="P2414" s="6">
        <v>15128065.72</v>
      </c>
      <c r="Q2414" s="6">
        <v>277039833.12</v>
      </c>
      <c r="R2414" s="6"/>
      <c r="S2414" s="6">
        <v>1088188003.81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303067490.06</v>
      </c>
      <c r="AA2414" s="6">
        <v>406436410.96</v>
      </c>
      <c r="AB2414" s="10">
        <f t="shared" si="160"/>
        <v>1846874206.43</v>
      </c>
      <c r="AC2414" s="10">
        <f t="shared" si="158"/>
        <v>1812819970.55</v>
      </c>
      <c r="AD2414" s="10">
        <f t="shared" si="159"/>
        <v>34054235.8799999</v>
      </c>
      <c r="AE2414" s="12">
        <f>C2414/(1+0.13)/VLOOKUP(A2414,[1]选股结果!$A$2:$AX$3002,3,FALSE)</f>
        <v>0.960801738178572</v>
      </c>
      <c r="AF2414" s="12">
        <f>(S2414/(1+0.1)+Z2414)/(VLOOKUP(A2414,[1]选股结果!$A$2:$AY$3002,51,FALSE))</f>
        <v>0.957370473476048</v>
      </c>
      <c r="AG2414" s="16"/>
      <c r="AH2414" s="12">
        <f>AD2414/VLOOKUP(A2414,[1]选股结果!$A$2:$AX$3002,35,FALSE)</f>
        <v>1.77373092948087</v>
      </c>
      <c r="AI2414" s="10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S2414/(1+0.13)+Z2414)</f>
        <v>83808068.8198233</v>
      </c>
      <c r="AJ2414" s="10">
        <f t="shared" si="157"/>
        <v>-49753832.9398234</v>
      </c>
      <c r="AK2414" s="18">
        <f>AD2414-VLOOKUP(A2414,[2]选股结果!$A$2:$G$4900,7,FALSE)</f>
        <v>34161064.3899999</v>
      </c>
    </row>
    <row r="2415" spans="1:37">
      <c r="A2415" s="5" t="s">
        <v>4863</v>
      </c>
      <c r="B2415" s="5" t="s">
        <v>4864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/>
      <c r="L2415" s="6">
        <v>0</v>
      </c>
      <c r="M2415" s="6">
        <v>0</v>
      </c>
      <c r="N2415" s="6"/>
      <c r="O2415" s="6">
        <v>0</v>
      </c>
      <c r="P2415" s="6">
        <v>40085616.31</v>
      </c>
      <c r="Q2415" s="6">
        <v>14462439.37</v>
      </c>
      <c r="R2415" s="6"/>
      <c r="S2415" s="6">
        <v>1437694140.21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57271602.18</v>
      </c>
      <c r="AA2415" s="6">
        <v>85081168.01</v>
      </c>
      <c r="AB2415" s="10">
        <f t="shared" si="160"/>
        <v>1674877340.03</v>
      </c>
      <c r="AC2415" s="10">
        <f t="shared" si="158"/>
        <v>1620132526.71</v>
      </c>
      <c r="AD2415" s="10">
        <f t="shared" si="159"/>
        <v>54744813.3199999</v>
      </c>
      <c r="AE2415" s="12">
        <f>C2415/(1+0.13)/VLOOKUP(A2415,[1]选股结果!$A$2:$AX$3002,3,FALSE)</f>
        <v>0.887950733236394</v>
      </c>
      <c r="AF2415" s="12">
        <f>(S2415/(1+0.1)+Z2415)/(VLOOKUP(A2415,[1]选股结果!$A$2:$AY$3002,51,FALSE))</f>
        <v>0.909242550034273</v>
      </c>
      <c r="AG2415" s="16"/>
      <c r="AH2415" s="12">
        <f>AD2415/VLOOKUP(A2415,[1]选股结果!$A$2:$AX$3002,35,FALSE)</f>
        <v>0.336783256666365</v>
      </c>
      <c r="AI2415" s="10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S2415/(1+0.13)+Z2415)</f>
        <v>170875319.739115</v>
      </c>
      <c r="AJ2415" s="10">
        <f t="shared" si="157"/>
        <v>-116130506.419115</v>
      </c>
      <c r="AK2415" s="18">
        <f>AD2415-VLOOKUP(A2415,[2]选股结果!$A$2:$G$4900,7,FALSE)</f>
        <v>53049992.9399999</v>
      </c>
    </row>
    <row r="2416" spans="1:37">
      <c r="A2416" s="5" t="s">
        <v>4865</v>
      </c>
      <c r="B2416" s="5" t="s">
        <v>4866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/>
      <c r="L2416" s="6">
        <v>0</v>
      </c>
      <c r="M2416" s="6">
        <v>0</v>
      </c>
      <c r="N2416" s="6"/>
      <c r="O2416" s="6">
        <v>0</v>
      </c>
      <c r="P2416" s="6">
        <v>89331357.61</v>
      </c>
      <c r="Q2416" s="6">
        <v>20615458</v>
      </c>
      <c r="R2416" s="6"/>
      <c r="S2416" s="6">
        <v>856488233.75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182522662.72</v>
      </c>
      <c r="AA2416" s="6">
        <v>150256756.1</v>
      </c>
      <c r="AB2416" s="10">
        <f t="shared" si="160"/>
        <v>1440138987.57</v>
      </c>
      <c r="AC2416" s="10">
        <f t="shared" si="158"/>
        <v>1278599010.18</v>
      </c>
      <c r="AD2416" s="10">
        <f t="shared" si="159"/>
        <v>161539977.39</v>
      </c>
      <c r="AE2416" s="12">
        <f>C2416/(1+0.13)/VLOOKUP(A2416,[1]选股结果!$A$2:$AX$3002,3,FALSE)</f>
        <v>0.900514055469543</v>
      </c>
      <c r="AF2416" s="12">
        <f>(S2416/(1+0.1)+Z2416)/(VLOOKUP(A2416,[1]选股结果!$A$2:$AY$3002,51,FALSE))</f>
        <v>0.79893624469073</v>
      </c>
      <c r="AG2416" s="16"/>
      <c r="AH2416" s="12">
        <f>AD2416/VLOOKUP(A2416,[1]选股结果!$A$2:$AX$3002,35,FALSE)</f>
        <v>1.24411206000216</v>
      </c>
      <c r="AI2416" s="10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S2416/(1+0.13)+Z2416)</f>
        <v>262558229.020708</v>
      </c>
      <c r="AJ2416" s="10">
        <f t="shared" si="157"/>
        <v>-101018251.630708</v>
      </c>
      <c r="AK2416" s="18">
        <f>AD2416-VLOOKUP(A2416,[2]选股结果!$A$2:$G$4900,7,FALSE)</f>
        <v>162034202.17</v>
      </c>
    </row>
    <row r="2417" spans="1:37">
      <c r="A2417" s="5" t="s">
        <v>4867</v>
      </c>
      <c r="B2417" s="5" t="s">
        <v>4868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/>
      <c r="L2417" s="6">
        <v>0</v>
      </c>
      <c r="M2417" s="6">
        <v>0</v>
      </c>
      <c r="N2417" s="6"/>
      <c r="O2417" s="6">
        <v>0</v>
      </c>
      <c r="P2417" s="6">
        <v>95094388.75</v>
      </c>
      <c r="Q2417" s="6">
        <v>20713094.98</v>
      </c>
      <c r="R2417" s="6"/>
      <c r="S2417" s="6">
        <v>522999132.49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161479218.84</v>
      </c>
      <c r="AA2417" s="6">
        <v>24198997.03</v>
      </c>
      <c r="AB2417" s="10">
        <f t="shared" si="160"/>
        <v>995168931.49</v>
      </c>
      <c r="AC2417" s="10">
        <f t="shared" si="158"/>
        <v>803771737.11</v>
      </c>
      <c r="AD2417" s="10">
        <f t="shared" si="159"/>
        <v>191397194.38</v>
      </c>
      <c r="AE2417" s="12">
        <f>C2417/(1+0.13)/VLOOKUP(A2417,[1]选股结果!$A$2:$AX$3002,3,FALSE)</f>
        <v>0.855025104354974</v>
      </c>
      <c r="AF2417" s="12">
        <f>(S2417/(1+0.1)+Z2417)/(VLOOKUP(A2417,[1]选股结果!$A$2:$AY$3002,51,FALSE))</f>
        <v>0.766622744588756</v>
      </c>
      <c r="AG2417" s="16"/>
      <c r="AH2417" s="12">
        <f>AD2417/VLOOKUP(A2417,[1]选股结果!$A$2:$AX$3002,35,FALSE)</f>
        <v>1.56168299452922</v>
      </c>
      <c r="AI2417" s="10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S2417/(1+0.13)+Z2417)</f>
        <v>206519430.570885</v>
      </c>
      <c r="AJ2417" s="10">
        <f t="shared" si="157"/>
        <v>-15122236.1908849</v>
      </c>
      <c r="AK2417" s="18">
        <f>AD2417-VLOOKUP(A2417,[2]选股结果!$A$2:$G$4900,7,FALSE)</f>
        <v>191385657.63</v>
      </c>
    </row>
    <row r="2418" spans="1:37">
      <c r="A2418" s="5" t="s">
        <v>4869</v>
      </c>
      <c r="B2418" s="5" t="s">
        <v>4870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/>
      <c r="L2418" s="6">
        <v>0</v>
      </c>
      <c r="M2418" s="6">
        <v>0</v>
      </c>
      <c r="N2418" s="6"/>
      <c r="O2418" s="6">
        <v>0</v>
      </c>
      <c r="P2418" s="6">
        <v>65495489.55</v>
      </c>
      <c r="Q2418" s="6">
        <v>28755722.32</v>
      </c>
      <c r="R2418" s="6"/>
      <c r="S2418" s="6">
        <v>86931889.12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98958974.63</v>
      </c>
      <c r="AA2418" s="6">
        <v>232122599.08</v>
      </c>
      <c r="AB2418" s="10">
        <f t="shared" si="160"/>
        <v>523115918.1</v>
      </c>
      <c r="AC2418" s="10">
        <f t="shared" si="158"/>
        <v>483508952.38</v>
      </c>
      <c r="AD2418" s="10">
        <f t="shared" si="159"/>
        <v>39606965.7199999</v>
      </c>
      <c r="AE2418" s="12">
        <f>C2418/(1+0.13)/VLOOKUP(A2418,[1]选股结果!$A$2:$AX$3002,3,FALSE)</f>
        <v>0.924711845865543</v>
      </c>
      <c r="AF2418" s="12">
        <f>(S2418/(1+0.1)+Z2418)/(VLOOKUP(A2418,[1]选股结果!$A$2:$AY$3002,51,FALSE))</f>
        <v>0.413681782907653</v>
      </c>
      <c r="AG2418" s="16"/>
      <c r="AH2418" s="12">
        <f>AD2418/VLOOKUP(A2418,[1]选股结果!$A$2:$AX$3002,35,FALSE)</f>
        <v>1.15088863299764</v>
      </c>
      <c r="AI2418" s="10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S2418/(1+0.13)+Z2418)</f>
        <v>254363480.242566</v>
      </c>
      <c r="AJ2418" s="10">
        <f t="shared" si="157"/>
        <v>-214756514.522566</v>
      </c>
      <c r="AK2418" s="18">
        <f>AD2418-VLOOKUP(A2418,[2]选股结果!$A$2:$G$4900,7,FALSE)</f>
        <v>39599676.3499999</v>
      </c>
    </row>
    <row r="2419" spans="1:37">
      <c r="A2419" s="5" t="s">
        <v>4871</v>
      </c>
      <c r="B2419" s="5" t="s">
        <v>4872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/>
      <c r="L2419" s="6">
        <v>0</v>
      </c>
      <c r="M2419" s="6">
        <v>0</v>
      </c>
      <c r="N2419" s="6"/>
      <c r="O2419" s="6">
        <v>0</v>
      </c>
      <c r="P2419" s="6">
        <v>83168593.3</v>
      </c>
      <c r="Q2419" s="6">
        <v>70147956.54</v>
      </c>
      <c r="R2419" s="6"/>
      <c r="S2419" s="6">
        <v>1993034759.46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323075033.01</v>
      </c>
      <c r="AA2419" s="6">
        <v>142288087.03</v>
      </c>
      <c r="AB2419" s="10">
        <f t="shared" si="160"/>
        <v>2457574339.07</v>
      </c>
      <c r="AC2419" s="10">
        <f t="shared" si="158"/>
        <v>2541566472.8</v>
      </c>
      <c r="AD2419" s="10">
        <f t="shared" si="159"/>
        <v>-83992133.7300005</v>
      </c>
      <c r="AE2419" s="12">
        <f>C2419/(1+0.13)/VLOOKUP(A2419,[1]选股结果!$A$2:$AX$3002,3,FALSE)</f>
        <v>0.77214094407663</v>
      </c>
      <c r="AF2419" s="12">
        <f>(S2419/(1+0.1)+Z2419)/(VLOOKUP(A2419,[1]选股结果!$A$2:$AY$3002,51,FALSE))</f>
        <v>0.853815143612043</v>
      </c>
      <c r="AG2419" s="16"/>
      <c r="AH2419" s="12">
        <f>AD2419/VLOOKUP(A2419,[1]选股结果!$A$2:$AX$3002,35,FALSE)</f>
        <v>-1.0924560187473</v>
      </c>
      <c r="AI2419" s="10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S2419/(1+0.13)+Z2419)</f>
        <v>413630599.606637</v>
      </c>
      <c r="AJ2419" s="10">
        <f t="shared" si="157"/>
        <v>-497622733.336637</v>
      </c>
      <c r="AK2419" s="18">
        <f>AD2419-VLOOKUP(A2419,[2]选股结果!$A$2:$G$4900,7,FALSE)</f>
        <v>-83945217.2600005</v>
      </c>
    </row>
    <row r="2420" spans="1:37">
      <c r="A2420" s="5" t="s">
        <v>4873</v>
      </c>
      <c r="B2420" s="5" t="s">
        <v>4874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/>
      <c r="L2420" s="6">
        <v>0</v>
      </c>
      <c r="M2420" s="6">
        <v>0</v>
      </c>
      <c r="N2420" s="6"/>
      <c r="O2420" s="6">
        <v>0</v>
      </c>
      <c r="P2420" s="6">
        <v>43007983.17</v>
      </c>
      <c r="Q2420" s="6">
        <v>149378174.95</v>
      </c>
      <c r="R2420" s="6"/>
      <c r="S2420" s="6">
        <v>141718124.84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914800542.07</v>
      </c>
      <c r="AA2420" s="6">
        <v>182709212.17</v>
      </c>
      <c r="AB2420" s="10">
        <f t="shared" si="160"/>
        <v>1092068241.27</v>
      </c>
      <c r="AC2420" s="10">
        <f t="shared" si="158"/>
        <v>1282235862.25</v>
      </c>
      <c r="AD2420" s="10">
        <f t="shared" si="159"/>
        <v>-190167620.98</v>
      </c>
      <c r="AE2420" s="12">
        <f>C2420/(1+0.13)/VLOOKUP(A2420,[1]选股结果!$A$2:$AX$3002,3,FALSE)</f>
        <v>0.81214635118302</v>
      </c>
      <c r="AF2420" s="12">
        <f>(S2420/(1+0.1)+Z2420)/(VLOOKUP(A2420,[1]选股结果!$A$2:$AY$3002,51,FALSE))</f>
        <v>1.05995799476317</v>
      </c>
      <c r="AG2420" s="16"/>
      <c r="AH2420" s="12">
        <f>AD2420/VLOOKUP(A2420,[1]选股结果!$A$2:$AX$3002,35,FALSE)</f>
        <v>-2.08513645175136</v>
      </c>
      <c r="AI2420" s="10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S2420/(1+0.13)+Z2420)</f>
        <v>-55614284.1099116</v>
      </c>
      <c r="AJ2420" s="10">
        <f t="shared" si="157"/>
        <v>-134553336.870089</v>
      </c>
      <c r="AK2420" s="18">
        <f>AD2420-VLOOKUP(A2420,[2]选股结果!$A$2:$G$4900,7,FALSE)</f>
        <v>-183102574.93</v>
      </c>
    </row>
    <row r="2421" spans="1:37">
      <c r="A2421" s="5" t="s">
        <v>4875</v>
      </c>
      <c r="B2421" s="5" t="s">
        <v>4876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/>
      <c r="L2421" s="6">
        <v>0</v>
      </c>
      <c r="M2421" s="6">
        <v>0</v>
      </c>
      <c r="N2421" s="6"/>
      <c r="O2421" s="6">
        <v>0</v>
      </c>
      <c r="P2421" s="6">
        <v>142973528.38</v>
      </c>
      <c r="Q2421" s="6">
        <v>34462573.34</v>
      </c>
      <c r="R2421" s="6"/>
      <c r="S2421" s="6">
        <v>1615077603.61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73147897.17</v>
      </c>
      <c r="AA2421" s="6">
        <v>21599243.65</v>
      </c>
      <c r="AB2421" s="10">
        <f t="shared" si="160"/>
        <v>1756182451.95</v>
      </c>
      <c r="AC2421" s="10">
        <f t="shared" si="158"/>
        <v>1852798272.81</v>
      </c>
      <c r="AD2421" s="10">
        <f t="shared" si="159"/>
        <v>-96615820.8600001</v>
      </c>
      <c r="AE2421" s="12">
        <f>C2421/(1+0.13)/VLOOKUP(A2421,[1]选股结果!$A$2:$AX$3002,3,FALSE)</f>
        <v>0.903161771622137</v>
      </c>
      <c r="AF2421" s="12">
        <f>(S2421/(1+0.1)+Z2421)/(VLOOKUP(A2421,[1]选股结果!$A$2:$AY$3002,51,FALSE))</f>
        <v>1.01084282607102</v>
      </c>
      <c r="AG2421" s="16"/>
      <c r="AH2421" s="12">
        <f>AD2421/VLOOKUP(A2421,[1]选股结果!$A$2:$AX$3002,35,FALSE)</f>
        <v>-1.35865446627756</v>
      </c>
      <c r="AI2421" s="10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S2421/(1+0.13)+Z2421)</f>
        <v>22446290.1459291</v>
      </c>
      <c r="AJ2421" s="10">
        <f t="shared" si="157"/>
        <v>-119062111.005929</v>
      </c>
      <c r="AK2421" s="18">
        <f>AD2421-VLOOKUP(A2421,[2]选股结果!$A$2:$G$4900,7,FALSE)</f>
        <v>-106435893.35</v>
      </c>
    </row>
    <row r="2422" spans="1:37">
      <c r="A2422" s="5" t="s">
        <v>4877</v>
      </c>
      <c r="B2422" s="5" t="s">
        <v>4878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/>
      <c r="L2422" s="6">
        <v>0</v>
      </c>
      <c r="M2422" s="6">
        <v>0</v>
      </c>
      <c r="N2422" s="6"/>
      <c r="O2422" s="6">
        <v>0</v>
      </c>
      <c r="P2422" s="6">
        <v>6347751.26</v>
      </c>
      <c r="Q2422" s="6">
        <v>83778263.85</v>
      </c>
      <c r="R2422" s="6"/>
      <c r="S2422" s="6">
        <v>365651433.22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73599130.7</v>
      </c>
      <c r="AA2422" s="6">
        <v>101044633.87</v>
      </c>
      <c r="AB2422" s="10">
        <f t="shared" si="160"/>
        <v>567980276.73</v>
      </c>
      <c r="AC2422" s="10">
        <f t="shared" si="158"/>
        <v>546642949.05</v>
      </c>
      <c r="AD2422" s="10">
        <f t="shared" si="159"/>
        <v>21337327.6800001</v>
      </c>
      <c r="AE2422" s="12">
        <f>C2422/(1+0.13)/VLOOKUP(A2422,[1]选股结果!$A$2:$AX$3002,3,FALSE)</f>
        <v>0.896405263125642</v>
      </c>
      <c r="AF2422" s="12">
        <f>(S2422/(1+0.1)+Z2422)/(VLOOKUP(A2422,[1]选股结果!$A$2:$AY$3002,51,FALSE))</f>
        <v>0.856520495824467</v>
      </c>
      <c r="AG2422" s="16"/>
      <c r="AH2422" s="12">
        <f>AD2422/VLOOKUP(A2422,[1]选股结果!$A$2:$AX$3002,35,FALSE)</f>
        <v>-1.22635930264277</v>
      </c>
      <c r="AI2422" s="10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S2422/(1+0.13)+Z2422)</f>
        <v>76837490.5472566</v>
      </c>
      <c r="AJ2422" s="10">
        <f t="shared" si="157"/>
        <v>-55500162.8672565</v>
      </c>
      <c r="AK2422" s="18">
        <f>AD2422-VLOOKUP(A2422,[2]选股结果!$A$2:$G$4900,7,FALSE)</f>
        <v>20830521.6200001</v>
      </c>
    </row>
    <row r="2423" spans="1:37">
      <c r="A2423" s="5" t="s">
        <v>4879</v>
      </c>
      <c r="B2423" s="5" t="s">
        <v>4880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/>
      <c r="L2423" s="6">
        <v>0</v>
      </c>
      <c r="M2423" s="6">
        <v>0</v>
      </c>
      <c r="N2423" s="6"/>
      <c r="O2423" s="6">
        <v>0</v>
      </c>
      <c r="P2423" s="6">
        <v>32978917.91</v>
      </c>
      <c r="Q2423" s="6">
        <v>15919521.65</v>
      </c>
      <c r="R2423" s="6"/>
      <c r="S2423" s="6">
        <v>709101732.65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182251370.46</v>
      </c>
      <c r="AA2423" s="6">
        <v>44145202.7</v>
      </c>
      <c r="AB2423" s="10">
        <f t="shared" si="160"/>
        <v>1059458771.19</v>
      </c>
      <c r="AC2423" s="10">
        <f t="shared" si="158"/>
        <v>968477223.72</v>
      </c>
      <c r="AD2423" s="10">
        <f t="shared" si="159"/>
        <v>90981547.4699999</v>
      </c>
      <c r="AE2423" s="12">
        <f>C2423/(1+0.13)/VLOOKUP(A2423,[1]选股结果!$A$2:$AX$3002,3,FALSE)</f>
        <v>0.890810510324466</v>
      </c>
      <c r="AF2423" s="12">
        <f>(S2423/(1+0.1)+Z2423)/(VLOOKUP(A2423,[1]选股结果!$A$2:$AY$3002,51,FALSE))</f>
        <v>0.814943735939957</v>
      </c>
      <c r="AG2423" s="16"/>
      <c r="AH2423" s="12">
        <f>AD2423/VLOOKUP(A2423,[1]选股结果!$A$2:$AX$3002,35,FALSE)</f>
        <v>1.91057529684173</v>
      </c>
      <c r="AI2423" s="10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S2423/(1+0.13)+Z2423)</f>
        <v>204883129.407611</v>
      </c>
      <c r="AJ2423" s="10">
        <f t="shared" si="157"/>
        <v>-113901581.937611</v>
      </c>
      <c r="AK2423" s="18">
        <f>AD2423-VLOOKUP(A2423,[2]选股结果!$A$2:$G$4900,7,FALSE)</f>
        <v>108894692.09</v>
      </c>
    </row>
    <row r="2424" spans="1:37">
      <c r="A2424" s="5" t="s">
        <v>4881</v>
      </c>
      <c r="B2424" s="5" t="s">
        <v>4882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/>
      <c r="L2424" s="6">
        <v>0</v>
      </c>
      <c r="M2424" s="6">
        <v>0</v>
      </c>
      <c r="N2424" s="6"/>
      <c r="O2424" s="6">
        <v>0</v>
      </c>
      <c r="P2424" s="6">
        <v>156353283.42</v>
      </c>
      <c r="Q2424" s="6">
        <v>65241146.2</v>
      </c>
      <c r="R2424" s="6"/>
      <c r="S2424" s="6">
        <v>1694094701.57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312163768.19</v>
      </c>
      <c r="AA2424" s="6">
        <v>71566856.21</v>
      </c>
      <c r="AB2424" s="10">
        <f t="shared" si="160"/>
        <v>2317093746.57</v>
      </c>
      <c r="AC2424" s="10">
        <f t="shared" si="158"/>
        <v>2234178609.39</v>
      </c>
      <c r="AD2424" s="10">
        <f t="shared" si="159"/>
        <v>82915137.1799998</v>
      </c>
      <c r="AE2424" s="12">
        <f>C2424/(1+0.13)/VLOOKUP(A2424,[1]选股结果!$A$2:$AX$3002,3,FALSE)</f>
        <v>0.610570950523761</v>
      </c>
      <c r="AF2424" s="12">
        <f>(S2424/(1+0.1)+Z2424)/(VLOOKUP(A2424,[1]选股结果!$A$2:$AY$3002,51,FALSE))</f>
        <v>0.612965036974822</v>
      </c>
      <c r="AG2424" s="16"/>
      <c r="AH2424" s="12">
        <f>AD2424/VLOOKUP(A2424,[1]选股结果!$A$2:$AX$3002,35,FALSE)</f>
        <v>0.398198498780734</v>
      </c>
      <c r="AI2424" s="10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S2424/(1+0.13)+Z2424)</f>
        <v>1210424511.9331</v>
      </c>
      <c r="AJ2424" s="10">
        <f t="shared" si="157"/>
        <v>-1127509374.7531</v>
      </c>
      <c r="AK2424" s="18">
        <f>AD2424-VLOOKUP(A2424,[2]选股结果!$A$2:$G$4900,7,FALSE)</f>
        <v>108178718.33</v>
      </c>
    </row>
    <row r="2425" spans="1:37">
      <c r="A2425" s="5" t="s">
        <v>4883</v>
      </c>
      <c r="B2425" s="5" t="s">
        <v>4884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/>
      <c r="L2425" s="6">
        <v>0</v>
      </c>
      <c r="M2425" s="6">
        <v>0</v>
      </c>
      <c r="N2425" s="6"/>
      <c r="O2425" s="6">
        <v>0</v>
      </c>
      <c r="P2425" s="6">
        <v>99767043.92</v>
      </c>
      <c r="Q2425" s="6">
        <v>88731472.65</v>
      </c>
      <c r="R2425" s="6"/>
      <c r="S2425" s="6">
        <v>1755338865.4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462385730.16</v>
      </c>
      <c r="AA2425" s="6">
        <v>222858033.07</v>
      </c>
      <c r="AB2425" s="10">
        <f t="shared" si="160"/>
        <v>2688726324.27</v>
      </c>
      <c r="AC2425" s="10">
        <f t="shared" si="158"/>
        <v>2540349672.55</v>
      </c>
      <c r="AD2425" s="10">
        <f t="shared" si="159"/>
        <v>148376651.72</v>
      </c>
      <c r="AE2425" s="12">
        <f>C2425/(1+0.13)/VLOOKUP(A2425,[1]选股结果!$A$2:$AX$3002,3,FALSE)</f>
        <v>1.03665733726892</v>
      </c>
      <c r="AF2425" s="12">
        <f>(S2425/(1+0.1)+Z2425)/(VLOOKUP(A2425,[1]选股结果!$A$2:$AY$3002,51,FALSE))</f>
        <v>0.977723886063661</v>
      </c>
      <c r="AG2425" s="16"/>
      <c r="AH2425" s="12">
        <f>AD2425/VLOOKUP(A2425,[1]选股结果!$A$2:$AX$3002,35,FALSE)</f>
        <v>1.2496374804757</v>
      </c>
      <c r="AI2425" s="10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S2425/(1+0.13)+Z2425)</f>
        <v>89257499.9323006</v>
      </c>
      <c r="AJ2425" s="10">
        <f t="shared" si="157"/>
        <v>59119151.7876992</v>
      </c>
      <c r="AK2425" s="18">
        <f>AD2425-VLOOKUP(A2425,[2]选股结果!$A$2:$G$4900,7,FALSE)</f>
        <v>148370488.19</v>
      </c>
    </row>
    <row r="2426" spans="1:37">
      <c r="A2426" s="5" t="s">
        <v>4885</v>
      </c>
      <c r="B2426" s="5" t="s">
        <v>4886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/>
      <c r="L2426" s="6">
        <v>0</v>
      </c>
      <c r="M2426" s="6">
        <v>0</v>
      </c>
      <c r="N2426" s="6"/>
      <c r="O2426" s="6">
        <v>0</v>
      </c>
      <c r="P2426" s="6">
        <v>67604254.04</v>
      </c>
      <c r="Q2426" s="6">
        <v>72807716.19</v>
      </c>
      <c r="R2426" s="6"/>
      <c r="S2426" s="6">
        <v>1072729506.66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84456854.42</v>
      </c>
      <c r="AA2426" s="6">
        <v>114994138.66</v>
      </c>
      <c r="AB2426" s="10">
        <f t="shared" si="160"/>
        <v>1299430892.82</v>
      </c>
      <c r="AC2426" s="10">
        <f t="shared" si="158"/>
        <v>1339784753.78</v>
      </c>
      <c r="AD2426" s="10">
        <f t="shared" si="159"/>
        <v>-40353860.9599998</v>
      </c>
      <c r="AE2426" s="12">
        <f>C2426/(1+0.13)/VLOOKUP(A2426,[1]选股结果!$A$2:$AX$3002,3,FALSE)</f>
        <v>0.612341764768498</v>
      </c>
      <c r="AF2426" s="12">
        <f>(S2426/(1+0.1)+Z2426)/(VLOOKUP(A2426,[1]选股结果!$A$2:$AY$3002,51,FALSE))</f>
        <v>0.6956508694099</v>
      </c>
      <c r="AG2426" s="16"/>
      <c r="AH2426" s="12">
        <f>AD2426/VLOOKUP(A2426,[1]选股结果!$A$2:$AX$3002,35,FALSE)</f>
        <v>-0.118535263826358</v>
      </c>
      <c r="AI2426" s="10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S2426/(1+0.13)+Z2426)</f>
        <v>489497006.273274</v>
      </c>
      <c r="AJ2426" s="10">
        <f t="shared" si="157"/>
        <v>-529850867.233274</v>
      </c>
      <c r="AK2426" s="18">
        <f>AD2426-VLOOKUP(A2426,[2]选股结果!$A$2:$G$4900,7,FALSE)</f>
        <v>87914896.2700002</v>
      </c>
    </row>
    <row r="2427" spans="1:37">
      <c r="A2427" s="5" t="s">
        <v>4887</v>
      </c>
      <c r="B2427" s="5" t="s">
        <v>4888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/>
      <c r="L2427" s="6">
        <v>0</v>
      </c>
      <c r="M2427" s="6">
        <v>0</v>
      </c>
      <c r="N2427" s="6"/>
      <c r="O2427" s="6">
        <v>0</v>
      </c>
      <c r="P2427" s="6">
        <v>53831339.59</v>
      </c>
      <c r="Q2427" s="6">
        <v>11372814.89</v>
      </c>
      <c r="R2427" s="6"/>
      <c r="S2427" s="6">
        <v>210638843.69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242031069.32</v>
      </c>
      <c r="AA2427" s="6">
        <v>76069944.07</v>
      </c>
      <c r="AB2427" s="10">
        <f t="shared" si="160"/>
        <v>563627400.49</v>
      </c>
      <c r="AC2427" s="10">
        <f t="shared" si="158"/>
        <v>582571196.67</v>
      </c>
      <c r="AD2427" s="10">
        <f t="shared" si="159"/>
        <v>-18943796.1799999</v>
      </c>
      <c r="AE2427" s="12">
        <f>C2427/(1+0.13)/VLOOKUP(A2427,[1]选股结果!$A$2:$AX$3002,3,FALSE)</f>
        <v>0.874810893164446</v>
      </c>
      <c r="AF2427" s="12">
        <f>(S2427/(1+0.1)+Z2427)/(VLOOKUP(A2427,[1]选股结果!$A$2:$AY$3002,51,FALSE))</f>
        <v>0.938171469856447</v>
      </c>
      <c r="AG2427" s="16"/>
      <c r="AH2427" s="12">
        <f>AD2427/VLOOKUP(A2427,[1]选股结果!$A$2:$AX$3002,35,FALSE)</f>
        <v>-0.314527854331343</v>
      </c>
      <c r="AI2427" s="10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S2427/(1+0.13)+Z2427)</f>
        <v>33654230.9071681</v>
      </c>
      <c r="AJ2427" s="10">
        <f t="shared" si="157"/>
        <v>-52598027.0871681</v>
      </c>
      <c r="AK2427" s="18">
        <f>AD2427-VLOOKUP(A2427,[2]选股结果!$A$2:$G$4900,7,FALSE)</f>
        <v>-18929330.8799999</v>
      </c>
    </row>
    <row r="2428" spans="1:37">
      <c r="A2428" s="5" t="s">
        <v>4889</v>
      </c>
      <c r="B2428" s="5" t="s">
        <v>4890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/>
      <c r="L2428" s="6">
        <v>0</v>
      </c>
      <c r="M2428" s="6">
        <v>0</v>
      </c>
      <c r="N2428" s="6"/>
      <c r="O2428" s="6">
        <v>0</v>
      </c>
      <c r="P2428" s="6">
        <v>206213106.39</v>
      </c>
      <c r="Q2428" s="6">
        <v>316130711.63</v>
      </c>
      <c r="R2428" s="6"/>
      <c r="S2428" s="6">
        <v>1995359463.28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263257260.38</v>
      </c>
      <c r="AA2428" s="6">
        <v>570452855.45</v>
      </c>
      <c r="AB2428" s="10">
        <f t="shared" si="160"/>
        <v>2716876928.26</v>
      </c>
      <c r="AC2428" s="10">
        <f t="shared" si="158"/>
        <v>3035282685.5</v>
      </c>
      <c r="AD2428" s="10">
        <f t="shared" si="159"/>
        <v>-318405757.239999</v>
      </c>
      <c r="AE2428" s="12">
        <f>C2428/(1+0.13)/VLOOKUP(A2428,[1]选股结果!$A$2:$AX$3002,3,FALSE)</f>
        <v>0.280044481235338</v>
      </c>
      <c r="AF2428" s="12">
        <f>(S2428/(1+0.1)+Z2428)/(VLOOKUP(A2428,[1]选股结果!$A$2:$AY$3002,51,FALSE))</f>
        <v>0.341906546914003</v>
      </c>
      <c r="AG2428" s="16"/>
      <c r="AH2428" s="12">
        <f>AD2428/VLOOKUP(A2428,[1]选股结果!$A$2:$AX$3002,35,FALSE)</f>
        <v>-0.230331435339322</v>
      </c>
      <c r="AI2428" s="10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S2428/(1+0.13)+Z2428)</f>
        <v>4046341922.60894</v>
      </c>
      <c r="AJ2428" s="10">
        <f t="shared" si="157"/>
        <v>-4364747679.84894</v>
      </c>
      <c r="AK2428" s="18">
        <f>AD2428-VLOOKUP(A2428,[2]选股结果!$A$2:$G$4900,7,FALSE)</f>
        <v>-318413587.389999</v>
      </c>
    </row>
    <row r="2429" spans="1:37">
      <c r="A2429" s="5" t="s">
        <v>4891</v>
      </c>
      <c r="B2429" s="5" t="s">
        <v>4892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/>
      <c r="L2429" s="6">
        <v>0</v>
      </c>
      <c r="M2429" s="6">
        <v>0</v>
      </c>
      <c r="N2429" s="6"/>
      <c r="O2429" s="6">
        <v>0</v>
      </c>
      <c r="P2429" s="6">
        <v>37877808.92</v>
      </c>
      <c r="Q2429" s="6">
        <v>19800584.85</v>
      </c>
      <c r="R2429" s="6"/>
      <c r="S2429" s="6">
        <v>1577385019.85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215478197.84</v>
      </c>
      <c r="AA2429" s="6">
        <v>125493511.92</v>
      </c>
      <c r="AB2429" s="10">
        <f t="shared" si="160"/>
        <v>2065952107.88</v>
      </c>
      <c r="AC2429" s="10">
        <f t="shared" si="158"/>
        <v>1956234538.53</v>
      </c>
      <c r="AD2429" s="10">
        <f t="shared" si="159"/>
        <v>109717569.35</v>
      </c>
      <c r="AE2429" s="12">
        <f>C2429/(1+0.13)/VLOOKUP(A2429,[1]选股结果!$A$2:$AX$3002,3,FALSE)</f>
        <v>0.675985285380912</v>
      </c>
      <c r="AF2429" s="12">
        <f>(S2429/(1+0.1)+Z2429)/(VLOOKUP(A2429,[1]选股结果!$A$2:$AY$3002,51,FALSE))</f>
        <v>0.676166967256257</v>
      </c>
      <c r="AG2429" s="16"/>
      <c r="AH2429" s="12">
        <f>AD2429/VLOOKUP(A2429,[1]选股结果!$A$2:$AX$3002,35,FALSE)</f>
        <v>0.53758754967905</v>
      </c>
      <c r="AI2429" s="10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S2429/(1+0.13)+Z2429)</f>
        <v>828039692.590088</v>
      </c>
      <c r="AJ2429" s="10">
        <f t="shared" si="157"/>
        <v>-718322123.240088</v>
      </c>
      <c r="AK2429" s="18">
        <f>AD2429-VLOOKUP(A2429,[2]选股结果!$A$2:$G$4900,7,FALSE)</f>
        <v>109717406.45</v>
      </c>
    </row>
    <row r="2430" spans="1:37">
      <c r="A2430" s="5" t="s">
        <v>4893</v>
      </c>
      <c r="B2430" s="5" t="s">
        <v>4894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/>
      <c r="L2430" s="6">
        <v>0</v>
      </c>
      <c r="M2430" s="6">
        <v>0</v>
      </c>
      <c r="N2430" s="6"/>
      <c r="O2430" s="6">
        <v>0</v>
      </c>
      <c r="P2430" s="6">
        <v>81753367.39</v>
      </c>
      <c r="Q2430" s="6">
        <v>54906723.88</v>
      </c>
      <c r="R2430" s="6"/>
      <c r="S2430" s="6">
        <v>1323260738.46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187232740.07</v>
      </c>
      <c r="AA2430" s="6">
        <v>214070748.82</v>
      </c>
      <c r="AB2430" s="10">
        <f t="shared" si="160"/>
        <v>1826531964.45</v>
      </c>
      <c r="AC2430" s="10">
        <f t="shared" si="158"/>
        <v>1806317594.74</v>
      </c>
      <c r="AD2430" s="10">
        <f t="shared" si="159"/>
        <v>20214369.71</v>
      </c>
      <c r="AE2430" s="12">
        <f>C2430/(1+0.13)/VLOOKUP(A2430,[1]选股结果!$A$2:$AX$3002,3,FALSE)</f>
        <v>0.78566316664266</v>
      </c>
      <c r="AF2430" s="12">
        <f>(S2430/(1+0.1)+Z2430)/(VLOOKUP(A2430,[1]选股结果!$A$2:$AY$3002,51,FALSE))</f>
        <v>0.784953813580841</v>
      </c>
      <c r="AG2430" s="16"/>
      <c r="AH2430" s="12">
        <f>AD2430/VLOOKUP(A2430,[1]选股结果!$A$2:$AX$3002,35,FALSE)</f>
        <v>0.0982018847064598</v>
      </c>
      <c r="AI2430" s="10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S2430/(1+0.13)+Z2430)</f>
        <v>412795913.153009</v>
      </c>
      <c r="AJ2430" s="10">
        <f t="shared" si="157"/>
        <v>-392581543.443009</v>
      </c>
      <c r="AK2430" s="18">
        <f>AD2430-VLOOKUP(A2430,[2]选股结果!$A$2:$G$4900,7,FALSE)</f>
        <v>20243757.78</v>
      </c>
    </row>
    <row r="2431" spans="1:37">
      <c r="A2431" s="5" t="s">
        <v>4895</v>
      </c>
      <c r="B2431" s="5" t="s">
        <v>4896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/>
      <c r="L2431" s="6">
        <v>0</v>
      </c>
      <c r="M2431" s="6">
        <v>0</v>
      </c>
      <c r="N2431" s="6"/>
      <c r="O2431" s="6">
        <v>0</v>
      </c>
      <c r="P2431" s="6">
        <v>21393176.95</v>
      </c>
      <c r="Q2431" s="6">
        <v>13033122.98</v>
      </c>
      <c r="R2431" s="6"/>
      <c r="S2431" s="6">
        <v>255816472.83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215010606.18</v>
      </c>
      <c r="AA2431" s="6">
        <v>67909752.04</v>
      </c>
      <c r="AB2431" s="10">
        <f t="shared" si="160"/>
        <v>377276015.88</v>
      </c>
      <c r="AC2431" s="10">
        <f t="shared" si="158"/>
        <v>560130008</v>
      </c>
      <c r="AD2431" s="10">
        <f t="shared" si="159"/>
        <v>-182853992.12</v>
      </c>
      <c r="AE2431" s="12">
        <f>C2431/(1+0.13)/VLOOKUP(A2431,[1]选股结果!$A$2:$AX$3002,3,FALSE)</f>
        <v>0.643102355251056</v>
      </c>
      <c r="AF2431" s="12">
        <f>(S2431/(1+0.1)+Z2431)/(VLOOKUP(A2431,[1]选股结果!$A$2:$AY$3002,51,FALSE))</f>
        <v>0.606816847535448</v>
      </c>
      <c r="AG2431" s="16"/>
      <c r="AH2431" s="12">
        <f>AD2431/VLOOKUP(A2431,[1]选股结果!$A$2:$AX$3002,35,FALSE)</f>
        <v>1.0648540019842</v>
      </c>
      <c r="AI2431" s="10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S2431/(1+0.13)+Z2431)</f>
        <v>296175003.098407</v>
      </c>
      <c r="AJ2431" s="10">
        <f t="shared" si="157"/>
        <v>-479028995.218407</v>
      </c>
      <c r="AK2431" s="18">
        <f>AD2431-VLOOKUP(A2431,[2]选股结果!$A$2:$G$4900,7,FALSE)</f>
        <v>-132882285.71</v>
      </c>
    </row>
    <row r="2432" spans="1:37">
      <c r="A2432" s="5" t="s">
        <v>4897</v>
      </c>
      <c r="B2432" s="5" t="s">
        <v>4898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/>
      <c r="L2432" s="6">
        <v>0</v>
      </c>
      <c r="M2432" s="6">
        <v>0</v>
      </c>
      <c r="N2432" s="6"/>
      <c r="O2432" s="6">
        <v>0</v>
      </c>
      <c r="P2432" s="6">
        <v>12309029.33</v>
      </c>
      <c r="Q2432" s="6">
        <v>3175768.58</v>
      </c>
      <c r="R2432" s="6"/>
      <c r="S2432" s="6">
        <v>39682292.95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152983484.51</v>
      </c>
      <c r="AA2432" s="6">
        <v>29632607.96</v>
      </c>
      <c r="AB2432" s="10">
        <f t="shared" si="160"/>
        <v>192884575.91</v>
      </c>
      <c r="AC2432" s="10">
        <f t="shared" si="158"/>
        <v>234607414.75</v>
      </c>
      <c r="AD2432" s="10">
        <f t="shared" si="159"/>
        <v>-41722838.84</v>
      </c>
      <c r="AE2432" s="12">
        <f>C2432/(1+0.13)/VLOOKUP(A2432,[1]选股结果!$A$2:$AX$3002,3,FALSE)</f>
        <v>0.634192308343345</v>
      </c>
      <c r="AF2432" s="12">
        <f>(S2432/(1+0.1)+Z2432)/(VLOOKUP(A2432,[1]选股结果!$A$2:$AY$3002,51,FALSE))</f>
        <v>0.896506450973235</v>
      </c>
      <c r="AG2432" s="16"/>
      <c r="AH2432" s="12">
        <f>AD2432/VLOOKUP(A2432,[1]选股结果!$A$2:$AX$3002,35,FALSE)</f>
        <v>-0.777392008998653</v>
      </c>
      <c r="AI2432" s="10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S2432/(1+0.13)+Z2432)</f>
        <v>22782806.1429204</v>
      </c>
      <c r="AJ2432" s="10">
        <f t="shared" si="157"/>
        <v>-64505644.9829203</v>
      </c>
      <c r="AK2432" s="18">
        <f>AD2432-VLOOKUP(A2432,[2]选股结果!$A$2:$G$4900,7,FALSE)</f>
        <v>-41722838.84</v>
      </c>
    </row>
    <row r="2433" spans="1:37">
      <c r="A2433" s="5" t="s">
        <v>4899</v>
      </c>
      <c r="B2433" s="5" t="s">
        <v>4900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/>
      <c r="L2433" s="6">
        <v>0</v>
      </c>
      <c r="M2433" s="6">
        <v>0</v>
      </c>
      <c r="N2433" s="6"/>
      <c r="O2433" s="6">
        <v>0</v>
      </c>
      <c r="P2433" s="6">
        <v>33802273.33</v>
      </c>
      <c r="Q2433" s="6">
        <v>8601506.22</v>
      </c>
      <c r="R2433" s="6"/>
      <c r="S2433" s="6">
        <v>1245418417.62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97916614.29</v>
      </c>
      <c r="AA2433" s="6">
        <v>38428672.32</v>
      </c>
      <c r="AB2433" s="10">
        <f t="shared" si="160"/>
        <v>1544690044.57</v>
      </c>
      <c r="AC2433" s="10">
        <f t="shared" si="158"/>
        <v>1415565977.56</v>
      </c>
      <c r="AD2433" s="10">
        <f t="shared" si="159"/>
        <v>129124067.01</v>
      </c>
      <c r="AE2433" s="12">
        <f>C2433/(1+0.13)/VLOOKUP(A2433,[1]选股结果!$A$2:$AX$3002,3,FALSE)</f>
        <v>0.599164477529684</v>
      </c>
      <c r="AF2433" s="12">
        <f>(S2433/(1+0.1)+Z2433)/(VLOOKUP(A2433,[1]选股结果!$A$2:$AY$3002,51,FALSE))</f>
        <v>0.568922966181802</v>
      </c>
      <c r="AG2433" s="16"/>
      <c r="AH2433" s="12">
        <f>AD2433/VLOOKUP(A2433,[1]选股结果!$A$2:$AX$3002,35,FALSE)</f>
        <v>1.50371888869855</v>
      </c>
      <c r="AI2433" s="10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S2433/(1+0.13)+Z2433)</f>
        <v>962125507.575929</v>
      </c>
      <c r="AJ2433" s="10">
        <f t="shared" si="157"/>
        <v>-833001440.565929</v>
      </c>
      <c r="AK2433" s="18">
        <f>AD2433-VLOOKUP(A2433,[2]选股结果!$A$2:$G$4900,7,FALSE)</f>
        <v>129132049.31</v>
      </c>
    </row>
    <row r="2434" spans="1:37">
      <c r="A2434" s="5" t="s">
        <v>4901</v>
      </c>
      <c r="B2434" s="5" t="s">
        <v>4902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/>
      <c r="L2434" s="6">
        <v>0</v>
      </c>
      <c r="M2434" s="6">
        <v>0</v>
      </c>
      <c r="N2434" s="6"/>
      <c r="O2434" s="6">
        <v>0</v>
      </c>
      <c r="P2434" s="6">
        <v>1060285539.92</v>
      </c>
      <c r="Q2434" s="6">
        <v>473176819.93</v>
      </c>
      <c r="R2434" s="6"/>
      <c r="S2434" s="6">
        <v>5497994007.42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1266804698.49</v>
      </c>
      <c r="AA2434" s="6">
        <v>900989217.02</v>
      </c>
      <c r="AB2434" s="10">
        <f t="shared" si="160"/>
        <v>10882509195.83</v>
      </c>
      <c r="AC2434" s="10">
        <f t="shared" si="158"/>
        <v>8726073462.85</v>
      </c>
      <c r="AD2434" s="10">
        <f t="shared" si="159"/>
        <v>2156435732.98</v>
      </c>
      <c r="AE2434" s="12">
        <f>C2434/(1+0.13)/VLOOKUP(A2434,[1]选股结果!$A$2:$AX$3002,3,FALSE)</f>
        <v>1.0221112145448</v>
      </c>
      <c r="AF2434" s="12">
        <f>(S2434/(1+0.1)+Z2434)/(VLOOKUP(A2434,[1]选股结果!$A$2:$AY$3002,51,FALSE))</f>
        <v>0.947403251280927</v>
      </c>
      <c r="AG2434" s="16"/>
      <c r="AH2434" s="12">
        <f>AD2434/VLOOKUP(A2434,[1]选股结果!$A$2:$AX$3002,35,FALSE)</f>
        <v>1.18477252830264</v>
      </c>
      <c r="AI2434" s="10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S2434/(1+0.13)+Z2434)</f>
        <v>480506330.804425</v>
      </c>
      <c r="AJ2434" s="10">
        <f t="shared" si="157"/>
        <v>1675929402.17557</v>
      </c>
      <c r="AK2434" s="18">
        <f>AD2434-VLOOKUP(A2434,[2]选股结果!$A$2:$G$4900,7,FALSE)</f>
        <v>2155253742.98</v>
      </c>
    </row>
    <row r="2435" spans="1:37">
      <c r="A2435" s="5" t="s">
        <v>4903</v>
      </c>
      <c r="B2435" s="5" t="s">
        <v>4904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/>
      <c r="L2435" s="6">
        <v>0</v>
      </c>
      <c r="M2435" s="6">
        <v>0</v>
      </c>
      <c r="N2435" s="6"/>
      <c r="O2435" s="6">
        <v>0</v>
      </c>
      <c r="P2435" s="6">
        <v>60611483.14</v>
      </c>
      <c r="Q2435" s="6">
        <v>9932055.64</v>
      </c>
      <c r="R2435" s="6"/>
      <c r="S2435" s="6">
        <v>358405898.11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154937784.85</v>
      </c>
      <c r="AA2435" s="6">
        <v>150728617.8</v>
      </c>
      <c r="AB2435" s="10">
        <f t="shared" si="160"/>
        <v>754593274.26</v>
      </c>
      <c r="AC2435" s="10">
        <f t="shared" si="158"/>
        <v>724683783.9</v>
      </c>
      <c r="AD2435" s="10">
        <f t="shared" si="159"/>
        <v>29909490.36</v>
      </c>
      <c r="AE2435" s="12">
        <f>C2435/(1+0.13)/VLOOKUP(A2435,[1]选股结果!$A$2:$AX$3002,3,FALSE)</f>
        <v>0.935879612442409</v>
      </c>
      <c r="AF2435" s="12">
        <f>(S2435/(1+0.1)+Z2435)/(VLOOKUP(A2435,[1]选股结果!$A$2:$AY$3002,51,FALSE))</f>
        <v>0.792946688007786</v>
      </c>
      <c r="AG2435" s="16"/>
      <c r="AH2435" s="12">
        <f>AD2435/VLOOKUP(A2435,[1]选股结果!$A$2:$AX$3002,35,FALSE)</f>
        <v>0.549754111124951</v>
      </c>
      <c r="AI2435" s="10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S2435/(1+0.13)+Z2435)</f>
        <v>134186018.550708</v>
      </c>
      <c r="AJ2435" s="10">
        <f t="shared" ref="AJ2435:AJ2498" si="161">AD2435-AI2435</f>
        <v>-104276528.190708</v>
      </c>
      <c r="AK2435" s="18">
        <f>AD2435-VLOOKUP(A2435,[2]选股结果!$A$2:$G$4900,7,FALSE)</f>
        <v>29964833.25</v>
      </c>
    </row>
    <row r="2436" spans="1:37">
      <c r="A2436" s="5" t="s">
        <v>4905</v>
      </c>
      <c r="B2436" s="5" t="s">
        <v>4906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/>
      <c r="L2436" s="6">
        <v>0</v>
      </c>
      <c r="M2436" s="6">
        <v>0</v>
      </c>
      <c r="N2436" s="6"/>
      <c r="O2436" s="6">
        <v>0</v>
      </c>
      <c r="P2436" s="6">
        <v>168290998.33</v>
      </c>
      <c r="Q2436" s="6">
        <v>53766897.61</v>
      </c>
      <c r="R2436" s="6"/>
      <c r="S2436" s="6">
        <v>1721937879.2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603018287.91</v>
      </c>
      <c r="AA2436" s="6">
        <v>364004337.91</v>
      </c>
      <c r="AB2436" s="10">
        <f t="shared" si="160"/>
        <v>2834685354.38</v>
      </c>
      <c r="AC2436" s="10">
        <f t="shared" si="158"/>
        <v>2857251503.35</v>
      </c>
      <c r="AD2436" s="10">
        <f t="shared" si="159"/>
        <v>-22566148.9699998</v>
      </c>
      <c r="AE2436" s="12">
        <f>C2436/(1+0.13)/VLOOKUP(A2436,[1]选股结果!$A$2:$AX$3002,3,FALSE)</f>
        <v>0.86675299058911</v>
      </c>
      <c r="AF2436" s="12">
        <f>(S2436/(1+0.1)+Z2436)/(VLOOKUP(A2436,[1]选股结果!$A$2:$AY$3002,51,FALSE))</f>
        <v>0.836431541074398</v>
      </c>
      <c r="AG2436" s="16"/>
      <c r="AH2436" s="12">
        <f>AD2436/VLOOKUP(A2436,[1]选股结果!$A$2:$AX$3002,35,FALSE)</f>
        <v>-0.105121264476345</v>
      </c>
      <c r="AI2436" s="10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S2436/(1+0.13)+Z2436)</f>
        <v>465604132.609558</v>
      </c>
      <c r="AJ2436" s="10">
        <f t="shared" si="161"/>
        <v>-488170281.579558</v>
      </c>
      <c r="AK2436" s="18">
        <f>AD2436-VLOOKUP(A2436,[2]选股结果!$A$2:$G$4900,7,FALSE)</f>
        <v>-23490383.6099998</v>
      </c>
    </row>
    <row r="2437" spans="1:37">
      <c r="A2437" s="5" t="s">
        <v>4907</v>
      </c>
      <c r="B2437" s="5" t="s">
        <v>4908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/>
      <c r="L2437" s="6">
        <v>0</v>
      </c>
      <c r="M2437" s="6">
        <v>0</v>
      </c>
      <c r="N2437" s="6"/>
      <c r="O2437" s="6">
        <v>0</v>
      </c>
      <c r="P2437" s="6">
        <v>1080682181.77</v>
      </c>
      <c r="Q2437" s="6">
        <v>74054240.18</v>
      </c>
      <c r="R2437" s="6"/>
      <c r="S2437" s="6">
        <v>1134886133.86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379077858.17</v>
      </c>
      <c r="AA2437" s="6">
        <v>270261642.73</v>
      </c>
      <c r="AB2437" s="10">
        <f t="shared" si="160"/>
        <v>3528483698.35</v>
      </c>
      <c r="AC2437" s="10">
        <f t="shared" si="158"/>
        <v>2864907816.53</v>
      </c>
      <c r="AD2437" s="10">
        <f t="shared" si="159"/>
        <v>663575881.82</v>
      </c>
      <c r="AE2437" s="12">
        <f>C2437/(1+0.13)/VLOOKUP(A2437,[1]选股结果!$A$2:$AX$3002,3,FALSE)</f>
        <v>0.961212563960586</v>
      </c>
      <c r="AF2437" s="12">
        <f>(S2437/(1+0.1)+Z2437)/(VLOOKUP(A2437,[1]选股结果!$A$2:$AY$3002,51,FALSE))</f>
        <v>0.715237552058546</v>
      </c>
      <c r="AG2437" s="16"/>
      <c r="AH2437" s="12">
        <f>AD2437/VLOOKUP(A2437,[1]选股结果!$A$2:$AX$3002,35,FALSE)</f>
        <v>0.704521292707676</v>
      </c>
      <c r="AI2437" s="10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S2437/(1+0.13)+Z2437)</f>
        <v>589079190.234513</v>
      </c>
      <c r="AJ2437" s="10">
        <f t="shared" si="161"/>
        <v>74496691.5854869</v>
      </c>
      <c r="AK2437" s="18">
        <f>AD2437-VLOOKUP(A2437,[2]选股结果!$A$2:$G$4900,7,FALSE)</f>
        <v>663839127.83</v>
      </c>
    </row>
    <row r="2438" spans="1:37">
      <c r="A2438" s="5" t="s">
        <v>4909</v>
      </c>
      <c r="B2438" s="5" t="s">
        <v>4910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/>
      <c r="L2438" s="6">
        <v>0</v>
      </c>
      <c r="M2438" s="6">
        <v>0</v>
      </c>
      <c r="N2438" s="6"/>
      <c r="O2438" s="6">
        <v>0</v>
      </c>
      <c r="P2438" s="6">
        <v>38833795.25</v>
      </c>
      <c r="Q2438" s="6">
        <v>9245887.38</v>
      </c>
      <c r="R2438" s="6"/>
      <c r="S2438" s="6">
        <v>70232383.88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138702887.18</v>
      </c>
      <c r="AA2438" s="6">
        <v>18589998.07</v>
      </c>
      <c r="AB2438" s="10">
        <f t="shared" si="160"/>
        <v>344544010.52</v>
      </c>
      <c r="AC2438" s="10">
        <f t="shared" si="158"/>
        <v>266359064.38</v>
      </c>
      <c r="AD2438" s="10">
        <f t="shared" si="159"/>
        <v>78184946.14</v>
      </c>
      <c r="AE2438" s="12">
        <f>C2438/(1+0.13)/VLOOKUP(A2438,[1]选股结果!$A$2:$AX$3002,3,FALSE)</f>
        <v>0.910879565730976</v>
      </c>
      <c r="AF2438" s="12">
        <f>(S2438/(1+0.1)+Z2438)/(VLOOKUP(A2438,[1]选股结果!$A$2:$AY$3002,51,FALSE))</f>
        <v>0.76144737162754</v>
      </c>
      <c r="AG2438" s="16"/>
      <c r="AH2438" s="12">
        <f>AD2438/VLOOKUP(A2438,[1]选股结果!$A$2:$AX$3002,35,FALSE)</f>
        <v>1.71727826626675</v>
      </c>
      <c r="AI2438" s="10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S2438/(1+0.13)+Z2438)</f>
        <v>65151794.3538053</v>
      </c>
      <c r="AJ2438" s="10">
        <f t="shared" si="161"/>
        <v>13033151.7861947</v>
      </c>
      <c r="AK2438" s="18">
        <f>AD2438-VLOOKUP(A2438,[2]选股结果!$A$2:$G$4900,7,FALSE)</f>
        <v>78184946.14</v>
      </c>
    </row>
    <row r="2439" spans="1:37">
      <c r="A2439" s="5" t="s">
        <v>4911</v>
      </c>
      <c r="B2439" s="5" t="s">
        <v>4912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/>
      <c r="L2439" s="6">
        <v>0</v>
      </c>
      <c r="M2439" s="6">
        <v>0</v>
      </c>
      <c r="N2439" s="6"/>
      <c r="O2439" s="6">
        <v>0</v>
      </c>
      <c r="P2439" s="6">
        <v>23339382.93</v>
      </c>
      <c r="Q2439" s="6">
        <v>34248819.82</v>
      </c>
      <c r="R2439" s="6"/>
      <c r="S2439" s="6">
        <v>156822379.43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96591563.65</v>
      </c>
      <c r="AA2439" s="6">
        <v>69593893.11</v>
      </c>
      <c r="AB2439" s="10">
        <f t="shared" si="160"/>
        <v>364417324.58</v>
      </c>
      <c r="AC2439" s="10">
        <f t="shared" si="158"/>
        <v>346347219.12</v>
      </c>
      <c r="AD2439" s="10">
        <f t="shared" si="159"/>
        <v>18070105.46</v>
      </c>
      <c r="AE2439" s="12">
        <f>C2439/(1+0.13)/VLOOKUP(A2439,[1]选股结果!$A$2:$AX$3002,3,FALSE)</f>
        <v>0.757380025549713</v>
      </c>
      <c r="AF2439" s="12">
        <f>(S2439/(1+0.1)+Z2439)/(VLOOKUP(A2439,[1]选股结果!$A$2:$AY$3002,51,FALSE))</f>
        <v>0.67284797769462</v>
      </c>
      <c r="AG2439" s="16"/>
      <c r="AH2439" s="12">
        <f>AD2439/VLOOKUP(A2439,[1]选股结果!$A$2:$AX$3002,35,FALSE)</f>
        <v>0.687673271294149</v>
      </c>
      <c r="AI2439" s="10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S2439/(1+0.13)+Z2439)</f>
        <v>120067982.677788</v>
      </c>
      <c r="AJ2439" s="10">
        <f t="shared" si="161"/>
        <v>-101997877.217788</v>
      </c>
      <c r="AK2439" s="18">
        <f>AD2439-VLOOKUP(A2439,[2]选股结果!$A$2:$G$4900,7,FALSE)</f>
        <v>18070105.46</v>
      </c>
    </row>
    <row r="2440" spans="1:37">
      <c r="A2440" s="5" t="s">
        <v>4913</v>
      </c>
      <c r="B2440" s="5" t="s">
        <v>4914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/>
      <c r="L2440" s="6">
        <v>0</v>
      </c>
      <c r="M2440" s="6">
        <v>0</v>
      </c>
      <c r="N2440" s="6"/>
      <c r="O2440" s="6">
        <v>0</v>
      </c>
      <c r="P2440" s="6">
        <v>56422043.42</v>
      </c>
      <c r="Q2440" s="6">
        <v>7851532.61</v>
      </c>
      <c r="R2440" s="6"/>
      <c r="S2440" s="6">
        <v>249916686.13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112743404.04</v>
      </c>
      <c r="AA2440" s="6">
        <v>38823084.18</v>
      </c>
      <c r="AB2440" s="10">
        <f t="shared" si="160"/>
        <v>535182556.09</v>
      </c>
      <c r="AC2440" s="10">
        <f t="shared" si="158"/>
        <v>457905217.77</v>
      </c>
      <c r="AD2440" s="10">
        <f t="shared" si="159"/>
        <v>77277338.32</v>
      </c>
      <c r="AE2440" s="12">
        <f>C2440/(1+0.13)/VLOOKUP(A2440,[1]选股结果!$A$2:$AX$3002,3,FALSE)</f>
        <v>0.828750332486311</v>
      </c>
      <c r="AF2440" s="12">
        <f>(S2440/(1+0.1)+Z2440)/(VLOOKUP(A2440,[1]选股结果!$A$2:$AY$3002,51,FALSE))</f>
        <v>0.924292784136736</v>
      </c>
      <c r="AG2440" s="16"/>
      <c r="AH2440" s="12">
        <f>AD2440/VLOOKUP(A2440,[1]选股结果!$A$2:$AX$3002,35,FALSE)</f>
        <v>0.384462037061307</v>
      </c>
      <c r="AI2440" s="10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S2440/(1+0.13)+Z2440)</f>
        <v>33875705.1953982</v>
      </c>
      <c r="AJ2440" s="10">
        <f t="shared" si="161"/>
        <v>43401633.1246018</v>
      </c>
      <c r="AK2440" s="18">
        <f>AD2440-VLOOKUP(A2440,[2]选股结果!$A$2:$G$4900,7,FALSE)</f>
        <v>77326384.1</v>
      </c>
    </row>
    <row r="2441" spans="1:37">
      <c r="A2441" s="5" t="s">
        <v>4915</v>
      </c>
      <c r="B2441" s="5" t="s">
        <v>4916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/>
      <c r="L2441" s="6">
        <v>0</v>
      </c>
      <c r="M2441" s="6">
        <v>0</v>
      </c>
      <c r="N2441" s="6"/>
      <c r="O2441" s="6">
        <v>0</v>
      </c>
      <c r="P2441" s="6">
        <v>228069615.24</v>
      </c>
      <c r="Q2441" s="6">
        <v>413953408.04</v>
      </c>
      <c r="R2441" s="6"/>
      <c r="S2441" s="6">
        <v>1612101875.65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377380877.71</v>
      </c>
      <c r="AA2441" s="6">
        <v>389377630.32</v>
      </c>
      <c r="AB2441" s="10">
        <f t="shared" si="160"/>
        <v>2321764973.05</v>
      </c>
      <c r="AC2441" s="10">
        <f t="shared" si="158"/>
        <v>2606929998.92</v>
      </c>
      <c r="AD2441" s="10">
        <f t="shared" si="159"/>
        <v>-285165025.87</v>
      </c>
      <c r="AE2441" s="12">
        <f>C2441/(1+0.13)/VLOOKUP(A2441,[1]选股结果!$A$2:$AX$3002,3,FALSE)</f>
        <v>0.73802660172284</v>
      </c>
      <c r="AF2441" s="12">
        <f>(S2441/(1+0.1)+Z2441)/(VLOOKUP(A2441,[1]选股结果!$A$2:$AY$3002,51,FALSE))</f>
        <v>0.951633083844327</v>
      </c>
      <c r="AG2441" s="16"/>
      <c r="AH2441" s="12">
        <f>AD2441/VLOOKUP(A2441,[1]选股结果!$A$2:$AX$3002,35,FALSE)</f>
        <v>-1.12158165171457</v>
      </c>
      <c r="AI2441" s="10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S2441/(1+0.13)+Z2441)</f>
        <v>132575468.07115</v>
      </c>
      <c r="AJ2441" s="10">
        <f t="shared" si="161"/>
        <v>-417740493.94115</v>
      </c>
      <c r="AK2441" s="18">
        <f>AD2441-VLOOKUP(A2441,[2]选股结果!$A$2:$G$4900,7,FALSE)</f>
        <v>-285165144.86</v>
      </c>
    </row>
    <row r="2442" spans="1:37">
      <c r="A2442" s="5" t="s">
        <v>4917</v>
      </c>
      <c r="B2442" s="5" t="s">
        <v>4918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/>
      <c r="L2442" s="6">
        <v>0</v>
      </c>
      <c r="M2442" s="6">
        <v>0</v>
      </c>
      <c r="N2442" s="6"/>
      <c r="O2442" s="6">
        <v>0</v>
      </c>
      <c r="P2442" s="6">
        <v>61994455.53</v>
      </c>
      <c r="Q2442" s="6">
        <v>27270264.39</v>
      </c>
      <c r="R2442" s="6"/>
      <c r="S2442" s="6">
        <v>1534047726.11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83927471.48</v>
      </c>
      <c r="AA2442" s="6">
        <v>81826532.6</v>
      </c>
      <c r="AB2442" s="10">
        <f t="shared" si="160"/>
        <v>1575801100.96</v>
      </c>
      <c r="AC2442" s="10">
        <f t="shared" si="158"/>
        <v>1761796185.72</v>
      </c>
      <c r="AD2442" s="10">
        <f t="shared" si="159"/>
        <v>-185995084.76</v>
      </c>
      <c r="AE2442" s="12">
        <f>C2442/(1+0.13)/VLOOKUP(A2442,[1]选股结果!$A$2:$AX$3002,3,FALSE)</f>
        <v>0.655022973518871</v>
      </c>
      <c r="AF2442" s="12">
        <f>(S2442/(1+0.1)+Z2442)/(VLOOKUP(A2442,[1]选股结果!$A$2:$AY$3002,51,FALSE))</f>
        <v>0.759723281362707</v>
      </c>
      <c r="AG2442" s="16"/>
      <c r="AH2442" s="12">
        <f>AD2442/VLOOKUP(A2442,[1]选股结果!$A$2:$AX$3002,35,FALSE)</f>
        <v>-1.84054176959331</v>
      </c>
      <c r="AI2442" s="10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S2442/(1+0.13)+Z2442)</f>
        <v>504632961.760619</v>
      </c>
      <c r="AJ2442" s="10">
        <f t="shared" si="161"/>
        <v>-690628046.520619</v>
      </c>
      <c r="AK2442" s="18">
        <f>AD2442-VLOOKUP(A2442,[2]选股结果!$A$2:$G$4900,7,FALSE)</f>
        <v>-185995084.76</v>
      </c>
    </row>
    <row r="2443" spans="1:37">
      <c r="A2443" s="5" t="s">
        <v>4919</v>
      </c>
      <c r="B2443" s="5" t="s">
        <v>4920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/>
      <c r="L2443" s="6">
        <v>0</v>
      </c>
      <c r="M2443" s="6">
        <v>0</v>
      </c>
      <c r="N2443" s="6"/>
      <c r="O2443" s="6">
        <v>0</v>
      </c>
      <c r="P2443" s="6">
        <v>107108839.27</v>
      </c>
      <c r="Q2443" s="6">
        <v>18806102.51</v>
      </c>
      <c r="R2443" s="6"/>
      <c r="S2443" s="6">
        <v>918499170.88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78062979.97</v>
      </c>
      <c r="AA2443" s="6">
        <v>20616674.09</v>
      </c>
      <c r="AB2443" s="10">
        <f t="shared" si="160"/>
        <v>1160536573.2</v>
      </c>
      <c r="AC2443" s="10">
        <f t="shared" si="158"/>
        <v>1124287664.21</v>
      </c>
      <c r="AD2443" s="10">
        <f t="shared" si="159"/>
        <v>36248908.99</v>
      </c>
      <c r="AE2443" s="12">
        <f>C2443/(1+0.13)/VLOOKUP(A2443,[1]选股结果!$A$2:$AX$3002,3,FALSE)</f>
        <v>0.779977857955229</v>
      </c>
      <c r="AF2443" s="12">
        <f>(S2443/(1+0.1)+Z2443)/(VLOOKUP(A2443,[1]选股结果!$A$2:$AY$3002,51,FALSE))</f>
        <v>0.936421684924742</v>
      </c>
      <c r="AG2443" s="16"/>
      <c r="AH2443" s="12">
        <f>AD2443/VLOOKUP(A2443,[1]选股结果!$A$2:$AX$3002,35,FALSE)</f>
        <v>0.144657270262697</v>
      </c>
      <c r="AI2443" s="10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S2443/(1+0.13)+Z2443)</f>
        <v>84160447.0874336</v>
      </c>
      <c r="AJ2443" s="10">
        <f t="shared" si="161"/>
        <v>-47911538.0974336</v>
      </c>
      <c r="AK2443" s="18">
        <f>AD2443-VLOOKUP(A2443,[2]选股结果!$A$2:$G$4900,7,FALSE)</f>
        <v>55063371.81</v>
      </c>
    </row>
    <row r="2444" spans="1:37">
      <c r="A2444" s="5" t="s">
        <v>4921</v>
      </c>
      <c r="B2444" s="5" t="s">
        <v>4922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/>
      <c r="L2444" s="6">
        <v>0</v>
      </c>
      <c r="M2444" s="6">
        <v>0</v>
      </c>
      <c r="N2444" s="6"/>
      <c r="O2444" s="6">
        <v>0</v>
      </c>
      <c r="P2444" s="6">
        <v>89795786.23</v>
      </c>
      <c r="Q2444" s="6">
        <v>20004776.02</v>
      </c>
      <c r="R2444" s="6"/>
      <c r="S2444" s="6">
        <v>1516804596.92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217494174.56</v>
      </c>
      <c r="AA2444" s="6">
        <v>186238695.16</v>
      </c>
      <c r="AB2444" s="10">
        <f t="shared" si="160"/>
        <v>1888918036.34</v>
      </c>
      <c r="AC2444" s="10">
        <f t="shared" si="158"/>
        <v>2010333252.87</v>
      </c>
      <c r="AD2444" s="10">
        <f t="shared" si="159"/>
        <v>-121415216.53</v>
      </c>
      <c r="AE2444" s="12">
        <f>C2444/(1+0.13)/VLOOKUP(A2444,[1]选股结果!$A$2:$AX$3002,3,FALSE)</f>
        <v>1.00006373619404</v>
      </c>
      <c r="AF2444" s="12">
        <f>(S2444/(1+0.1)+Z2444)/(VLOOKUP(A2444,[1]选股结果!$A$2:$AY$3002,51,FALSE))</f>
        <v>0.986225462380234</v>
      </c>
      <c r="AG2444" s="16"/>
      <c r="AH2444" s="12">
        <f>AD2444/VLOOKUP(A2444,[1]选股结果!$A$2:$AX$3002,35,FALSE)</f>
        <v>-8.53974891718572</v>
      </c>
      <c r="AI2444" s="10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S2444/(1+0.13)+Z2444)</f>
        <v>58905220.843451</v>
      </c>
      <c r="AJ2444" s="10">
        <f t="shared" si="161"/>
        <v>-180320437.373451</v>
      </c>
      <c r="AK2444" s="18">
        <f>AD2444-VLOOKUP(A2444,[2]选股结果!$A$2:$G$4900,7,FALSE)</f>
        <v>-121648983.26</v>
      </c>
    </row>
    <row r="2445" spans="1:37">
      <c r="A2445" s="5" t="s">
        <v>4923</v>
      </c>
      <c r="B2445" s="5" t="s">
        <v>4924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/>
      <c r="L2445" s="6">
        <v>0</v>
      </c>
      <c r="M2445" s="6">
        <v>0</v>
      </c>
      <c r="N2445" s="6"/>
      <c r="O2445" s="6">
        <v>0</v>
      </c>
      <c r="P2445" s="6">
        <v>15163230.61</v>
      </c>
      <c r="Q2445" s="6">
        <v>6236267.77</v>
      </c>
      <c r="R2445" s="6"/>
      <c r="S2445" s="6">
        <v>1150672631.85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143012305.89</v>
      </c>
      <c r="AA2445" s="6">
        <v>25005067.59</v>
      </c>
      <c r="AB2445" s="10">
        <f t="shared" si="160"/>
        <v>1086426218.19</v>
      </c>
      <c r="AC2445" s="10">
        <f t="shared" si="158"/>
        <v>1333853235.94</v>
      </c>
      <c r="AD2445" s="10">
        <f t="shared" si="159"/>
        <v>-247427017.75</v>
      </c>
      <c r="AE2445" s="12">
        <f>C2445/(1+0.13)/VLOOKUP(A2445,[1]选股结果!$A$2:$AX$3002,3,FALSE)</f>
        <v>0.792747896734351</v>
      </c>
      <c r="AF2445" s="12">
        <f>(S2445/(1+0.1)+Z2445)/(VLOOKUP(A2445,[1]选股结果!$A$2:$AY$3002,51,FALSE))</f>
        <v>1.07861238183086</v>
      </c>
      <c r="AG2445" s="16"/>
      <c r="AH2445" s="12">
        <f>AD2445/VLOOKUP(A2445,[1]选股结果!$A$2:$AX$3002,35,FALSE)</f>
        <v>-2.97243235305197</v>
      </c>
      <c r="AI2445" s="10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S2445/(1+0.13)+Z2445)</f>
        <v>-58891794.6590264</v>
      </c>
      <c r="AJ2445" s="10">
        <f t="shared" si="161"/>
        <v>-188535223.090973</v>
      </c>
      <c r="AK2445" s="18">
        <f>AD2445-VLOOKUP(A2445,[2]选股结果!$A$2:$G$4900,7,FALSE)</f>
        <v>-265168175.05</v>
      </c>
    </row>
    <row r="2446" spans="1:37">
      <c r="A2446" s="5" t="s">
        <v>4925</v>
      </c>
      <c r="B2446" s="5" t="s">
        <v>4926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/>
      <c r="L2446" s="6">
        <v>0</v>
      </c>
      <c r="M2446" s="6">
        <v>0</v>
      </c>
      <c r="N2446" s="6"/>
      <c r="O2446" s="6">
        <v>0</v>
      </c>
      <c r="P2446" s="6">
        <v>72046092.56</v>
      </c>
      <c r="Q2446" s="6">
        <v>101733437.42</v>
      </c>
      <c r="R2446" s="6"/>
      <c r="S2446" s="6">
        <v>549678717.73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243298727.67</v>
      </c>
      <c r="AA2446" s="6">
        <v>171426419.46</v>
      </c>
      <c r="AB2446" s="10">
        <f t="shared" si="160"/>
        <v>1149498789.5</v>
      </c>
      <c r="AC2446" s="10">
        <f t="shared" si="158"/>
        <v>1036449957.42</v>
      </c>
      <c r="AD2446" s="10">
        <f t="shared" si="159"/>
        <v>113048832.08</v>
      </c>
      <c r="AE2446" s="12">
        <f>C2446/(1+0.13)/VLOOKUP(A2446,[1]选股结果!$A$2:$AX$3002,3,FALSE)</f>
        <v>0.963989564722698</v>
      </c>
      <c r="AF2446" s="12">
        <f>(S2446/(1+0.1)+Z2446)/(VLOOKUP(A2446,[1]选股结果!$A$2:$AY$3002,51,FALSE))</f>
        <v>0.881256956965264</v>
      </c>
      <c r="AG2446" s="16"/>
      <c r="AH2446" s="12">
        <f>AD2446/VLOOKUP(A2446,[1]选股结果!$A$2:$AX$3002,35,FALSE)</f>
        <v>1.09640517801183</v>
      </c>
      <c r="AI2446" s="10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S2446/(1+0.13)+Z2446)</f>
        <v>113381389.986106</v>
      </c>
      <c r="AJ2446" s="10">
        <f t="shared" si="161"/>
        <v>-332557.906106353</v>
      </c>
      <c r="AK2446" s="18">
        <f>AD2446-VLOOKUP(A2446,[2]选股结果!$A$2:$G$4900,7,FALSE)</f>
        <v>112924675.37</v>
      </c>
    </row>
    <row r="2447" spans="1:37">
      <c r="A2447" s="5" t="s">
        <v>4927</v>
      </c>
      <c r="B2447" s="5" t="s">
        <v>4928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/>
      <c r="L2447" s="6">
        <v>0</v>
      </c>
      <c r="M2447" s="6">
        <v>0</v>
      </c>
      <c r="N2447" s="6"/>
      <c r="O2447" s="6">
        <v>0</v>
      </c>
      <c r="P2447" s="6">
        <v>46788101.73</v>
      </c>
      <c r="Q2447" s="6">
        <v>7696469.35</v>
      </c>
      <c r="R2447" s="6"/>
      <c r="S2447" s="6">
        <v>864865751.51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55971979.5</v>
      </c>
      <c r="AA2447" s="6">
        <v>14819263.47</v>
      </c>
      <c r="AB2447" s="10">
        <f t="shared" si="160"/>
        <v>1070011070.74</v>
      </c>
      <c r="AC2447" s="10">
        <f t="shared" si="158"/>
        <v>982445096.21</v>
      </c>
      <c r="AD2447" s="10">
        <f t="shared" si="159"/>
        <v>87565974.53</v>
      </c>
      <c r="AE2447" s="12">
        <f>C2447/(1+0.13)/VLOOKUP(A2447,[1]选股结果!$A$2:$AX$3002,3,FALSE)</f>
        <v>0.548331061371757</v>
      </c>
      <c r="AF2447" s="12">
        <f>(S2447/(1+0.1)+Z2447)/(VLOOKUP(A2447,[1]选股结果!$A$2:$AY$3002,51,FALSE))</f>
        <v>0.596708238174604</v>
      </c>
      <c r="AG2447" s="16"/>
      <c r="AH2447" s="12">
        <f>AD2447/VLOOKUP(A2447,[1]选股结果!$A$2:$AX$3002,35,FALSE)</f>
        <v>0.324869381214345</v>
      </c>
      <c r="AI2447" s="10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S2447/(1+0.13)+Z2447)</f>
        <v>590092886.059734</v>
      </c>
      <c r="AJ2447" s="10">
        <f t="shared" si="161"/>
        <v>-502526911.529734</v>
      </c>
      <c r="AK2447" s="18">
        <f>AD2447-VLOOKUP(A2447,[2]选股结果!$A$2:$G$4900,7,FALSE)</f>
        <v>83222418.68</v>
      </c>
    </row>
    <row r="2448" spans="1:37">
      <c r="A2448" s="5" t="s">
        <v>4929</v>
      </c>
      <c r="B2448" s="5" t="s">
        <v>4930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/>
      <c r="L2448" s="6">
        <v>0</v>
      </c>
      <c r="M2448" s="6">
        <v>0</v>
      </c>
      <c r="N2448" s="6"/>
      <c r="O2448" s="6">
        <v>0</v>
      </c>
      <c r="P2448" s="6">
        <v>282330467.91</v>
      </c>
      <c r="Q2448" s="6">
        <v>138663110.43</v>
      </c>
      <c r="R2448" s="6"/>
      <c r="S2448" s="6">
        <v>2629287975.92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309459323.92</v>
      </c>
      <c r="AA2448" s="6">
        <v>43572602.57</v>
      </c>
      <c r="AB2448" s="10">
        <f t="shared" si="160"/>
        <v>3356069821.16</v>
      </c>
      <c r="AC2448" s="10">
        <f t="shared" si="158"/>
        <v>3264650370.32</v>
      </c>
      <c r="AD2448" s="10">
        <f t="shared" si="159"/>
        <v>91419450.8399997</v>
      </c>
      <c r="AE2448" s="12">
        <f>C2448/(1+0.13)/VLOOKUP(A2448,[1]选股结果!$A$2:$AX$3002,3,FALSE)</f>
        <v>0.816631103137428</v>
      </c>
      <c r="AF2448" s="12">
        <f>(S2448/(1+0.1)+Z2448)/(VLOOKUP(A2448,[1]选股结果!$A$2:$AY$3002,51,FALSE))</f>
        <v>0.916759290640208</v>
      </c>
      <c r="AG2448" s="16"/>
      <c r="AH2448" s="12">
        <f>AD2448/VLOOKUP(A2448,[1]选股结果!$A$2:$AX$3002,35,FALSE)</f>
        <v>0.164402056956044</v>
      </c>
      <c r="AI2448" s="10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S2448/(1+0.13)+Z2448)</f>
        <v>308589909.836726</v>
      </c>
      <c r="AJ2448" s="10">
        <f t="shared" si="161"/>
        <v>-217170458.996726</v>
      </c>
      <c r="AK2448" s="18">
        <f>AD2448-VLOOKUP(A2448,[2]选股结果!$A$2:$G$4900,7,FALSE)</f>
        <v>92092756.3299997</v>
      </c>
    </row>
    <row r="2449" spans="1:37">
      <c r="A2449" s="5" t="s">
        <v>4931</v>
      </c>
      <c r="B2449" s="5" t="s">
        <v>4932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/>
      <c r="L2449" s="6">
        <v>0</v>
      </c>
      <c r="M2449" s="6">
        <v>0</v>
      </c>
      <c r="N2449" s="6"/>
      <c r="O2449" s="6">
        <v>0</v>
      </c>
      <c r="P2449" s="6">
        <v>32646660.25</v>
      </c>
      <c r="Q2449" s="6">
        <v>14264757.45</v>
      </c>
      <c r="R2449" s="6"/>
      <c r="S2449" s="6">
        <v>1766962614.36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192912208.4</v>
      </c>
      <c r="AA2449" s="6">
        <v>48058701.48</v>
      </c>
      <c r="AB2449" s="10">
        <f t="shared" si="160"/>
        <v>1751500821.95</v>
      </c>
      <c r="AC2449" s="10">
        <f t="shared" si="158"/>
        <v>2040580184.49</v>
      </c>
      <c r="AD2449" s="10">
        <f t="shared" si="159"/>
        <v>-289079362.54</v>
      </c>
      <c r="AE2449" s="12">
        <f>C2449/(1+0.13)/VLOOKUP(A2449,[1]选股结果!$A$2:$AX$3002,3,FALSE)</f>
        <v>0.808282269206902</v>
      </c>
      <c r="AF2449" s="12">
        <f>(S2449/(1+0.1)+Z2449)/(VLOOKUP(A2449,[1]选股结果!$A$2:$AY$3002,51,FALSE))</f>
        <v>1.04679344035934</v>
      </c>
      <c r="AG2449" s="16"/>
      <c r="AH2449" s="12">
        <f>AD2449/VLOOKUP(A2449,[1]选股结果!$A$2:$AX$3002,35,FALSE)</f>
        <v>-1.51642806433729</v>
      </c>
      <c r="AI2449" s="10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S2449/(1+0.13)+Z2449)</f>
        <v>-37783239.5921242</v>
      </c>
      <c r="AJ2449" s="10">
        <f t="shared" si="161"/>
        <v>-251296122.947876</v>
      </c>
      <c r="AK2449" s="18">
        <f>AD2449-VLOOKUP(A2449,[2]选股结果!$A$2:$G$4900,7,FALSE)</f>
        <v>-288825674.86</v>
      </c>
    </row>
    <row r="2450" spans="1:37">
      <c r="A2450" s="5" t="s">
        <v>4933</v>
      </c>
      <c r="B2450" s="5" t="s">
        <v>4934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/>
      <c r="L2450" s="6">
        <v>0</v>
      </c>
      <c r="M2450" s="6">
        <v>0</v>
      </c>
      <c r="N2450" s="6"/>
      <c r="O2450" s="6">
        <v>0</v>
      </c>
      <c r="P2450" s="6">
        <v>86561914.51</v>
      </c>
      <c r="Q2450" s="6">
        <v>83637757.18</v>
      </c>
      <c r="R2450" s="6"/>
      <c r="S2450" s="6">
        <v>1620783856.44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395288879.4</v>
      </c>
      <c r="AA2450" s="6">
        <v>128654927.09</v>
      </c>
      <c r="AB2450" s="10">
        <f t="shared" si="160"/>
        <v>1940832510.25</v>
      </c>
      <c r="AC2450" s="10">
        <f t="shared" ref="AC2450:AC2513" si="162">S2450+T2450+U2450+V2450+W2450+X2450+Y2450+Z2450+AA2450+P2450</f>
        <v>2231289577.44</v>
      </c>
      <c r="AD2450" s="10">
        <f t="shared" si="159"/>
        <v>-290457067.19</v>
      </c>
      <c r="AE2450" s="12">
        <f>C2450/(1+0.13)/VLOOKUP(A2450,[1]选股结果!$A$2:$AX$3002,3,FALSE)</f>
        <v>0.952949806779044</v>
      </c>
      <c r="AF2450" s="12">
        <f>(S2450/(1+0.1)+Z2450)/(VLOOKUP(A2450,[1]选股结果!$A$2:$AY$3002,51,FALSE))</f>
        <v>1.16224839934299</v>
      </c>
      <c r="AG2450" s="16"/>
      <c r="AH2450" s="12">
        <f>AD2450/VLOOKUP(A2450,[1]选股结果!$A$2:$AX$3002,35,FALSE)</f>
        <v>-2.66724164394809</v>
      </c>
      <c r="AI2450" s="10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S2450/(1+0.13)+Z2450)</f>
        <v>-221754285.569558</v>
      </c>
      <c r="AJ2450" s="10">
        <f t="shared" si="161"/>
        <v>-68702781.6204424</v>
      </c>
      <c r="AK2450" s="18">
        <f>AD2450-VLOOKUP(A2450,[2]选股结果!$A$2:$G$4900,7,FALSE)</f>
        <v>-290526891.93</v>
      </c>
    </row>
    <row r="2451" spans="1:37">
      <c r="A2451" s="5" t="s">
        <v>4935</v>
      </c>
      <c r="B2451" s="5" t="s">
        <v>4936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/>
      <c r="L2451" s="6">
        <v>0</v>
      </c>
      <c r="M2451" s="6">
        <v>0</v>
      </c>
      <c r="N2451" s="6"/>
      <c r="O2451" s="6">
        <v>0</v>
      </c>
      <c r="P2451" s="6">
        <v>4974415.68</v>
      </c>
      <c r="Q2451" s="6">
        <v>9985807.94</v>
      </c>
      <c r="R2451" s="6"/>
      <c r="S2451" s="6">
        <v>779836361.7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132367431.49</v>
      </c>
      <c r="AA2451" s="6">
        <v>22505668.11</v>
      </c>
      <c r="AB2451" s="10">
        <f t="shared" si="160"/>
        <v>833551515.8</v>
      </c>
      <c r="AC2451" s="10">
        <f t="shared" si="162"/>
        <v>939683876.98</v>
      </c>
      <c r="AD2451" s="10">
        <f t="shared" si="159"/>
        <v>-106132361.18</v>
      </c>
      <c r="AE2451" s="12">
        <f>C2451/(1+0.13)/VLOOKUP(A2451,[1]选股结果!$A$2:$AX$3002,3,FALSE)</f>
        <v>0.924456009774457</v>
      </c>
      <c r="AF2451" s="12">
        <f>(S2451/(1+0.1)+Z2451)/(VLOOKUP(A2451,[1]选股结果!$A$2:$AY$3002,51,FALSE))</f>
        <v>1.04607014209408</v>
      </c>
      <c r="AG2451" s="16"/>
      <c r="AH2451" s="12">
        <f>AD2451/VLOOKUP(A2451,[1]选股结果!$A$2:$AX$3002,35,FALSE)</f>
        <v>69.2408762968905</v>
      </c>
      <c r="AI2451" s="10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S2451/(1+0.13)+Z2451)</f>
        <v>-18230776.5007966</v>
      </c>
      <c r="AJ2451" s="10">
        <f t="shared" si="161"/>
        <v>-87901584.6792034</v>
      </c>
      <c r="AK2451" s="18">
        <f>AD2451-VLOOKUP(A2451,[2]选股结果!$A$2:$G$4900,7,FALSE)</f>
        <v>-105016081.32</v>
      </c>
    </row>
    <row r="2452" spans="1:37">
      <c r="A2452" s="5" t="s">
        <v>4937</v>
      </c>
      <c r="B2452" s="5" t="s">
        <v>4938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/>
      <c r="L2452" s="6">
        <v>0</v>
      </c>
      <c r="M2452" s="6">
        <v>0</v>
      </c>
      <c r="N2452" s="6"/>
      <c r="O2452" s="6">
        <v>0</v>
      </c>
      <c r="P2452" s="6">
        <v>88827994.84</v>
      </c>
      <c r="Q2452" s="6">
        <v>59657950.96</v>
      </c>
      <c r="R2452" s="6"/>
      <c r="S2452" s="6">
        <v>322773930.76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158151457.78</v>
      </c>
      <c r="AA2452" s="6">
        <v>185158074.06</v>
      </c>
      <c r="AB2452" s="10">
        <f t="shared" si="160"/>
        <v>868101209.3</v>
      </c>
      <c r="AC2452" s="10">
        <f t="shared" si="162"/>
        <v>754911457.44</v>
      </c>
      <c r="AD2452" s="10">
        <f t="shared" si="159"/>
        <v>113189751.86</v>
      </c>
      <c r="AE2452" s="12">
        <f>C2452/(1+0.13)/VLOOKUP(A2452,[1]选股结果!$A$2:$AX$3002,3,FALSE)</f>
        <v>0.909595970251961</v>
      </c>
      <c r="AF2452" s="12">
        <f>(S2452/(1+0.1)+Z2452)/(VLOOKUP(A2452,[1]选股结果!$A$2:$AY$3002,51,FALSE))</f>
        <v>0.716514760412845</v>
      </c>
      <c r="AG2452" s="16"/>
      <c r="AH2452" s="12">
        <f>AD2452/VLOOKUP(A2452,[1]选股结果!$A$2:$AX$3002,35,FALSE)</f>
        <v>0.833867101977868</v>
      </c>
      <c r="AI2452" s="10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S2452/(1+0.13)+Z2452)</f>
        <v>186456327.069734</v>
      </c>
      <c r="AJ2452" s="10">
        <f t="shared" si="161"/>
        <v>-73266575.2097343</v>
      </c>
      <c r="AK2452" s="18">
        <f>AD2452-VLOOKUP(A2452,[2]选股结果!$A$2:$G$4900,7,FALSE)</f>
        <v>112291858.76</v>
      </c>
    </row>
    <row r="2453" spans="1:37">
      <c r="A2453" s="5" t="s">
        <v>4939</v>
      </c>
      <c r="B2453" s="5" t="s">
        <v>4940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/>
      <c r="L2453" s="6">
        <v>0</v>
      </c>
      <c r="M2453" s="6">
        <v>0</v>
      </c>
      <c r="N2453" s="6"/>
      <c r="O2453" s="6">
        <v>0</v>
      </c>
      <c r="P2453" s="6">
        <v>124751220.64</v>
      </c>
      <c r="Q2453" s="6">
        <v>67072595.66</v>
      </c>
      <c r="R2453" s="6"/>
      <c r="S2453" s="6">
        <v>5386515661.23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158699171.21</v>
      </c>
      <c r="AA2453" s="6">
        <v>84041294.02</v>
      </c>
      <c r="AB2453" s="10">
        <f t="shared" si="160"/>
        <v>5760190371.18</v>
      </c>
      <c r="AC2453" s="10">
        <f t="shared" si="162"/>
        <v>5754007347.1</v>
      </c>
      <c r="AD2453" s="10">
        <f t="shared" si="159"/>
        <v>6183024.07999992</v>
      </c>
      <c r="AE2453" s="12">
        <f>C2453/(1+0.13)/VLOOKUP(A2453,[1]选股结果!$A$2:$AX$3002,3,FALSE)</f>
        <v>0.975615597518418</v>
      </c>
      <c r="AF2453" s="12">
        <f>(S2453/(1+0.1)+Z2453)/(VLOOKUP(A2453,[1]选股结果!$A$2:$AY$3002,51,FALSE))</f>
        <v>0.990459853581798</v>
      </c>
      <c r="AG2453" s="16"/>
      <c r="AH2453" s="12">
        <f>AD2453/VLOOKUP(A2453,[1]选股结果!$A$2:$AX$3002,35,FALSE)</f>
        <v>0.0973285951766515</v>
      </c>
      <c r="AI2453" s="10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S2453/(1+0.13)+Z2453)</f>
        <v>178699470.202389</v>
      </c>
      <c r="AJ2453" s="10">
        <f t="shared" si="161"/>
        <v>-172516446.122389</v>
      </c>
      <c r="AK2453" s="18">
        <f>AD2453-VLOOKUP(A2453,[2]选股结果!$A$2:$G$4900,7,FALSE)</f>
        <v>21088004.1899999</v>
      </c>
    </row>
    <row r="2454" spans="1:37">
      <c r="A2454" s="5" t="s">
        <v>4941</v>
      </c>
      <c r="B2454" s="5" t="s">
        <v>4942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/>
      <c r="L2454" s="6">
        <v>0</v>
      </c>
      <c r="M2454" s="6">
        <v>0</v>
      </c>
      <c r="N2454" s="6"/>
      <c r="O2454" s="6">
        <v>0</v>
      </c>
      <c r="P2454" s="6">
        <v>393026536.02</v>
      </c>
      <c r="Q2454" s="6">
        <v>645632069.36</v>
      </c>
      <c r="R2454" s="6"/>
      <c r="S2454" s="6">
        <v>36612021190.57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993163754.25</v>
      </c>
      <c r="AA2454" s="6">
        <v>340760160.98</v>
      </c>
      <c r="AB2454" s="10">
        <f t="shared" si="160"/>
        <v>40319065903</v>
      </c>
      <c r="AC2454" s="10">
        <f t="shared" si="162"/>
        <v>38338971641.82</v>
      </c>
      <c r="AD2454" s="10">
        <f t="shared" si="159"/>
        <v>1980094261.18</v>
      </c>
      <c r="AE2454" s="12">
        <f>C2454/(1+0.13)/VLOOKUP(A2454,[1]选股结果!$A$2:$AX$3002,3,FALSE)</f>
        <v>0.960076368438179</v>
      </c>
      <c r="AF2454" s="12">
        <f>(S2454/(1+0.1)+Z2454)/(VLOOKUP(A2454,[1]选股结果!$A$2:$AY$3002,51,FALSE))</f>
        <v>1.01032775163245</v>
      </c>
      <c r="AG2454" s="16"/>
      <c r="AH2454" s="12">
        <f>AD2454/VLOOKUP(A2454,[1]选股结果!$A$2:$AX$3002,35,FALSE)</f>
        <v>1.06171589866869</v>
      </c>
      <c r="AI2454" s="10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S2454/(1+0.13)+Z2454)</f>
        <v>533253074.61319</v>
      </c>
      <c r="AJ2454" s="10">
        <f t="shared" si="161"/>
        <v>1446841186.56681</v>
      </c>
      <c r="AK2454" s="18">
        <f>AD2454-VLOOKUP(A2454,[2]选股结果!$A$2:$G$4900,7,FALSE)</f>
        <v>1978932683.91</v>
      </c>
    </row>
    <row r="2455" spans="1:37">
      <c r="A2455" s="5" t="s">
        <v>4943</v>
      </c>
      <c r="B2455" s="5" t="s">
        <v>4944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/>
      <c r="L2455" s="6">
        <v>0</v>
      </c>
      <c r="M2455" s="6">
        <v>0</v>
      </c>
      <c r="N2455" s="6"/>
      <c r="O2455" s="6">
        <v>0</v>
      </c>
      <c r="P2455" s="6">
        <v>48128269.59</v>
      </c>
      <c r="Q2455" s="6">
        <v>22987361.66</v>
      </c>
      <c r="R2455" s="6"/>
      <c r="S2455" s="6">
        <v>403362311.79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59182383.25</v>
      </c>
      <c r="AA2455" s="6">
        <v>95652088.73</v>
      </c>
      <c r="AB2455" s="10">
        <f t="shared" si="160"/>
        <v>658793300.37</v>
      </c>
      <c r="AC2455" s="10">
        <f t="shared" si="162"/>
        <v>606325053.36</v>
      </c>
      <c r="AD2455" s="10">
        <f t="shared" si="159"/>
        <v>52468247.01</v>
      </c>
      <c r="AE2455" s="12">
        <f>C2455/(1+0.13)/VLOOKUP(A2455,[1]选股结果!$A$2:$AX$3002,3,FALSE)</f>
        <v>1.08034081903143</v>
      </c>
      <c r="AF2455" s="12">
        <f>(S2455/(1+0.1)+Z2455)/(VLOOKUP(A2455,[1]选股结果!$A$2:$AY$3002,51,FALSE))</f>
        <v>0.884126403100496</v>
      </c>
      <c r="AG2455" s="16"/>
      <c r="AH2455" s="12">
        <f>AD2455/VLOOKUP(A2455,[1]选股结果!$A$2:$AX$3002,35,FALSE)</f>
        <v>1.21703484160942</v>
      </c>
      <c r="AI2455" s="10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S2455/(1+0.13)+Z2455)</f>
        <v>65550437.2357522</v>
      </c>
      <c r="AJ2455" s="10">
        <f t="shared" si="161"/>
        <v>-13082190.2257522</v>
      </c>
      <c r="AK2455" s="18">
        <f>AD2455-VLOOKUP(A2455,[2]选股结果!$A$2:$G$4900,7,FALSE)</f>
        <v>52670243.6</v>
      </c>
    </row>
    <row r="2456" spans="1:37">
      <c r="A2456" s="5" t="s">
        <v>4945</v>
      </c>
      <c r="B2456" s="5" t="s">
        <v>4946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/>
      <c r="L2456" s="6">
        <v>0</v>
      </c>
      <c r="M2456" s="6">
        <v>0</v>
      </c>
      <c r="N2456" s="6"/>
      <c r="O2456" s="6">
        <v>0</v>
      </c>
      <c r="P2456" s="6">
        <v>97910127.97</v>
      </c>
      <c r="Q2456" s="6">
        <v>33809619.39</v>
      </c>
      <c r="R2456" s="6"/>
      <c r="S2456" s="6">
        <v>1197756299.31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282684926.34</v>
      </c>
      <c r="AA2456" s="6">
        <v>97623373.36</v>
      </c>
      <c r="AB2456" s="10">
        <f t="shared" si="160"/>
        <v>1723890690.61</v>
      </c>
      <c r="AC2456" s="10">
        <f t="shared" si="162"/>
        <v>1675974726.98</v>
      </c>
      <c r="AD2456" s="10">
        <f t="shared" si="159"/>
        <v>47915963.6300004</v>
      </c>
      <c r="AE2456" s="12">
        <f>C2456/(1+0.13)/VLOOKUP(A2456,[1]选股结果!$A$2:$AX$3002,3,FALSE)</f>
        <v>0.802825225254244</v>
      </c>
      <c r="AF2456" s="12">
        <f>(S2456/(1+0.1)+Z2456)/(VLOOKUP(A2456,[1]选股结果!$A$2:$AY$3002,51,FALSE))</f>
        <v>0.818201355980346</v>
      </c>
      <c r="AG2456" s="16"/>
      <c r="AH2456" s="12">
        <f>AD2456/VLOOKUP(A2456,[1]选股结果!$A$2:$AX$3002,35,FALSE)</f>
        <v>0.334998560453479</v>
      </c>
      <c r="AI2456" s="10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S2456/(1+0.13)+Z2456)</f>
        <v>333657848.906991</v>
      </c>
      <c r="AJ2456" s="10">
        <f t="shared" si="161"/>
        <v>-285741885.276991</v>
      </c>
      <c r="AK2456" s="18">
        <f>AD2456-VLOOKUP(A2456,[2]选股结果!$A$2:$G$4900,7,FALSE)</f>
        <v>60924337.0300004</v>
      </c>
    </row>
    <row r="2457" spans="1:37">
      <c r="A2457" s="5" t="s">
        <v>4947</v>
      </c>
      <c r="B2457" s="5" t="s">
        <v>4948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/>
      <c r="L2457" s="6">
        <v>0</v>
      </c>
      <c r="M2457" s="6">
        <v>0</v>
      </c>
      <c r="N2457" s="6"/>
      <c r="O2457" s="6">
        <v>0</v>
      </c>
      <c r="P2457" s="6">
        <v>159001302.9</v>
      </c>
      <c r="Q2457" s="6">
        <v>99394777.78</v>
      </c>
      <c r="R2457" s="6"/>
      <c r="S2457" s="6">
        <v>4618197895.72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1216091700.25</v>
      </c>
      <c r="AA2457" s="6">
        <v>343653482.38</v>
      </c>
      <c r="AB2457" s="10">
        <f t="shared" si="160"/>
        <v>6680546204.87</v>
      </c>
      <c r="AC2457" s="10">
        <f t="shared" si="162"/>
        <v>6336944381.25</v>
      </c>
      <c r="AD2457" s="10">
        <f t="shared" si="159"/>
        <v>343601823.62</v>
      </c>
      <c r="AE2457" s="12">
        <f>C2457/(1+0.13)/VLOOKUP(A2457,[1]选股结果!$A$2:$AX$3002,3,FALSE)</f>
        <v>0.861586307054987</v>
      </c>
      <c r="AF2457" s="12">
        <f>(S2457/(1+0.1)+Z2457)/(VLOOKUP(A2457,[1]选股结果!$A$2:$AY$3002,51,FALSE))</f>
        <v>0.909632711378145</v>
      </c>
      <c r="AG2457" s="16"/>
      <c r="AH2457" s="12">
        <f>AD2457/VLOOKUP(A2457,[1]选股结果!$A$2:$AX$3002,35,FALSE)</f>
        <v>0.545583728146431</v>
      </c>
      <c r="AI2457" s="10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S2457/(1+0.13)+Z2457)</f>
        <v>649358775.787433</v>
      </c>
      <c r="AJ2457" s="10">
        <f t="shared" si="161"/>
        <v>-305756952.167433</v>
      </c>
      <c r="AK2457" s="18">
        <f>AD2457-VLOOKUP(A2457,[2]选股结果!$A$2:$G$4900,7,FALSE)</f>
        <v>342030896.64</v>
      </c>
    </row>
    <row r="2458" spans="1:37">
      <c r="A2458" s="5" t="s">
        <v>4949</v>
      </c>
      <c r="B2458" s="5" t="s">
        <v>4950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/>
      <c r="L2458" s="6">
        <v>0</v>
      </c>
      <c r="M2458" s="6">
        <v>0</v>
      </c>
      <c r="N2458" s="6"/>
      <c r="O2458" s="6">
        <v>0</v>
      </c>
      <c r="P2458" s="6">
        <v>22646670.49</v>
      </c>
      <c r="Q2458" s="6">
        <v>30843242.3</v>
      </c>
      <c r="R2458" s="6"/>
      <c r="S2458" s="6">
        <v>121677433.47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81191788.7</v>
      </c>
      <c r="AA2458" s="6">
        <v>80000053.88</v>
      </c>
      <c r="AB2458" s="10">
        <f t="shared" si="160"/>
        <v>474452126</v>
      </c>
      <c r="AC2458" s="10">
        <f t="shared" si="162"/>
        <v>305515946.54</v>
      </c>
      <c r="AD2458" s="10">
        <f t="shared" si="159"/>
        <v>168936179.46</v>
      </c>
      <c r="AE2458" s="12">
        <f>C2458/(1+0.13)/VLOOKUP(A2458,[1]选股结果!$A$2:$AX$3002,3,FALSE)</f>
        <v>0.913636254528656</v>
      </c>
      <c r="AF2458" s="12">
        <f>(S2458/(1+0.1)+Z2458)/(VLOOKUP(A2458,[1]选股结果!$A$2:$AY$3002,51,FALSE))</f>
        <v>0.623832605144275</v>
      </c>
      <c r="AG2458" s="16"/>
      <c r="AH2458" s="12">
        <f>AD2458/VLOOKUP(A2458,[1]选股结果!$A$2:$AX$3002,35,FALSE)</f>
        <v>1.56469512790157</v>
      </c>
      <c r="AI2458" s="10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S2458/(1+0.13)+Z2458)</f>
        <v>118595582.056283</v>
      </c>
      <c r="AJ2458" s="10">
        <f t="shared" si="161"/>
        <v>50340597.4037168</v>
      </c>
      <c r="AK2458" s="18">
        <f>AD2458-VLOOKUP(A2458,[2]选股结果!$A$2:$G$4900,7,FALSE)</f>
        <v>168936179.46</v>
      </c>
    </row>
    <row r="2459" spans="1:37">
      <c r="A2459" s="5" t="s">
        <v>4951</v>
      </c>
      <c r="B2459" s="5" t="s">
        <v>4952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/>
      <c r="L2459" s="6">
        <v>0</v>
      </c>
      <c r="M2459" s="6">
        <v>0</v>
      </c>
      <c r="N2459" s="6"/>
      <c r="O2459" s="6">
        <v>0</v>
      </c>
      <c r="P2459" s="6">
        <v>8370432.45</v>
      </c>
      <c r="Q2459" s="6">
        <v>66468027.31</v>
      </c>
      <c r="R2459" s="6"/>
      <c r="S2459" s="6">
        <v>567532680.26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228910186.3</v>
      </c>
      <c r="AA2459" s="6">
        <v>45441642.28</v>
      </c>
      <c r="AB2459" s="10">
        <f t="shared" si="160"/>
        <v>917718782.54</v>
      </c>
      <c r="AC2459" s="10">
        <f t="shared" si="162"/>
        <v>850254941.29</v>
      </c>
      <c r="AD2459" s="10">
        <f t="shared" ref="AD2459:AD2522" si="163">AB2459-AC2459</f>
        <v>67463841.25</v>
      </c>
      <c r="AE2459" s="12">
        <f>C2459/(1+0.13)/VLOOKUP(A2459,[1]选股结果!$A$2:$AX$3002,3,FALSE)</f>
        <v>0.567625731960229</v>
      </c>
      <c r="AF2459" s="12">
        <f>(S2459/(1+0.1)+Z2459)/(VLOOKUP(A2459,[1]选股结果!$A$2:$AY$3002,51,FALSE))</f>
        <v>0.699397321984891</v>
      </c>
      <c r="AG2459" s="16"/>
      <c r="AH2459" s="12">
        <f>AD2459/VLOOKUP(A2459,[1]选股结果!$A$2:$AX$3002,35,FALSE)</f>
        <v>0.268655084406029</v>
      </c>
      <c r="AI2459" s="10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S2459/(1+0.13)+Z2459)</f>
        <v>333835404.775398</v>
      </c>
      <c r="AJ2459" s="10">
        <f t="shared" si="161"/>
        <v>-266371563.525398</v>
      </c>
      <c r="AK2459" s="18">
        <f>AD2459-VLOOKUP(A2459,[2]选股结果!$A$2:$G$4900,7,FALSE)</f>
        <v>35969341.14</v>
      </c>
    </row>
    <row r="2460" spans="1:37">
      <c r="A2460" s="5" t="s">
        <v>4953</v>
      </c>
      <c r="B2460" s="5" t="s">
        <v>4954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/>
      <c r="L2460" s="6">
        <v>0</v>
      </c>
      <c r="M2460" s="6">
        <v>0</v>
      </c>
      <c r="N2460" s="6"/>
      <c r="O2460" s="6">
        <v>0</v>
      </c>
      <c r="P2460" s="6">
        <v>47516439.86</v>
      </c>
      <c r="Q2460" s="6">
        <v>16328696.14</v>
      </c>
      <c r="R2460" s="6"/>
      <c r="S2460" s="6">
        <v>310615038.23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137573590.1</v>
      </c>
      <c r="AA2460" s="6">
        <v>90066452.5</v>
      </c>
      <c r="AB2460" s="10">
        <f t="shared" si="160"/>
        <v>370455657.7</v>
      </c>
      <c r="AC2460" s="10">
        <f t="shared" si="162"/>
        <v>585771520.69</v>
      </c>
      <c r="AD2460" s="10">
        <f t="shared" si="163"/>
        <v>-215315862.99</v>
      </c>
      <c r="AE2460" s="12">
        <f>C2460/(1+0.13)/VLOOKUP(A2460,[1]选股结果!$A$2:$AX$3002,3,FALSE)</f>
        <v>1.08872175815625</v>
      </c>
      <c r="AF2460" s="12">
        <f>(S2460/(1+0.1)+Z2460)/(VLOOKUP(A2460,[1]选股结果!$A$2:$AY$3002,51,FALSE))</f>
        <v>1.21610385305747</v>
      </c>
      <c r="AG2460" s="16"/>
      <c r="AH2460" s="12">
        <f>AD2460/VLOOKUP(A2460,[1]选股结果!$A$2:$AX$3002,35,FALSE)</f>
        <v>6.77402425956957</v>
      </c>
      <c r="AI2460" s="10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S2460/(1+0.13)+Z2460)</f>
        <v>-67129290.9753098</v>
      </c>
      <c r="AJ2460" s="10">
        <f t="shared" si="161"/>
        <v>-148186572.01469</v>
      </c>
      <c r="AK2460" s="18">
        <f>AD2460-VLOOKUP(A2460,[2]选股结果!$A$2:$G$4900,7,FALSE)</f>
        <v>-215356704.19</v>
      </c>
    </row>
    <row r="2461" spans="1:37">
      <c r="A2461" s="5" t="s">
        <v>4955</v>
      </c>
      <c r="B2461" s="5" t="s">
        <v>4956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/>
      <c r="L2461" s="6">
        <v>0</v>
      </c>
      <c r="M2461" s="6">
        <v>0</v>
      </c>
      <c r="N2461" s="6"/>
      <c r="O2461" s="6">
        <v>0</v>
      </c>
      <c r="P2461" s="6">
        <v>618155263.11</v>
      </c>
      <c r="Q2461" s="6">
        <v>593643529.22</v>
      </c>
      <c r="R2461" s="6"/>
      <c r="S2461" s="6">
        <v>8600289001.46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2143331925.39</v>
      </c>
      <c r="AA2461" s="6">
        <v>1572082943.54</v>
      </c>
      <c r="AB2461" s="10">
        <f t="shared" si="160"/>
        <v>14156074260.43</v>
      </c>
      <c r="AC2461" s="10">
        <f t="shared" si="162"/>
        <v>12933859133.5</v>
      </c>
      <c r="AD2461" s="10">
        <f t="shared" si="163"/>
        <v>1222215126.93</v>
      </c>
      <c r="AE2461" s="12">
        <f>C2461/(1+0.13)/VLOOKUP(A2461,[1]选股结果!$A$2:$AX$3002,3,FALSE)</f>
        <v>0.971435282445739</v>
      </c>
      <c r="AF2461" s="12">
        <f>(S2461/(1+0.1)+Z2461)/(VLOOKUP(A2461,[1]选股结果!$A$2:$AY$3002,51,FALSE))</f>
        <v>0.883517132604881</v>
      </c>
      <c r="AG2461" s="16"/>
      <c r="AH2461" s="12">
        <f>AD2461/VLOOKUP(A2461,[1]选股结果!$A$2:$AX$3002,35,FALSE)</f>
        <v>1.57716127758719</v>
      </c>
      <c r="AI2461" s="10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S2461/(1+0.13)+Z2461)</f>
        <v>1520929580.66903</v>
      </c>
      <c r="AJ2461" s="10">
        <f t="shared" si="161"/>
        <v>-298714453.739029</v>
      </c>
      <c r="AK2461" s="18">
        <f>AD2461-VLOOKUP(A2461,[2]选股结果!$A$2:$G$4900,7,FALSE)</f>
        <v>1222563810.25</v>
      </c>
    </row>
    <row r="2462" spans="1:37">
      <c r="A2462" s="5" t="s">
        <v>4957</v>
      </c>
      <c r="B2462" s="5" t="s">
        <v>4958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/>
      <c r="L2462" s="6">
        <v>0</v>
      </c>
      <c r="M2462" s="6">
        <v>0</v>
      </c>
      <c r="N2462" s="6"/>
      <c r="O2462" s="6">
        <v>0</v>
      </c>
      <c r="P2462" s="6">
        <v>30205586.33</v>
      </c>
      <c r="Q2462" s="6">
        <v>37425214.28</v>
      </c>
      <c r="R2462" s="6"/>
      <c r="S2462" s="6">
        <v>7263247208.29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720510205.22</v>
      </c>
      <c r="AA2462" s="6">
        <v>282581469.29</v>
      </c>
      <c r="AB2462" s="10">
        <f t="shared" si="160"/>
        <v>6581368518.47</v>
      </c>
      <c r="AC2462" s="10">
        <f t="shared" si="162"/>
        <v>8296544469.13</v>
      </c>
      <c r="AD2462" s="10">
        <f t="shared" si="163"/>
        <v>-1715175950.66</v>
      </c>
      <c r="AE2462" s="12">
        <f>C2462/(1+0.13)/VLOOKUP(A2462,[1]选股结果!$A$2:$AX$3002,3,FALSE)</f>
        <v>0.774613573311418</v>
      </c>
      <c r="AF2462" s="12">
        <f>(S2462/(1+0.1)+Z2462)/(VLOOKUP(A2462,[1]选股结果!$A$2:$AY$3002,51,FALSE))</f>
        <v>1.01123331900998</v>
      </c>
      <c r="AG2462" s="16"/>
      <c r="AH2462" s="12">
        <f>AD2462/VLOOKUP(A2462,[1]选股结果!$A$2:$AX$3002,35,FALSE)</f>
        <v>-8.04421385404206</v>
      </c>
      <c r="AI2462" s="10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S2462/(1+0.13)+Z2462)</f>
        <v>93946686.8731842</v>
      </c>
      <c r="AJ2462" s="10">
        <f t="shared" si="161"/>
        <v>-1809122637.53319</v>
      </c>
      <c r="AK2462" s="18">
        <f>AD2462-VLOOKUP(A2462,[2]选股结果!$A$2:$G$4900,7,FALSE)</f>
        <v>-1716066488.55</v>
      </c>
    </row>
    <row r="2463" spans="1:37">
      <c r="A2463" s="5" t="s">
        <v>4959</v>
      </c>
      <c r="B2463" s="5" t="s">
        <v>4960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/>
      <c r="L2463" s="6">
        <v>0</v>
      </c>
      <c r="M2463" s="6">
        <v>0</v>
      </c>
      <c r="N2463" s="6"/>
      <c r="O2463" s="6">
        <v>0</v>
      </c>
      <c r="P2463" s="6">
        <v>84320646.13</v>
      </c>
      <c r="Q2463" s="6">
        <v>166602427.25</v>
      </c>
      <c r="R2463" s="6"/>
      <c r="S2463" s="6">
        <v>853918073.29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139631965.4</v>
      </c>
      <c r="AA2463" s="6">
        <v>246867186.14</v>
      </c>
      <c r="AB2463" s="10">
        <f t="shared" ref="AB2463:AB2526" si="164">C2463+D2463+E2463+F2463+G2463+H2463+I2463+J2463+L2463+M2463+O2463+Q2463</f>
        <v>1366853596.82</v>
      </c>
      <c r="AC2463" s="10">
        <f t="shared" si="162"/>
        <v>1324737870.96</v>
      </c>
      <c r="AD2463" s="10">
        <f t="shared" si="163"/>
        <v>42115725.8599999</v>
      </c>
      <c r="AE2463" s="12">
        <f>C2463/(1+0.13)/VLOOKUP(A2463,[1]选股结果!$A$2:$AX$3002,3,FALSE)</f>
        <v>0.929238828226359</v>
      </c>
      <c r="AF2463" s="12">
        <f>(S2463/(1+0.1)+Z2463)/(VLOOKUP(A2463,[1]选股结果!$A$2:$AY$3002,51,FALSE))</f>
        <v>0.918621333282403</v>
      </c>
      <c r="AG2463" s="16"/>
      <c r="AH2463" s="12">
        <f>AD2463/VLOOKUP(A2463,[1]选股结果!$A$2:$AX$3002,35,FALSE)</f>
        <v>0.376644283075106</v>
      </c>
      <c r="AI2463" s="10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S2463/(1+0.13)+Z2463)</f>
        <v>101748907.613894</v>
      </c>
      <c r="AJ2463" s="10">
        <f t="shared" si="161"/>
        <v>-59633181.7538937</v>
      </c>
      <c r="AK2463" s="18">
        <f>AD2463-VLOOKUP(A2463,[2]选股结果!$A$2:$G$4900,7,FALSE)</f>
        <v>41899886.5699999</v>
      </c>
    </row>
    <row r="2464" spans="1:37">
      <c r="A2464" s="5" t="s">
        <v>4961</v>
      </c>
      <c r="B2464" s="5" t="s">
        <v>4962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/>
      <c r="L2464" s="6">
        <v>0</v>
      </c>
      <c r="M2464" s="6">
        <v>0</v>
      </c>
      <c r="N2464" s="6"/>
      <c r="O2464" s="6">
        <v>0</v>
      </c>
      <c r="P2464" s="6">
        <v>52613810.36</v>
      </c>
      <c r="Q2464" s="6">
        <v>4071467.53</v>
      </c>
      <c r="R2464" s="6"/>
      <c r="S2464" s="6">
        <v>197182309.24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116892796.21</v>
      </c>
      <c r="AA2464" s="6">
        <v>47666296.5</v>
      </c>
      <c r="AB2464" s="10">
        <f t="shared" si="164"/>
        <v>566024076.31</v>
      </c>
      <c r="AC2464" s="10">
        <f t="shared" si="162"/>
        <v>414355212.31</v>
      </c>
      <c r="AD2464" s="10">
        <f t="shared" si="163"/>
        <v>151668864</v>
      </c>
      <c r="AE2464" s="12">
        <f>C2464/(1+0.13)/VLOOKUP(A2464,[1]选股结果!$A$2:$AX$3002,3,FALSE)</f>
        <v>0.899518654720942</v>
      </c>
      <c r="AF2464" s="12">
        <f>(S2464/(1+0.1)+Z2464)/(VLOOKUP(A2464,[1]选股结果!$A$2:$AY$3002,51,FALSE))</f>
        <v>0.674095099366577</v>
      </c>
      <c r="AG2464" s="16"/>
      <c r="AH2464" s="12">
        <f>AD2464/VLOOKUP(A2464,[1]选股结果!$A$2:$AX$3002,35,FALSE)</f>
        <v>1.5486864556876</v>
      </c>
      <c r="AI2464" s="10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S2464/(1+0.13)+Z2464)</f>
        <v>147938458.99354</v>
      </c>
      <c r="AJ2464" s="10">
        <f t="shared" si="161"/>
        <v>3730405.00646019</v>
      </c>
      <c r="AK2464" s="18">
        <f>AD2464-VLOOKUP(A2464,[2]选股结果!$A$2:$G$4900,7,FALSE)</f>
        <v>151668864</v>
      </c>
    </row>
    <row r="2465" spans="1:37">
      <c r="A2465" s="5" t="s">
        <v>4963</v>
      </c>
      <c r="B2465" s="5" t="s">
        <v>4964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/>
      <c r="L2465" s="6">
        <v>0</v>
      </c>
      <c r="M2465" s="6">
        <v>0</v>
      </c>
      <c r="N2465" s="6"/>
      <c r="O2465" s="6">
        <v>0</v>
      </c>
      <c r="P2465" s="6">
        <v>51579058.34</v>
      </c>
      <c r="Q2465" s="6">
        <v>7110969.04</v>
      </c>
      <c r="R2465" s="6"/>
      <c r="S2465" s="6">
        <v>120971614.65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125406781.47</v>
      </c>
      <c r="AA2465" s="6">
        <v>136153477.62</v>
      </c>
      <c r="AB2465" s="10">
        <f t="shared" si="164"/>
        <v>500064480.52</v>
      </c>
      <c r="AC2465" s="10">
        <f t="shared" si="162"/>
        <v>434110932.08</v>
      </c>
      <c r="AD2465" s="10">
        <f t="shared" si="163"/>
        <v>65953548.44</v>
      </c>
      <c r="AE2465" s="12">
        <f>C2465/(1+0.13)/VLOOKUP(A2465,[1]选股结果!$A$2:$AX$3002,3,FALSE)</f>
        <v>0.722469054130432</v>
      </c>
      <c r="AF2465" s="12">
        <f>(S2465/(1+0.1)+Z2465)/(VLOOKUP(A2465,[1]选股结果!$A$2:$AY$3002,51,FALSE))</f>
        <v>0.503472696173884</v>
      </c>
      <c r="AG2465" s="16"/>
      <c r="AH2465" s="12">
        <f>AD2465/VLOOKUP(A2465,[1]选股结果!$A$2:$AX$3002,35,FALSE)</f>
        <v>0.654393714052997</v>
      </c>
      <c r="AI2465" s="10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S2465/(1+0.13)+Z2465)</f>
        <v>235053571.241062</v>
      </c>
      <c r="AJ2465" s="10">
        <f t="shared" si="161"/>
        <v>-169100022.801062</v>
      </c>
      <c r="AK2465" s="18">
        <f>AD2465-VLOOKUP(A2465,[2]选股结果!$A$2:$G$4900,7,FALSE)</f>
        <v>65983986.96</v>
      </c>
    </row>
    <row r="2466" spans="1:37">
      <c r="A2466" s="5" t="s">
        <v>4965</v>
      </c>
      <c r="B2466" s="5" t="s">
        <v>4966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/>
      <c r="L2466" s="6">
        <v>0</v>
      </c>
      <c r="M2466" s="6">
        <v>0</v>
      </c>
      <c r="N2466" s="6"/>
      <c r="O2466" s="6">
        <v>0</v>
      </c>
      <c r="P2466" s="6">
        <v>84282747.11</v>
      </c>
      <c r="Q2466" s="6">
        <v>42371246.68</v>
      </c>
      <c r="R2466" s="6"/>
      <c r="S2466" s="6">
        <v>73007982.43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228887232.49</v>
      </c>
      <c r="AA2466" s="6">
        <v>186155483.69</v>
      </c>
      <c r="AB2466" s="10">
        <f t="shared" si="164"/>
        <v>848059248.35</v>
      </c>
      <c r="AC2466" s="10">
        <f t="shared" si="162"/>
        <v>572333445.72</v>
      </c>
      <c r="AD2466" s="10">
        <f t="shared" si="163"/>
        <v>275725802.63</v>
      </c>
      <c r="AE2466" s="12">
        <f>C2466/(1+0.13)/VLOOKUP(A2466,[1]选股结果!$A$2:$AX$3002,3,FALSE)</f>
        <v>0.931629107837998</v>
      </c>
      <c r="AF2466" s="12">
        <f>(S2466/(1+0.1)+Z2466)/(VLOOKUP(A2466,[1]选股结果!$A$2:$AY$3002,51,FALSE))</f>
        <v>0.616777776469253</v>
      </c>
      <c r="AG2466" s="16"/>
      <c r="AH2466" s="12">
        <f>AD2466/VLOOKUP(A2466,[1]选股结果!$A$2:$AX$3002,35,FALSE)</f>
        <v>0.948432168836881</v>
      </c>
      <c r="AI2466" s="10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S2466/(1+0.13)+Z2466)</f>
        <v>185214640.78115</v>
      </c>
      <c r="AJ2466" s="10">
        <f t="shared" si="161"/>
        <v>90511161.8488495</v>
      </c>
      <c r="AK2466" s="18">
        <f>AD2466-VLOOKUP(A2466,[2]选股结果!$A$2:$G$4900,7,FALSE)</f>
        <v>275941344.57</v>
      </c>
    </row>
    <row r="2467" spans="1:37">
      <c r="A2467" s="5" t="s">
        <v>4967</v>
      </c>
      <c r="B2467" s="5" t="s">
        <v>4968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/>
      <c r="L2467" s="6">
        <v>0</v>
      </c>
      <c r="M2467" s="6">
        <v>0</v>
      </c>
      <c r="N2467" s="6"/>
      <c r="O2467" s="6">
        <v>0</v>
      </c>
      <c r="P2467" s="6">
        <v>697993885.7</v>
      </c>
      <c r="Q2467" s="6">
        <v>495326757.35</v>
      </c>
      <c r="R2467" s="6"/>
      <c r="S2467" s="6">
        <v>7583830606.03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5385637870.15</v>
      </c>
      <c r="AA2467" s="6">
        <v>1038426006.93</v>
      </c>
      <c r="AB2467" s="10">
        <f t="shared" si="164"/>
        <v>17318969391.65</v>
      </c>
      <c r="AC2467" s="10">
        <f t="shared" si="162"/>
        <v>14705888368.81</v>
      </c>
      <c r="AD2467" s="10">
        <f t="shared" si="163"/>
        <v>2613081022.84</v>
      </c>
      <c r="AE2467" s="12">
        <f>C2467/(1+0.13)/VLOOKUP(A2467,[1]选股结果!$A$2:$AX$3002,3,FALSE)</f>
        <v>0.901146809910701</v>
      </c>
      <c r="AF2467" s="12">
        <f>(S2467/(1+0.1)+Z2467)/(VLOOKUP(A2467,[1]选股结果!$A$2:$AY$3002,51,FALSE))</f>
        <v>0.937999269694803</v>
      </c>
      <c r="AG2467" s="16"/>
      <c r="AH2467" s="12">
        <f>AD2467/VLOOKUP(A2467,[1]选股结果!$A$2:$AX$3002,35,FALSE)</f>
        <v>0.758202873664673</v>
      </c>
      <c r="AI2467" s="10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S2467/(1+0.13)+Z2467)</f>
        <v>994733507.969379</v>
      </c>
      <c r="AJ2467" s="10">
        <f t="shared" si="161"/>
        <v>1618347514.87062</v>
      </c>
      <c r="AK2467" s="18">
        <f>AD2467-VLOOKUP(A2467,[2]选股结果!$A$2:$G$4900,7,FALSE)</f>
        <v>2606232076.52</v>
      </c>
    </row>
    <row r="2468" spans="1:37">
      <c r="A2468" s="5" t="s">
        <v>4969</v>
      </c>
      <c r="B2468" s="5" t="s">
        <v>4970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/>
      <c r="L2468" s="6">
        <v>0</v>
      </c>
      <c r="M2468" s="6">
        <v>0</v>
      </c>
      <c r="N2468" s="6"/>
      <c r="O2468" s="6">
        <v>0</v>
      </c>
      <c r="P2468" s="6">
        <v>1033575607.78</v>
      </c>
      <c r="Q2468" s="6">
        <v>122344662</v>
      </c>
      <c r="R2468" s="6"/>
      <c r="S2468" s="6">
        <v>3875071709.88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849588152.88</v>
      </c>
      <c r="AA2468" s="6">
        <v>591382184.47</v>
      </c>
      <c r="AB2468" s="10">
        <f t="shared" si="164"/>
        <v>8694759832.54</v>
      </c>
      <c r="AC2468" s="10">
        <f t="shared" si="162"/>
        <v>6349617655.01</v>
      </c>
      <c r="AD2468" s="10">
        <f t="shared" si="163"/>
        <v>2345142177.53</v>
      </c>
      <c r="AE2468" s="12">
        <f>C2468/(1+0.13)/VLOOKUP(A2468,[1]选股结果!$A$2:$AX$3002,3,FALSE)</f>
        <v>0.537453137657565</v>
      </c>
      <c r="AF2468" s="12">
        <f>(S2468/(1+0.1)+Z2468)/(VLOOKUP(A2468,[1]选股结果!$A$2:$AY$3002,51,FALSE))</f>
        <v>0.549143869061878</v>
      </c>
      <c r="AG2468" s="16"/>
      <c r="AH2468" s="12">
        <f>AD2468/VLOOKUP(A2468,[1]选股结果!$A$2:$AX$3002,35,FALSE)</f>
        <v>0.472928287334911</v>
      </c>
      <c r="AI2468" s="10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S2468/(1+0.13)+Z2468)</f>
        <v>3683321724.25619</v>
      </c>
      <c r="AJ2468" s="10">
        <f t="shared" si="161"/>
        <v>-1338179546.72619</v>
      </c>
      <c r="AK2468" s="18">
        <f>AD2468-VLOOKUP(A2468,[2]选股结果!$A$2:$G$4900,7,FALSE)</f>
        <v>2344069652.01</v>
      </c>
    </row>
    <row r="2469" spans="1:37">
      <c r="A2469" s="5" t="s">
        <v>4971</v>
      </c>
      <c r="B2469" s="5" t="s">
        <v>4972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/>
      <c r="L2469" s="6">
        <v>0</v>
      </c>
      <c r="M2469" s="6">
        <v>0</v>
      </c>
      <c r="N2469" s="6"/>
      <c r="O2469" s="6">
        <v>0</v>
      </c>
      <c r="P2469" s="6">
        <v>29478051.15</v>
      </c>
      <c r="Q2469" s="6">
        <v>9955397.68</v>
      </c>
      <c r="R2469" s="6"/>
      <c r="S2469" s="6">
        <v>622746643.41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159946409.27</v>
      </c>
      <c r="AA2469" s="6">
        <v>27734124.01</v>
      </c>
      <c r="AB2469" s="10">
        <f t="shared" si="164"/>
        <v>925248741.74</v>
      </c>
      <c r="AC2469" s="10">
        <f t="shared" si="162"/>
        <v>839905227.84</v>
      </c>
      <c r="AD2469" s="10">
        <f t="shared" si="163"/>
        <v>85343513.9</v>
      </c>
      <c r="AE2469" s="12">
        <f>C2469/(1+0.13)/VLOOKUP(A2469,[1]选股结果!$A$2:$AX$3002,3,FALSE)</f>
        <v>0.960577068581547</v>
      </c>
      <c r="AF2469" s="12">
        <f>(S2469/(1+0.1)+Z2469)/(VLOOKUP(A2469,[1]选股结果!$A$2:$AY$3002,51,FALSE))</f>
        <v>0.947384595018771</v>
      </c>
      <c r="AG2469" s="16"/>
      <c r="AH2469" s="12">
        <f>AD2469/VLOOKUP(A2469,[1]选股结果!$A$2:$AX$3002,35,FALSE)</f>
        <v>1.17526350537952</v>
      </c>
      <c r="AI2469" s="10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S2469/(1+0.13)+Z2469)</f>
        <v>55354765.7833626</v>
      </c>
      <c r="AJ2469" s="10">
        <f t="shared" si="161"/>
        <v>29988748.1166373</v>
      </c>
      <c r="AK2469" s="18">
        <f>AD2469-VLOOKUP(A2469,[2]选股结果!$A$2:$G$4900,7,FALSE)</f>
        <v>85558754.61</v>
      </c>
    </row>
    <row r="2470" spans="1:37">
      <c r="A2470" s="5" t="s">
        <v>4973</v>
      </c>
      <c r="B2470" s="5" t="s">
        <v>4974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/>
      <c r="L2470" s="6">
        <v>0</v>
      </c>
      <c r="M2470" s="6">
        <v>0</v>
      </c>
      <c r="N2470" s="6"/>
      <c r="O2470" s="6">
        <v>0</v>
      </c>
      <c r="P2470" s="6">
        <v>267418496.9</v>
      </c>
      <c r="Q2470" s="6">
        <v>16231582.65</v>
      </c>
      <c r="R2470" s="6"/>
      <c r="S2470" s="6">
        <v>855376119.51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204068228.76</v>
      </c>
      <c r="AA2470" s="6">
        <v>69906196.73</v>
      </c>
      <c r="AB2470" s="10">
        <f t="shared" si="164"/>
        <v>1330642490.33</v>
      </c>
      <c r="AC2470" s="10">
        <f t="shared" si="162"/>
        <v>1396769041.9</v>
      </c>
      <c r="AD2470" s="10">
        <f t="shared" si="163"/>
        <v>-66126551.5699999</v>
      </c>
      <c r="AE2470" s="12">
        <f>C2470/(1+0.13)/VLOOKUP(A2470,[1]选股结果!$A$2:$AX$3002,3,FALSE)</f>
        <v>0.618749627469803</v>
      </c>
      <c r="AF2470" s="12">
        <f>(S2470/(1+0.1)+Z2470)/(VLOOKUP(A2470,[1]选股结果!$A$2:$AY$3002,51,FALSE))</f>
        <v>0.911959569748628</v>
      </c>
      <c r="AG2470" s="16"/>
      <c r="AH2470" s="12">
        <f>AD2470/VLOOKUP(A2470,[1]选股结果!$A$2:$AX$3002,35,FALSE)</f>
        <v>-0.101676514094764</v>
      </c>
      <c r="AI2470" s="10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S2470/(1+0.13)+Z2470)</f>
        <v>115416144.524513</v>
      </c>
      <c r="AJ2470" s="10">
        <f t="shared" si="161"/>
        <v>-181542696.094513</v>
      </c>
      <c r="AK2470" s="18">
        <f>AD2470-VLOOKUP(A2470,[2]选股结果!$A$2:$G$4900,7,FALSE)</f>
        <v>-64429096.8399999</v>
      </c>
    </row>
    <row r="2471" spans="1:37">
      <c r="A2471" s="5" t="s">
        <v>4975</v>
      </c>
      <c r="B2471" s="5" t="s">
        <v>4976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/>
      <c r="L2471" s="6">
        <v>0</v>
      </c>
      <c r="M2471" s="6">
        <v>0</v>
      </c>
      <c r="N2471" s="6"/>
      <c r="O2471" s="6">
        <v>0</v>
      </c>
      <c r="P2471" s="6">
        <v>8696526.28</v>
      </c>
      <c r="Q2471" s="6">
        <v>8689852.8</v>
      </c>
      <c r="R2471" s="6"/>
      <c r="S2471" s="6">
        <v>218572160.02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74757261.67</v>
      </c>
      <c r="AA2471" s="6">
        <v>50655167.41</v>
      </c>
      <c r="AB2471" s="10">
        <f t="shared" si="164"/>
        <v>312854895.96</v>
      </c>
      <c r="AC2471" s="10">
        <f t="shared" si="162"/>
        <v>352681115.38</v>
      </c>
      <c r="AD2471" s="10">
        <f t="shared" si="163"/>
        <v>-39826219.42</v>
      </c>
      <c r="AE2471" s="12">
        <f>C2471/(1+0.13)/VLOOKUP(A2471,[1]选股结果!$A$2:$AX$3002,3,FALSE)</f>
        <v>0.948145063139128</v>
      </c>
      <c r="AF2471" s="12">
        <f>(S2471/(1+0.1)+Z2471)/(VLOOKUP(A2471,[1]选股结果!$A$2:$AY$3002,51,FALSE))</f>
        <v>0.888152385983834</v>
      </c>
      <c r="AG2471" s="16"/>
      <c r="AH2471" s="12">
        <f>AD2471/VLOOKUP(A2471,[1]选股结果!$A$2:$AX$3002,35,FALSE)</f>
        <v>1.30402990360041</v>
      </c>
      <c r="AI2471" s="10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S2471/(1+0.13)+Z2471)</f>
        <v>39712789.2368141</v>
      </c>
      <c r="AJ2471" s="10">
        <f t="shared" si="161"/>
        <v>-79539008.656814</v>
      </c>
      <c r="AK2471" s="18">
        <f>AD2471-VLOOKUP(A2471,[2]选股结果!$A$2:$G$4900,7,FALSE)</f>
        <v>-39826219.42</v>
      </c>
    </row>
    <row r="2472" spans="1:37">
      <c r="A2472" s="5" t="s">
        <v>4977</v>
      </c>
      <c r="B2472" s="5" t="s">
        <v>4978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/>
      <c r="L2472" s="6">
        <v>0</v>
      </c>
      <c r="M2472" s="6">
        <v>0</v>
      </c>
      <c r="N2472" s="6"/>
      <c r="O2472" s="6">
        <v>0</v>
      </c>
      <c r="P2472" s="6">
        <v>32698727.52</v>
      </c>
      <c r="Q2472" s="6">
        <v>35331973.2</v>
      </c>
      <c r="R2472" s="6"/>
      <c r="S2472" s="6">
        <v>487709206.16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81213631.59</v>
      </c>
      <c r="AA2472" s="6">
        <v>191138376.34</v>
      </c>
      <c r="AB2472" s="10">
        <f t="shared" si="164"/>
        <v>721925820.5</v>
      </c>
      <c r="AC2472" s="10">
        <f t="shared" si="162"/>
        <v>792759941.61</v>
      </c>
      <c r="AD2472" s="10">
        <f t="shared" si="163"/>
        <v>-70834121.11</v>
      </c>
      <c r="AE2472" s="12">
        <f>C2472/(1+0.13)/VLOOKUP(A2472,[1]选股结果!$A$2:$AX$3002,3,FALSE)</f>
        <v>0.850530504141572</v>
      </c>
      <c r="AF2472" s="12">
        <f>(S2472/(1+0.1)+Z2472)/(VLOOKUP(A2472,[1]选股结果!$A$2:$AY$3002,51,FALSE))</f>
        <v>0.794068863595485</v>
      </c>
      <c r="AG2472" s="16"/>
      <c r="AH2472" s="12">
        <f>AD2472/VLOOKUP(A2472,[1]选股结果!$A$2:$AX$3002,35,FALSE)</f>
        <v>-2.22074121432452</v>
      </c>
      <c r="AI2472" s="10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S2472/(1+0.13)+Z2472)</f>
        <v>147815205.09177</v>
      </c>
      <c r="AJ2472" s="10">
        <f t="shared" si="161"/>
        <v>-218649326.20177</v>
      </c>
      <c r="AK2472" s="18">
        <f>AD2472-VLOOKUP(A2472,[2]选股结果!$A$2:$G$4900,7,FALSE)</f>
        <v>-71050112.45</v>
      </c>
    </row>
    <row r="2473" spans="1:37">
      <c r="A2473" s="5" t="s">
        <v>4979</v>
      </c>
      <c r="B2473" s="5" t="s">
        <v>4980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/>
      <c r="L2473" s="6">
        <v>0</v>
      </c>
      <c r="M2473" s="6">
        <v>0</v>
      </c>
      <c r="N2473" s="6"/>
      <c r="O2473" s="6">
        <v>0</v>
      </c>
      <c r="P2473" s="6">
        <v>91197515.05</v>
      </c>
      <c r="Q2473" s="6">
        <v>28747949.14</v>
      </c>
      <c r="R2473" s="6"/>
      <c r="S2473" s="6">
        <v>1257608217.39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250469741.48</v>
      </c>
      <c r="AA2473" s="6">
        <v>157370474.54</v>
      </c>
      <c r="AB2473" s="10">
        <f t="shared" si="164"/>
        <v>1751652196.81</v>
      </c>
      <c r="AC2473" s="10">
        <f t="shared" si="162"/>
        <v>1756645948.46</v>
      </c>
      <c r="AD2473" s="10">
        <f t="shared" si="163"/>
        <v>-4993751.64999986</v>
      </c>
      <c r="AE2473" s="12">
        <f>C2473/(1+0.13)/VLOOKUP(A2473,[1]选股结果!$A$2:$AX$3002,3,FALSE)</f>
        <v>0.887704036672593</v>
      </c>
      <c r="AF2473" s="12">
        <f>(S2473/(1+0.1)+Z2473)/(VLOOKUP(A2473,[1]选股结果!$A$2:$AY$3002,51,FALSE))</f>
        <v>1.02270091416758</v>
      </c>
      <c r="AG2473" s="16"/>
      <c r="AH2473" s="12">
        <f>AD2473/VLOOKUP(A2473,[1]选股结果!$A$2:$AX$3002,35,FALSE)</f>
        <v>-0.0155263227632475</v>
      </c>
      <c r="AI2473" s="10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S2473/(1+0.13)+Z2473)</f>
        <v>-584525.728849888</v>
      </c>
      <c r="AJ2473" s="10">
        <f t="shared" si="161"/>
        <v>-4409225.92114997</v>
      </c>
      <c r="AK2473" s="18">
        <f>AD2473-VLOOKUP(A2473,[2]选股结果!$A$2:$G$4900,7,FALSE)</f>
        <v>-4833061.56999986</v>
      </c>
    </row>
    <row r="2474" spans="1:37">
      <c r="A2474" s="5" t="s">
        <v>4981</v>
      </c>
      <c r="B2474" s="5" t="s">
        <v>4982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/>
      <c r="L2474" s="6">
        <v>0</v>
      </c>
      <c r="M2474" s="6">
        <v>0</v>
      </c>
      <c r="N2474" s="6"/>
      <c r="O2474" s="6">
        <v>0</v>
      </c>
      <c r="P2474" s="6">
        <v>36568941.18</v>
      </c>
      <c r="Q2474" s="6">
        <v>44304173.09</v>
      </c>
      <c r="R2474" s="6"/>
      <c r="S2474" s="6">
        <v>3072034815.3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218560541.59</v>
      </c>
      <c r="AA2474" s="6">
        <v>122755522.97</v>
      </c>
      <c r="AB2474" s="10">
        <f t="shared" si="164"/>
        <v>3305658517.8</v>
      </c>
      <c r="AC2474" s="10">
        <f t="shared" si="162"/>
        <v>3449919821.04</v>
      </c>
      <c r="AD2474" s="10">
        <f t="shared" si="163"/>
        <v>-144261303.24</v>
      </c>
      <c r="AE2474" s="12">
        <f>C2474/(1+0.13)/VLOOKUP(A2474,[1]选股结果!$A$2:$AX$3002,3,FALSE)</f>
        <v>0.919908368806746</v>
      </c>
      <c r="AF2474" s="12">
        <f>(S2474/(1+0.1)+Z2474)/(VLOOKUP(A2474,[1]选股结果!$A$2:$AY$3002,51,FALSE))</f>
        <v>1.02224080567743</v>
      </c>
      <c r="AG2474" s="16"/>
      <c r="AH2474" s="12">
        <f>AD2474/VLOOKUP(A2474,[1]选股结果!$A$2:$AX$3002,35,FALSE)</f>
        <v>-1.02246365809845</v>
      </c>
      <c r="AI2474" s="10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S2474/(1+0.13)+Z2474)</f>
        <v>8627022.46353912</v>
      </c>
      <c r="AJ2474" s="10">
        <f t="shared" si="161"/>
        <v>-152888325.703539</v>
      </c>
      <c r="AK2474" s="18">
        <f>AD2474-VLOOKUP(A2474,[2]选股结果!$A$2:$G$4900,7,FALSE)</f>
        <v>-144261303.24</v>
      </c>
    </row>
    <row r="2475" spans="1:37">
      <c r="A2475" s="5" t="s">
        <v>4983</v>
      </c>
      <c r="B2475" s="5" t="s">
        <v>4984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/>
      <c r="L2475" s="6">
        <v>0</v>
      </c>
      <c r="M2475" s="6">
        <v>0</v>
      </c>
      <c r="N2475" s="6"/>
      <c r="O2475" s="6">
        <v>0</v>
      </c>
      <c r="P2475" s="6">
        <v>240467741.84</v>
      </c>
      <c r="Q2475" s="6">
        <v>44465192.78</v>
      </c>
      <c r="R2475" s="6"/>
      <c r="S2475" s="6">
        <v>1323819275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444237189.99</v>
      </c>
      <c r="AA2475" s="6">
        <v>121836947.75</v>
      </c>
      <c r="AB2475" s="10">
        <f t="shared" si="164"/>
        <v>2539537031.47</v>
      </c>
      <c r="AC2475" s="10">
        <f t="shared" si="162"/>
        <v>2130361154.58</v>
      </c>
      <c r="AD2475" s="10">
        <f t="shared" si="163"/>
        <v>409175876.89</v>
      </c>
      <c r="AE2475" s="12">
        <f>C2475/(1+0.13)/VLOOKUP(A2475,[1]选股结果!$A$2:$AX$3002,3,FALSE)</f>
        <v>0.661990371282801</v>
      </c>
      <c r="AF2475" s="12">
        <f>(S2475/(1+0.1)+Z2475)/(VLOOKUP(A2475,[1]选股结果!$A$2:$AY$3002,51,FALSE))</f>
        <v>0.594750794211332</v>
      </c>
      <c r="AG2475" s="16"/>
      <c r="AH2475" s="12">
        <f>AD2475/VLOOKUP(A2475,[1]选股结果!$A$2:$AX$3002,35,FALSE)</f>
        <v>0.917743762376909</v>
      </c>
      <c r="AI2475" s="10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S2475/(1+0.13)+Z2475)</f>
        <v>1154660929.00912</v>
      </c>
      <c r="AJ2475" s="10">
        <f t="shared" si="161"/>
        <v>-745485052.119115</v>
      </c>
      <c r="AK2475" s="18">
        <f>AD2475-VLOOKUP(A2475,[2]选股结果!$A$2:$G$4900,7,FALSE)</f>
        <v>409563115.07</v>
      </c>
    </row>
    <row r="2476" spans="1:37">
      <c r="A2476" s="5" t="s">
        <v>4985</v>
      </c>
      <c r="B2476" s="5" t="s">
        <v>4986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/>
      <c r="L2476" s="6">
        <v>0</v>
      </c>
      <c r="M2476" s="6">
        <v>0</v>
      </c>
      <c r="N2476" s="6"/>
      <c r="O2476" s="6">
        <v>0</v>
      </c>
      <c r="P2476" s="6">
        <v>87883033.85</v>
      </c>
      <c r="Q2476" s="6">
        <v>36383131.65</v>
      </c>
      <c r="R2476" s="6"/>
      <c r="S2476" s="6">
        <v>1129340866.18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520191337.46</v>
      </c>
      <c r="AA2476" s="6">
        <v>115600726.79</v>
      </c>
      <c r="AB2476" s="10">
        <f t="shared" si="164"/>
        <v>1941262532.92</v>
      </c>
      <c r="AC2476" s="10">
        <f t="shared" si="162"/>
        <v>1853015964.28</v>
      </c>
      <c r="AD2476" s="10">
        <f t="shared" si="163"/>
        <v>88246568.6400001</v>
      </c>
      <c r="AE2476" s="12">
        <f>C2476/(1+0.13)/VLOOKUP(A2476,[1]选股结果!$A$2:$AX$3002,3,FALSE)</f>
        <v>1.02019501161155</v>
      </c>
      <c r="AF2476" s="12">
        <f>(S2476/(1+0.1)+Z2476)/(VLOOKUP(A2476,[1]选股结果!$A$2:$AY$3002,51,FALSE))</f>
        <v>1.04610731952202</v>
      </c>
      <c r="AG2476" s="16"/>
      <c r="AH2476" s="12">
        <f>AD2476/VLOOKUP(A2476,[1]选股结果!$A$2:$AX$3002,35,FALSE)</f>
        <v>0.68532256582025</v>
      </c>
      <c r="AI2476" s="10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S2476/(1+0.13)+Z2476)</f>
        <v>-40921455.5345132</v>
      </c>
      <c r="AJ2476" s="10">
        <f t="shared" si="161"/>
        <v>129168024.174513</v>
      </c>
      <c r="AK2476" s="18">
        <f>AD2476-VLOOKUP(A2476,[2]选股结果!$A$2:$G$4900,7,FALSE)</f>
        <v>88274163.6600001</v>
      </c>
    </row>
    <row r="2477" spans="1:37">
      <c r="A2477" s="5" t="s">
        <v>4987</v>
      </c>
      <c r="B2477" s="5" t="s">
        <v>4988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/>
      <c r="L2477" s="6">
        <v>0</v>
      </c>
      <c r="M2477" s="6">
        <v>0</v>
      </c>
      <c r="N2477" s="6"/>
      <c r="O2477" s="6">
        <v>0</v>
      </c>
      <c r="P2477" s="6">
        <v>17368742.96</v>
      </c>
      <c r="Q2477" s="6">
        <v>5640529.35</v>
      </c>
      <c r="R2477" s="6"/>
      <c r="S2477" s="6">
        <v>189031626.68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86611454.78</v>
      </c>
      <c r="AA2477" s="6">
        <v>28266516.46</v>
      </c>
      <c r="AB2477" s="10">
        <f t="shared" si="164"/>
        <v>344917905.58</v>
      </c>
      <c r="AC2477" s="10">
        <f t="shared" si="162"/>
        <v>321278340.88</v>
      </c>
      <c r="AD2477" s="10">
        <f t="shared" si="163"/>
        <v>23639564.7</v>
      </c>
      <c r="AE2477" s="12">
        <f>C2477/(1+0.13)/VLOOKUP(A2477,[1]选股结果!$A$2:$AX$3002,3,FALSE)</f>
        <v>0.718455080593081</v>
      </c>
      <c r="AF2477" s="12">
        <f>(S2477/(1+0.1)+Z2477)/(VLOOKUP(A2477,[1]选股结果!$A$2:$AY$3002,51,FALSE))</f>
        <v>0.663684140826672</v>
      </c>
      <c r="AG2477" s="16"/>
      <c r="AH2477" s="12">
        <f>AD2477/VLOOKUP(A2477,[1]选股结果!$A$2:$AX$3002,35,FALSE)</f>
        <v>1.33378534631446</v>
      </c>
      <c r="AI2477" s="10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S2477/(1+0.13)+Z2477)</f>
        <v>135533728.729469</v>
      </c>
      <c r="AJ2477" s="10">
        <f t="shared" si="161"/>
        <v>-111894164.029469</v>
      </c>
      <c r="AK2477" s="18">
        <f>AD2477-VLOOKUP(A2477,[2]选股结果!$A$2:$G$4900,7,FALSE)</f>
        <v>23723531.64</v>
      </c>
    </row>
    <row r="2478" spans="1:37">
      <c r="A2478" s="5" t="s">
        <v>4989</v>
      </c>
      <c r="B2478" s="5" t="s">
        <v>4990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/>
      <c r="L2478" s="6">
        <v>0</v>
      </c>
      <c r="M2478" s="6">
        <v>0</v>
      </c>
      <c r="N2478" s="6"/>
      <c r="O2478" s="6">
        <v>0</v>
      </c>
      <c r="P2478" s="6">
        <v>2273130397.42</v>
      </c>
      <c r="Q2478" s="6">
        <v>97239687.24</v>
      </c>
      <c r="R2478" s="6"/>
      <c r="S2478" s="6">
        <v>10881473158.37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1135414106.07</v>
      </c>
      <c r="AA2478" s="6">
        <v>1490541550.28</v>
      </c>
      <c r="AB2478" s="10">
        <f t="shared" si="164"/>
        <v>18378205121.51</v>
      </c>
      <c r="AC2478" s="10">
        <f t="shared" si="162"/>
        <v>15780559212.14</v>
      </c>
      <c r="AD2478" s="10">
        <f t="shared" si="163"/>
        <v>2597645909.37</v>
      </c>
      <c r="AE2478" s="12">
        <f>C2478/(1+0.13)/VLOOKUP(A2478,[1]选股结果!$A$2:$AX$3002,3,FALSE)</f>
        <v>0.89904841610799</v>
      </c>
      <c r="AF2478" s="12">
        <f>(S2478/(1+0.1)+Z2478)/(VLOOKUP(A2478,[1]选股结果!$A$2:$AY$3002,51,FALSE))</f>
        <v>0.846561623093295</v>
      </c>
      <c r="AG2478" s="16"/>
      <c r="AH2478" s="12">
        <f>AD2478/VLOOKUP(A2478,[1]选股结果!$A$2:$AX$3002,35,FALSE)</f>
        <v>0.556564441530904</v>
      </c>
      <c r="AI2478" s="10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S2478/(1+0.13)+Z2478)</f>
        <v>2261377928.66575</v>
      </c>
      <c r="AJ2478" s="10">
        <f t="shared" si="161"/>
        <v>336267980.70425</v>
      </c>
      <c r="AK2478" s="18">
        <f>AD2478-VLOOKUP(A2478,[2]选股结果!$A$2:$G$4900,7,FALSE)</f>
        <v>2598760331.19</v>
      </c>
    </row>
    <row r="2479" spans="1:37">
      <c r="A2479" s="5" t="s">
        <v>4991</v>
      </c>
      <c r="B2479" s="5" t="s">
        <v>4992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/>
      <c r="L2479" s="6">
        <v>0</v>
      </c>
      <c r="M2479" s="6">
        <v>0</v>
      </c>
      <c r="N2479" s="6"/>
      <c r="O2479" s="6">
        <v>0</v>
      </c>
      <c r="P2479" s="6">
        <v>27045450.33</v>
      </c>
      <c r="Q2479" s="6">
        <v>21763618.46</v>
      </c>
      <c r="R2479" s="6"/>
      <c r="S2479" s="6">
        <v>399337034.74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104113158.93</v>
      </c>
      <c r="AA2479" s="6">
        <v>41400506.28</v>
      </c>
      <c r="AB2479" s="10">
        <f t="shared" si="164"/>
        <v>710360287.92</v>
      </c>
      <c r="AC2479" s="10">
        <f t="shared" si="162"/>
        <v>571896150.28</v>
      </c>
      <c r="AD2479" s="10">
        <f t="shared" si="163"/>
        <v>138464137.64</v>
      </c>
      <c r="AE2479" s="12">
        <f>C2479/(1+0.13)/VLOOKUP(A2479,[1]选股结果!$A$2:$AX$3002,3,FALSE)</f>
        <v>0.704522253918106</v>
      </c>
      <c r="AF2479" s="12">
        <f>(S2479/(1+0.1)+Z2479)/(VLOOKUP(A2479,[1]选股结果!$A$2:$AY$3002,51,FALSE))</f>
        <v>0.645580497010198</v>
      </c>
      <c r="AG2479" s="16"/>
      <c r="AH2479" s="12">
        <f>AD2479/VLOOKUP(A2479,[1]选股结果!$A$2:$AX$3002,35,FALSE)</f>
        <v>1.10020665961986</v>
      </c>
      <c r="AI2479" s="10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S2479/(1+0.13)+Z2479)</f>
        <v>266098638.115398</v>
      </c>
      <c r="AJ2479" s="10">
        <f t="shared" si="161"/>
        <v>-127634500.475398</v>
      </c>
      <c r="AK2479" s="18">
        <f>AD2479-VLOOKUP(A2479,[2]选股结果!$A$2:$G$4900,7,FALSE)</f>
        <v>138462374.17</v>
      </c>
    </row>
    <row r="2480" spans="1:37">
      <c r="A2480" s="5" t="s">
        <v>4993</v>
      </c>
      <c r="B2480" s="5" t="s">
        <v>4994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/>
      <c r="L2480" s="6">
        <v>0</v>
      </c>
      <c r="M2480" s="6">
        <v>0</v>
      </c>
      <c r="N2480" s="6"/>
      <c r="O2480" s="6">
        <v>0</v>
      </c>
      <c r="P2480" s="6">
        <v>76712043.99</v>
      </c>
      <c r="Q2480" s="6">
        <v>49122495.9</v>
      </c>
      <c r="R2480" s="6"/>
      <c r="S2480" s="6">
        <v>695100041.58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93566250.24</v>
      </c>
      <c r="AA2480" s="6">
        <v>24416338.56</v>
      </c>
      <c r="AB2480" s="10">
        <f t="shared" si="164"/>
        <v>1007311627.78</v>
      </c>
      <c r="AC2480" s="10">
        <f t="shared" si="162"/>
        <v>889794674.37</v>
      </c>
      <c r="AD2480" s="10">
        <f t="shared" si="163"/>
        <v>117516953.41</v>
      </c>
      <c r="AE2480" s="12">
        <f>C2480/(1+0.13)/VLOOKUP(A2480,[1]选股结果!$A$2:$AX$3002,3,FALSE)</f>
        <v>0.708520553023646</v>
      </c>
      <c r="AF2480" s="12">
        <f>(S2480/(1+0.1)+Z2480)/(VLOOKUP(A2480,[1]选股结果!$A$2:$AY$3002,51,FALSE))</f>
        <v>0.808333656185574</v>
      </c>
      <c r="AG2480" s="16"/>
      <c r="AH2480" s="12">
        <f>AD2480/VLOOKUP(A2480,[1]选股结果!$A$2:$AX$3002,35,FALSE)</f>
        <v>0.458401469149451</v>
      </c>
      <c r="AI2480" s="10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S2480/(1+0.13)+Z2480)</f>
        <v>188795925.300708</v>
      </c>
      <c r="AJ2480" s="10">
        <f t="shared" si="161"/>
        <v>-71278971.8907079</v>
      </c>
      <c r="AK2480" s="18">
        <f>AD2480-VLOOKUP(A2480,[2]选股结果!$A$2:$G$4900,7,FALSE)</f>
        <v>117257461.21</v>
      </c>
    </row>
    <row r="2481" spans="1:37">
      <c r="A2481" s="5" t="s">
        <v>4995</v>
      </c>
      <c r="B2481" s="5" t="s">
        <v>4996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/>
      <c r="L2481" s="6">
        <v>0</v>
      </c>
      <c r="M2481" s="6">
        <v>0</v>
      </c>
      <c r="N2481" s="6"/>
      <c r="O2481" s="6">
        <v>0</v>
      </c>
      <c r="P2481" s="6">
        <v>48480383.54</v>
      </c>
      <c r="Q2481" s="6">
        <v>18386189.73</v>
      </c>
      <c r="R2481" s="6"/>
      <c r="S2481" s="6">
        <v>312602103.28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111309650</v>
      </c>
      <c r="AA2481" s="6">
        <v>36402466.87</v>
      </c>
      <c r="AB2481" s="10">
        <f t="shared" si="164"/>
        <v>566838756.45</v>
      </c>
      <c r="AC2481" s="10">
        <f t="shared" si="162"/>
        <v>508794603.69</v>
      </c>
      <c r="AD2481" s="10">
        <f t="shared" si="163"/>
        <v>58044152.7600001</v>
      </c>
      <c r="AE2481" s="12">
        <f>C2481/(1+0.13)/VLOOKUP(A2481,[1]选股结果!$A$2:$AX$3002,3,FALSE)</f>
        <v>0.835397025947968</v>
      </c>
      <c r="AF2481" s="12">
        <f>(S2481/(1+0.1)+Z2481)/(VLOOKUP(A2481,[1]选股结果!$A$2:$AY$3002,51,FALSE))</f>
        <v>0.901577694914113</v>
      </c>
      <c r="AG2481" s="16"/>
      <c r="AH2481" s="12">
        <f>AD2481/VLOOKUP(A2481,[1]选股结果!$A$2:$AX$3002,35,FALSE)</f>
        <v>0.29244442708731</v>
      </c>
      <c r="AI2481" s="10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S2481/(1+0.13)+Z2481)</f>
        <v>50719427.0086725</v>
      </c>
      <c r="AJ2481" s="10">
        <f t="shared" si="161"/>
        <v>7324725.75132751</v>
      </c>
      <c r="AK2481" s="18">
        <f>AD2481-VLOOKUP(A2481,[2]选股结果!$A$2:$G$4900,7,FALSE)</f>
        <v>137419472.19</v>
      </c>
    </row>
    <row r="2482" spans="1:37">
      <c r="A2482" s="5" t="s">
        <v>4997</v>
      </c>
      <c r="B2482" s="5" t="s">
        <v>4998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/>
      <c r="L2482" s="6">
        <v>0</v>
      </c>
      <c r="M2482" s="6">
        <v>0</v>
      </c>
      <c r="N2482" s="6"/>
      <c r="O2482" s="6">
        <v>0</v>
      </c>
      <c r="P2482" s="6">
        <v>290482503.05</v>
      </c>
      <c r="Q2482" s="6">
        <v>133391961.59</v>
      </c>
      <c r="R2482" s="6"/>
      <c r="S2482" s="6">
        <v>7791399599.32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595258702.31</v>
      </c>
      <c r="AA2482" s="6">
        <v>615227669.03</v>
      </c>
      <c r="AB2482" s="10">
        <f t="shared" si="164"/>
        <v>9252103781.78</v>
      </c>
      <c r="AC2482" s="10">
        <f t="shared" si="162"/>
        <v>9292368473.71</v>
      </c>
      <c r="AD2482" s="10">
        <f t="shared" si="163"/>
        <v>-40264691.9299984</v>
      </c>
      <c r="AE2482" s="12">
        <f>C2482/(1+0.13)/VLOOKUP(A2482,[1]选股结果!$A$2:$AX$3002,3,FALSE)</f>
        <v>0.733320758120232</v>
      </c>
      <c r="AF2482" s="12">
        <f>(S2482/(1+0.1)+Z2482)/(VLOOKUP(A2482,[1]选股结果!$A$2:$AY$3002,51,FALSE))</f>
        <v>0.747305226124576</v>
      </c>
      <c r="AG2482" s="16"/>
      <c r="AH2482" s="12">
        <f>AD2482/VLOOKUP(A2482,[1]选股结果!$A$2:$AX$3002,35,FALSE)</f>
        <v>-0.0518764999490619</v>
      </c>
      <c r="AI2482" s="10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S2482/(1+0.13)+Z2482)</f>
        <v>2784413783.71646</v>
      </c>
      <c r="AJ2482" s="10">
        <f t="shared" si="161"/>
        <v>-2824678475.64646</v>
      </c>
      <c r="AK2482" s="18">
        <f>AD2482-VLOOKUP(A2482,[2]选股结果!$A$2:$G$4900,7,FALSE)</f>
        <v>-40028929.0599984</v>
      </c>
    </row>
    <row r="2483" spans="1:37">
      <c r="A2483" s="5" t="s">
        <v>4999</v>
      </c>
      <c r="B2483" s="5" t="s">
        <v>5000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/>
      <c r="L2483" s="6">
        <v>0</v>
      </c>
      <c r="M2483" s="6">
        <v>0</v>
      </c>
      <c r="N2483" s="6"/>
      <c r="O2483" s="6">
        <v>0</v>
      </c>
      <c r="P2483" s="6">
        <v>215192865.7</v>
      </c>
      <c r="Q2483" s="6">
        <v>198836510.56</v>
      </c>
      <c r="R2483" s="6"/>
      <c r="S2483" s="6">
        <v>1758254213.36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445888341.28</v>
      </c>
      <c r="AA2483" s="6">
        <v>490792196.18</v>
      </c>
      <c r="AB2483" s="10">
        <f t="shared" si="164"/>
        <v>3509628134.65</v>
      </c>
      <c r="AC2483" s="10">
        <f t="shared" si="162"/>
        <v>2910127616.52</v>
      </c>
      <c r="AD2483" s="10">
        <f t="shared" si="163"/>
        <v>599500518.130001</v>
      </c>
      <c r="AE2483" s="12">
        <f>C2483/(1+0.13)/VLOOKUP(A2483,[1]选股结果!$A$2:$AX$3002,3,FALSE)</f>
        <v>0.850094061139511</v>
      </c>
      <c r="AF2483" s="12">
        <f>(S2483/(1+0.1)+Z2483)/(VLOOKUP(A2483,[1]选股结果!$A$2:$AY$3002,51,FALSE))</f>
        <v>0.644930727070159</v>
      </c>
      <c r="AG2483" s="16"/>
      <c r="AH2483" s="12">
        <f>AD2483/VLOOKUP(A2483,[1]选股结果!$A$2:$AX$3002,35,FALSE)</f>
        <v>3.44799543059273</v>
      </c>
      <c r="AI2483" s="10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S2483/(1+0.13)+Z2483)</f>
        <v>1167934236.6354</v>
      </c>
      <c r="AJ2483" s="10">
        <f t="shared" si="161"/>
        <v>-568433718.505398</v>
      </c>
      <c r="AK2483" s="18">
        <f>AD2483-VLOOKUP(A2483,[2]选股结果!$A$2:$G$4900,7,FALSE)</f>
        <v>601464330.660001</v>
      </c>
    </row>
    <row r="2484" spans="1:37">
      <c r="A2484" s="5" t="s">
        <v>5001</v>
      </c>
      <c r="B2484" s="5" t="s">
        <v>5002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/>
      <c r="L2484" s="6">
        <v>0</v>
      </c>
      <c r="M2484" s="6">
        <v>0</v>
      </c>
      <c r="N2484" s="6"/>
      <c r="O2484" s="6">
        <v>0</v>
      </c>
      <c r="P2484" s="6">
        <v>100740889.08</v>
      </c>
      <c r="Q2484" s="6">
        <v>85626095.55</v>
      </c>
      <c r="R2484" s="6"/>
      <c r="S2484" s="6">
        <v>330696882.67</v>
      </c>
      <c r="T2484" s="6">
        <v>-120000000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146913403.79</v>
      </c>
      <c r="AA2484" s="6">
        <v>223951125.34</v>
      </c>
      <c r="AB2484" s="10">
        <f t="shared" si="164"/>
        <v>1493089404.98</v>
      </c>
      <c r="AC2484" s="10">
        <f t="shared" si="162"/>
        <v>682302300.88</v>
      </c>
      <c r="AD2484" s="10">
        <f t="shared" si="163"/>
        <v>810787104.1</v>
      </c>
      <c r="AE2484" s="12">
        <f>C2484/(1+0.13)/VLOOKUP(A2484,[1]选股结果!$A$2:$AX$3002,3,FALSE)</f>
        <v>0.687521332274953</v>
      </c>
      <c r="AF2484" s="12">
        <f>(S2484/(1+0.1)+Z2484)/(VLOOKUP(A2484,[1]选股结果!$A$2:$AY$3002,51,FALSE))</f>
        <v>0.381725292292001</v>
      </c>
      <c r="AG2484" s="16"/>
      <c r="AH2484" s="12">
        <f>AD2484/VLOOKUP(A2484,[1]选股结果!$A$2:$AX$3002,35,FALSE)</f>
        <v>2.10475770566542</v>
      </c>
      <c r="AI2484" s="10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S2484/(1+0.13)+Z2484)</f>
        <v>732866449.922478</v>
      </c>
      <c r="AJ2484" s="10">
        <f t="shared" si="161"/>
        <v>77920654.1775216</v>
      </c>
      <c r="AK2484" s="18">
        <f>AD2484-VLOOKUP(A2484,[2]选股结果!$A$2:$G$4900,7,FALSE)</f>
        <v>810417218.95</v>
      </c>
    </row>
    <row r="2485" spans="1:37">
      <c r="A2485" s="5" t="s">
        <v>5003</v>
      </c>
      <c r="B2485" s="5" t="s">
        <v>5004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/>
      <c r="L2485" s="6">
        <v>0</v>
      </c>
      <c r="M2485" s="6">
        <v>0</v>
      </c>
      <c r="N2485" s="6"/>
      <c r="O2485" s="6">
        <v>0</v>
      </c>
      <c r="P2485" s="6">
        <v>650741105.75</v>
      </c>
      <c r="Q2485" s="6">
        <v>207629179.72</v>
      </c>
      <c r="R2485" s="6"/>
      <c r="S2485" s="6">
        <v>2436891976.85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542499626.32</v>
      </c>
      <c r="AA2485" s="6">
        <v>390051867.3</v>
      </c>
      <c r="AB2485" s="10">
        <f t="shared" si="164"/>
        <v>4390809359.39</v>
      </c>
      <c r="AC2485" s="10">
        <f t="shared" si="162"/>
        <v>4020184576.22</v>
      </c>
      <c r="AD2485" s="10">
        <f t="shared" si="163"/>
        <v>370624783.17</v>
      </c>
      <c r="AE2485" s="12">
        <f>C2485/(1+0.13)/VLOOKUP(A2485,[1]选股结果!$A$2:$AX$3002,3,FALSE)</f>
        <v>0.958391579745853</v>
      </c>
      <c r="AF2485" s="12">
        <f>(S2485/(1+0.1)+Z2485)/(VLOOKUP(A2485,[1]选股结果!$A$2:$AY$3002,51,FALSE))</f>
        <v>0.847980491122381</v>
      </c>
      <c r="AG2485" s="16"/>
      <c r="AH2485" s="12">
        <f>AD2485/VLOOKUP(A2485,[1]选股结果!$A$2:$AX$3002,35,FALSE)</f>
        <v>0.691314756817571</v>
      </c>
      <c r="AI2485" s="10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S2485/(1+0.13)+Z2485)</f>
        <v>553222264.596371</v>
      </c>
      <c r="AJ2485" s="10">
        <f t="shared" si="161"/>
        <v>-182597481.426371</v>
      </c>
      <c r="AK2485" s="18">
        <f>AD2485-VLOOKUP(A2485,[2]选股结果!$A$2:$G$4900,7,FALSE)</f>
        <v>370385309.11</v>
      </c>
    </row>
    <row r="2486" spans="1:37">
      <c r="A2486" s="5" t="s">
        <v>5005</v>
      </c>
      <c r="B2486" s="5" t="s">
        <v>5006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/>
      <c r="L2486" s="6">
        <v>0</v>
      </c>
      <c r="M2486" s="6">
        <v>0</v>
      </c>
      <c r="N2486" s="6"/>
      <c r="O2486" s="6">
        <v>0</v>
      </c>
      <c r="P2486" s="6">
        <v>111013255.61</v>
      </c>
      <c r="Q2486" s="6">
        <v>116764570.81</v>
      </c>
      <c r="R2486" s="6"/>
      <c r="S2486" s="6">
        <v>3259170635.68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351884896.58</v>
      </c>
      <c r="AA2486" s="6">
        <v>135463803.52</v>
      </c>
      <c r="AB2486" s="10">
        <f t="shared" si="164"/>
        <v>3541917574.28</v>
      </c>
      <c r="AC2486" s="10">
        <f t="shared" si="162"/>
        <v>3857532591.39</v>
      </c>
      <c r="AD2486" s="10">
        <f t="shared" si="163"/>
        <v>-315615017.11</v>
      </c>
      <c r="AE2486" s="12">
        <f>C2486/(1+0.13)/VLOOKUP(A2486,[1]选股结果!$A$2:$AX$3002,3,FALSE)</f>
        <v>0.817693299009467</v>
      </c>
      <c r="AF2486" s="12">
        <f>(S2486/(1+0.1)+Z2486)/(VLOOKUP(A2486,[1]选股结果!$A$2:$AY$3002,51,FALSE))</f>
        <v>0.950723168326019</v>
      </c>
      <c r="AG2486" s="16"/>
      <c r="AH2486" s="12">
        <f>AD2486/VLOOKUP(A2486,[1]选股结果!$A$2:$AX$3002,35,FALSE)</f>
        <v>-1.14268811487091</v>
      </c>
      <c r="AI2486" s="10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S2486/(1+0.13)+Z2486)</f>
        <v>250467946.463274</v>
      </c>
      <c r="AJ2486" s="10">
        <f t="shared" si="161"/>
        <v>-566082963.573275</v>
      </c>
      <c r="AK2486" s="18">
        <f>AD2486-VLOOKUP(A2486,[2]选股结果!$A$2:$G$4900,7,FALSE)</f>
        <v>-315386509.27</v>
      </c>
    </row>
    <row r="2487" spans="1:37">
      <c r="A2487" s="5" t="s">
        <v>5007</v>
      </c>
      <c r="B2487" s="5" t="s">
        <v>5008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/>
      <c r="L2487" s="6">
        <v>0</v>
      </c>
      <c r="M2487" s="6">
        <v>0</v>
      </c>
      <c r="N2487" s="6"/>
      <c r="O2487" s="6">
        <v>0</v>
      </c>
      <c r="P2487" s="6">
        <v>57284735.24</v>
      </c>
      <c r="Q2487" s="6">
        <v>10179666.16</v>
      </c>
      <c r="R2487" s="6"/>
      <c r="S2487" s="6">
        <v>1310501967.53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235219286.55</v>
      </c>
      <c r="AA2487" s="6">
        <v>60387315.36</v>
      </c>
      <c r="AB2487" s="10">
        <f t="shared" si="164"/>
        <v>1698075265.16</v>
      </c>
      <c r="AC2487" s="10">
        <f t="shared" si="162"/>
        <v>1663393304.68</v>
      </c>
      <c r="AD2487" s="10">
        <f t="shared" si="163"/>
        <v>34681960.4800003</v>
      </c>
      <c r="AE2487" s="12">
        <f>C2487/(1+0.13)/VLOOKUP(A2487,[1]选股结果!$A$2:$AX$3002,3,FALSE)</f>
        <v>0.742400937139769</v>
      </c>
      <c r="AF2487" s="12">
        <f>(S2487/(1+0.1)+Z2487)/(VLOOKUP(A2487,[1]选股结果!$A$2:$AY$3002,51,FALSE))</f>
        <v>0.873111443418303</v>
      </c>
      <c r="AG2487" s="16"/>
      <c r="AH2487" s="12">
        <f>AD2487/VLOOKUP(A2487,[1]选股结果!$A$2:$AX$3002,35,FALSE)</f>
        <v>0.107654066851935</v>
      </c>
      <c r="AI2487" s="10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S2487/(1+0.13)+Z2487)</f>
        <v>238953534.788672</v>
      </c>
      <c r="AJ2487" s="10">
        <f t="shared" si="161"/>
        <v>-204271574.308672</v>
      </c>
      <c r="AK2487" s="18">
        <f>AD2487-VLOOKUP(A2487,[2]选股结果!$A$2:$G$4900,7,FALSE)</f>
        <v>34470658.9500003</v>
      </c>
    </row>
    <row r="2488" spans="1:37">
      <c r="A2488" s="5" t="s">
        <v>5009</v>
      </c>
      <c r="B2488" s="5" t="s">
        <v>5010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/>
      <c r="L2488" s="6">
        <v>0</v>
      </c>
      <c r="M2488" s="6">
        <v>0</v>
      </c>
      <c r="N2488" s="6"/>
      <c r="O2488" s="6">
        <v>0</v>
      </c>
      <c r="P2488" s="6">
        <v>72646213.68</v>
      </c>
      <c r="Q2488" s="6">
        <v>20823954.04</v>
      </c>
      <c r="R2488" s="6"/>
      <c r="S2488" s="6">
        <v>366977018.42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189119633.69</v>
      </c>
      <c r="AA2488" s="6">
        <v>41731536.31</v>
      </c>
      <c r="AB2488" s="10">
        <f t="shared" si="164"/>
        <v>771799072.81</v>
      </c>
      <c r="AC2488" s="10">
        <f t="shared" si="162"/>
        <v>670474402.1</v>
      </c>
      <c r="AD2488" s="10">
        <f t="shared" si="163"/>
        <v>101324670.71</v>
      </c>
      <c r="AE2488" s="12">
        <f>C2488/(1+0.13)/VLOOKUP(A2488,[1]选股结果!$A$2:$AX$3002,3,FALSE)</f>
        <v>0.818553438644317</v>
      </c>
      <c r="AF2488" s="12">
        <f>(S2488/(1+0.1)+Z2488)/(VLOOKUP(A2488,[1]选股结果!$A$2:$AY$3002,51,FALSE))</f>
        <v>0.781587115475258</v>
      </c>
      <c r="AG2488" s="16"/>
      <c r="AH2488" s="12">
        <f>AD2488/VLOOKUP(A2488,[1]选股结果!$A$2:$AX$3002,35,FALSE)</f>
        <v>0.794842110039602</v>
      </c>
      <c r="AI2488" s="10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S2488/(1+0.13)+Z2488)</f>
        <v>154934279.559469</v>
      </c>
      <c r="AJ2488" s="10">
        <f t="shared" si="161"/>
        <v>-53609608.8494692</v>
      </c>
      <c r="AK2488" s="18">
        <f>AD2488-VLOOKUP(A2488,[2]选股结果!$A$2:$G$4900,7,FALSE)</f>
        <v>101176983</v>
      </c>
    </row>
    <row r="2489" spans="1:37">
      <c r="A2489" s="5" t="s">
        <v>5011</v>
      </c>
      <c r="B2489" s="5" t="s">
        <v>5012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/>
      <c r="L2489" s="6">
        <v>0</v>
      </c>
      <c r="M2489" s="6">
        <v>0</v>
      </c>
      <c r="N2489" s="6"/>
      <c r="O2489" s="6">
        <v>0</v>
      </c>
      <c r="P2489" s="6">
        <v>69430347.99</v>
      </c>
      <c r="Q2489" s="6">
        <v>484507806.21</v>
      </c>
      <c r="R2489" s="6"/>
      <c r="S2489" s="6">
        <v>1112685842.76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398903663.04</v>
      </c>
      <c r="AA2489" s="6">
        <v>286178866.67</v>
      </c>
      <c r="AB2489" s="10">
        <f t="shared" si="164"/>
        <v>1921745871.71</v>
      </c>
      <c r="AC2489" s="10">
        <f t="shared" si="162"/>
        <v>1867198720.46</v>
      </c>
      <c r="AD2489" s="10">
        <f t="shared" si="163"/>
        <v>54547151.25</v>
      </c>
      <c r="AE2489" s="12">
        <f>C2489/(1+0.13)/VLOOKUP(A2489,[1]选股结果!$A$2:$AX$3002,3,FALSE)</f>
        <v>0.836670124310059</v>
      </c>
      <c r="AF2489" s="12">
        <f>(S2489/(1+0.1)+Z2489)/(VLOOKUP(A2489,[1]选股结果!$A$2:$AY$3002,51,FALSE))</f>
        <v>1.0361185165637</v>
      </c>
      <c r="AG2489" s="16"/>
      <c r="AH2489" s="12">
        <f>AD2489/VLOOKUP(A2489,[1]选股结果!$A$2:$AX$3002,35,FALSE)</f>
        <v>0.732396202254084</v>
      </c>
      <c r="AI2489" s="10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S2489/(1+0.13)+Z2489)</f>
        <v>-22312177.5857522</v>
      </c>
      <c r="AJ2489" s="10">
        <f t="shared" si="161"/>
        <v>76859328.8357522</v>
      </c>
      <c r="AK2489" s="18">
        <f>AD2489-VLOOKUP(A2489,[2]选股结果!$A$2:$G$4900,7,FALSE)</f>
        <v>54547151.25</v>
      </c>
    </row>
    <row r="2490" spans="1:37">
      <c r="A2490" s="5" t="s">
        <v>5013</v>
      </c>
      <c r="B2490" s="5" t="s">
        <v>5014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/>
      <c r="L2490" s="6">
        <v>0</v>
      </c>
      <c r="M2490" s="6">
        <v>0</v>
      </c>
      <c r="N2490" s="6"/>
      <c r="O2490" s="6">
        <v>0</v>
      </c>
      <c r="P2490" s="6">
        <v>55697149.98</v>
      </c>
      <c r="Q2490" s="6">
        <v>12735110.83</v>
      </c>
      <c r="R2490" s="6"/>
      <c r="S2490" s="6">
        <v>354730371.19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238148171.83</v>
      </c>
      <c r="AA2490" s="6">
        <v>106209761.39</v>
      </c>
      <c r="AB2490" s="10">
        <f t="shared" si="164"/>
        <v>830035690.68</v>
      </c>
      <c r="AC2490" s="10">
        <f t="shared" si="162"/>
        <v>754785454.39</v>
      </c>
      <c r="AD2490" s="10">
        <f t="shared" si="163"/>
        <v>75250236.2900001</v>
      </c>
      <c r="AE2490" s="12">
        <f>C2490/(1+0.13)/VLOOKUP(A2490,[1]选股结果!$A$2:$AX$3002,3,FALSE)</f>
        <v>0.945397593528397</v>
      </c>
      <c r="AF2490" s="12">
        <f>(S2490/(1+0.1)+Z2490)/(VLOOKUP(A2490,[1]选股结果!$A$2:$AY$3002,51,FALSE))</f>
        <v>0.851376001982549</v>
      </c>
      <c r="AG2490" s="16"/>
      <c r="AH2490" s="12">
        <f>AD2490/VLOOKUP(A2490,[1]选股结果!$A$2:$AX$3002,35,FALSE)</f>
        <v>0.930370368990584</v>
      </c>
      <c r="AI2490" s="10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S2490/(1+0.13)+Z2490)</f>
        <v>106430241.460973</v>
      </c>
      <c r="AJ2490" s="10">
        <f t="shared" si="161"/>
        <v>-31180005.1709733</v>
      </c>
      <c r="AK2490" s="18">
        <f>AD2490-VLOOKUP(A2490,[2]选股结果!$A$2:$G$4900,7,FALSE)</f>
        <v>75250236.2900001</v>
      </c>
    </row>
    <row r="2491" spans="1:37">
      <c r="A2491" s="5" t="s">
        <v>5015</v>
      </c>
      <c r="B2491" s="5" t="s">
        <v>5016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/>
      <c r="L2491" s="6">
        <v>0</v>
      </c>
      <c r="M2491" s="6">
        <v>0</v>
      </c>
      <c r="N2491" s="6"/>
      <c r="O2491" s="6">
        <v>0</v>
      </c>
      <c r="P2491" s="6">
        <v>32139035.53</v>
      </c>
      <c r="Q2491" s="6">
        <v>22668571.67</v>
      </c>
      <c r="R2491" s="6"/>
      <c r="S2491" s="6">
        <v>298385527.6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88506394.1</v>
      </c>
      <c r="AA2491" s="6">
        <v>94977671.15</v>
      </c>
      <c r="AB2491" s="10">
        <f t="shared" si="164"/>
        <v>551729288.46</v>
      </c>
      <c r="AC2491" s="10">
        <f t="shared" si="162"/>
        <v>514008628.38</v>
      </c>
      <c r="AD2491" s="10">
        <f t="shared" si="163"/>
        <v>37720660.08</v>
      </c>
      <c r="AE2491" s="12">
        <f>C2491/(1+0.13)/VLOOKUP(A2491,[1]选股结果!$A$2:$AX$3002,3,FALSE)</f>
        <v>0.844711097034817</v>
      </c>
      <c r="AF2491" s="12">
        <f>(S2491/(1+0.1)+Z2491)/(VLOOKUP(A2491,[1]选股结果!$A$2:$AY$3002,51,FALSE))</f>
        <v>0.756736553887208</v>
      </c>
      <c r="AG2491" s="16"/>
      <c r="AH2491" s="12">
        <f>AD2491/VLOOKUP(A2491,[1]选股结果!$A$2:$AX$3002,35,FALSE)</f>
        <v>0.591685301296848</v>
      </c>
      <c r="AI2491" s="10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S2491/(1+0.13)+Z2491)</f>
        <v>122853333.643451</v>
      </c>
      <c r="AJ2491" s="10">
        <f t="shared" si="161"/>
        <v>-85132673.5634512</v>
      </c>
      <c r="AK2491" s="18">
        <f>AD2491-VLOOKUP(A2491,[2]选股结果!$A$2:$G$4900,7,FALSE)</f>
        <v>37698119.3</v>
      </c>
    </row>
    <row r="2492" spans="1:37">
      <c r="A2492" s="5" t="s">
        <v>5017</v>
      </c>
      <c r="B2492" s="5" t="s">
        <v>5018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/>
      <c r="L2492" s="6">
        <v>0</v>
      </c>
      <c r="M2492" s="6">
        <v>0</v>
      </c>
      <c r="N2492" s="6"/>
      <c r="O2492" s="6">
        <v>0</v>
      </c>
      <c r="P2492" s="6">
        <v>147522941.46</v>
      </c>
      <c r="Q2492" s="6">
        <v>66158464.58</v>
      </c>
      <c r="R2492" s="6"/>
      <c r="S2492" s="6">
        <v>4747905237.37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884135525.96</v>
      </c>
      <c r="AA2492" s="6">
        <v>969706558.41</v>
      </c>
      <c r="AB2492" s="10">
        <f t="shared" si="164"/>
        <v>6171101281.84</v>
      </c>
      <c r="AC2492" s="10">
        <f t="shared" si="162"/>
        <v>6749270263.2</v>
      </c>
      <c r="AD2492" s="10">
        <f t="shared" si="163"/>
        <v>-578168981.36</v>
      </c>
      <c r="AE2492" s="12">
        <f>C2492/(1+0.13)/VLOOKUP(A2492,[1]选股结果!$A$2:$AX$3002,3,FALSE)</f>
        <v>0.884155622832816</v>
      </c>
      <c r="AF2492" s="12">
        <f>(S2492/(1+0.1)+Z2492)/(VLOOKUP(A2492,[1]选股结果!$A$2:$AY$3002,51,FALSE))</f>
        <v>0.881786116527593</v>
      </c>
      <c r="AG2492" s="16"/>
      <c r="AH2492" s="12">
        <f>AD2492/VLOOKUP(A2492,[1]选股结果!$A$2:$AX$3002,35,FALSE)</f>
        <v>3.33474276567024</v>
      </c>
      <c r="AI2492" s="10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S2492/(1+0.13)+Z2492)</f>
        <v>811768459.000089</v>
      </c>
      <c r="AJ2492" s="10">
        <f t="shared" si="161"/>
        <v>-1389937440.36009</v>
      </c>
      <c r="AK2492" s="18">
        <f>AD2492-VLOOKUP(A2492,[2]选股结果!$A$2:$G$4900,7,FALSE)</f>
        <v>-578147466.37</v>
      </c>
    </row>
    <row r="2493" spans="1:37">
      <c r="A2493" s="5" t="s">
        <v>5019</v>
      </c>
      <c r="B2493" s="5" t="s">
        <v>5020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/>
      <c r="L2493" s="6">
        <v>0</v>
      </c>
      <c r="M2493" s="6">
        <v>0</v>
      </c>
      <c r="N2493" s="6"/>
      <c r="O2493" s="6">
        <v>0</v>
      </c>
      <c r="P2493" s="6">
        <v>57457133.77</v>
      </c>
      <c r="Q2493" s="6">
        <v>12708861.43</v>
      </c>
      <c r="R2493" s="6"/>
      <c r="S2493" s="6">
        <v>630817044.76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47398167.65</v>
      </c>
      <c r="AA2493" s="6">
        <v>14496918.73</v>
      </c>
      <c r="AB2493" s="10">
        <f t="shared" si="164"/>
        <v>638840084.23</v>
      </c>
      <c r="AC2493" s="10">
        <f t="shared" si="162"/>
        <v>750169264.91</v>
      </c>
      <c r="AD2493" s="10">
        <f t="shared" si="163"/>
        <v>-111329180.68</v>
      </c>
      <c r="AE2493" s="12">
        <f>C2493/(1+0.13)/VLOOKUP(A2493,[1]选股结果!$A$2:$AX$3002,3,FALSE)</f>
        <v>0.912739484252176</v>
      </c>
      <c r="AF2493" s="12">
        <f>(S2493/(1+0.1)+Z2493)/(VLOOKUP(A2493,[1]选股结果!$A$2:$AY$3002,51,FALSE))</f>
        <v>1.17766568270203</v>
      </c>
      <c r="AG2493" s="16"/>
      <c r="AH2493" s="12">
        <f>AD2493/VLOOKUP(A2493,[1]选股结果!$A$2:$AX$3002,35,FALSE)</f>
        <v>-2.43483600646982</v>
      </c>
      <c r="AI2493" s="10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S2493/(1+0.13)+Z2493)</f>
        <v>-78440911.1139823</v>
      </c>
      <c r="AJ2493" s="10">
        <f t="shared" si="161"/>
        <v>-32888269.5660177</v>
      </c>
      <c r="AK2493" s="18">
        <f>AD2493-VLOOKUP(A2493,[2]选股结果!$A$2:$G$4900,7,FALSE)</f>
        <v>-111286053.55</v>
      </c>
    </row>
    <row r="2494" spans="1:37">
      <c r="A2494" s="5" t="s">
        <v>5021</v>
      </c>
      <c r="B2494" s="5" t="s">
        <v>5022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/>
      <c r="L2494" s="6">
        <v>0</v>
      </c>
      <c r="M2494" s="6">
        <v>0</v>
      </c>
      <c r="N2494" s="6"/>
      <c r="O2494" s="6">
        <v>0</v>
      </c>
      <c r="P2494" s="6">
        <v>19196525.31</v>
      </c>
      <c r="Q2494" s="6">
        <v>64586286.89</v>
      </c>
      <c r="R2494" s="6"/>
      <c r="S2494" s="6">
        <v>678608810.72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76842017.37</v>
      </c>
      <c r="AA2494" s="6">
        <v>77591701.63</v>
      </c>
      <c r="AB2494" s="10">
        <f t="shared" si="164"/>
        <v>634198603.93</v>
      </c>
      <c r="AC2494" s="10">
        <f t="shared" si="162"/>
        <v>852239055.03</v>
      </c>
      <c r="AD2494" s="10">
        <f t="shared" si="163"/>
        <v>-218040451.1</v>
      </c>
      <c r="AE2494" s="12">
        <f>C2494/(1+0.13)/VLOOKUP(A2494,[1]选股结果!$A$2:$AX$3002,3,FALSE)</f>
        <v>0.575269502345647</v>
      </c>
      <c r="AF2494" s="12">
        <f>(S2494/(1+0.1)+Z2494)/(VLOOKUP(A2494,[1]选股结果!$A$2:$AY$3002,51,FALSE))</f>
        <v>0.820748013393016</v>
      </c>
      <c r="AG2494" s="16"/>
      <c r="AH2494" s="12">
        <f>AD2494/VLOOKUP(A2494,[1]选股结果!$A$2:$AX$3002,35,FALSE)</f>
        <v>-11.3333910771637</v>
      </c>
      <c r="AI2494" s="10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S2494/(1+0.13)+Z2494)</f>
        <v>167895845.961327</v>
      </c>
      <c r="AJ2494" s="10">
        <f t="shared" si="161"/>
        <v>-385936297.061327</v>
      </c>
      <c r="AK2494" s="18">
        <f>AD2494-VLOOKUP(A2494,[2]选股结果!$A$2:$G$4900,7,FALSE)</f>
        <v>-217998156.7</v>
      </c>
    </row>
    <row r="2495" spans="1:37">
      <c r="A2495" s="5" t="s">
        <v>5023</v>
      </c>
      <c r="B2495" s="5" t="s">
        <v>5024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/>
      <c r="L2495" s="6">
        <v>0</v>
      </c>
      <c r="M2495" s="6">
        <v>0</v>
      </c>
      <c r="N2495" s="6"/>
      <c r="O2495" s="6">
        <v>0</v>
      </c>
      <c r="P2495" s="6">
        <v>111319523.98</v>
      </c>
      <c r="Q2495" s="6">
        <v>34159831.47</v>
      </c>
      <c r="R2495" s="6"/>
      <c r="S2495" s="6">
        <v>1011733735.27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170901346.02</v>
      </c>
      <c r="AA2495" s="6">
        <v>220232102.17</v>
      </c>
      <c r="AB2495" s="10">
        <f t="shared" si="164"/>
        <v>1514983693.19</v>
      </c>
      <c r="AC2495" s="10">
        <f t="shared" si="162"/>
        <v>1514186707.44</v>
      </c>
      <c r="AD2495" s="10">
        <f t="shared" si="163"/>
        <v>796985.75</v>
      </c>
      <c r="AE2495" s="12">
        <f>C2495/(1+0.13)/VLOOKUP(A2495,[1]选股结果!$A$2:$AX$3002,3,FALSE)</f>
        <v>0.937780600180252</v>
      </c>
      <c r="AF2495" s="12">
        <f>(S2495/(1+0.1)+Z2495)/(VLOOKUP(A2495,[1]选股结果!$A$2:$AY$3002,51,FALSE))</f>
        <v>0.812926652451457</v>
      </c>
      <c r="AG2495" s="16"/>
      <c r="AH2495" s="12">
        <f>AD2495/VLOOKUP(A2495,[1]选股结果!$A$2:$AX$3002,35,FALSE)</f>
        <v>0.0102288365708798</v>
      </c>
      <c r="AI2495" s="10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S2495/(1+0.13)+Z2495)</f>
        <v>275404444.795487</v>
      </c>
      <c r="AJ2495" s="10">
        <f t="shared" si="161"/>
        <v>-274607459.045487</v>
      </c>
      <c r="AK2495" s="18">
        <f>AD2495-VLOOKUP(A2495,[2]选股结果!$A$2:$G$4900,7,FALSE)</f>
        <v>105225.45</v>
      </c>
    </row>
    <row r="2496" spans="1:37">
      <c r="A2496" s="5" t="s">
        <v>5025</v>
      </c>
      <c r="B2496" s="5" t="s">
        <v>5026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/>
      <c r="L2496" s="6">
        <v>0</v>
      </c>
      <c r="M2496" s="6">
        <v>0</v>
      </c>
      <c r="N2496" s="6"/>
      <c r="O2496" s="6">
        <v>0</v>
      </c>
      <c r="P2496" s="6">
        <v>52894678.27</v>
      </c>
      <c r="Q2496" s="6">
        <v>31905298.55</v>
      </c>
      <c r="R2496" s="6"/>
      <c r="S2496" s="6">
        <v>1467400407.32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51843075.84</v>
      </c>
      <c r="AA2496" s="6">
        <v>72598764.75</v>
      </c>
      <c r="AB2496" s="10">
        <f t="shared" si="164"/>
        <v>1780498907.58</v>
      </c>
      <c r="AC2496" s="10">
        <f t="shared" si="162"/>
        <v>1644736926.18</v>
      </c>
      <c r="AD2496" s="10">
        <f t="shared" si="163"/>
        <v>135761981.4</v>
      </c>
      <c r="AE2496" s="12">
        <f>C2496/(1+0.13)/VLOOKUP(A2496,[1]选股结果!$A$2:$AX$3002,3,FALSE)</f>
        <v>1.02000009438338</v>
      </c>
      <c r="AF2496" s="12">
        <f>(S2496/(1+0.1)+Z2496)/(VLOOKUP(A2496,[1]选股结果!$A$2:$AY$3002,51,FALSE))</f>
        <v>0.998861081705916</v>
      </c>
      <c r="AG2496" s="16"/>
      <c r="AH2496" s="12">
        <f>AD2496/VLOOKUP(A2496,[1]选股结果!$A$2:$AX$3002,35,FALSE)</f>
        <v>2.55723895588259</v>
      </c>
      <c r="AI2496" s="10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S2496/(1+0.13)+Z2496)</f>
        <v>36996101.163363</v>
      </c>
      <c r="AJ2496" s="10">
        <f t="shared" si="161"/>
        <v>98765880.2366371</v>
      </c>
      <c r="AK2496" s="18">
        <f>AD2496-VLOOKUP(A2496,[2]选股结果!$A$2:$G$4900,7,FALSE)</f>
        <v>135761981.4</v>
      </c>
    </row>
    <row r="2497" spans="1:37">
      <c r="A2497" s="5" t="s">
        <v>5027</v>
      </c>
      <c r="B2497" s="5" t="s">
        <v>5028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/>
      <c r="L2497" s="6">
        <v>0</v>
      </c>
      <c r="M2497" s="6">
        <v>0</v>
      </c>
      <c r="N2497" s="6"/>
      <c r="O2497" s="6">
        <v>0</v>
      </c>
      <c r="P2497" s="6">
        <v>58416418.94</v>
      </c>
      <c r="Q2497" s="6">
        <v>44286046.56</v>
      </c>
      <c r="R2497" s="6"/>
      <c r="S2497" s="6">
        <v>549334704.94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200368379.82</v>
      </c>
      <c r="AA2497" s="6">
        <v>61651994.23</v>
      </c>
      <c r="AB2497" s="10">
        <f t="shared" si="164"/>
        <v>890893560.71</v>
      </c>
      <c r="AC2497" s="10">
        <f t="shared" si="162"/>
        <v>869771497.93</v>
      </c>
      <c r="AD2497" s="10">
        <f t="shared" si="163"/>
        <v>21122062.78</v>
      </c>
      <c r="AE2497" s="12">
        <f>C2497/(1+0.13)/VLOOKUP(A2497,[1]选股结果!$A$2:$AX$3002,3,FALSE)</f>
        <v>0.590279319066115</v>
      </c>
      <c r="AF2497" s="12">
        <f>(S2497/(1+0.1)+Z2497)/(VLOOKUP(A2497,[1]选股结果!$A$2:$AY$3002,51,FALSE))</f>
        <v>0.642072955391581</v>
      </c>
      <c r="AG2497" s="16"/>
      <c r="AH2497" s="12">
        <f>AD2497/VLOOKUP(A2497,[1]选股结果!$A$2:$AX$3002,35,FALSE)</f>
        <v>0.172667869525032</v>
      </c>
      <c r="AI2497" s="10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S2497/(1+0.13)+Z2497)</f>
        <v>403345267.133451</v>
      </c>
      <c r="AJ2497" s="10">
        <f t="shared" si="161"/>
        <v>-382223204.353451</v>
      </c>
      <c r="AK2497" s="18">
        <f>AD2497-VLOOKUP(A2497,[2]选股结果!$A$2:$G$4900,7,FALSE)</f>
        <v>21459927.55</v>
      </c>
    </row>
    <row r="2498" spans="1:37">
      <c r="A2498" s="5" t="s">
        <v>5029</v>
      </c>
      <c r="B2498" s="5" t="s">
        <v>5030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/>
      <c r="L2498" s="6">
        <v>0</v>
      </c>
      <c r="M2498" s="6">
        <v>0</v>
      </c>
      <c r="N2498" s="6"/>
      <c r="O2498" s="6">
        <v>0</v>
      </c>
      <c r="P2498" s="6">
        <v>14241246.45</v>
      </c>
      <c r="Q2498" s="6">
        <v>7093686.44</v>
      </c>
      <c r="R2498" s="6"/>
      <c r="S2498" s="6">
        <v>317962656.64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61512421.61</v>
      </c>
      <c r="AA2498" s="6">
        <v>13044287.26</v>
      </c>
      <c r="AB2498" s="10">
        <f t="shared" si="164"/>
        <v>406179335.03</v>
      </c>
      <c r="AC2498" s="10">
        <f t="shared" si="162"/>
        <v>406760611.96</v>
      </c>
      <c r="AD2498" s="10">
        <f t="shared" si="163"/>
        <v>-581276.930000007</v>
      </c>
      <c r="AE2498" s="12">
        <f>C2498/(1+0.13)/VLOOKUP(A2498,[1]选股结果!$A$2:$AX$3002,3,FALSE)</f>
        <v>0.415868417694916</v>
      </c>
      <c r="AF2498" s="12">
        <f>(S2498/(1+0.1)+Z2498)/(VLOOKUP(A2498,[1]选股结果!$A$2:$AY$3002,51,FALSE))</f>
        <v>0.453499265851792</v>
      </c>
      <c r="AG2498" s="16"/>
      <c r="AH2498" s="12">
        <f>AD2498/VLOOKUP(A2498,[1]选股结果!$A$2:$AX$3002,35,FALSE)</f>
        <v>-0.00989593324739254</v>
      </c>
      <c r="AI2498" s="10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S2498/(1+0.13)+Z2498)</f>
        <v>430136559.057699</v>
      </c>
      <c r="AJ2498" s="10">
        <f t="shared" si="161"/>
        <v>-430717835.987699</v>
      </c>
      <c r="AK2498" s="18">
        <f>AD2498-VLOOKUP(A2498,[2]选股结果!$A$2:$G$4900,7,FALSE)</f>
        <v>-574021.100000007</v>
      </c>
    </row>
    <row r="2499" spans="1:37">
      <c r="A2499" s="5" t="s">
        <v>5031</v>
      </c>
      <c r="B2499" s="5" t="s">
        <v>5032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/>
      <c r="L2499" s="6">
        <v>0</v>
      </c>
      <c r="M2499" s="6">
        <v>0</v>
      </c>
      <c r="N2499" s="6"/>
      <c r="O2499" s="6">
        <v>0</v>
      </c>
      <c r="P2499" s="6">
        <v>41726159.1</v>
      </c>
      <c r="Q2499" s="6">
        <v>98214409.36</v>
      </c>
      <c r="R2499" s="6"/>
      <c r="S2499" s="6">
        <v>641037359.87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49949785.87</v>
      </c>
      <c r="AA2499" s="6">
        <v>93327892.81</v>
      </c>
      <c r="AB2499" s="10">
        <f t="shared" si="164"/>
        <v>824530695.5</v>
      </c>
      <c r="AC2499" s="10">
        <f t="shared" si="162"/>
        <v>826041197.65</v>
      </c>
      <c r="AD2499" s="10">
        <f t="shared" si="163"/>
        <v>-1510502.14999998</v>
      </c>
      <c r="AE2499" s="12">
        <f>C2499/(1+0.13)/VLOOKUP(A2499,[1]选股结果!$A$2:$AX$3002,3,FALSE)</f>
        <v>0.923331137209858</v>
      </c>
      <c r="AF2499" s="12">
        <f>(S2499/(1+0.1)+Z2499)/(VLOOKUP(A2499,[1]选股结果!$A$2:$AY$3002,51,FALSE))</f>
        <v>0.951240405273235</v>
      </c>
      <c r="AG2499" s="16"/>
      <c r="AH2499" s="12">
        <f>AD2499/VLOOKUP(A2499,[1]选股结果!$A$2:$AX$3002,35,FALSE)</f>
        <v>-0.0481510347893355</v>
      </c>
      <c r="AI2499" s="10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S2499/(1+0.13)+Z2499)</f>
        <v>47903646.78</v>
      </c>
      <c r="AJ2499" s="10">
        <f t="shared" ref="AJ2499:AJ2562" si="165">AD2499-AI2499</f>
        <v>-49414148.9299999</v>
      </c>
      <c r="AK2499" s="18">
        <f>AD2499-VLOOKUP(A2499,[2]选股结果!$A$2:$G$4900,7,FALSE)</f>
        <v>-1520563.69999998</v>
      </c>
    </row>
    <row r="2500" spans="1:37">
      <c r="A2500" s="5" t="s">
        <v>5033</v>
      </c>
      <c r="B2500" s="5" t="s">
        <v>5034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/>
      <c r="L2500" s="6">
        <v>0</v>
      </c>
      <c r="M2500" s="6">
        <v>0</v>
      </c>
      <c r="N2500" s="6"/>
      <c r="O2500" s="6">
        <v>0</v>
      </c>
      <c r="P2500" s="6">
        <v>22479264.5</v>
      </c>
      <c r="Q2500" s="6">
        <v>69408533.69</v>
      </c>
      <c r="R2500" s="6"/>
      <c r="S2500" s="6">
        <v>1112768410.03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103274887.04</v>
      </c>
      <c r="AA2500" s="6">
        <v>79463673.61</v>
      </c>
      <c r="AB2500" s="10">
        <f t="shared" si="164"/>
        <v>1167429363.63</v>
      </c>
      <c r="AC2500" s="10">
        <f t="shared" si="162"/>
        <v>1317986235.18</v>
      </c>
      <c r="AD2500" s="10">
        <f t="shared" si="163"/>
        <v>-150556871.55</v>
      </c>
      <c r="AE2500" s="12">
        <f>C2500/(1+0.13)/VLOOKUP(A2500,[1]选股结果!$A$2:$AX$3002,3,FALSE)</f>
        <v>0.920862586813445</v>
      </c>
      <c r="AF2500" s="12">
        <f>(S2500/(1+0.1)+Z2500)/(VLOOKUP(A2500,[1]选股结果!$A$2:$AY$3002,51,FALSE))</f>
        <v>1.08527675702711</v>
      </c>
      <c r="AG2500" s="16"/>
      <c r="AH2500" s="12">
        <f>AD2500/VLOOKUP(A2500,[1]选股结果!$A$2:$AX$3002,35,FALSE)</f>
        <v>9.32226315378223</v>
      </c>
      <c r="AI2500" s="10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S2500/(1+0.13)+Z2500)</f>
        <v>-60746221.6762831</v>
      </c>
      <c r="AJ2500" s="10">
        <f t="shared" si="165"/>
        <v>-89810649.8737166</v>
      </c>
      <c r="AK2500" s="18">
        <f>AD2500-VLOOKUP(A2500,[2]选股结果!$A$2:$G$4900,7,FALSE)</f>
        <v>-150455520.63</v>
      </c>
    </row>
    <row r="2501" spans="1:37">
      <c r="A2501" s="5" t="s">
        <v>5035</v>
      </c>
      <c r="B2501" s="5" t="s">
        <v>5036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/>
      <c r="L2501" s="6">
        <v>0</v>
      </c>
      <c r="M2501" s="6">
        <v>0</v>
      </c>
      <c r="N2501" s="6"/>
      <c r="O2501" s="6">
        <v>0</v>
      </c>
      <c r="P2501" s="6">
        <v>50957427.31</v>
      </c>
      <c r="Q2501" s="6">
        <v>52066637.63</v>
      </c>
      <c r="R2501" s="6"/>
      <c r="S2501" s="6">
        <v>415136574.98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92152062.17</v>
      </c>
      <c r="AA2501" s="6">
        <v>88728640.71</v>
      </c>
      <c r="AB2501" s="10">
        <f t="shared" si="164"/>
        <v>494371360.92</v>
      </c>
      <c r="AC2501" s="10">
        <f t="shared" si="162"/>
        <v>646974705.17</v>
      </c>
      <c r="AD2501" s="10">
        <f t="shared" si="163"/>
        <v>-152603344.25</v>
      </c>
      <c r="AE2501" s="12">
        <f>C2501/(1+0.13)/VLOOKUP(A2501,[1]选股结果!$A$2:$AX$3002,3,FALSE)</f>
        <v>0.494622052195302</v>
      </c>
      <c r="AF2501" s="12">
        <f>(S2501/(1+0.1)+Z2501)/(VLOOKUP(A2501,[1]选股结果!$A$2:$AY$3002,51,FALSE))</f>
        <v>0.685854776308887</v>
      </c>
      <c r="AG2501" s="16"/>
      <c r="AH2501" s="12">
        <f>AD2501/VLOOKUP(A2501,[1]选股结果!$A$2:$AX$3002,35,FALSE)</f>
        <v>-1.88827754089277</v>
      </c>
      <c r="AI2501" s="10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S2501/(1+0.13)+Z2501)</f>
        <v>225089054.987699</v>
      </c>
      <c r="AJ2501" s="10">
        <f t="shared" si="165"/>
        <v>-377692399.237699</v>
      </c>
      <c r="AK2501" s="18">
        <f>AD2501-VLOOKUP(A2501,[2]选股结果!$A$2:$G$4900,7,FALSE)</f>
        <v>-152603344.25</v>
      </c>
    </row>
    <row r="2502" spans="1:37">
      <c r="A2502" s="5" t="s">
        <v>5037</v>
      </c>
      <c r="B2502" s="5" t="s">
        <v>5038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/>
      <c r="L2502" s="6">
        <v>0</v>
      </c>
      <c r="M2502" s="6">
        <v>0</v>
      </c>
      <c r="N2502" s="6"/>
      <c r="O2502" s="6">
        <v>0</v>
      </c>
      <c r="P2502" s="6">
        <v>93742027.41</v>
      </c>
      <c r="Q2502" s="6">
        <v>142453556.78</v>
      </c>
      <c r="R2502" s="6"/>
      <c r="S2502" s="6">
        <v>794203384.66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284259334.88</v>
      </c>
      <c r="AA2502" s="6">
        <v>431926165.93</v>
      </c>
      <c r="AB2502" s="10">
        <f t="shared" si="164"/>
        <v>1461891467.2</v>
      </c>
      <c r="AC2502" s="10">
        <f t="shared" si="162"/>
        <v>1604130912.88</v>
      </c>
      <c r="AD2502" s="10">
        <f t="shared" si="163"/>
        <v>-142239445.68</v>
      </c>
      <c r="AE2502" s="12">
        <f>C2502/(1+0.13)/VLOOKUP(A2502,[1]选股结果!$A$2:$AX$3002,3,FALSE)</f>
        <v>0.940238727900993</v>
      </c>
      <c r="AF2502" s="12">
        <f>(S2502/(1+0.1)+Z2502)/(VLOOKUP(A2502,[1]选股结果!$A$2:$AY$3002,51,FALSE))</f>
        <v>0.886801491487583</v>
      </c>
      <c r="AG2502" s="16"/>
      <c r="AH2502" s="12">
        <f>AD2502/VLOOKUP(A2502,[1]选股结果!$A$2:$AX$3002,35,FALSE)</f>
        <v>-2.03040546198282</v>
      </c>
      <c r="AI2502" s="10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S2502/(1+0.13)+Z2502)</f>
        <v>147615689.018584</v>
      </c>
      <c r="AJ2502" s="10">
        <f t="shared" si="165"/>
        <v>-289855134.698584</v>
      </c>
      <c r="AK2502" s="18">
        <f>AD2502-VLOOKUP(A2502,[2]选股结果!$A$2:$G$4900,7,FALSE)</f>
        <v>-142191745.35</v>
      </c>
    </row>
    <row r="2503" spans="1:37">
      <c r="A2503" s="5" t="s">
        <v>5039</v>
      </c>
      <c r="B2503" s="5" t="s">
        <v>5040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/>
      <c r="L2503" s="6">
        <v>0</v>
      </c>
      <c r="M2503" s="6">
        <v>0</v>
      </c>
      <c r="N2503" s="6"/>
      <c r="O2503" s="6">
        <v>0</v>
      </c>
      <c r="P2503" s="6">
        <v>46611873.84</v>
      </c>
      <c r="Q2503" s="6">
        <v>4090414.98</v>
      </c>
      <c r="R2503" s="6"/>
      <c r="S2503" s="6">
        <v>1137801801.08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55233946.04</v>
      </c>
      <c r="AA2503" s="6">
        <v>49531825.61</v>
      </c>
      <c r="AB2503" s="10">
        <f t="shared" si="164"/>
        <v>1405313800.68</v>
      </c>
      <c r="AC2503" s="10">
        <f t="shared" si="162"/>
        <v>1289179446.57</v>
      </c>
      <c r="AD2503" s="10">
        <f t="shared" si="163"/>
        <v>116134354.11</v>
      </c>
      <c r="AE2503" s="12">
        <f>C2503/(1+0.13)/VLOOKUP(A2503,[1]选股结果!$A$2:$AX$3002,3,FALSE)</f>
        <v>0.92977985380425</v>
      </c>
      <c r="AF2503" s="12">
        <f>(S2503/(1+0.1)+Z2503)/(VLOOKUP(A2503,[1]选股结果!$A$2:$AY$3002,51,FALSE))</f>
        <v>1.01213118298436</v>
      </c>
      <c r="AG2503" s="16"/>
      <c r="AH2503" s="12">
        <f>AD2503/VLOOKUP(A2503,[1]选股结果!$A$2:$AX$3002,35,FALSE)</f>
        <v>0.529628916210415</v>
      </c>
      <c r="AI2503" s="10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S2503/(1+0.13)+Z2503)</f>
        <v>14401327.0366371</v>
      </c>
      <c r="AJ2503" s="10">
        <f t="shared" si="165"/>
        <v>101733027.073363</v>
      </c>
      <c r="AK2503" s="18">
        <f>AD2503-VLOOKUP(A2503,[2]选股结果!$A$2:$G$4900,7,FALSE)</f>
        <v>116134354.11</v>
      </c>
    </row>
    <row r="2504" spans="1:37">
      <c r="A2504" s="5" t="s">
        <v>5041</v>
      </c>
      <c r="B2504" s="5" t="s">
        <v>5042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/>
      <c r="L2504" s="6">
        <v>0</v>
      </c>
      <c r="M2504" s="6">
        <v>0</v>
      </c>
      <c r="N2504" s="6"/>
      <c r="O2504" s="6">
        <v>0</v>
      </c>
      <c r="P2504" s="6">
        <v>13693732.05</v>
      </c>
      <c r="Q2504" s="6">
        <v>36437325.66</v>
      </c>
      <c r="R2504" s="6"/>
      <c r="S2504" s="6">
        <v>1510424582.52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340647958.71</v>
      </c>
      <c r="AA2504" s="6">
        <v>20825143.43</v>
      </c>
      <c r="AB2504" s="10">
        <f t="shared" si="164"/>
        <v>1949741359.87</v>
      </c>
      <c r="AC2504" s="10">
        <f t="shared" si="162"/>
        <v>1885591416.71</v>
      </c>
      <c r="AD2504" s="10">
        <f t="shared" si="163"/>
        <v>64149943.1600001</v>
      </c>
      <c r="AE2504" s="12">
        <f>C2504/(1+0.13)/VLOOKUP(A2504,[1]选股结果!$A$2:$AX$3002,3,FALSE)</f>
        <v>0.840678997376134</v>
      </c>
      <c r="AF2504" s="12">
        <f>(S2504/(1+0.1)+Z2504)/(VLOOKUP(A2504,[1]选股结果!$A$2:$AY$3002,51,FALSE))</f>
        <v>0.902612108840457</v>
      </c>
      <c r="AG2504" s="16"/>
      <c r="AH2504" s="12">
        <f>AD2504/VLOOKUP(A2504,[1]选股结果!$A$2:$AX$3002,35,FALSE)</f>
        <v>0.5728063937121</v>
      </c>
      <c r="AI2504" s="10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S2504/(1+0.13)+Z2504)</f>
        <v>221361659.445929</v>
      </c>
      <c r="AJ2504" s="10">
        <f t="shared" si="165"/>
        <v>-157211716.285929</v>
      </c>
      <c r="AK2504" s="18">
        <f>AD2504-VLOOKUP(A2504,[2]选股结果!$A$2:$G$4900,7,FALSE)</f>
        <v>64089966.8700001</v>
      </c>
    </row>
    <row r="2505" spans="1:37">
      <c r="A2505" s="5" t="s">
        <v>5043</v>
      </c>
      <c r="B2505" s="5" t="s">
        <v>5044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/>
      <c r="L2505" s="6">
        <v>0</v>
      </c>
      <c r="M2505" s="6">
        <v>0</v>
      </c>
      <c r="N2505" s="6"/>
      <c r="O2505" s="6">
        <v>0</v>
      </c>
      <c r="P2505" s="6">
        <v>35063273.16</v>
      </c>
      <c r="Q2505" s="6">
        <v>115727353.45</v>
      </c>
      <c r="R2505" s="6"/>
      <c r="S2505" s="6">
        <v>1948670680.31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50734960.9</v>
      </c>
      <c r="AA2505" s="6">
        <v>115655774.35</v>
      </c>
      <c r="AB2505" s="10">
        <f t="shared" si="164"/>
        <v>2074159377.97</v>
      </c>
      <c r="AC2505" s="10">
        <f t="shared" si="162"/>
        <v>2150124688.72</v>
      </c>
      <c r="AD2505" s="10">
        <f t="shared" si="163"/>
        <v>-75965310.7499998</v>
      </c>
      <c r="AE2505" s="12">
        <f>C2505/(1+0.13)/VLOOKUP(A2505,[1]选股结果!$A$2:$AX$3002,3,FALSE)</f>
        <v>1.02980407242996</v>
      </c>
      <c r="AF2505" s="12">
        <f>(S2505/(1+0.1)+Z2505)/(VLOOKUP(A2505,[1]选股结果!$A$2:$AY$3002,51,FALSE))</f>
        <v>1.17916862854926</v>
      </c>
      <c r="AG2505" s="16"/>
      <c r="AH2505" s="12">
        <f>AD2505/VLOOKUP(A2505,[1]选股结果!$A$2:$AX$3002,35,FALSE)</f>
        <v>-0.717388854432175</v>
      </c>
      <c r="AI2505" s="10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S2505/(1+0.13)+Z2505)</f>
        <v>-229850645.347965</v>
      </c>
      <c r="AJ2505" s="10">
        <f t="shared" si="165"/>
        <v>153885334.597965</v>
      </c>
      <c r="AK2505" s="18">
        <f>AD2505-VLOOKUP(A2505,[2]选股结果!$A$2:$G$4900,7,FALSE)</f>
        <v>-71783409.9599998</v>
      </c>
    </row>
    <row r="2506" spans="1:37">
      <c r="A2506" s="5" t="s">
        <v>5045</v>
      </c>
      <c r="B2506" s="5" t="s">
        <v>5046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/>
      <c r="L2506" s="6">
        <v>0</v>
      </c>
      <c r="M2506" s="6">
        <v>0</v>
      </c>
      <c r="N2506" s="6"/>
      <c r="O2506" s="6">
        <v>0</v>
      </c>
      <c r="P2506" s="6">
        <v>50977281.15</v>
      </c>
      <c r="Q2506" s="6">
        <v>44370069.93</v>
      </c>
      <c r="R2506" s="6"/>
      <c r="S2506" s="6">
        <v>500435291.32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102416297.15</v>
      </c>
      <c r="AA2506" s="6">
        <v>65263543.39</v>
      </c>
      <c r="AB2506" s="10">
        <f t="shared" si="164"/>
        <v>656773407.08</v>
      </c>
      <c r="AC2506" s="10">
        <f t="shared" si="162"/>
        <v>719092413.01</v>
      </c>
      <c r="AD2506" s="10">
        <f t="shared" si="163"/>
        <v>-62319005.9300001</v>
      </c>
      <c r="AE2506" s="12">
        <f>C2506/(1+0.13)/VLOOKUP(A2506,[1]选股结果!$A$2:$AX$3002,3,FALSE)</f>
        <v>0.733907123768101</v>
      </c>
      <c r="AF2506" s="12">
        <f>(S2506/(1+0.1)+Z2506)/(VLOOKUP(A2506,[1]选股结果!$A$2:$AY$3002,51,FALSE))</f>
        <v>0.807061883395853</v>
      </c>
      <c r="AG2506" s="16"/>
      <c r="AH2506" s="12">
        <f>AD2506/VLOOKUP(A2506,[1]选股结果!$A$2:$AX$3002,35,FALSE)</f>
        <v>-1.09934742399834</v>
      </c>
      <c r="AI2506" s="10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S2506/(1+0.13)+Z2506)</f>
        <v>145321275.346283</v>
      </c>
      <c r="AJ2506" s="10">
        <f t="shared" si="165"/>
        <v>-207640281.276283</v>
      </c>
      <c r="AK2506" s="18">
        <f>AD2506-VLOOKUP(A2506,[2]选股结果!$A$2:$G$4900,7,FALSE)</f>
        <v>-7036787.04000007</v>
      </c>
    </row>
    <row r="2507" spans="1:37">
      <c r="A2507" s="5" t="s">
        <v>5047</v>
      </c>
      <c r="B2507" s="5" t="s">
        <v>5048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/>
      <c r="L2507" s="6">
        <v>0</v>
      </c>
      <c r="M2507" s="6">
        <v>0</v>
      </c>
      <c r="N2507" s="6"/>
      <c r="O2507" s="6">
        <v>0</v>
      </c>
      <c r="P2507" s="6">
        <v>24084754.61</v>
      </c>
      <c r="Q2507" s="6">
        <v>55482718.37</v>
      </c>
      <c r="R2507" s="6"/>
      <c r="S2507" s="6">
        <v>475307749.63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201723015.74</v>
      </c>
      <c r="AA2507" s="6">
        <v>99247356.28</v>
      </c>
      <c r="AB2507" s="10">
        <f t="shared" si="164"/>
        <v>779786111.04</v>
      </c>
      <c r="AC2507" s="10">
        <f t="shared" si="162"/>
        <v>800362876.26</v>
      </c>
      <c r="AD2507" s="10">
        <f t="shared" si="163"/>
        <v>-20576765.22</v>
      </c>
      <c r="AE2507" s="12">
        <f>C2507/(1+0.13)/VLOOKUP(A2507,[1]选股结果!$A$2:$AX$3002,3,FALSE)</f>
        <v>0.740152009195893</v>
      </c>
      <c r="AF2507" s="12">
        <f>(S2507/(1+0.1)+Z2507)/(VLOOKUP(A2507,[1]选股结果!$A$2:$AY$3002,51,FALSE))</f>
        <v>0.840028971877509</v>
      </c>
      <c r="AG2507" s="16"/>
      <c r="AH2507" s="12">
        <f>AD2507/VLOOKUP(A2507,[1]选股结果!$A$2:$AX$3002,35,FALSE)</f>
        <v>-0.314191377055882</v>
      </c>
      <c r="AI2507" s="10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S2507/(1+0.13)+Z2507)</f>
        <v>132173407.163805</v>
      </c>
      <c r="AJ2507" s="10">
        <f t="shared" si="165"/>
        <v>-152750172.383805</v>
      </c>
      <c r="AK2507" s="18">
        <f>AD2507-VLOOKUP(A2507,[2]选股结果!$A$2:$G$4900,7,FALSE)</f>
        <v>-20841350.71</v>
      </c>
    </row>
    <row r="2508" spans="1:37">
      <c r="A2508" s="5" t="s">
        <v>5049</v>
      </c>
      <c r="B2508" s="5" t="s">
        <v>5050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/>
      <c r="L2508" s="6">
        <v>0</v>
      </c>
      <c r="M2508" s="6">
        <v>0</v>
      </c>
      <c r="N2508" s="6"/>
      <c r="O2508" s="6">
        <v>0</v>
      </c>
      <c r="P2508" s="6">
        <v>6258596.74</v>
      </c>
      <c r="Q2508" s="6">
        <v>7619712.42</v>
      </c>
      <c r="R2508" s="6"/>
      <c r="S2508" s="6">
        <v>628969115.42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95305323.76</v>
      </c>
      <c r="AA2508" s="6">
        <v>22286424.87</v>
      </c>
      <c r="AB2508" s="10">
        <f t="shared" si="164"/>
        <v>838467499.31</v>
      </c>
      <c r="AC2508" s="10">
        <f t="shared" si="162"/>
        <v>752819460.79</v>
      </c>
      <c r="AD2508" s="10">
        <f t="shared" si="163"/>
        <v>85648038.52</v>
      </c>
      <c r="AE2508" s="12">
        <f>C2508/(1+0.13)/VLOOKUP(A2508,[1]选股结果!$A$2:$AX$3002,3,FALSE)</f>
        <v>0.967782503703522</v>
      </c>
      <c r="AF2508" s="12">
        <f>(S2508/(1+0.1)+Z2508)/(VLOOKUP(A2508,[1]选股结果!$A$2:$AY$3002,51,FALSE))</f>
        <v>0.887477545086802</v>
      </c>
      <c r="AG2508" s="16"/>
      <c r="AH2508" s="12">
        <f>AD2508/VLOOKUP(A2508,[1]选股结果!$A$2:$AX$3002,35,FALSE)</f>
        <v>2.99303678454603</v>
      </c>
      <c r="AI2508" s="10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S2508/(1+0.13)+Z2508)</f>
        <v>99760679.0251328</v>
      </c>
      <c r="AJ2508" s="10">
        <f t="shared" si="165"/>
        <v>-14112640.5051328</v>
      </c>
      <c r="AK2508" s="18">
        <f>AD2508-VLOOKUP(A2508,[2]选股结果!$A$2:$G$4900,7,FALSE)</f>
        <v>85687067.65</v>
      </c>
    </row>
    <row r="2509" spans="1:37">
      <c r="A2509" s="5" t="s">
        <v>5051</v>
      </c>
      <c r="B2509" s="5" t="s">
        <v>5052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/>
      <c r="L2509" s="6">
        <v>0</v>
      </c>
      <c r="M2509" s="6">
        <v>0</v>
      </c>
      <c r="N2509" s="6"/>
      <c r="O2509" s="6">
        <v>0</v>
      </c>
      <c r="P2509" s="6">
        <v>24779788.17</v>
      </c>
      <c r="Q2509" s="6">
        <v>17367986.17</v>
      </c>
      <c r="R2509" s="6"/>
      <c r="S2509" s="6">
        <v>1692994957.33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108086517.32</v>
      </c>
      <c r="AA2509" s="6">
        <v>118391410.26</v>
      </c>
      <c r="AB2509" s="10">
        <f t="shared" si="164"/>
        <v>1601009410.8</v>
      </c>
      <c r="AC2509" s="10">
        <f t="shared" si="162"/>
        <v>1944252673.08</v>
      </c>
      <c r="AD2509" s="10">
        <f t="shared" si="163"/>
        <v>-343243262.28</v>
      </c>
      <c r="AE2509" s="12">
        <f>C2509/(1+0.13)/VLOOKUP(A2509,[1]选股结果!$A$2:$AX$3002,3,FALSE)</f>
        <v>0.791774984546862</v>
      </c>
      <c r="AF2509" s="12">
        <f>(S2509/(1+0.1)+Z2509)/(VLOOKUP(A2509,[1]选股结果!$A$2:$AY$3002,51,FALSE))</f>
        <v>0.966411877121591</v>
      </c>
      <c r="AG2509" s="16"/>
      <c r="AH2509" s="12">
        <f>AD2509/VLOOKUP(A2509,[1]选股结果!$A$2:$AX$3002,35,FALSE)</f>
        <v>-37.5720948525644</v>
      </c>
      <c r="AI2509" s="10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S2509/(1+0.13)+Z2509)</f>
        <v>98109005.8842478</v>
      </c>
      <c r="AJ2509" s="10">
        <f t="shared" si="165"/>
        <v>-441352268.164248</v>
      </c>
      <c r="AK2509" s="18">
        <f>AD2509-VLOOKUP(A2509,[2]选股结果!$A$2:$G$4900,7,FALSE)</f>
        <v>-343213591.27</v>
      </c>
    </row>
    <row r="2510" spans="1:37">
      <c r="A2510" s="5" t="s">
        <v>5053</v>
      </c>
      <c r="B2510" s="5" t="s">
        <v>5054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/>
      <c r="L2510" s="6">
        <v>0</v>
      </c>
      <c r="M2510" s="6">
        <v>0</v>
      </c>
      <c r="N2510" s="6"/>
      <c r="O2510" s="6">
        <v>0</v>
      </c>
      <c r="P2510" s="6">
        <v>18990335.01</v>
      </c>
      <c r="Q2510" s="6">
        <v>4809371.23</v>
      </c>
      <c r="R2510" s="6"/>
      <c r="S2510" s="6">
        <v>704179377.14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85267905</v>
      </c>
      <c r="AA2510" s="6">
        <v>66444821.3</v>
      </c>
      <c r="AB2510" s="10">
        <f t="shared" si="164"/>
        <v>879383815.44</v>
      </c>
      <c r="AC2510" s="10">
        <f t="shared" si="162"/>
        <v>874882438.45</v>
      </c>
      <c r="AD2510" s="10">
        <f t="shared" si="163"/>
        <v>4501376.99000013</v>
      </c>
      <c r="AE2510" s="12">
        <f>C2510/(1+0.13)/VLOOKUP(A2510,[1]选股结果!$A$2:$AX$3002,3,FALSE)</f>
        <v>0.848269096710455</v>
      </c>
      <c r="AF2510" s="12">
        <f>(S2510/(1+0.1)+Z2510)/(VLOOKUP(A2510,[1]选股结果!$A$2:$AY$3002,51,FALSE))</f>
        <v>0.891724226634732</v>
      </c>
      <c r="AG2510" s="16"/>
      <c r="AH2510" s="12">
        <f>AD2510/VLOOKUP(A2510,[1]选股结果!$A$2:$AX$3002,35,FALSE)</f>
        <v>0.0923303852702984</v>
      </c>
      <c r="AI2510" s="10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S2510/(1+0.13)+Z2510)</f>
        <v>105079438.330619</v>
      </c>
      <c r="AJ2510" s="10">
        <f t="shared" si="165"/>
        <v>-100578061.340619</v>
      </c>
      <c r="AK2510" s="18">
        <f>AD2510-VLOOKUP(A2510,[2]选股结果!$A$2:$G$4900,7,FALSE)</f>
        <v>4434015.09000013</v>
      </c>
    </row>
    <row r="2511" spans="1:37">
      <c r="A2511" s="5" t="s">
        <v>5055</v>
      </c>
      <c r="B2511" s="5" t="s">
        <v>5056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/>
      <c r="L2511" s="6">
        <v>0</v>
      </c>
      <c r="M2511" s="6">
        <v>0</v>
      </c>
      <c r="N2511" s="6"/>
      <c r="O2511" s="6">
        <v>0</v>
      </c>
      <c r="P2511" s="6">
        <v>2872906.63</v>
      </c>
      <c r="Q2511" s="6">
        <v>2989347.52</v>
      </c>
      <c r="R2511" s="6"/>
      <c r="S2511" s="6">
        <v>626563477.01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28056721.66</v>
      </c>
      <c r="AA2511" s="6">
        <v>12441109.37</v>
      </c>
      <c r="AB2511" s="10">
        <f t="shared" si="164"/>
        <v>641369645.75</v>
      </c>
      <c r="AC2511" s="10">
        <f t="shared" si="162"/>
        <v>669934214.67</v>
      </c>
      <c r="AD2511" s="10">
        <f t="shared" si="163"/>
        <v>-28564568.92</v>
      </c>
      <c r="AE2511" s="12">
        <f>C2511/(1+0.13)/VLOOKUP(A2511,[1]选股结果!$A$2:$AX$3002,3,FALSE)</f>
        <v>0.819679171943091</v>
      </c>
      <c r="AF2511" s="12">
        <f>(S2511/(1+0.1)+Z2511)/(VLOOKUP(A2511,[1]选股结果!$A$2:$AY$3002,51,FALSE))</f>
        <v>0.938104987969976</v>
      </c>
      <c r="AG2511" s="16"/>
      <c r="AH2511" s="12">
        <f>AD2511/VLOOKUP(A2511,[1]选股结果!$A$2:$AX$3002,35,FALSE)</f>
        <v>-0.82676743344248</v>
      </c>
      <c r="AI2511" s="10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S2511/(1+0.13)+Z2511)</f>
        <v>54555070.9738053</v>
      </c>
      <c r="AJ2511" s="10">
        <f t="shared" si="165"/>
        <v>-83119639.8938053</v>
      </c>
      <c r="AK2511" s="18">
        <f>AD2511-VLOOKUP(A2511,[2]选股结果!$A$2:$G$4900,7,FALSE)</f>
        <v>-28564568.92</v>
      </c>
    </row>
    <row r="2512" spans="1:37">
      <c r="A2512" s="5" t="s">
        <v>5057</v>
      </c>
      <c r="B2512" s="5" t="s">
        <v>5058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/>
      <c r="L2512" s="6">
        <v>0</v>
      </c>
      <c r="M2512" s="6">
        <v>0</v>
      </c>
      <c r="N2512" s="6"/>
      <c r="O2512" s="6">
        <v>0</v>
      </c>
      <c r="P2512" s="6">
        <v>195700024.78</v>
      </c>
      <c r="Q2512" s="6">
        <v>85764823.63</v>
      </c>
      <c r="R2512" s="6"/>
      <c r="S2512" s="6">
        <v>4259275273.03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856026626.31</v>
      </c>
      <c r="AA2512" s="6">
        <v>305304749.64</v>
      </c>
      <c r="AB2512" s="10">
        <f t="shared" si="164"/>
        <v>5198493823.41</v>
      </c>
      <c r="AC2512" s="10">
        <f t="shared" si="162"/>
        <v>5616306673.76</v>
      </c>
      <c r="AD2512" s="10">
        <f t="shared" si="163"/>
        <v>-417812850.35</v>
      </c>
      <c r="AE2512" s="12">
        <f>C2512/(1+0.13)/VLOOKUP(A2512,[1]选股结果!$A$2:$AX$3002,3,FALSE)</f>
        <v>0.976243527817353</v>
      </c>
      <c r="AF2512" s="12">
        <f>(S2512/(1+0.1)+Z2512)/(VLOOKUP(A2512,[1]选股结果!$A$2:$AY$3002,51,FALSE))</f>
        <v>1.1146016210648</v>
      </c>
      <c r="AG2512" s="16"/>
      <c r="AH2512" s="12">
        <f>AD2512/VLOOKUP(A2512,[1]选股结果!$A$2:$AX$3002,35,FALSE)</f>
        <v>-1.35734939336966</v>
      </c>
      <c r="AI2512" s="10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S2512/(1+0.13)+Z2512)</f>
        <v>-383337170.743895</v>
      </c>
      <c r="AJ2512" s="10">
        <f t="shared" si="165"/>
        <v>-34475679.6061058</v>
      </c>
      <c r="AK2512" s="18">
        <f>AD2512-VLOOKUP(A2512,[2]选股结果!$A$2:$G$4900,7,FALSE)</f>
        <v>-417684668.61</v>
      </c>
    </row>
    <row r="2513" spans="1:37">
      <c r="A2513" s="5" t="s">
        <v>5059</v>
      </c>
      <c r="B2513" s="5" t="s">
        <v>5060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/>
      <c r="L2513" s="6">
        <v>0</v>
      </c>
      <c r="M2513" s="6">
        <v>0</v>
      </c>
      <c r="N2513" s="6"/>
      <c r="O2513" s="6">
        <v>0</v>
      </c>
      <c r="P2513" s="6">
        <v>117562673.78</v>
      </c>
      <c r="Q2513" s="6">
        <v>73879580.08</v>
      </c>
      <c r="R2513" s="6"/>
      <c r="S2513" s="6">
        <v>2984274761.43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163620935.6</v>
      </c>
      <c r="AA2513" s="6">
        <v>128539106.87</v>
      </c>
      <c r="AB2513" s="10">
        <f t="shared" si="164"/>
        <v>3315458870.08</v>
      </c>
      <c r="AC2513" s="10">
        <f t="shared" si="162"/>
        <v>3393997477.68</v>
      </c>
      <c r="AD2513" s="10">
        <f t="shared" si="163"/>
        <v>-78538607.5999999</v>
      </c>
      <c r="AE2513" s="12">
        <f>C2513/(1+0.13)/VLOOKUP(A2513,[1]选股结果!$A$2:$AX$3002,3,FALSE)</f>
        <v>0.717963661001464</v>
      </c>
      <c r="AF2513" s="12">
        <f>(S2513/(1+0.1)+Z2513)/(VLOOKUP(A2513,[1]选股结果!$A$2:$AY$3002,51,FALSE))</f>
        <v>0.923462070186962</v>
      </c>
      <c r="AG2513" s="16"/>
      <c r="AH2513" s="12">
        <f>AD2513/VLOOKUP(A2513,[1]选股结果!$A$2:$AX$3002,35,FALSE)</f>
        <v>-0.111571869395397</v>
      </c>
      <c r="AI2513" s="10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S2513/(1+0.13)+Z2513)</f>
        <v>310442721.640266</v>
      </c>
      <c r="AJ2513" s="10">
        <f t="shared" si="165"/>
        <v>-388981329.240266</v>
      </c>
      <c r="AK2513" s="18">
        <f>AD2513-VLOOKUP(A2513,[2]选股结果!$A$2:$G$4900,7,FALSE)</f>
        <v>-78516385.8199999</v>
      </c>
    </row>
    <row r="2514" spans="1:37">
      <c r="A2514" s="5" t="s">
        <v>5061</v>
      </c>
      <c r="B2514" s="5" t="s">
        <v>5062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/>
      <c r="L2514" s="6">
        <v>0</v>
      </c>
      <c r="M2514" s="6">
        <v>0</v>
      </c>
      <c r="N2514" s="6"/>
      <c r="O2514" s="6">
        <v>0</v>
      </c>
      <c r="P2514" s="6">
        <v>28481646.5</v>
      </c>
      <c r="Q2514" s="6">
        <v>37743998.11</v>
      </c>
      <c r="R2514" s="6"/>
      <c r="S2514" s="6">
        <v>1240843707.73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142542003.08</v>
      </c>
      <c r="AA2514" s="6">
        <v>59017890.2</v>
      </c>
      <c r="AB2514" s="10">
        <f t="shared" si="164"/>
        <v>1192647792.66</v>
      </c>
      <c r="AC2514" s="10">
        <f t="shared" ref="AC2514:AC2577" si="166">S2514+T2514+U2514+V2514+W2514+X2514+Y2514+Z2514+AA2514+P2514</f>
        <v>1470885247.51</v>
      </c>
      <c r="AD2514" s="10">
        <f t="shared" si="163"/>
        <v>-278237454.85</v>
      </c>
      <c r="AE2514" s="12">
        <f>C2514/(1+0.13)/VLOOKUP(A2514,[1]选股结果!$A$2:$AX$3002,3,FALSE)</f>
        <v>0.891791461385476</v>
      </c>
      <c r="AF2514" s="12">
        <f>(S2514/(1+0.1)+Z2514)/(VLOOKUP(A2514,[1]选股结果!$A$2:$AY$3002,51,FALSE))</f>
        <v>1.25108124972806</v>
      </c>
      <c r="AG2514" s="16"/>
      <c r="AH2514" s="12">
        <f>AD2514/VLOOKUP(A2514,[1]选股结果!$A$2:$AX$3002,35,FALSE)</f>
        <v>-2.20565618159495</v>
      </c>
      <c r="AI2514" s="10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S2514/(1+0.13)+Z2514)</f>
        <v>-225046872.382213</v>
      </c>
      <c r="AJ2514" s="10">
        <f t="shared" si="165"/>
        <v>-53190582.4677875</v>
      </c>
      <c r="AK2514" s="18">
        <f>AD2514-VLOOKUP(A2514,[2]选股结果!$A$2:$G$4900,7,FALSE)</f>
        <v>-276301086.03</v>
      </c>
    </row>
    <row r="2515" spans="1:37">
      <c r="A2515" s="5" t="s">
        <v>5063</v>
      </c>
      <c r="B2515" s="5" t="s">
        <v>5064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/>
      <c r="L2515" s="6">
        <v>0</v>
      </c>
      <c r="M2515" s="6">
        <v>0</v>
      </c>
      <c r="N2515" s="6"/>
      <c r="O2515" s="6">
        <v>0</v>
      </c>
      <c r="P2515" s="6">
        <v>490283246.55</v>
      </c>
      <c r="Q2515" s="6">
        <v>129503253.26</v>
      </c>
      <c r="R2515" s="6"/>
      <c r="S2515" s="6">
        <v>4905500322.23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861002718</v>
      </c>
      <c r="AA2515" s="6">
        <v>582144352.46</v>
      </c>
      <c r="AB2515" s="10">
        <f t="shared" si="164"/>
        <v>7175450180.15</v>
      </c>
      <c r="AC2515" s="10">
        <f t="shared" si="166"/>
        <v>6838930639.24</v>
      </c>
      <c r="AD2515" s="10">
        <f t="shared" si="163"/>
        <v>336519540.910001</v>
      </c>
      <c r="AE2515" s="12">
        <f>C2515/(1+0.13)/VLOOKUP(A2515,[1]选股结果!$A$2:$AX$3002,3,FALSE)</f>
        <v>1.02279185834485</v>
      </c>
      <c r="AF2515" s="12">
        <f>(S2515/(1+0.1)+Z2515)/(VLOOKUP(A2515,[1]选股结果!$A$2:$AY$3002,51,FALSE))</f>
        <v>0.946580895317343</v>
      </c>
      <c r="AG2515" s="16"/>
      <c r="AH2515" s="12">
        <f>AD2515/VLOOKUP(A2515,[1]选股结果!$A$2:$AX$3002,35,FALSE)</f>
        <v>0.732242052255721</v>
      </c>
      <c r="AI2515" s="10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S2515/(1+0.13)+Z2515)</f>
        <v>418653494.162832</v>
      </c>
      <c r="AJ2515" s="10">
        <f t="shared" si="165"/>
        <v>-82133953.2528315</v>
      </c>
      <c r="AK2515" s="18">
        <f>AD2515-VLOOKUP(A2515,[2]选股结果!$A$2:$G$4900,7,FALSE)</f>
        <v>334104755.680001</v>
      </c>
    </row>
    <row r="2516" spans="1:37">
      <c r="A2516" s="5" t="s">
        <v>5065</v>
      </c>
      <c r="B2516" s="5" t="s">
        <v>5066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/>
      <c r="L2516" s="6">
        <v>0</v>
      </c>
      <c r="M2516" s="6">
        <v>0</v>
      </c>
      <c r="N2516" s="6"/>
      <c r="O2516" s="6">
        <v>0</v>
      </c>
      <c r="P2516" s="6">
        <v>116208958.52</v>
      </c>
      <c r="Q2516" s="6">
        <v>27942193.82</v>
      </c>
      <c r="R2516" s="6"/>
      <c r="S2516" s="6">
        <v>1649376786.65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560528814.19</v>
      </c>
      <c r="AA2516" s="6">
        <v>127701448.41</v>
      </c>
      <c r="AB2516" s="10">
        <f t="shared" si="164"/>
        <v>2794199209.42</v>
      </c>
      <c r="AC2516" s="10">
        <f t="shared" si="166"/>
        <v>2453816007.77</v>
      </c>
      <c r="AD2516" s="10">
        <f t="shared" si="163"/>
        <v>340383201.65</v>
      </c>
      <c r="AE2516" s="12">
        <f>C2516/(1+0.13)/VLOOKUP(A2516,[1]选股结果!$A$2:$AX$3002,3,FALSE)</f>
        <v>0.825601301773763</v>
      </c>
      <c r="AF2516" s="12">
        <f>(S2516/(1+0.1)+Z2516)/(VLOOKUP(A2516,[1]选股结果!$A$2:$AY$3002,51,FALSE))</f>
        <v>0.737234536483044</v>
      </c>
      <c r="AG2516" s="16"/>
      <c r="AH2516" s="12">
        <f>AD2516/VLOOKUP(A2516,[1]选股结果!$A$2:$AX$3002,35,FALSE)</f>
        <v>6.31578526635469</v>
      </c>
      <c r="AI2516" s="10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S2516/(1+0.13)+Z2516)</f>
        <v>774020637.138495</v>
      </c>
      <c r="AJ2516" s="10">
        <f t="shared" si="165"/>
        <v>-433637435.488495</v>
      </c>
      <c r="AK2516" s="18">
        <f>AD2516-VLOOKUP(A2516,[2]选股结果!$A$2:$G$4900,7,FALSE)</f>
        <v>337230263.88</v>
      </c>
    </row>
    <row r="2517" spans="1:37">
      <c r="A2517" s="5" t="s">
        <v>5067</v>
      </c>
      <c r="B2517" s="5" t="s">
        <v>5068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/>
      <c r="L2517" s="6">
        <v>0</v>
      </c>
      <c r="M2517" s="6">
        <v>0</v>
      </c>
      <c r="N2517" s="6"/>
      <c r="O2517" s="6">
        <v>0</v>
      </c>
      <c r="P2517" s="6">
        <v>57606483.78</v>
      </c>
      <c r="Q2517" s="6">
        <v>1502807.14</v>
      </c>
      <c r="R2517" s="6"/>
      <c r="S2517" s="6">
        <v>379626171.88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76639365.49</v>
      </c>
      <c r="AA2517" s="6">
        <v>46105303.1</v>
      </c>
      <c r="AB2517" s="10">
        <f t="shared" si="164"/>
        <v>478213219.45</v>
      </c>
      <c r="AC2517" s="10">
        <f t="shared" si="166"/>
        <v>559977324.25</v>
      </c>
      <c r="AD2517" s="10">
        <f t="shared" si="163"/>
        <v>-81764104.8</v>
      </c>
      <c r="AE2517" s="12">
        <f>C2517/(1+0.13)/VLOOKUP(A2517,[1]选股结果!$A$2:$AX$3002,3,FALSE)</f>
        <v>0.552041671754821</v>
      </c>
      <c r="AF2517" s="12">
        <f>(S2517/(1+0.1)+Z2517)/(VLOOKUP(A2517,[1]选股结果!$A$2:$AY$3002,51,FALSE))</f>
        <v>0.651025815388708</v>
      </c>
      <c r="AG2517" s="16"/>
      <c r="AH2517" s="12">
        <f>AD2517/VLOOKUP(A2517,[1]选股结果!$A$2:$AX$3002,35,FALSE)</f>
        <v>-0.990974425833458</v>
      </c>
      <c r="AI2517" s="10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S2517/(1+0.13)+Z2517)</f>
        <v>235238290.314425</v>
      </c>
      <c r="AJ2517" s="10">
        <f t="shared" si="165"/>
        <v>-317002395.114425</v>
      </c>
      <c r="AK2517" s="18">
        <f>AD2517-VLOOKUP(A2517,[2]选股结果!$A$2:$G$4900,7,FALSE)</f>
        <v>-81813654.5</v>
      </c>
    </row>
    <row r="2518" spans="1:37">
      <c r="A2518" s="5" t="s">
        <v>5069</v>
      </c>
      <c r="B2518" s="5" t="s">
        <v>5070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/>
      <c r="L2518" s="6">
        <v>0</v>
      </c>
      <c r="M2518" s="6">
        <v>0</v>
      </c>
      <c r="N2518" s="6"/>
      <c r="O2518" s="6">
        <v>0</v>
      </c>
      <c r="P2518" s="6">
        <v>47097871.13</v>
      </c>
      <c r="Q2518" s="6">
        <v>71415494.12</v>
      </c>
      <c r="R2518" s="6"/>
      <c r="S2518" s="6">
        <v>3110328927.13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67788387.26</v>
      </c>
      <c r="AA2518" s="6">
        <v>127529220.85</v>
      </c>
      <c r="AB2518" s="10">
        <f t="shared" si="164"/>
        <v>3170241910.67</v>
      </c>
      <c r="AC2518" s="10">
        <f t="shared" si="166"/>
        <v>3352744406.37</v>
      </c>
      <c r="AD2518" s="10">
        <f t="shared" si="163"/>
        <v>-182502495.7</v>
      </c>
      <c r="AE2518" s="12">
        <f>C2518/(1+0.13)/VLOOKUP(A2518,[1]选股结果!$A$2:$AX$3002,3,FALSE)</f>
        <v>0.998572280215558</v>
      </c>
      <c r="AF2518" s="12">
        <f>(S2518/(1+0.1)+Z2518)/(VLOOKUP(A2518,[1]选股结果!$A$2:$AY$3002,51,FALSE))</f>
        <v>1.09591548452115</v>
      </c>
      <c r="AG2518" s="16"/>
      <c r="AH2518" s="12">
        <f>AD2518/VLOOKUP(A2518,[1]选股结果!$A$2:$AX$3002,35,FALSE)</f>
        <v>-2.20330732493421</v>
      </c>
      <c r="AI2518" s="10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S2518/(1+0.13)+Z2518)</f>
        <v>-178336182.536283</v>
      </c>
      <c r="AJ2518" s="10">
        <f t="shared" si="165"/>
        <v>-4166313.16371679</v>
      </c>
      <c r="AK2518" s="18">
        <f>AD2518-VLOOKUP(A2518,[2]选股结果!$A$2:$G$4900,7,FALSE)</f>
        <v>-182118997.86</v>
      </c>
    </row>
    <row r="2519" spans="1:37">
      <c r="A2519" s="5" t="s">
        <v>5071</v>
      </c>
      <c r="B2519" s="5" t="s">
        <v>5072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/>
      <c r="L2519" s="6">
        <v>0</v>
      </c>
      <c r="M2519" s="6">
        <v>0</v>
      </c>
      <c r="N2519" s="6"/>
      <c r="O2519" s="6">
        <v>0</v>
      </c>
      <c r="P2519" s="6">
        <v>80994229.23</v>
      </c>
      <c r="Q2519" s="6">
        <v>75010085.39</v>
      </c>
      <c r="R2519" s="6"/>
      <c r="S2519" s="6">
        <v>4895448517.39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840983388.42</v>
      </c>
      <c r="AA2519" s="6">
        <v>531685832.48</v>
      </c>
      <c r="AB2519" s="10">
        <f t="shared" si="164"/>
        <v>6342918513.89</v>
      </c>
      <c r="AC2519" s="10">
        <f t="shared" si="166"/>
        <v>6349111967.52</v>
      </c>
      <c r="AD2519" s="10">
        <f t="shared" si="163"/>
        <v>-6193453.63000011</v>
      </c>
      <c r="AE2519" s="12">
        <f>C2519/(1+0.13)/VLOOKUP(A2519,[1]选股结果!$A$2:$AX$3002,3,FALSE)</f>
        <v>0.966155377492343</v>
      </c>
      <c r="AF2519" s="12">
        <f>(S2519/(1+0.1)+Z2519)/(VLOOKUP(A2519,[1]选股结果!$A$2:$AY$3002,51,FALSE))</f>
        <v>1.01244431227443</v>
      </c>
      <c r="AG2519" s="16"/>
      <c r="AH2519" s="12">
        <f>AD2519/VLOOKUP(A2519,[1]选股结果!$A$2:$AX$3002,35,FALSE)</f>
        <v>-0.0132698969506515</v>
      </c>
      <c r="AI2519" s="10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S2519/(1+0.13)+Z2519)</f>
        <v>53114052.0861044</v>
      </c>
      <c r="AJ2519" s="10">
        <f t="shared" si="165"/>
        <v>-59307505.7161045</v>
      </c>
      <c r="AK2519" s="18">
        <f>AD2519-VLOOKUP(A2519,[2]选股结果!$A$2:$G$4900,7,FALSE)</f>
        <v>-6965395.38000011</v>
      </c>
    </row>
    <row r="2520" spans="1:37">
      <c r="A2520" s="5" t="s">
        <v>5073</v>
      </c>
      <c r="B2520" s="5" t="s">
        <v>5074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/>
      <c r="L2520" s="6">
        <v>0</v>
      </c>
      <c r="M2520" s="6">
        <v>0</v>
      </c>
      <c r="N2520" s="6"/>
      <c r="O2520" s="6">
        <v>0</v>
      </c>
      <c r="P2520" s="6">
        <v>40902987.64</v>
      </c>
      <c r="Q2520" s="6">
        <v>27691497.69</v>
      </c>
      <c r="R2520" s="6"/>
      <c r="S2520" s="6">
        <v>1655375773.26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151109534.37</v>
      </c>
      <c r="AA2520" s="6">
        <v>43043100.26</v>
      </c>
      <c r="AB2520" s="10">
        <f t="shared" si="164"/>
        <v>1750903676.13</v>
      </c>
      <c r="AC2520" s="10">
        <f t="shared" si="166"/>
        <v>1890431395.53</v>
      </c>
      <c r="AD2520" s="10">
        <f t="shared" si="163"/>
        <v>-139527719.4</v>
      </c>
      <c r="AE2520" s="12">
        <f>C2520/(1+0.13)/VLOOKUP(A2520,[1]选股结果!$A$2:$AX$3002,3,FALSE)</f>
        <v>0.935873247924734</v>
      </c>
      <c r="AF2520" s="12">
        <f>(S2520/(1+0.1)+Z2520)/(VLOOKUP(A2520,[1]选股结果!$A$2:$AY$3002,51,FALSE))</f>
        <v>1.02373291431645</v>
      </c>
      <c r="AG2520" s="16"/>
      <c r="AH2520" s="12">
        <f>AD2520/VLOOKUP(A2520,[1]选股结果!$A$2:$AX$3002,35,FALSE)</f>
        <v>9.27229718595767</v>
      </c>
      <c r="AI2520" s="10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S2520/(1+0.13)+Z2520)</f>
        <v>1562247.15053082</v>
      </c>
      <c r="AJ2520" s="10">
        <f t="shared" si="165"/>
        <v>-141089966.550531</v>
      </c>
      <c r="AK2520" s="18">
        <f>AD2520-VLOOKUP(A2520,[2]选股结果!$A$2:$G$4900,7,FALSE)</f>
        <v>-139651837.16</v>
      </c>
    </row>
    <row r="2521" spans="1:37">
      <c r="A2521" s="5" t="s">
        <v>5075</v>
      </c>
      <c r="B2521" s="5" t="s">
        <v>5076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/>
      <c r="L2521" s="6">
        <v>0</v>
      </c>
      <c r="M2521" s="6">
        <v>0</v>
      </c>
      <c r="N2521" s="6"/>
      <c r="O2521" s="6">
        <v>0</v>
      </c>
      <c r="P2521" s="6">
        <v>122425108.05</v>
      </c>
      <c r="Q2521" s="6">
        <v>16429787.07</v>
      </c>
      <c r="R2521" s="6"/>
      <c r="S2521" s="6">
        <v>908016809.45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353103407.57</v>
      </c>
      <c r="AA2521" s="6">
        <v>77649172.7</v>
      </c>
      <c r="AB2521" s="10">
        <f t="shared" si="164"/>
        <v>1324492281.29</v>
      </c>
      <c r="AC2521" s="10">
        <f t="shared" si="166"/>
        <v>1461194497.77</v>
      </c>
      <c r="AD2521" s="10">
        <f t="shared" si="163"/>
        <v>-136702216.48</v>
      </c>
      <c r="AE2521" s="12">
        <f>C2521/(1+0.13)/VLOOKUP(A2521,[1]选股结果!$A$2:$AX$3002,3,FALSE)</f>
        <v>0.728114039686934</v>
      </c>
      <c r="AF2521" s="12">
        <f>(S2521/(1+0.1)+Z2521)/(VLOOKUP(A2521,[1]选股结果!$A$2:$AY$3002,51,FALSE))</f>
        <v>0.991556699478395</v>
      </c>
      <c r="AG2521" s="16"/>
      <c r="AH2521" s="12">
        <f>AD2521/VLOOKUP(A2521,[1]选股结果!$A$2:$AX$3002,35,FALSE)</f>
        <v>-0.452144783602971</v>
      </c>
      <c r="AI2521" s="10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S2521/(1+0.13)+Z2521)</f>
        <v>31950911.2816811</v>
      </c>
      <c r="AJ2521" s="10">
        <f t="shared" si="165"/>
        <v>-168653127.761681</v>
      </c>
      <c r="AK2521" s="18">
        <f>AD2521-VLOOKUP(A2521,[2]选股结果!$A$2:$G$4900,7,FALSE)</f>
        <v>-136688786.01</v>
      </c>
    </row>
    <row r="2522" spans="1:37">
      <c r="A2522" s="5" t="s">
        <v>5077</v>
      </c>
      <c r="B2522" s="5" t="s">
        <v>5078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/>
      <c r="L2522" s="6">
        <v>0</v>
      </c>
      <c r="M2522" s="6">
        <v>0</v>
      </c>
      <c r="N2522" s="6"/>
      <c r="O2522" s="6">
        <v>0</v>
      </c>
      <c r="P2522" s="6">
        <v>144214360.49</v>
      </c>
      <c r="Q2522" s="6">
        <v>111264386.29</v>
      </c>
      <c r="R2522" s="6"/>
      <c r="S2522" s="6">
        <v>2688065253.45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200919169.3</v>
      </c>
      <c r="AA2522" s="6">
        <v>238408845.96</v>
      </c>
      <c r="AB2522" s="10">
        <f t="shared" si="164"/>
        <v>3421457884.58</v>
      </c>
      <c r="AC2522" s="10">
        <f t="shared" si="166"/>
        <v>3271607629.2</v>
      </c>
      <c r="AD2522" s="10">
        <f t="shared" si="163"/>
        <v>149850255.38</v>
      </c>
      <c r="AE2522" s="12">
        <f>C2522/(1+0.13)/VLOOKUP(A2522,[1]选股结果!$A$2:$AX$3002,3,FALSE)</f>
        <v>0.924098260750787</v>
      </c>
      <c r="AF2522" s="12">
        <f>(S2522/(1+0.1)+Z2522)/(VLOOKUP(A2522,[1]选股结果!$A$2:$AY$3002,51,FALSE))</f>
        <v>0.932773080395176</v>
      </c>
      <c r="AG2522" s="16"/>
      <c r="AH2522" s="12">
        <f>AD2522/VLOOKUP(A2522,[1]选股结果!$A$2:$AX$3002,35,FALSE)</f>
        <v>0.626793669973907</v>
      </c>
      <c r="AI2522" s="10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S2522/(1+0.13)+Z2522)</f>
        <v>255479836.657167</v>
      </c>
      <c r="AJ2522" s="10">
        <f t="shared" si="165"/>
        <v>-105629581.277167</v>
      </c>
      <c r="AK2522" s="18">
        <f>AD2522-VLOOKUP(A2522,[2]选股结果!$A$2:$G$4900,7,FALSE)</f>
        <v>149306114.03</v>
      </c>
    </row>
    <row r="2523" spans="1:37">
      <c r="A2523" s="5" t="s">
        <v>5079</v>
      </c>
      <c r="B2523" s="5" t="s">
        <v>5080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/>
      <c r="L2523" s="6">
        <v>0</v>
      </c>
      <c r="M2523" s="6">
        <v>0</v>
      </c>
      <c r="N2523" s="6"/>
      <c r="O2523" s="6">
        <v>0</v>
      </c>
      <c r="P2523" s="6">
        <v>75809125.58</v>
      </c>
      <c r="Q2523" s="6">
        <v>86901659.87</v>
      </c>
      <c r="R2523" s="6"/>
      <c r="S2523" s="6">
        <v>1031715057.78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58181492.29</v>
      </c>
      <c r="AA2523" s="6">
        <v>146163048.8</v>
      </c>
      <c r="AB2523" s="10">
        <f t="shared" si="164"/>
        <v>708129430.2</v>
      </c>
      <c r="AC2523" s="10">
        <f t="shared" si="166"/>
        <v>1311868724.45</v>
      </c>
      <c r="AD2523" s="10">
        <f t="shared" ref="AD2523:AD2586" si="167">AB2523-AC2523</f>
        <v>-603739294.25</v>
      </c>
      <c r="AE2523" s="12">
        <f>C2523/(1+0.13)/VLOOKUP(A2523,[1]选股结果!$A$2:$AX$3002,3,FALSE)</f>
        <v>0.307034107868997</v>
      </c>
      <c r="AF2523" s="12">
        <f>(S2523/(1+0.1)+Z2523)/(VLOOKUP(A2523,[1]选股结果!$A$2:$AY$3002,51,FALSE))</f>
        <v>0.724229129916264</v>
      </c>
      <c r="AG2523" s="16"/>
      <c r="AH2523" s="12">
        <f>AD2523/VLOOKUP(A2523,[1]选股结果!$A$2:$AX$3002,35,FALSE)</f>
        <v>-1.67270987532482</v>
      </c>
      <c r="AI2523" s="10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S2523/(1+0.13)+Z2523)</f>
        <v>404195679.303451</v>
      </c>
      <c r="AJ2523" s="10">
        <f t="shared" si="165"/>
        <v>-1007934973.55345</v>
      </c>
      <c r="AK2523" s="18">
        <f>AD2523-VLOOKUP(A2523,[2]选股结果!$A$2:$G$4900,7,FALSE)</f>
        <v>-603749272.17</v>
      </c>
    </row>
    <row r="2524" spans="1:37">
      <c r="A2524" s="5" t="s">
        <v>5081</v>
      </c>
      <c r="B2524" s="5" t="s">
        <v>5082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/>
      <c r="L2524" s="6">
        <v>0</v>
      </c>
      <c r="M2524" s="6">
        <v>0</v>
      </c>
      <c r="N2524" s="6"/>
      <c r="O2524" s="6">
        <v>0</v>
      </c>
      <c r="P2524" s="6">
        <v>49972566.46</v>
      </c>
      <c r="Q2524" s="6">
        <v>7971925.59</v>
      </c>
      <c r="R2524" s="6"/>
      <c r="S2524" s="6">
        <v>272686055.81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70218563.35</v>
      </c>
      <c r="AA2524" s="6">
        <v>75884050.08</v>
      </c>
      <c r="AB2524" s="10">
        <f t="shared" si="164"/>
        <v>556331611.43</v>
      </c>
      <c r="AC2524" s="10">
        <f t="shared" si="166"/>
        <v>468761235.7</v>
      </c>
      <c r="AD2524" s="10">
        <f t="shared" si="167"/>
        <v>87570375.7300001</v>
      </c>
      <c r="AE2524" s="12">
        <f>C2524/(1+0.13)/VLOOKUP(A2524,[1]选股结果!$A$2:$AX$3002,3,FALSE)</f>
        <v>0.701313560333703</v>
      </c>
      <c r="AF2524" s="12">
        <f>(S2524/(1+0.1)+Z2524)/(VLOOKUP(A2524,[1]选股结果!$A$2:$AY$3002,51,FALSE))</f>
        <v>0.636118964568839</v>
      </c>
      <c r="AG2524" s="16"/>
      <c r="AH2524" s="12">
        <f>AD2524/VLOOKUP(A2524,[1]选股结果!$A$2:$AX$3002,35,FALSE)</f>
        <v>0.56328232384112</v>
      </c>
      <c r="AI2524" s="10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S2524/(1+0.13)+Z2524)</f>
        <v>188553583.672832</v>
      </c>
      <c r="AJ2524" s="10">
        <f t="shared" si="165"/>
        <v>-100983207.942832</v>
      </c>
      <c r="AK2524" s="18">
        <f>AD2524-VLOOKUP(A2524,[2]选股结果!$A$2:$G$4900,7,FALSE)</f>
        <v>87570375.7300001</v>
      </c>
    </row>
    <row r="2525" spans="1:37">
      <c r="A2525" s="5" t="s">
        <v>5083</v>
      </c>
      <c r="B2525" s="5" t="s">
        <v>5084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/>
      <c r="L2525" s="6">
        <v>0</v>
      </c>
      <c r="M2525" s="6">
        <v>0</v>
      </c>
      <c r="N2525" s="6"/>
      <c r="O2525" s="6">
        <v>0</v>
      </c>
      <c r="P2525" s="6">
        <v>64393384.94</v>
      </c>
      <c r="Q2525" s="6">
        <v>372786360.3</v>
      </c>
      <c r="R2525" s="6"/>
      <c r="S2525" s="6">
        <v>11707018289.14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973727740.52</v>
      </c>
      <c r="AA2525" s="6">
        <v>520198113.1</v>
      </c>
      <c r="AB2525" s="10">
        <f t="shared" si="164"/>
        <v>13606783679.75</v>
      </c>
      <c r="AC2525" s="10">
        <f t="shared" si="166"/>
        <v>13265337527.7</v>
      </c>
      <c r="AD2525" s="10">
        <f t="shared" si="167"/>
        <v>341446152.049999</v>
      </c>
      <c r="AE2525" s="12">
        <f>C2525/(1+0.13)/VLOOKUP(A2525,[1]选股结果!$A$2:$AX$3002,3,FALSE)</f>
        <v>0.879108760873247</v>
      </c>
      <c r="AF2525" s="12">
        <f>(S2525/(1+0.1)+Z2525)/(VLOOKUP(A2525,[1]选股结果!$A$2:$AY$3002,51,FALSE))</f>
        <v>0.86548578278373</v>
      </c>
      <c r="AG2525" s="16"/>
      <c r="AH2525" s="12">
        <f>AD2525/VLOOKUP(A2525,[1]选股结果!$A$2:$AX$3002,35,FALSE)</f>
        <v>-0.58397180294792</v>
      </c>
      <c r="AI2525" s="10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S2525/(1+0.13)+Z2525)</f>
        <v>2087988340.23991</v>
      </c>
      <c r="AJ2525" s="10">
        <f t="shared" si="165"/>
        <v>-1746542188.18991</v>
      </c>
      <c r="AK2525" s="18">
        <f>AD2525-VLOOKUP(A2525,[2]选股结果!$A$2:$G$4900,7,FALSE)</f>
        <v>340804438.929999</v>
      </c>
    </row>
    <row r="2526" spans="1:37">
      <c r="A2526" s="5" t="s">
        <v>5085</v>
      </c>
      <c r="B2526" s="5" t="s">
        <v>5086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/>
      <c r="L2526" s="6">
        <v>0</v>
      </c>
      <c r="M2526" s="6">
        <v>0</v>
      </c>
      <c r="N2526" s="6"/>
      <c r="O2526" s="6">
        <v>0</v>
      </c>
      <c r="P2526" s="6">
        <v>197957823.72</v>
      </c>
      <c r="Q2526" s="6">
        <v>58980272.57</v>
      </c>
      <c r="R2526" s="6"/>
      <c r="S2526" s="6">
        <v>2096911470.37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341809402.49</v>
      </c>
      <c r="AA2526" s="6">
        <v>428548685.29</v>
      </c>
      <c r="AB2526" s="10">
        <f t="shared" si="164"/>
        <v>2916541703.72</v>
      </c>
      <c r="AC2526" s="10">
        <f t="shared" si="166"/>
        <v>3065227381.87</v>
      </c>
      <c r="AD2526" s="10">
        <f t="shared" si="167"/>
        <v>-148685678.149999</v>
      </c>
      <c r="AE2526" s="12">
        <f>C2526/(1+0.13)/VLOOKUP(A2526,[1]选股结果!$A$2:$AX$3002,3,FALSE)</f>
        <v>1.02959541978371</v>
      </c>
      <c r="AF2526" s="12">
        <f>(S2526/(1+0.1)+Z2526)/(VLOOKUP(A2526,[1]选股结果!$A$2:$AY$3002,51,FALSE))</f>
        <v>1.03382159955808</v>
      </c>
      <c r="AG2526" s="16"/>
      <c r="AH2526" s="12">
        <f>AD2526/VLOOKUP(A2526,[1]选股结果!$A$2:$AX$3002,35,FALSE)</f>
        <v>-0.608927288081306</v>
      </c>
      <c r="AI2526" s="10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S2526/(1+0.13)+Z2526)</f>
        <v>-22937334.5540705</v>
      </c>
      <c r="AJ2526" s="10">
        <f t="shared" si="165"/>
        <v>-125748343.595929</v>
      </c>
      <c r="AK2526" s="18">
        <f>AD2526-VLOOKUP(A2526,[2]选股结果!$A$2:$G$4900,7,FALSE)</f>
        <v>-148671902.149999</v>
      </c>
    </row>
    <row r="2527" spans="1:37">
      <c r="A2527" s="5" t="s">
        <v>5087</v>
      </c>
      <c r="B2527" s="5" t="s">
        <v>5088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/>
      <c r="L2527" s="6">
        <v>0</v>
      </c>
      <c r="M2527" s="6">
        <v>0</v>
      </c>
      <c r="N2527" s="6"/>
      <c r="O2527" s="6">
        <v>0</v>
      </c>
      <c r="P2527" s="6">
        <v>126650767.14</v>
      </c>
      <c r="Q2527" s="6">
        <v>206207068.79</v>
      </c>
      <c r="R2527" s="6"/>
      <c r="S2527" s="6">
        <v>2025305254.68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440817819.88</v>
      </c>
      <c r="AA2527" s="6">
        <v>714261774.68</v>
      </c>
      <c r="AB2527" s="10">
        <f t="shared" ref="AB2527:AB2590" si="168">C2527+D2527+E2527+F2527+G2527+H2527+I2527+J2527+L2527+M2527+O2527+Q2527</f>
        <v>3073619769.03</v>
      </c>
      <c r="AC2527" s="10">
        <f t="shared" si="166"/>
        <v>3307035616.38</v>
      </c>
      <c r="AD2527" s="10">
        <f t="shared" si="167"/>
        <v>-233415847.35</v>
      </c>
      <c r="AE2527" s="12">
        <f>C2527/(1+0.13)/VLOOKUP(A2527,[1]选股结果!$A$2:$AX$3002,3,FALSE)</f>
        <v>0.888975835205604</v>
      </c>
      <c r="AF2527" s="12">
        <f>(S2527/(1+0.1)+Z2527)/(VLOOKUP(A2527,[1]选股结果!$A$2:$AY$3002,51,FALSE))</f>
        <v>0.806672230425207</v>
      </c>
      <c r="AG2527" s="16"/>
      <c r="AH2527" s="12">
        <f>AD2527/VLOOKUP(A2527,[1]选股结果!$A$2:$AX$3002,35,FALSE)</f>
        <v>-5.84479235230148</v>
      </c>
      <c r="AI2527" s="10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S2527/(1+0.13)+Z2527)</f>
        <v>595788226.404955</v>
      </c>
      <c r="AJ2527" s="10">
        <f t="shared" si="165"/>
        <v>-829204073.754955</v>
      </c>
      <c r="AK2527" s="18">
        <f>AD2527-VLOOKUP(A2527,[2]选股结果!$A$2:$G$4900,7,FALSE)</f>
        <v>-233835911.59</v>
      </c>
    </row>
    <row r="2528" spans="1:37">
      <c r="A2528" s="5" t="s">
        <v>5089</v>
      </c>
      <c r="B2528" s="5" t="s">
        <v>5090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/>
      <c r="L2528" s="6">
        <v>0</v>
      </c>
      <c r="M2528" s="6">
        <v>0</v>
      </c>
      <c r="N2528" s="6"/>
      <c r="O2528" s="6">
        <v>0</v>
      </c>
      <c r="P2528" s="6">
        <v>326039766.43</v>
      </c>
      <c r="Q2528" s="6">
        <v>84891504.14</v>
      </c>
      <c r="R2528" s="6"/>
      <c r="S2528" s="6">
        <v>594354092.66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255515978.43</v>
      </c>
      <c r="AA2528" s="6">
        <v>1279525720.44</v>
      </c>
      <c r="AB2528" s="10">
        <f t="shared" si="168"/>
        <v>2487306500.12</v>
      </c>
      <c r="AC2528" s="10">
        <f t="shared" si="166"/>
        <v>2455435557.96</v>
      </c>
      <c r="AD2528" s="10">
        <f t="shared" si="167"/>
        <v>31870942.1599998</v>
      </c>
      <c r="AE2528" s="12">
        <f>C2528/(1+0.13)/VLOOKUP(A2528,[1]选股结果!$A$2:$AX$3002,3,FALSE)</f>
        <v>0.771092898175574</v>
      </c>
      <c r="AF2528" s="12">
        <f>(S2528/(1+0.1)+Z2528)/(VLOOKUP(A2528,[1]选股结果!$A$2:$AY$3002,51,FALSE))</f>
        <v>0.314245536607035</v>
      </c>
      <c r="AG2528" s="16"/>
      <c r="AH2528" s="12">
        <f>AD2528/VLOOKUP(A2528,[1]选股结果!$A$2:$AX$3002,35,FALSE)</f>
        <v>0.121724238525795</v>
      </c>
      <c r="AI2528" s="10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S2528/(1+0.13)+Z2528)</f>
        <v>1751042141.88956</v>
      </c>
      <c r="AJ2528" s="10">
        <f t="shared" si="165"/>
        <v>-1719171199.72956</v>
      </c>
      <c r="AK2528" s="18">
        <f>AD2528-VLOOKUP(A2528,[2]选股结果!$A$2:$G$4900,7,FALSE)</f>
        <v>31725681.8499998</v>
      </c>
    </row>
    <row r="2529" spans="1:37">
      <c r="A2529" s="5" t="s">
        <v>5091</v>
      </c>
      <c r="B2529" s="5" t="s">
        <v>5092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/>
      <c r="L2529" s="6">
        <v>0</v>
      </c>
      <c r="M2529" s="6">
        <v>0</v>
      </c>
      <c r="N2529" s="6"/>
      <c r="O2529" s="6">
        <v>0</v>
      </c>
      <c r="P2529" s="6">
        <v>293649053.12</v>
      </c>
      <c r="Q2529" s="6">
        <v>306437942.86</v>
      </c>
      <c r="R2529" s="6"/>
      <c r="S2529" s="6">
        <v>12054545914.7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315620332.86</v>
      </c>
      <c r="AA2529" s="6">
        <v>612364701.23</v>
      </c>
      <c r="AB2529" s="10">
        <f t="shared" si="168"/>
        <v>12245632004.22</v>
      </c>
      <c r="AC2529" s="10">
        <f t="shared" si="166"/>
        <v>13276180001.91</v>
      </c>
      <c r="AD2529" s="10">
        <f t="shared" si="167"/>
        <v>-1030547997.69</v>
      </c>
      <c r="AE2529" s="12">
        <f>C2529/(1+0.13)/VLOOKUP(A2529,[1]选股结果!$A$2:$AX$3002,3,FALSE)</f>
        <v>0.820374066103311</v>
      </c>
      <c r="AF2529" s="12">
        <f>(S2529/(1+0.1)+Z2529)/(VLOOKUP(A2529,[1]选股结果!$A$2:$AY$3002,51,FALSE))</f>
        <v>0.9357391605542</v>
      </c>
      <c r="AG2529" s="16"/>
      <c r="AH2529" s="12">
        <f>AD2529/VLOOKUP(A2529,[1]选股结果!$A$2:$AX$3002,35,FALSE)</f>
        <v>-1.94158497789118</v>
      </c>
      <c r="AI2529" s="10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S2529/(1+0.13)+Z2529)</f>
        <v>1065188182.20787</v>
      </c>
      <c r="AJ2529" s="10">
        <f t="shared" si="165"/>
        <v>-2095736179.89787</v>
      </c>
      <c r="AK2529" s="18">
        <f>AD2529-VLOOKUP(A2529,[2]选股结果!$A$2:$G$4900,7,FALSE)</f>
        <v>-1030530148.76</v>
      </c>
    </row>
    <row r="2530" spans="1:37">
      <c r="A2530" s="5" t="s">
        <v>5093</v>
      </c>
      <c r="B2530" s="5" t="s">
        <v>5094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/>
      <c r="L2530" s="6">
        <v>0</v>
      </c>
      <c r="M2530" s="6">
        <v>0</v>
      </c>
      <c r="N2530" s="6"/>
      <c r="O2530" s="6">
        <v>0</v>
      </c>
      <c r="P2530" s="6">
        <v>1717921500.49</v>
      </c>
      <c r="Q2530" s="6">
        <v>92437172.3</v>
      </c>
      <c r="R2530" s="6"/>
      <c r="S2530" s="6">
        <v>1521502102.33</v>
      </c>
      <c r="T2530" s="6">
        <v>-2763613.01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339102417.11</v>
      </c>
      <c r="AA2530" s="6">
        <v>627553285.66</v>
      </c>
      <c r="AB2530" s="10">
        <f t="shared" si="168"/>
        <v>6073837519.58</v>
      </c>
      <c r="AC2530" s="10">
        <f t="shared" si="166"/>
        <v>4203315692.58</v>
      </c>
      <c r="AD2530" s="10">
        <f t="shared" si="167"/>
        <v>1870521827</v>
      </c>
      <c r="AE2530" s="12">
        <f>C2530/(1+0.13)/VLOOKUP(A2530,[1]选股结果!$A$2:$AX$3002,3,FALSE)</f>
        <v>0.992320725398059</v>
      </c>
      <c r="AF2530" s="12">
        <f>(S2530/(1+0.1)+Z2530)/(VLOOKUP(A2530,[1]选股结果!$A$2:$AY$3002,51,FALSE))</f>
        <v>0.537434692884445</v>
      </c>
      <c r="AG2530" s="16"/>
      <c r="AH2530" s="12">
        <f>AD2530/VLOOKUP(A2530,[1]选股结果!$A$2:$AX$3002,35,FALSE)</f>
        <v>1.10615887097365</v>
      </c>
      <c r="AI2530" s="10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S2530/(1+0.13)+Z2530)</f>
        <v>1519078210.48982</v>
      </c>
      <c r="AJ2530" s="10">
        <f t="shared" si="165"/>
        <v>351443616.510177</v>
      </c>
      <c r="AK2530" s="18">
        <f>AD2530-VLOOKUP(A2530,[2]选股结果!$A$2:$G$4900,7,FALSE)</f>
        <v>1870521827</v>
      </c>
    </row>
    <row r="2531" spans="1:37">
      <c r="A2531" s="5" t="s">
        <v>5095</v>
      </c>
      <c r="B2531" s="5" t="s">
        <v>5096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/>
      <c r="L2531" s="6">
        <v>0</v>
      </c>
      <c r="M2531" s="6">
        <v>0</v>
      </c>
      <c r="N2531" s="6"/>
      <c r="O2531" s="6">
        <v>0</v>
      </c>
      <c r="P2531" s="6">
        <v>88653166.74</v>
      </c>
      <c r="Q2531" s="6">
        <v>260648849.15</v>
      </c>
      <c r="R2531" s="6"/>
      <c r="S2531" s="6">
        <v>168487258.5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315012553.61</v>
      </c>
      <c r="AA2531" s="6">
        <v>189089390.28</v>
      </c>
      <c r="AB2531" s="10">
        <f t="shared" si="168"/>
        <v>1267648581.08</v>
      </c>
      <c r="AC2531" s="10">
        <f t="shared" si="166"/>
        <v>761242369.13</v>
      </c>
      <c r="AD2531" s="10">
        <f t="shared" si="167"/>
        <v>506406211.95</v>
      </c>
      <c r="AE2531" s="12">
        <f>C2531/(1+0.13)/VLOOKUP(A2531,[1]选股结果!$A$2:$AX$3002,3,FALSE)</f>
        <v>0.956020238494638</v>
      </c>
      <c r="AF2531" s="12">
        <f>(S2531/(1+0.1)+Z2531)/(VLOOKUP(A2531,[1]选股结果!$A$2:$AY$3002,51,FALSE))</f>
        <v>0.662332517474999</v>
      </c>
      <c r="AG2531" s="16"/>
      <c r="AH2531" s="12">
        <f>AD2531/VLOOKUP(A2531,[1]选股结果!$A$2:$AX$3002,35,FALSE)</f>
        <v>3.39222345323144</v>
      </c>
      <c r="AI2531" s="10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S2531/(1+0.13)+Z2531)</f>
        <v>242753378.835929</v>
      </c>
      <c r="AJ2531" s="10">
        <f t="shared" si="165"/>
        <v>263652833.114071</v>
      </c>
      <c r="AK2531" s="18">
        <f>AD2531-VLOOKUP(A2531,[2]选股结果!$A$2:$G$4900,7,FALSE)</f>
        <v>506596191.14</v>
      </c>
    </row>
    <row r="2532" spans="1:37">
      <c r="A2532" s="5" t="s">
        <v>5097</v>
      </c>
      <c r="B2532" s="5" t="s">
        <v>5098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/>
      <c r="L2532" s="6">
        <v>0</v>
      </c>
      <c r="M2532" s="6">
        <v>0</v>
      </c>
      <c r="N2532" s="6"/>
      <c r="O2532" s="6">
        <v>0</v>
      </c>
      <c r="P2532" s="6">
        <v>221626567.58</v>
      </c>
      <c r="Q2532" s="6">
        <v>385248278.6</v>
      </c>
      <c r="R2532" s="6"/>
      <c r="S2532" s="6">
        <v>2264470968.83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563411940.89</v>
      </c>
      <c r="AA2532" s="6">
        <v>1196336742.73</v>
      </c>
      <c r="AB2532" s="10">
        <f t="shared" si="168"/>
        <v>3149673993.41</v>
      </c>
      <c r="AC2532" s="10">
        <f t="shared" si="166"/>
        <v>4245846220.03</v>
      </c>
      <c r="AD2532" s="10">
        <f t="shared" si="167"/>
        <v>-1096172226.62</v>
      </c>
      <c r="AE2532" s="12">
        <f>C2532/(1+0.13)/VLOOKUP(A2532,[1]选股结果!$A$2:$AX$3002,3,FALSE)</f>
        <v>0.665219723453357</v>
      </c>
      <c r="AF2532" s="12">
        <f>(S2532/(1+0.1)+Z2532)/(VLOOKUP(A2532,[1]选股结果!$A$2:$AY$3002,51,FALSE))</f>
        <v>0.759716294201576</v>
      </c>
      <c r="AG2532" s="16"/>
      <c r="AH2532" s="12">
        <f>AD2532/VLOOKUP(A2532,[1]选股结果!$A$2:$AX$3002,35,FALSE)</f>
        <v>-14.5101783350429</v>
      </c>
      <c r="AI2532" s="10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S2532/(1+0.13)+Z2532)</f>
        <v>883948648.545929</v>
      </c>
      <c r="AJ2532" s="10">
        <f t="shared" si="165"/>
        <v>-1980120875.16593</v>
      </c>
      <c r="AK2532" s="18">
        <f>AD2532-VLOOKUP(A2532,[2]选股结果!$A$2:$G$4900,7,FALSE)</f>
        <v>-1096002934.86</v>
      </c>
    </row>
    <row r="2533" spans="1:37">
      <c r="A2533" s="5" t="s">
        <v>5099</v>
      </c>
      <c r="B2533" s="5" t="s">
        <v>5100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/>
      <c r="L2533" s="6">
        <v>0</v>
      </c>
      <c r="M2533" s="6">
        <v>0</v>
      </c>
      <c r="N2533" s="6"/>
      <c r="O2533" s="6">
        <v>0</v>
      </c>
      <c r="P2533" s="6">
        <v>83921603.78</v>
      </c>
      <c r="Q2533" s="6">
        <v>52123530.85</v>
      </c>
      <c r="R2533" s="6"/>
      <c r="S2533" s="6">
        <v>1461511290.84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144910222.51</v>
      </c>
      <c r="AA2533" s="6">
        <v>92881834.51</v>
      </c>
      <c r="AB2533" s="10">
        <f t="shared" si="168"/>
        <v>1939401826.56</v>
      </c>
      <c r="AC2533" s="10">
        <f t="shared" si="166"/>
        <v>1783224951.64</v>
      </c>
      <c r="AD2533" s="10">
        <f t="shared" si="167"/>
        <v>156176874.92</v>
      </c>
      <c r="AE2533" s="12">
        <f>C2533/(1+0.13)/VLOOKUP(A2533,[1]选股结果!$A$2:$AX$3002,3,FALSE)</f>
        <v>0.609808810388653</v>
      </c>
      <c r="AF2533" s="12">
        <f>(S2533/(1+0.1)+Z2533)/(VLOOKUP(A2533,[1]选股结果!$A$2:$AY$3002,51,FALSE))</f>
        <v>0.612382541809824</v>
      </c>
      <c r="AG2533" s="16"/>
      <c r="AH2533" s="12">
        <f>AD2533/VLOOKUP(A2533,[1]选股结果!$A$2:$AX$3002,35,FALSE)</f>
        <v>0.662680328894837</v>
      </c>
      <c r="AI2533" s="10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S2533/(1+0.13)+Z2533)</f>
        <v>967985503.117787</v>
      </c>
      <c r="AJ2533" s="10">
        <f t="shared" si="165"/>
        <v>-811808628.197787</v>
      </c>
      <c r="AK2533" s="18">
        <f>AD2533-VLOOKUP(A2533,[2]选股结果!$A$2:$G$4900,7,FALSE)</f>
        <v>156566026.92</v>
      </c>
    </row>
    <row r="2534" spans="1:37">
      <c r="A2534" s="5" t="s">
        <v>5101</v>
      </c>
      <c r="B2534" s="5" t="s">
        <v>5102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/>
      <c r="L2534" s="6">
        <v>0</v>
      </c>
      <c r="M2534" s="6">
        <v>0</v>
      </c>
      <c r="N2534" s="6"/>
      <c r="O2534" s="6">
        <v>0</v>
      </c>
      <c r="P2534" s="6">
        <v>27143595.47</v>
      </c>
      <c r="Q2534" s="6">
        <v>7768597.18</v>
      </c>
      <c r="R2534" s="6"/>
      <c r="S2534" s="6">
        <v>995458107.23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169546688.35</v>
      </c>
      <c r="AA2534" s="6">
        <v>50358148.45</v>
      </c>
      <c r="AB2534" s="10">
        <f t="shared" si="168"/>
        <v>1272737278.32</v>
      </c>
      <c r="AC2534" s="10">
        <f t="shared" si="166"/>
        <v>1242506539.5</v>
      </c>
      <c r="AD2534" s="10">
        <f t="shared" si="167"/>
        <v>30230738.8200002</v>
      </c>
      <c r="AE2534" s="12">
        <f>C2534/(1+0.13)/VLOOKUP(A2534,[1]选股结果!$A$2:$AX$3002,3,FALSE)</f>
        <v>0.923002057142337</v>
      </c>
      <c r="AF2534" s="12">
        <f>(S2534/(1+0.1)+Z2534)/(VLOOKUP(A2534,[1]选股结果!$A$2:$AY$3002,51,FALSE))</f>
        <v>1.07903125638777</v>
      </c>
      <c r="AG2534" s="16"/>
      <c r="AH2534" s="12">
        <f>AD2534/VLOOKUP(A2534,[1]选股结果!$A$2:$AX$3002,35,FALSE)</f>
        <v>0.177849556810617</v>
      </c>
      <c r="AI2534" s="10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S2534/(1+0.13)+Z2534)</f>
        <v>-54674467.1396462</v>
      </c>
      <c r="AJ2534" s="10">
        <f t="shared" si="165"/>
        <v>84905205.9596463</v>
      </c>
      <c r="AK2534" s="18">
        <f>AD2534-VLOOKUP(A2534,[2]选股结果!$A$2:$G$4900,7,FALSE)</f>
        <v>29969288.6200002</v>
      </c>
    </row>
    <row r="2535" spans="1:37">
      <c r="A2535" s="5" t="s">
        <v>5103</v>
      </c>
      <c r="B2535" s="5" t="s">
        <v>5104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/>
      <c r="L2535" s="6">
        <v>0</v>
      </c>
      <c r="M2535" s="6">
        <v>0</v>
      </c>
      <c r="N2535" s="6"/>
      <c r="O2535" s="6">
        <v>0</v>
      </c>
      <c r="P2535" s="6">
        <v>40526269.79</v>
      </c>
      <c r="Q2535" s="6">
        <v>14151377.36</v>
      </c>
      <c r="R2535" s="6"/>
      <c r="S2535" s="6">
        <v>10947119.41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226684744.25</v>
      </c>
      <c r="AA2535" s="6">
        <v>66317555.25</v>
      </c>
      <c r="AB2535" s="10">
        <f t="shared" si="168"/>
        <v>235507486.64</v>
      </c>
      <c r="AC2535" s="10">
        <f t="shared" si="166"/>
        <v>344475688.7</v>
      </c>
      <c r="AD2535" s="10">
        <f t="shared" si="167"/>
        <v>-108968202.06</v>
      </c>
      <c r="AE2535" s="12">
        <f>C2535/(1+0.13)/VLOOKUP(A2535,[1]选股结果!$A$2:$AX$3002,3,FALSE)</f>
        <v>0.617003924878464</v>
      </c>
      <c r="AF2535" s="12">
        <f>(S2535/(1+0.1)+Z2535)/(VLOOKUP(A2535,[1]选股结果!$A$2:$AY$3002,51,FALSE))</f>
        <v>0.875394668752845</v>
      </c>
      <c r="AG2535" s="16"/>
      <c r="AH2535" s="12">
        <f>AD2535/VLOOKUP(A2535,[1]选股结果!$A$2:$AX$3002,35,FALSE)</f>
        <v>-1.80579682874506</v>
      </c>
      <c r="AI2535" s="10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S2535/(1+0.13)+Z2535)</f>
        <v>33947521.3279646</v>
      </c>
      <c r="AJ2535" s="10">
        <f t="shared" si="165"/>
        <v>-142915723.387965</v>
      </c>
      <c r="AK2535" s="18">
        <f>AD2535-VLOOKUP(A2535,[2]选股结果!$A$2:$G$4900,7,FALSE)</f>
        <v>-108962962.57</v>
      </c>
    </row>
    <row r="2536" spans="1:37">
      <c r="A2536" s="5" t="s">
        <v>5105</v>
      </c>
      <c r="B2536" s="5" t="s">
        <v>5106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/>
      <c r="L2536" s="6">
        <v>0</v>
      </c>
      <c r="M2536" s="6">
        <v>0</v>
      </c>
      <c r="N2536" s="6"/>
      <c r="O2536" s="6">
        <v>0</v>
      </c>
      <c r="P2536" s="6">
        <v>120993933.04</v>
      </c>
      <c r="Q2536" s="6">
        <v>186785595.88</v>
      </c>
      <c r="R2536" s="6"/>
      <c r="S2536" s="6">
        <v>1626029882.13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725950854.44</v>
      </c>
      <c r="AA2536" s="6">
        <v>656005713.09</v>
      </c>
      <c r="AB2536" s="10">
        <f t="shared" si="168"/>
        <v>2877623598.68</v>
      </c>
      <c r="AC2536" s="10">
        <f t="shared" si="166"/>
        <v>3128980382.7</v>
      </c>
      <c r="AD2536" s="10">
        <f t="shared" si="167"/>
        <v>-251356784.02</v>
      </c>
      <c r="AE2536" s="12">
        <f>C2536/(1+0.13)/VLOOKUP(A2536,[1]选股结果!$A$2:$AX$3002,3,FALSE)</f>
        <v>0.838797432874198</v>
      </c>
      <c r="AF2536" s="12">
        <f>(S2536/(1+0.1)+Z2536)/(VLOOKUP(A2536,[1]选股结果!$A$2:$AY$3002,51,FALSE))</f>
        <v>0.84661231117519</v>
      </c>
      <c r="AG2536" s="16"/>
      <c r="AH2536" s="12">
        <f>AD2536/VLOOKUP(A2536,[1]选股结果!$A$2:$AX$3002,35,FALSE)</f>
        <v>-1.12699835850813</v>
      </c>
      <c r="AI2536" s="10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S2536/(1+0.13)+Z2536)</f>
        <v>438590183.159823</v>
      </c>
      <c r="AJ2536" s="10">
        <f t="shared" si="165"/>
        <v>-689946967.179823</v>
      </c>
      <c r="AK2536" s="18">
        <f>AD2536-VLOOKUP(A2536,[2]选股结果!$A$2:$G$4900,7,FALSE)</f>
        <v>-208347621.87</v>
      </c>
    </row>
    <row r="2537" spans="1:37">
      <c r="A2537" s="5" t="s">
        <v>5107</v>
      </c>
      <c r="B2537" s="5" t="s">
        <v>5108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/>
      <c r="L2537" s="6">
        <v>0</v>
      </c>
      <c r="M2537" s="6">
        <v>0</v>
      </c>
      <c r="N2537" s="6"/>
      <c r="O2537" s="6">
        <v>0</v>
      </c>
      <c r="P2537" s="6">
        <v>65169315.13</v>
      </c>
      <c r="Q2537" s="6">
        <v>157877326.96</v>
      </c>
      <c r="R2537" s="6"/>
      <c r="S2537" s="6">
        <v>700901930.43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373679493.45</v>
      </c>
      <c r="AA2537" s="6">
        <v>94685304.37</v>
      </c>
      <c r="AB2537" s="10">
        <f t="shared" si="168"/>
        <v>1400178019.59</v>
      </c>
      <c r="AC2537" s="10">
        <f t="shared" si="166"/>
        <v>1234436043.38</v>
      </c>
      <c r="AD2537" s="10">
        <f t="shared" si="167"/>
        <v>165741976.21</v>
      </c>
      <c r="AE2537" s="12">
        <f>C2537/(1+0.13)/VLOOKUP(A2537,[1]选股结果!$A$2:$AX$3002,3,FALSE)</f>
        <v>0.560801059887204</v>
      </c>
      <c r="AF2537" s="12">
        <f>(S2537/(1+0.1)+Z2537)/(VLOOKUP(A2537,[1]选股结果!$A$2:$AY$3002,51,FALSE))</f>
        <v>0.570692967761338</v>
      </c>
      <c r="AG2537" s="16"/>
      <c r="AH2537" s="12">
        <f>AD2537/VLOOKUP(A2537,[1]选股结果!$A$2:$AX$3002,35,FALSE)</f>
        <v>1.09904381330422</v>
      </c>
      <c r="AI2537" s="10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S2537/(1+0.13)+Z2537)</f>
        <v>777343871.679204</v>
      </c>
      <c r="AJ2537" s="10">
        <f t="shared" si="165"/>
        <v>-611601895.469203</v>
      </c>
      <c r="AK2537" s="18">
        <f>AD2537-VLOOKUP(A2537,[2]选股结果!$A$2:$G$4900,7,FALSE)</f>
        <v>169545942.86</v>
      </c>
    </row>
    <row r="2538" spans="1:37">
      <c r="A2538" s="5" t="s">
        <v>5109</v>
      </c>
      <c r="B2538" s="5" t="s">
        <v>5110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/>
      <c r="L2538" s="6">
        <v>0</v>
      </c>
      <c r="M2538" s="6">
        <v>0</v>
      </c>
      <c r="N2538" s="6"/>
      <c r="O2538" s="6">
        <v>0</v>
      </c>
      <c r="P2538" s="6">
        <v>128314066.13</v>
      </c>
      <c r="Q2538" s="6">
        <v>53303650.41</v>
      </c>
      <c r="R2538" s="6"/>
      <c r="S2538" s="6">
        <v>476395634.62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218359362.99</v>
      </c>
      <c r="AA2538" s="6">
        <v>185772791.32</v>
      </c>
      <c r="AB2538" s="10">
        <f t="shared" si="168"/>
        <v>1085024695.91</v>
      </c>
      <c r="AC2538" s="10">
        <f t="shared" si="166"/>
        <v>1008841855.06</v>
      </c>
      <c r="AD2538" s="10">
        <f t="shared" si="167"/>
        <v>76182840.85</v>
      </c>
      <c r="AE2538" s="12">
        <f>C2538/(1+0.13)/VLOOKUP(A2538,[1]选股结果!$A$2:$AX$3002,3,FALSE)</f>
        <v>0.990100590980851</v>
      </c>
      <c r="AF2538" s="12">
        <f>(S2538/(1+0.1)+Z2538)/(VLOOKUP(A2538,[1]选股结果!$A$2:$AY$3002,51,FALSE))</f>
        <v>0.99367706365804</v>
      </c>
      <c r="AG2538" s="16"/>
      <c r="AH2538" s="12">
        <f>AD2538/VLOOKUP(A2538,[1]选股结果!$A$2:$AX$3002,35,FALSE)</f>
        <v>0.302383563072632</v>
      </c>
      <c r="AI2538" s="10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S2538/(1+0.13)+Z2538)</f>
        <v>15643147.1241593</v>
      </c>
      <c r="AJ2538" s="10">
        <f t="shared" si="165"/>
        <v>60539693.7258407</v>
      </c>
      <c r="AK2538" s="18">
        <f>AD2538-VLOOKUP(A2538,[2]选股结果!$A$2:$G$4900,7,FALSE)</f>
        <v>76465353.54</v>
      </c>
    </row>
    <row r="2539" spans="1:37">
      <c r="A2539" s="5" t="s">
        <v>5111</v>
      </c>
      <c r="B2539" s="5" t="s">
        <v>5112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/>
      <c r="L2539" s="6">
        <v>0</v>
      </c>
      <c r="M2539" s="6">
        <v>0</v>
      </c>
      <c r="N2539" s="6"/>
      <c r="O2539" s="6">
        <v>0</v>
      </c>
      <c r="P2539" s="6">
        <v>19613498.6</v>
      </c>
      <c r="Q2539" s="6">
        <v>26234557.03</v>
      </c>
      <c r="R2539" s="6"/>
      <c r="S2539" s="6">
        <v>390158614.7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43170332.32</v>
      </c>
      <c r="AA2539" s="6">
        <v>44305741.75</v>
      </c>
      <c r="AB2539" s="10">
        <f t="shared" si="168"/>
        <v>691989193.97</v>
      </c>
      <c r="AC2539" s="10">
        <f t="shared" si="166"/>
        <v>497248187.37</v>
      </c>
      <c r="AD2539" s="10">
        <f t="shared" si="167"/>
        <v>194741006.6</v>
      </c>
      <c r="AE2539" s="12">
        <f>C2539/(1+0.13)/VLOOKUP(A2539,[1]选股结果!$A$2:$AX$3002,3,FALSE)</f>
        <v>1.35047445877481</v>
      </c>
      <c r="AF2539" s="12">
        <f>(S2539/(1+0.1)+Z2539)/(VLOOKUP(A2539,[1]选股结果!$A$2:$AY$3002,51,FALSE))</f>
        <v>1.01049221497787</v>
      </c>
      <c r="AG2539" s="16"/>
      <c r="AH2539" s="12">
        <f>AD2539/VLOOKUP(A2539,[1]选股结果!$A$2:$AX$3002,35,FALSE)</f>
        <v>4.36991362825312</v>
      </c>
      <c r="AI2539" s="10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S2539/(1+0.13)+Z2539)</f>
        <v>5285451.17601764</v>
      </c>
      <c r="AJ2539" s="10">
        <f t="shared" si="165"/>
        <v>189455555.423982</v>
      </c>
      <c r="AK2539" s="18">
        <f>AD2539-VLOOKUP(A2539,[2]选股结果!$A$2:$G$4900,7,FALSE)</f>
        <v>194743479.05</v>
      </c>
    </row>
    <row r="2540" spans="1:37">
      <c r="A2540" s="5" t="s">
        <v>5113</v>
      </c>
      <c r="B2540" s="5" t="s">
        <v>5114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/>
      <c r="L2540" s="6">
        <v>0</v>
      </c>
      <c r="M2540" s="6">
        <v>0</v>
      </c>
      <c r="N2540" s="6"/>
      <c r="O2540" s="6">
        <v>0</v>
      </c>
      <c r="P2540" s="6">
        <v>10481703.86</v>
      </c>
      <c r="Q2540" s="6">
        <v>3084458.51</v>
      </c>
      <c r="R2540" s="6"/>
      <c r="S2540" s="6">
        <v>121610781.91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98184649.37</v>
      </c>
      <c r="AA2540" s="6">
        <v>72086339.17</v>
      </c>
      <c r="AB2540" s="10">
        <f t="shared" si="168"/>
        <v>225086465.5</v>
      </c>
      <c r="AC2540" s="10">
        <f t="shared" si="166"/>
        <v>302363474.31</v>
      </c>
      <c r="AD2540" s="10">
        <f t="shared" si="167"/>
        <v>-77277008.81</v>
      </c>
      <c r="AE2540" s="12">
        <f>C2540/(1+0.13)/VLOOKUP(A2540,[1]选股结果!$A$2:$AX$3002,3,FALSE)</f>
        <v>1.00580900515584</v>
      </c>
      <c r="AF2540" s="12">
        <f>(S2540/(1+0.1)+Z2540)/(VLOOKUP(A2540,[1]选股结果!$A$2:$AY$3002,51,FALSE))</f>
        <v>0.913231150168305</v>
      </c>
      <c r="AG2540" s="16"/>
      <c r="AH2540" s="12">
        <f>AD2540/VLOOKUP(A2540,[1]选股结果!$A$2:$AX$3002,35,FALSE)</f>
        <v>2.09986392490937</v>
      </c>
      <c r="AI2540" s="10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S2540/(1+0.13)+Z2540)</f>
        <v>22768104.1976991</v>
      </c>
      <c r="AJ2540" s="10">
        <f t="shared" si="165"/>
        <v>-100045113.007699</v>
      </c>
      <c r="AK2540" s="18">
        <f>AD2540-VLOOKUP(A2540,[2]选股结果!$A$2:$G$4900,7,FALSE)</f>
        <v>-77254312.83</v>
      </c>
    </row>
    <row r="2541" spans="1:37">
      <c r="A2541" s="5" t="s">
        <v>5115</v>
      </c>
      <c r="B2541" s="5" t="s">
        <v>5116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/>
      <c r="L2541" s="6">
        <v>0</v>
      </c>
      <c r="M2541" s="6">
        <v>0</v>
      </c>
      <c r="N2541" s="6"/>
      <c r="O2541" s="6">
        <v>0</v>
      </c>
      <c r="P2541" s="6">
        <v>12103756.42</v>
      </c>
      <c r="Q2541" s="6">
        <v>21533433.88</v>
      </c>
      <c r="R2541" s="6"/>
      <c r="S2541" s="6">
        <v>209387603.7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116043664.41</v>
      </c>
      <c r="AA2541" s="6">
        <v>42710598.79</v>
      </c>
      <c r="AB2541" s="10">
        <f t="shared" si="168"/>
        <v>376060190.02</v>
      </c>
      <c r="AC2541" s="10">
        <f t="shared" si="166"/>
        <v>380245623.32</v>
      </c>
      <c r="AD2541" s="10">
        <f t="shared" si="167"/>
        <v>-4185433.30000007</v>
      </c>
      <c r="AE2541" s="12">
        <f>C2541/(1+0.13)/VLOOKUP(A2541,[1]选股结果!$A$2:$AX$3002,3,FALSE)</f>
        <v>0.941271924040772</v>
      </c>
      <c r="AF2541" s="12">
        <f>(S2541/(1+0.1)+Z2541)/(VLOOKUP(A2541,[1]选股结果!$A$2:$AY$3002,51,FALSE))</f>
        <v>0.879094924357391</v>
      </c>
      <c r="AG2541" s="16"/>
      <c r="AH2541" s="12">
        <f>AD2541/VLOOKUP(A2541,[1]选股结果!$A$2:$AX$3002,35,FALSE)</f>
        <v>-1.99967405581779</v>
      </c>
      <c r="AI2541" s="10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S2541/(1+0.13)+Z2541)</f>
        <v>47193346.9937168</v>
      </c>
      <c r="AJ2541" s="10">
        <f t="shared" si="165"/>
        <v>-51378780.2937169</v>
      </c>
      <c r="AK2541" s="18">
        <f>AD2541-VLOOKUP(A2541,[2]选股结果!$A$2:$G$4900,7,FALSE)</f>
        <v>-4379672.41000007</v>
      </c>
    </row>
    <row r="2542" spans="1:37">
      <c r="A2542" s="5" t="s">
        <v>5117</v>
      </c>
      <c r="B2542" s="5" t="s">
        <v>5118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/>
      <c r="L2542" s="6">
        <v>0</v>
      </c>
      <c r="M2542" s="6">
        <v>0</v>
      </c>
      <c r="N2542" s="6"/>
      <c r="O2542" s="6">
        <v>0</v>
      </c>
      <c r="P2542" s="6">
        <v>224671328.91</v>
      </c>
      <c r="Q2542" s="6">
        <v>60867511.11</v>
      </c>
      <c r="R2542" s="6"/>
      <c r="S2542" s="6">
        <v>600206446.51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402062182.19</v>
      </c>
      <c r="AA2542" s="6">
        <v>667648240.13</v>
      </c>
      <c r="AB2542" s="10">
        <f t="shared" si="168"/>
        <v>2527923550.57</v>
      </c>
      <c r="AC2542" s="10">
        <f t="shared" si="166"/>
        <v>1894588197.74</v>
      </c>
      <c r="AD2542" s="10">
        <f t="shared" si="167"/>
        <v>633335352.83</v>
      </c>
      <c r="AE2542" s="12">
        <f>C2542/(1+0.13)/VLOOKUP(A2542,[1]选股结果!$A$2:$AX$3002,3,FALSE)</f>
        <v>0.607130955956066</v>
      </c>
      <c r="AF2542" s="12">
        <f>(S2542/(1+0.1)+Z2542)/(VLOOKUP(A2542,[1]选股结果!$A$2:$AY$3002,51,FALSE))</f>
        <v>0.435650927375052</v>
      </c>
      <c r="AG2542" s="16"/>
      <c r="AH2542" s="12">
        <f>AD2542/VLOOKUP(A2542,[1]选股结果!$A$2:$AX$3002,35,FALSE)</f>
        <v>0.536926982513277</v>
      </c>
      <c r="AI2542" s="10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S2542/(1+0.13)+Z2542)</f>
        <v>1242157290.56602</v>
      </c>
      <c r="AJ2542" s="10">
        <f t="shared" si="165"/>
        <v>-608821937.736018</v>
      </c>
      <c r="AK2542" s="18">
        <f>AD2542-VLOOKUP(A2542,[2]选股结果!$A$2:$G$4900,7,FALSE)</f>
        <v>632509643.78</v>
      </c>
    </row>
    <row r="2543" spans="1:37">
      <c r="A2543" s="5" t="s">
        <v>5119</v>
      </c>
      <c r="B2543" s="5" t="s">
        <v>5120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/>
      <c r="L2543" s="6">
        <v>0</v>
      </c>
      <c r="M2543" s="6">
        <v>0</v>
      </c>
      <c r="N2543" s="6"/>
      <c r="O2543" s="6">
        <v>0</v>
      </c>
      <c r="P2543" s="6">
        <v>241061642.12</v>
      </c>
      <c r="Q2543" s="6">
        <v>144732879.74</v>
      </c>
      <c r="R2543" s="6"/>
      <c r="S2543" s="6">
        <v>666818441.82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135627847.92</v>
      </c>
      <c r="AA2543" s="6">
        <v>287961444.97</v>
      </c>
      <c r="AB2543" s="10">
        <f t="shared" si="168"/>
        <v>2029462192.25</v>
      </c>
      <c r="AC2543" s="10">
        <f t="shared" si="166"/>
        <v>1331469376.83</v>
      </c>
      <c r="AD2543" s="10">
        <f t="shared" si="167"/>
        <v>697992815.42</v>
      </c>
      <c r="AE2543" s="12">
        <f>C2543/(1+0.13)/VLOOKUP(A2543,[1]选股结果!$A$2:$AX$3002,3,FALSE)</f>
        <v>0.981612876813776</v>
      </c>
      <c r="AF2543" s="12">
        <f>(S2543/(1+0.1)+Z2543)/(VLOOKUP(A2543,[1]选股结果!$A$2:$AY$3002,51,FALSE))</f>
        <v>0.716784837444293</v>
      </c>
      <c r="AG2543" s="16"/>
      <c r="AH2543" s="12">
        <f>AD2543/VLOOKUP(A2543,[1]选股结果!$A$2:$AX$3002,35,FALSE)</f>
        <v>0.67948614580356</v>
      </c>
      <c r="AI2543" s="10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S2543/(1+0.13)+Z2543)</f>
        <v>309203334.730088</v>
      </c>
      <c r="AJ2543" s="10">
        <f t="shared" si="165"/>
        <v>388789480.689912</v>
      </c>
      <c r="AK2543" s="18">
        <f>AD2543-VLOOKUP(A2543,[2]选股结果!$A$2:$G$4900,7,FALSE)</f>
        <v>698161377.73</v>
      </c>
    </row>
    <row r="2544" spans="1:37">
      <c r="A2544" s="5" t="s">
        <v>5121</v>
      </c>
      <c r="B2544" s="5" t="s">
        <v>5122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/>
      <c r="L2544" s="6">
        <v>0</v>
      </c>
      <c r="M2544" s="6">
        <v>0</v>
      </c>
      <c r="N2544" s="6"/>
      <c r="O2544" s="6">
        <v>0</v>
      </c>
      <c r="P2544" s="6">
        <v>68223438.43</v>
      </c>
      <c r="Q2544" s="6">
        <v>37412288.87</v>
      </c>
      <c r="R2544" s="6"/>
      <c r="S2544" s="6">
        <v>465674674.7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129690378.71</v>
      </c>
      <c r="AA2544" s="6">
        <v>133901018.38</v>
      </c>
      <c r="AB2544" s="10">
        <f t="shared" si="168"/>
        <v>790170615.95</v>
      </c>
      <c r="AC2544" s="10">
        <f t="shared" si="166"/>
        <v>797489510.22</v>
      </c>
      <c r="AD2544" s="10">
        <f t="shared" si="167"/>
        <v>-7318894.26999998</v>
      </c>
      <c r="AE2544" s="12">
        <f>C2544/(1+0.13)/VLOOKUP(A2544,[1]选股结果!$A$2:$AX$3002,3,FALSE)</f>
        <v>0.632235028434388</v>
      </c>
      <c r="AF2544" s="12">
        <f>(S2544/(1+0.1)+Z2544)/(VLOOKUP(A2544,[1]选股结果!$A$2:$AY$3002,51,FALSE))</f>
        <v>0.604511620631285</v>
      </c>
      <c r="AG2544" s="16"/>
      <c r="AH2544" s="12">
        <f>AD2544/VLOOKUP(A2544,[1]选股结果!$A$2:$AX$3002,35,FALSE)</f>
        <v>-0.0949170998343413</v>
      </c>
      <c r="AI2544" s="10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S2544/(1+0.13)+Z2544)</f>
        <v>373047446.224602</v>
      </c>
      <c r="AJ2544" s="10">
        <f t="shared" si="165"/>
        <v>-380366340.494602</v>
      </c>
      <c r="AK2544" s="18">
        <f>AD2544-VLOOKUP(A2544,[2]选股结果!$A$2:$G$4900,7,FALSE)</f>
        <v>-7256526.90999998</v>
      </c>
    </row>
    <row r="2545" spans="1:37">
      <c r="A2545" s="5" t="s">
        <v>5123</v>
      </c>
      <c r="B2545" s="5" t="s">
        <v>5124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/>
      <c r="L2545" s="6">
        <v>0</v>
      </c>
      <c r="M2545" s="6">
        <v>0</v>
      </c>
      <c r="N2545" s="6"/>
      <c r="O2545" s="6">
        <v>0</v>
      </c>
      <c r="P2545" s="6">
        <v>32961477.26</v>
      </c>
      <c r="Q2545" s="6">
        <v>24935325.82</v>
      </c>
      <c r="R2545" s="6"/>
      <c r="S2545" s="6">
        <v>199052137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39734035.69</v>
      </c>
      <c r="AA2545" s="6">
        <v>18275024.97</v>
      </c>
      <c r="AB2545" s="10">
        <f t="shared" si="168"/>
        <v>254960535.58</v>
      </c>
      <c r="AC2545" s="10">
        <f t="shared" si="166"/>
        <v>290022674.92</v>
      </c>
      <c r="AD2545" s="10">
        <f t="shared" si="167"/>
        <v>-35062139.34</v>
      </c>
      <c r="AE2545" s="12">
        <f>C2545/(1+0.13)/VLOOKUP(A2545,[1]选股结果!$A$2:$AX$3002,3,FALSE)</f>
        <v>0.698538280010183</v>
      </c>
      <c r="AF2545" s="12">
        <f>(S2545/(1+0.1)+Z2545)/(VLOOKUP(A2545,[1]选股结果!$A$2:$AY$3002,51,FALSE))</f>
        <v>0.802391361738071</v>
      </c>
      <c r="AG2545" s="16"/>
      <c r="AH2545" s="12">
        <f>AD2545/VLOOKUP(A2545,[1]选股结果!$A$2:$AX$3002,35,FALSE)</f>
        <v>-1.40122511331961</v>
      </c>
      <c r="AI2545" s="10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S2545/(1+0.13)+Z2545)</f>
        <v>59154632.3616814</v>
      </c>
      <c r="AJ2545" s="10">
        <f t="shared" si="165"/>
        <v>-94216771.7016814</v>
      </c>
      <c r="AK2545" s="18">
        <f>AD2545-VLOOKUP(A2545,[2]选股结果!$A$2:$G$4900,7,FALSE)</f>
        <v>-34923281.72</v>
      </c>
    </row>
    <row r="2546" spans="1:37">
      <c r="A2546" s="5" t="s">
        <v>5125</v>
      </c>
      <c r="B2546" s="5" t="s">
        <v>5126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/>
      <c r="L2546" s="6">
        <v>0</v>
      </c>
      <c r="M2546" s="6">
        <v>0</v>
      </c>
      <c r="N2546" s="6"/>
      <c r="O2546" s="6">
        <v>0</v>
      </c>
      <c r="P2546" s="6">
        <v>23434399.15</v>
      </c>
      <c r="Q2546" s="6">
        <v>9366200.75</v>
      </c>
      <c r="R2546" s="6"/>
      <c r="S2546" s="6">
        <v>2458923655.02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29100880.23</v>
      </c>
      <c r="AA2546" s="6">
        <v>39937317.2</v>
      </c>
      <c r="AB2546" s="10">
        <f t="shared" si="168"/>
        <v>2999894973.83</v>
      </c>
      <c r="AC2546" s="10">
        <f t="shared" si="166"/>
        <v>2551396251.6</v>
      </c>
      <c r="AD2546" s="10">
        <f t="shared" si="167"/>
        <v>448498722.23</v>
      </c>
      <c r="AE2546" s="12">
        <f>C2546/(1+0.13)/VLOOKUP(A2546,[1]选股结果!$A$2:$AX$3002,3,FALSE)</f>
        <v>0.89407169241315</v>
      </c>
      <c r="AF2546" s="12">
        <f>(S2546/(1+0.1)+Z2546)/(VLOOKUP(A2546,[1]选股结果!$A$2:$AY$3002,51,FALSE))</f>
        <v>0.796527797374206</v>
      </c>
      <c r="AG2546" s="16"/>
      <c r="AH2546" s="12">
        <f>AD2546/VLOOKUP(A2546,[1]选股结果!$A$2:$AX$3002,35,FALSE)</f>
        <v>10.5400660716536</v>
      </c>
      <c r="AI2546" s="10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S2546/(1+0.13)+Z2546)</f>
        <v>637807121.918938</v>
      </c>
      <c r="AJ2546" s="10">
        <f t="shared" si="165"/>
        <v>-189308399.688938</v>
      </c>
      <c r="AK2546" s="18">
        <f>AD2546-VLOOKUP(A2546,[2]选股结果!$A$2:$G$4900,7,FALSE)</f>
        <v>448603871.64</v>
      </c>
    </row>
    <row r="2547" spans="1:37">
      <c r="A2547" s="5" t="s">
        <v>5127</v>
      </c>
      <c r="B2547" s="5" t="s">
        <v>5128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/>
      <c r="L2547" s="6">
        <v>0</v>
      </c>
      <c r="M2547" s="6">
        <v>0</v>
      </c>
      <c r="N2547" s="6"/>
      <c r="O2547" s="6">
        <v>0</v>
      </c>
      <c r="P2547" s="6">
        <v>104961062.03</v>
      </c>
      <c r="Q2547" s="6">
        <v>33205618.37</v>
      </c>
      <c r="R2547" s="6"/>
      <c r="S2547" s="6">
        <v>2598044586.03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685845681.26</v>
      </c>
      <c r="AA2547" s="6">
        <v>179720263.35</v>
      </c>
      <c r="AB2547" s="10">
        <f t="shared" si="168"/>
        <v>3572506238.86</v>
      </c>
      <c r="AC2547" s="10">
        <f t="shared" si="166"/>
        <v>3568571592.67</v>
      </c>
      <c r="AD2547" s="10">
        <f t="shared" si="167"/>
        <v>3934646.18999958</v>
      </c>
      <c r="AE2547" s="12">
        <f>C2547/(1+0.13)/VLOOKUP(A2547,[1]选股结果!$A$2:$AX$3002,3,FALSE)</f>
        <v>0.894756777632824</v>
      </c>
      <c r="AF2547" s="12">
        <f>(S2547/(1+0.1)+Z2547)/(VLOOKUP(A2547,[1]选股结果!$A$2:$AY$3002,51,FALSE))</f>
        <v>0.961661837813832</v>
      </c>
      <c r="AG2547" s="16"/>
      <c r="AH2547" s="12">
        <f>AD2547/VLOOKUP(A2547,[1]选股结果!$A$2:$AX$3002,35,FALSE)</f>
        <v>0.0140199306197595</v>
      </c>
      <c r="AI2547" s="10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S2547/(1+0.13)+Z2547)</f>
        <v>184205744.478495</v>
      </c>
      <c r="AJ2547" s="10">
        <f t="shared" si="165"/>
        <v>-180271098.288496</v>
      </c>
      <c r="AK2547" s="18">
        <f>AD2547-VLOOKUP(A2547,[2]选股结果!$A$2:$G$4900,7,FALSE)</f>
        <v>3870986.12999958</v>
      </c>
    </row>
    <row r="2548" spans="1:37">
      <c r="A2548" s="5" t="s">
        <v>5129</v>
      </c>
      <c r="B2548" s="5" t="s">
        <v>5130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/>
      <c r="L2548" s="6">
        <v>0</v>
      </c>
      <c r="M2548" s="6">
        <v>0</v>
      </c>
      <c r="N2548" s="6"/>
      <c r="O2548" s="6">
        <v>0</v>
      </c>
      <c r="P2548" s="6">
        <v>101043293.98</v>
      </c>
      <c r="Q2548" s="6">
        <v>8066791.91</v>
      </c>
      <c r="R2548" s="6"/>
      <c r="S2548" s="6">
        <v>352558034.88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154445356.11</v>
      </c>
      <c r="AA2548" s="6">
        <v>52490820.87</v>
      </c>
      <c r="AB2548" s="10">
        <f t="shared" si="168"/>
        <v>701717520.96</v>
      </c>
      <c r="AC2548" s="10">
        <f t="shared" si="166"/>
        <v>660537505.84</v>
      </c>
      <c r="AD2548" s="10">
        <f t="shared" si="167"/>
        <v>41180015.1199999</v>
      </c>
      <c r="AE2548" s="12">
        <f>C2548/(1+0.13)/VLOOKUP(A2548,[1]选股结果!$A$2:$AX$3002,3,FALSE)</f>
        <v>0.632733307687888</v>
      </c>
      <c r="AF2548" s="12">
        <f>(S2548/(1+0.1)+Z2548)/(VLOOKUP(A2548,[1]选股结果!$A$2:$AY$3002,51,FALSE))</f>
        <v>0.633697826240651</v>
      </c>
      <c r="AG2548" s="16"/>
      <c r="AH2548" s="12">
        <f>AD2548/VLOOKUP(A2548,[1]选股结果!$A$2:$AX$3002,35,FALSE)</f>
        <v>0.210459729165975</v>
      </c>
      <c r="AI2548" s="10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S2548/(1+0.13)+Z2548)</f>
        <v>283050291.354248</v>
      </c>
      <c r="AJ2548" s="10">
        <f t="shared" si="165"/>
        <v>-241870276.234248</v>
      </c>
      <c r="AK2548" s="18">
        <f>AD2548-VLOOKUP(A2548,[2]选股结果!$A$2:$G$4900,7,FALSE)</f>
        <v>41179795.1799999</v>
      </c>
    </row>
    <row r="2549" spans="1:37">
      <c r="A2549" s="5" t="s">
        <v>5131</v>
      </c>
      <c r="B2549" s="5" t="s">
        <v>5132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/>
      <c r="L2549" s="6">
        <v>0</v>
      </c>
      <c r="M2549" s="6">
        <v>0</v>
      </c>
      <c r="N2549" s="6"/>
      <c r="O2549" s="6">
        <v>0</v>
      </c>
      <c r="P2549" s="6">
        <v>76380138.02</v>
      </c>
      <c r="Q2549" s="6">
        <v>67086846.57</v>
      </c>
      <c r="R2549" s="6"/>
      <c r="S2549" s="6">
        <v>894229376.04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575071151.8</v>
      </c>
      <c r="AA2549" s="6">
        <v>275040392.56</v>
      </c>
      <c r="AB2549" s="10">
        <f t="shared" si="168"/>
        <v>1765019067.81</v>
      </c>
      <c r="AC2549" s="10">
        <f t="shared" si="166"/>
        <v>1820721058.42</v>
      </c>
      <c r="AD2549" s="10">
        <f t="shared" si="167"/>
        <v>-55701990.6099999</v>
      </c>
      <c r="AE2549" s="12">
        <f>C2549/(1+0.13)/VLOOKUP(A2549,[1]选股结果!$A$2:$AX$3002,3,FALSE)</f>
        <v>1.14262767293154</v>
      </c>
      <c r="AF2549" s="12">
        <f>(S2549/(1+0.1)+Z2549)/(VLOOKUP(A2549,[1]选股结果!$A$2:$AY$3002,51,FALSE))</f>
        <v>0.982769934453024</v>
      </c>
      <c r="AG2549" s="16"/>
      <c r="AH2549" s="12">
        <f>AD2549/VLOOKUP(A2549,[1]选股结果!$A$2:$AX$3002,35,FALSE)</f>
        <v>0.604926486712791</v>
      </c>
      <c r="AI2549" s="10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S2549/(1+0.13)+Z2549)</f>
        <v>45917106.136106</v>
      </c>
      <c r="AJ2549" s="10">
        <f t="shared" si="165"/>
        <v>-101619096.746106</v>
      </c>
      <c r="AK2549" s="18">
        <f>AD2549-VLOOKUP(A2549,[2]选股结果!$A$2:$G$4900,7,FALSE)</f>
        <v>-55215910.1599999</v>
      </c>
    </row>
    <row r="2550" spans="1:37">
      <c r="A2550" s="5" t="s">
        <v>5133</v>
      </c>
      <c r="B2550" s="5" t="s">
        <v>5134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/>
      <c r="L2550" s="6">
        <v>0</v>
      </c>
      <c r="M2550" s="6">
        <v>0</v>
      </c>
      <c r="N2550" s="6"/>
      <c r="O2550" s="6">
        <v>0</v>
      </c>
      <c r="P2550" s="6">
        <v>37935030.39</v>
      </c>
      <c r="Q2550" s="6">
        <v>22222819.82</v>
      </c>
      <c r="R2550" s="6"/>
      <c r="S2550" s="6">
        <v>238477180.89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74824097.39</v>
      </c>
      <c r="AA2550" s="6">
        <v>19315782.8</v>
      </c>
      <c r="AB2550" s="10">
        <f t="shared" si="168"/>
        <v>514970670.68</v>
      </c>
      <c r="AC2550" s="10">
        <f t="shared" si="166"/>
        <v>370552091.47</v>
      </c>
      <c r="AD2550" s="10">
        <f t="shared" si="167"/>
        <v>144418579.21</v>
      </c>
      <c r="AE2550" s="12">
        <f>C2550/(1+0.13)/VLOOKUP(A2550,[1]选股结果!$A$2:$AX$3002,3,FALSE)</f>
        <v>0.943223555014296</v>
      </c>
      <c r="AF2550" s="12">
        <f>(S2550/(1+0.1)+Z2550)/(VLOOKUP(A2550,[1]选股结果!$A$2:$AY$3002,51,FALSE))</f>
        <v>0.776395327029217</v>
      </c>
      <c r="AG2550" s="16"/>
      <c r="AH2550" s="12">
        <f>AD2550/VLOOKUP(A2550,[1]选股结果!$A$2:$AX$3002,35,FALSE)</f>
        <v>1.72477836580895</v>
      </c>
      <c r="AI2550" s="10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S2550/(1+0.13)+Z2550)</f>
        <v>89743744.89</v>
      </c>
      <c r="AJ2550" s="10">
        <f t="shared" si="165"/>
        <v>54674834.32</v>
      </c>
      <c r="AK2550" s="18">
        <f>AD2550-VLOOKUP(A2550,[2]选股结果!$A$2:$G$4900,7,FALSE)</f>
        <v>144774404.02</v>
      </c>
    </row>
    <row r="2551" spans="1:37">
      <c r="A2551" s="5" t="s">
        <v>5135</v>
      </c>
      <c r="B2551" s="5" t="s">
        <v>5136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/>
      <c r="L2551" s="6">
        <v>0</v>
      </c>
      <c r="M2551" s="6">
        <v>0</v>
      </c>
      <c r="N2551" s="6"/>
      <c r="O2551" s="6">
        <v>0</v>
      </c>
      <c r="P2551" s="6">
        <v>74058230.5</v>
      </c>
      <c r="Q2551" s="6">
        <v>22228843.7</v>
      </c>
      <c r="R2551" s="6"/>
      <c r="S2551" s="6">
        <v>123157797.33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54989161.64</v>
      </c>
      <c r="AA2551" s="6">
        <v>298910053.53</v>
      </c>
      <c r="AB2551" s="10">
        <f t="shared" si="168"/>
        <v>700307071.52</v>
      </c>
      <c r="AC2551" s="10">
        <f t="shared" si="166"/>
        <v>551115243</v>
      </c>
      <c r="AD2551" s="10">
        <f t="shared" si="167"/>
        <v>149191828.52</v>
      </c>
      <c r="AE2551" s="12">
        <f>C2551/(1+0.13)/VLOOKUP(A2551,[1]选股结果!$A$2:$AX$3002,3,FALSE)</f>
        <v>0.976713122394523</v>
      </c>
      <c r="AF2551" s="12">
        <f>(S2551/(1+0.1)+Z2551)/(VLOOKUP(A2551,[1]选股结果!$A$2:$AY$3002,51,FALSE))</f>
        <v>0.326476706882792</v>
      </c>
      <c r="AG2551" s="16"/>
      <c r="AH2551" s="12">
        <f>AD2551/VLOOKUP(A2551,[1]选股结果!$A$2:$AX$3002,35,FALSE)</f>
        <v>1.48420384761804</v>
      </c>
      <c r="AI2551" s="10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S2551/(1+0.13)+Z2551)</f>
        <v>347392868.443009</v>
      </c>
      <c r="AJ2551" s="10">
        <f t="shared" si="165"/>
        <v>-198201039.923009</v>
      </c>
      <c r="AK2551" s="18">
        <f>AD2551-VLOOKUP(A2551,[2]选股结果!$A$2:$G$4900,7,FALSE)</f>
        <v>149036399.97</v>
      </c>
    </row>
    <row r="2552" spans="1:37">
      <c r="A2552" s="5" t="s">
        <v>5137</v>
      </c>
      <c r="B2552" s="5" t="s">
        <v>5138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/>
      <c r="L2552" s="6">
        <v>0</v>
      </c>
      <c r="M2552" s="6">
        <v>0</v>
      </c>
      <c r="N2552" s="6"/>
      <c r="O2552" s="6">
        <v>0</v>
      </c>
      <c r="P2552" s="6">
        <v>339309458.13</v>
      </c>
      <c r="Q2552" s="6">
        <v>64817680.16</v>
      </c>
      <c r="R2552" s="6"/>
      <c r="S2552" s="6">
        <v>422698128.6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577045495.52</v>
      </c>
      <c r="AA2552" s="6">
        <v>764146586.08</v>
      </c>
      <c r="AB2552" s="10">
        <f t="shared" si="168"/>
        <v>3834588256.81</v>
      </c>
      <c r="AC2552" s="10">
        <f t="shared" si="166"/>
        <v>2103199668.33</v>
      </c>
      <c r="AD2552" s="10">
        <f t="shared" si="167"/>
        <v>1731388588.48</v>
      </c>
      <c r="AE2552" s="12">
        <f>C2552/(1+0.13)/VLOOKUP(A2552,[1]选股结果!$A$2:$AX$3002,3,FALSE)</f>
        <v>0.957198021490592</v>
      </c>
      <c r="AF2552" s="12">
        <f>(S2552/(1+0.1)+Z2552)/(VLOOKUP(A2552,[1]选股结果!$A$2:$AY$3002,51,FALSE))</f>
        <v>0.448826245164096</v>
      </c>
      <c r="AG2552" s="16"/>
      <c r="AH2552" s="12">
        <f>AD2552/VLOOKUP(A2552,[1]选股结果!$A$2:$AX$3002,35,FALSE)</f>
        <v>1.22789556000199</v>
      </c>
      <c r="AI2552" s="10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S2552/(1+0.13)+Z2552)</f>
        <v>1190730971.14602</v>
      </c>
      <c r="AJ2552" s="10">
        <f t="shared" si="165"/>
        <v>540657617.333982</v>
      </c>
      <c r="AK2552" s="18">
        <f>AD2552-VLOOKUP(A2552,[2]选股结果!$A$2:$G$4900,7,FALSE)</f>
        <v>1731409422.7</v>
      </c>
    </row>
    <row r="2553" spans="1:37">
      <c r="A2553" s="5" t="s">
        <v>5139</v>
      </c>
      <c r="B2553" s="5" t="s">
        <v>5140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/>
      <c r="L2553" s="6">
        <v>0</v>
      </c>
      <c r="M2553" s="6">
        <v>0</v>
      </c>
      <c r="N2553" s="6"/>
      <c r="O2553" s="6">
        <v>0</v>
      </c>
      <c r="P2553" s="6">
        <v>139438245.11</v>
      </c>
      <c r="Q2553" s="6">
        <v>96700339.22</v>
      </c>
      <c r="R2553" s="6"/>
      <c r="S2553" s="6">
        <v>1563666667.91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408670124.68</v>
      </c>
      <c r="AA2553" s="6">
        <v>261032521.7</v>
      </c>
      <c r="AB2553" s="10">
        <f t="shared" si="168"/>
        <v>2595703028.16</v>
      </c>
      <c r="AC2553" s="10">
        <f t="shared" si="166"/>
        <v>2372807559.4</v>
      </c>
      <c r="AD2553" s="10">
        <f t="shared" si="167"/>
        <v>222895468.76</v>
      </c>
      <c r="AE2553" s="12">
        <f>C2553/(1+0.13)/VLOOKUP(A2553,[1]选股结果!$A$2:$AX$3002,3,FALSE)</f>
        <v>0.736131118794896</v>
      </c>
      <c r="AF2553" s="12">
        <f>(S2553/(1+0.1)+Z2553)/(VLOOKUP(A2553,[1]选股结果!$A$2:$AY$3002,51,FALSE))</f>
        <v>0.745264972581121</v>
      </c>
      <c r="AG2553" s="16"/>
      <c r="AH2553" s="12">
        <f>AD2553/VLOOKUP(A2553,[1]选股结果!$A$2:$AX$3002,35,FALSE)</f>
        <v>0.488132869954056</v>
      </c>
      <c r="AI2553" s="10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S2553/(1+0.13)+Z2553)</f>
        <v>663305164.510265</v>
      </c>
      <c r="AJ2553" s="10">
        <f t="shared" si="165"/>
        <v>-440409695.750265</v>
      </c>
      <c r="AK2553" s="18">
        <f>AD2553-VLOOKUP(A2553,[2]选股结果!$A$2:$G$4900,7,FALSE)</f>
        <v>217925089.3</v>
      </c>
    </row>
    <row r="2554" spans="1:37">
      <c r="A2554" s="5" t="s">
        <v>5141</v>
      </c>
      <c r="B2554" s="5" t="s">
        <v>5142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/>
      <c r="L2554" s="6">
        <v>0</v>
      </c>
      <c r="M2554" s="6">
        <v>0</v>
      </c>
      <c r="N2554" s="6"/>
      <c r="O2554" s="6">
        <v>0</v>
      </c>
      <c r="P2554" s="6">
        <v>175202751.24</v>
      </c>
      <c r="Q2554" s="6">
        <v>201120542.75</v>
      </c>
      <c r="R2554" s="6"/>
      <c r="S2554" s="6">
        <v>1003995999.47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516327800.63</v>
      </c>
      <c r="AA2554" s="6">
        <v>224671551.47</v>
      </c>
      <c r="AB2554" s="10">
        <f t="shared" si="168"/>
        <v>1684659059.36</v>
      </c>
      <c r="AC2554" s="10">
        <f t="shared" si="166"/>
        <v>1920198102.81</v>
      </c>
      <c r="AD2554" s="10">
        <f t="shared" si="167"/>
        <v>-235539043.45</v>
      </c>
      <c r="AE2554" s="12">
        <f>C2554/(1+0.13)/VLOOKUP(A2554,[1]选股结果!$A$2:$AX$3002,3,FALSE)</f>
        <v>0.596856849391847</v>
      </c>
      <c r="AF2554" s="12">
        <f>(S2554/(1+0.1)+Z2554)/(VLOOKUP(A2554,[1]选股结果!$A$2:$AY$3002,51,FALSE))</f>
        <v>0.840494757448421</v>
      </c>
      <c r="AG2554" s="16"/>
      <c r="AH2554" s="12">
        <f>AD2554/VLOOKUP(A2554,[1]选股结果!$A$2:$AX$3002,35,FALSE)</f>
        <v>-0.83014875092398</v>
      </c>
      <c r="AI2554" s="10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S2554/(1+0.13)+Z2554)</f>
        <v>295430432.330796</v>
      </c>
      <c r="AJ2554" s="10">
        <f t="shared" si="165"/>
        <v>-530969475.780797</v>
      </c>
      <c r="AK2554" s="18">
        <f>AD2554-VLOOKUP(A2554,[2]选股结果!$A$2:$G$4900,7,FALSE)</f>
        <v>-235644256.49</v>
      </c>
    </row>
    <row r="2555" spans="1:37">
      <c r="A2555" s="5" t="s">
        <v>5143</v>
      </c>
      <c r="B2555" s="5" t="s">
        <v>5144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/>
      <c r="L2555" s="6">
        <v>0</v>
      </c>
      <c r="M2555" s="6">
        <v>0</v>
      </c>
      <c r="N2555" s="6"/>
      <c r="O2555" s="6">
        <v>0</v>
      </c>
      <c r="P2555" s="6">
        <v>124935497.22</v>
      </c>
      <c r="Q2555" s="6">
        <v>29910557.3</v>
      </c>
      <c r="R2555" s="6"/>
      <c r="S2555" s="6">
        <v>1174560453.5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311061612.92</v>
      </c>
      <c r="AA2555" s="6">
        <v>97972620.16</v>
      </c>
      <c r="AB2555" s="10">
        <f t="shared" si="168"/>
        <v>1612288232.37</v>
      </c>
      <c r="AC2555" s="10">
        <f t="shared" si="166"/>
        <v>1708530183.8</v>
      </c>
      <c r="AD2555" s="10">
        <f t="shared" si="167"/>
        <v>-96241951.4300003</v>
      </c>
      <c r="AE2555" s="12">
        <f>C2555/(1+0.13)/VLOOKUP(A2555,[1]选股结果!$A$2:$AX$3002,3,FALSE)</f>
        <v>0.62314945487203</v>
      </c>
      <c r="AF2555" s="12">
        <f>(S2555/(1+0.1)+Z2555)/(VLOOKUP(A2555,[1]选股结果!$A$2:$AY$3002,51,FALSE))</f>
        <v>0.805505534060922</v>
      </c>
      <c r="AG2555" s="16"/>
      <c r="AH2555" s="12">
        <f>AD2555/VLOOKUP(A2555,[1]选股结果!$A$2:$AX$3002,35,FALSE)</f>
        <v>-0.254340962518546</v>
      </c>
      <c r="AI2555" s="10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S2555/(1+0.13)+Z2555)</f>
        <v>361278870.543982</v>
      </c>
      <c r="AJ2555" s="10">
        <f t="shared" si="165"/>
        <v>-457520821.973982</v>
      </c>
      <c r="AK2555" s="18">
        <f>AD2555-VLOOKUP(A2555,[2]选股结果!$A$2:$G$4900,7,FALSE)</f>
        <v>-96195336.9600003</v>
      </c>
    </row>
    <row r="2556" spans="1:37">
      <c r="A2556" s="5" t="s">
        <v>5145</v>
      </c>
      <c r="B2556" s="5" t="s">
        <v>5146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/>
      <c r="L2556" s="6">
        <v>0</v>
      </c>
      <c r="M2556" s="6">
        <v>0</v>
      </c>
      <c r="N2556" s="6"/>
      <c r="O2556" s="6">
        <v>0</v>
      </c>
      <c r="P2556" s="6">
        <v>42765368.94</v>
      </c>
      <c r="Q2556" s="6">
        <v>77206963.57</v>
      </c>
      <c r="R2556" s="6"/>
      <c r="S2556" s="6">
        <v>1637981707.65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283347246.75</v>
      </c>
      <c r="AA2556" s="6">
        <v>77117196.57</v>
      </c>
      <c r="AB2556" s="10">
        <f t="shared" si="168"/>
        <v>2139122552.83</v>
      </c>
      <c r="AC2556" s="10">
        <f t="shared" si="166"/>
        <v>2041211519.91</v>
      </c>
      <c r="AD2556" s="10">
        <f t="shared" si="167"/>
        <v>97911032.9199998</v>
      </c>
      <c r="AE2556" s="12">
        <f>C2556/(1+0.13)/VLOOKUP(A2556,[1]选股结果!$A$2:$AX$3002,3,FALSE)</f>
        <v>0.875514221145938</v>
      </c>
      <c r="AF2556" s="12">
        <f>(S2556/(1+0.1)+Z2556)/(VLOOKUP(A2556,[1]选股结果!$A$2:$AY$3002,51,FALSE))</f>
        <v>0.981691145352561</v>
      </c>
      <c r="AG2556" s="16"/>
      <c r="AH2556" s="12">
        <f>AD2556/VLOOKUP(A2556,[1]选股结果!$A$2:$AX$3002,35,FALSE)</f>
        <v>0.482587113184914</v>
      </c>
      <c r="AI2556" s="10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S2556/(1+0.13)+Z2556)</f>
        <v>72589175.2864597</v>
      </c>
      <c r="AJ2556" s="10">
        <f t="shared" si="165"/>
        <v>25321857.6335402</v>
      </c>
      <c r="AK2556" s="18">
        <f>AD2556-VLOOKUP(A2556,[2]选股结果!$A$2:$G$4900,7,FALSE)</f>
        <v>81992230.8599998</v>
      </c>
    </row>
    <row r="2557" spans="1:37">
      <c r="A2557" s="5" t="s">
        <v>5147</v>
      </c>
      <c r="B2557" s="5" t="s">
        <v>5148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/>
      <c r="L2557" s="6">
        <v>0</v>
      </c>
      <c r="M2557" s="6">
        <v>0</v>
      </c>
      <c r="N2557" s="6"/>
      <c r="O2557" s="6">
        <v>0</v>
      </c>
      <c r="P2557" s="6">
        <v>460636208.88</v>
      </c>
      <c r="Q2557" s="6">
        <v>56942808.05</v>
      </c>
      <c r="R2557" s="6"/>
      <c r="S2557" s="6">
        <v>6244145055.29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1122193581.42</v>
      </c>
      <c r="AA2557" s="6">
        <v>1639168401.8</v>
      </c>
      <c r="AB2557" s="10">
        <f t="shared" si="168"/>
        <v>9679121530.29</v>
      </c>
      <c r="AC2557" s="10">
        <f t="shared" si="166"/>
        <v>9466143247.39</v>
      </c>
      <c r="AD2557" s="10">
        <f t="shared" si="167"/>
        <v>212978282.9</v>
      </c>
      <c r="AE2557" s="12">
        <f>C2557/(1+0.13)/VLOOKUP(A2557,[1]选股结果!$A$2:$AX$3002,3,FALSE)</f>
        <v>1.03286177844284</v>
      </c>
      <c r="AF2557" s="12">
        <f>(S2557/(1+0.1)+Z2557)/(VLOOKUP(A2557,[1]选股结果!$A$2:$AY$3002,51,FALSE))</f>
        <v>1.00345144775843</v>
      </c>
      <c r="AG2557" s="16"/>
      <c r="AH2557" s="12">
        <f>AD2557/VLOOKUP(A2557,[1]选股结果!$A$2:$AX$3002,35,FALSE)</f>
        <v>0.164663342611009</v>
      </c>
      <c r="AI2557" s="10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S2557/(1+0.13)+Z2557)</f>
        <v>127318811.032566</v>
      </c>
      <c r="AJ2557" s="10">
        <f t="shared" si="165"/>
        <v>85659471.8674335</v>
      </c>
      <c r="AK2557" s="18">
        <f>AD2557-VLOOKUP(A2557,[2]选股结果!$A$2:$G$4900,7,FALSE)</f>
        <v>213023896.95</v>
      </c>
    </row>
    <row r="2558" spans="1:37">
      <c r="A2558" s="5" t="s">
        <v>5149</v>
      </c>
      <c r="B2558" s="5" t="s">
        <v>5150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/>
      <c r="L2558" s="6">
        <v>0</v>
      </c>
      <c r="M2558" s="6">
        <v>0</v>
      </c>
      <c r="N2558" s="6"/>
      <c r="O2558" s="6">
        <v>0</v>
      </c>
      <c r="P2558" s="6">
        <v>25957610.72</v>
      </c>
      <c r="Q2558" s="6">
        <v>6131752.29</v>
      </c>
      <c r="R2558" s="6"/>
      <c r="S2558" s="6">
        <v>221473273.88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43564490.82</v>
      </c>
      <c r="AA2558" s="6">
        <v>23997469.12</v>
      </c>
      <c r="AB2558" s="10">
        <f t="shared" si="168"/>
        <v>362415060.25</v>
      </c>
      <c r="AC2558" s="10">
        <f t="shared" si="166"/>
        <v>314992844.54</v>
      </c>
      <c r="AD2558" s="10">
        <f t="shared" si="167"/>
        <v>47422215.71</v>
      </c>
      <c r="AE2558" s="12">
        <f>C2558/(1+0.13)/VLOOKUP(A2558,[1]选股结果!$A$2:$AX$3002,3,FALSE)</f>
        <v>0.916197981432974</v>
      </c>
      <c r="AF2558" s="12">
        <f>(S2558/(1+0.1)+Z2558)/(VLOOKUP(A2558,[1]选股结果!$A$2:$AY$3002,51,FALSE))</f>
        <v>0.827364889780462</v>
      </c>
      <c r="AG2558" s="16"/>
      <c r="AH2558" s="12">
        <f>AD2558/VLOOKUP(A2558,[1]选股结果!$A$2:$AX$3002,35,FALSE)</f>
        <v>0.967776425817282</v>
      </c>
      <c r="AI2558" s="10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S2558/(1+0.13)+Z2558)</f>
        <v>56446082.5985841</v>
      </c>
      <c r="AJ2558" s="10">
        <f t="shared" si="165"/>
        <v>-9023866.88858405</v>
      </c>
      <c r="AK2558" s="18">
        <f>AD2558-VLOOKUP(A2558,[2]选股结果!$A$2:$G$4900,7,FALSE)</f>
        <v>47426583.92</v>
      </c>
    </row>
    <row r="2559" spans="1:37">
      <c r="A2559" s="5" t="s">
        <v>5151</v>
      </c>
      <c r="B2559" s="5" t="s">
        <v>5152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/>
      <c r="L2559" s="6">
        <v>0</v>
      </c>
      <c r="M2559" s="6">
        <v>0</v>
      </c>
      <c r="N2559" s="6"/>
      <c r="O2559" s="6">
        <v>0</v>
      </c>
      <c r="P2559" s="6">
        <v>97119952.81</v>
      </c>
      <c r="Q2559" s="6">
        <v>7516226.46</v>
      </c>
      <c r="R2559" s="6"/>
      <c r="S2559" s="6">
        <v>1100366204.26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106037791.12</v>
      </c>
      <c r="AA2559" s="6">
        <v>74662791.55</v>
      </c>
      <c r="AB2559" s="10">
        <f t="shared" si="168"/>
        <v>1429208267.79</v>
      </c>
      <c r="AC2559" s="10">
        <f t="shared" si="166"/>
        <v>1378186739.74</v>
      </c>
      <c r="AD2559" s="10">
        <f t="shared" si="167"/>
        <v>51021528.05</v>
      </c>
      <c r="AE2559" s="12">
        <f>C2559/(1+0.13)/VLOOKUP(A2559,[1]选股结果!$A$2:$AX$3002,3,FALSE)</f>
        <v>0.662768174279082</v>
      </c>
      <c r="AF2559" s="12">
        <f>(S2559/(1+0.1)+Z2559)/(VLOOKUP(A2559,[1]选股结果!$A$2:$AY$3002,51,FALSE))</f>
        <v>0.791536253737182</v>
      </c>
      <c r="AG2559" s="16"/>
      <c r="AH2559" s="12">
        <f>AD2559/VLOOKUP(A2559,[1]选股结果!$A$2:$AX$3002,35,FALSE)</f>
        <v>0.118066107631712</v>
      </c>
      <c r="AI2559" s="10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S2559/(1+0.13)+Z2559)</f>
        <v>317937950.76</v>
      </c>
      <c r="AJ2559" s="10">
        <f t="shared" si="165"/>
        <v>-266916422.71</v>
      </c>
      <c r="AK2559" s="18">
        <f>AD2559-VLOOKUP(A2559,[2]选股结果!$A$2:$G$4900,7,FALSE)</f>
        <v>51019848.7799999</v>
      </c>
    </row>
    <row r="2560" spans="1:37">
      <c r="A2560" s="5" t="s">
        <v>5153</v>
      </c>
      <c r="B2560" s="5" t="s">
        <v>5154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/>
      <c r="L2560" s="6">
        <v>0</v>
      </c>
      <c r="M2560" s="6">
        <v>0</v>
      </c>
      <c r="N2560" s="6"/>
      <c r="O2560" s="6">
        <v>0</v>
      </c>
      <c r="P2560" s="6">
        <v>18954301.12</v>
      </c>
      <c r="Q2560" s="6">
        <v>5461340.07</v>
      </c>
      <c r="R2560" s="6"/>
      <c r="S2560" s="6">
        <v>416814689.05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132308449.87</v>
      </c>
      <c r="AA2560" s="6">
        <v>32350093.29</v>
      </c>
      <c r="AB2560" s="10">
        <f t="shared" si="168"/>
        <v>569248400.91</v>
      </c>
      <c r="AC2560" s="10">
        <f t="shared" si="166"/>
        <v>600427533.33</v>
      </c>
      <c r="AD2560" s="10">
        <f t="shared" si="167"/>
        <v>-31179132.42</v>
      </c>
      <c r="AE2560" s="12">
        <f>C2560/(1+0.13)/VLOOKUP(A2560,[1]选股结果!$A$2:$AX$3002,3,FALSE)</f>
        <v>0.995526327890685</v>
      </c>
      <c r="AF2560" s="12">
        <f>(S2560/(1+0.1)+Z2560)/(VLOOKUP(A2560,[1]选股结果!$A$2:$AY$3002,51,FALSE))</f>
        <v>1.08333093582459</v>
      </c>
      <c r="AG2560" s="16"/>
      <c r="AH2560" s="12">
        <f>AD2560/VLOOKUP(A2560,[1]选股结果!$A$2:$AX$3002,35,FALSE)</f>
        <v>-0.972154564338847</v>
      </c>
      <c r="AI2560" s="10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S2560/(1+0.13)+Z2560)</f>
        <v>-29264521.141416</v>
      </c>
      <c r="AJ2560" s="10">
        <f t="shared" si="165"/>
        <v>-1914611.27858394</v>
      </c>
      <c r="AK2560" s="18">
        <f>AD2560-VLOOKUP(A2560,[2]选股结果!$A$2:$G$4900,7,FALSE)</f>
        <v>-31143487.16</v>
      </c>
    </row>
    <row r="2561" spans="1:37">
      <c r="A2561" s="5" t="s">
        <v>5155</v>
      </c>
      <c r="B2561" s="5" t="s">
        <v>5156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/>
      <c r="L2561" s="6">
        <v>0</v>
      </c>
      <c r="M2561" s="6">
        <v>0</v>
      </c>
      <c r="N2561" s="6"/>
      <c r="O2561" s="6">
        <v>0</v>
      </c>
      <c r="P2561" s="6">
        <v>14056040.27</v>
      </c>
      <c r="Q2561" s="6">
        <v>23147021.98</v>
      </c>
      <c r="R2561" s="6"/>
      <c r="S2561" s="6">
        <v>290847533.55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111358492.51</v>
      </c>
      <c r="AA2561" s="6">
        <v>36157111.18</v>
      </c>
      <c r="AB2561" s="10">
        <f t="shared" si="168"/>
        <v>453535029.59</v>
      </c>
      <c r="AC2561" s="10">
        <f t="shared" si="166"/>
        <v>452419177.51</v>
      </c>
      <c r="AD2561" s="10">
        <f t="shared" si="167"/>
        <v>1115852.08000004</v>
      </c>
      <c r="AE2561" s="12">
        <f>C2561/(1+0.13)/VLOOKUP(A2561,[1]选股结果!$A$2:$AX$3002,3,FALSE)</f>
        <v>0.835751262640915</v>
      </c>
      <c r="AF2561" s="12">
        <f>(S2561/(1+0.1)+Z2561)/(VLOOKUP(A2561,[1]选股结果!$A$2:$AY$3002,51,FALSE))</f>
        <v>0.804473373109251</v>
      </c>
      <c r="AG2561" s="16"/>
      <c r="AH2561" s="12">
        <f>AD2561/VLOOKUP(A2561,[1]选股结果!$A$2:$AX$3002,35,FALSE)</f>
        <v>-0.0551190702648856</v>
      </c>
      <c r="AI2561" s="10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S2561/(1+0.13)+Z2561)</f>
        <v>98349124.4181416</v>
      </c>
      <c r="AJ2561" s="10">
        <f t="shared" si="165"/>
        <v>-97233272.3381416</v>
      </c>
      <c r="AK2561" s="18">
        <f>AD2561-VLOOKUP(A2561,[2]选股结果!$A$2:$G$4900,7,FALSE)</f>
        <v>1100281.04000004</v>
      </c>
    </row>
    <row r="2562" spans="1:37">
      <c r="A2562" s="5" t="s">
        <v>5157</v>
      </c>
      <c r="B2562" s="5" t="s">
        <v>5158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/>
      <c r="L2562" s="6">
        <v>0</v>
      </c>
      <c r="M2562" s="6">
        <v>0</v>
      </c>
      <c r="N2562" s="6"/>
      <c r="O2562" s="6">
        <v>0</v>
      </c>
      <c r="P2562" s="6">
        <v>25028940.93</v>
      </c>
      <c r="Q2562" s="6">
        <v>35141032.21</v>
      </c>
      <c r="R2562" s="6"/>
      <c r="S2562" s="6">
        <v>187088744.62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36217476.6</v>
      </c>
      <c r="AA2562" s="6">
        <v>38992955.86</v>
      </c>
      <c r="AB2562" s="10">
        <f t="shared" si="168"/>
        <v>304041472.34</v>
      </c>
      <c r="AC2562" s="10">
        <f t="shared" si="166"/>
        <v>287328118.01</v>
      </c>
      <c r="AD2562" s="10">
        <f t="shared" si="167"/>
        <v>16713354.33</v>
      </c>
      <c r="AE2562" s="12">
        <f>C2562/(1+0.13)/VLOOKUP(A2562,[1]选股结果!$A$2:$AX$3002,3,FALSE)</f>
        <v>0.686461105052926</v>
      </c>
      <c r="AF2562" s="12">
        <f>(S2562/(1+0.1)+Z2562)/(VLOOKUP(A2562,[1]选股结果!$A$2:$AY$3002,51,FALSE))</f>
        <v>0.699264080374534</v>
      </c>
      <c r="AG2562" s="16"/>
      <c r="AH2562" s="12">
        <f>AD2562/VLOOKUP(A2562,[1]选股结果!$A$2:$AX$3002,35,FALSE)</f>
        <v>0.364841998859178</v>
      </c>
      <c r="AI2562" s="10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S2562/(1+0.13)+Z2562)</f>
        <v>93239071.0543362</v>
      </c>
      <c r="AJ2562" s="10">
        <f t="shared" si="165"/>
        <v>-76525716.7243363</v>
      </c>
      <c r="AK2562" s="18">
        <f>AD2562-VLOOKUP(A2562,[2]选股结果!$A$2:$G$4900,7,FALSE)</f>
        <v>16661446.77</v>
      </c>
    </row>
    <row r="2563" spans="1:37">
      <c r="A2563" s="5" t="s">
        <v>5159</v>
      </c>
      <c r="B2563" s="5" t="s">
        <v>5160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/>
      <c r="L2563" s="6">
        <v>0</v>
      </c>
      <c r="M2563" s="6">
        <v>0</v>
      </c>
      <c r="N2563" s="6"/>
      <c r="O2563" s="6">
        <v>0</v>
      </c>
      <c r="P2563" s="6">
        <v>401301682.27</v>
      </c>
      <c r="Q2563" s="6">
        <v>230893815.73</v>
      </c>
      <c r="R2563" s="6"/>
      <c r="S2563" s="6">
        <v>12622772268.37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1363941337.73</v>
      </c>
      <c r="AA2563" s="6">
        <v>1067317783.25</v>
      </c>
      <c r="AB2563" s="10">
        <f t="shared" si="168"/>
        <v>17830551118.85</v>
      </c>
      <c r="AC2563" s="10">
        <f t="shared" si="166"/>
        <v>15455333071.62</v>
      </c>
      <c r="AD2563" s="10">
        <f t="shared" si="167"/>
        <v>2375218047.23</v>
      </c>
      <c r="AE2563" s="12">
        <f>C2563/(1+0.13)/VLOOKUP(A2563,[1]选股结果!$A$2:$AX$3002,3,FALSE)</f>
        <v>0.850415982128448</v>
      </c>
      <c r="AF2563" s="12">
        <f>(S2563/(1+0.1)+Z2563)/(VLOOKUP(A2563,[1]选股结果!$A$2:$AY$3002,51,FALSE))</f>
        <v>0.882672048439426</v>
      </c>
      <c r="AG2563" s="16"/>
      <c r="AH2563" s="12">
        <f>AD2563/VLOOKUP(A2563,[1]选股结果!$A$2:$AX$3002,35,FALSE)</f>
        <v>0.668000047985977</v>
      </c>
      <c r="AI2563" s="10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S2563/(1+0.13)+Z2563)</f>
        <v>2011283869.09894</v>
      </c>
      <c r="AJ2563" s="10">
        <f t="shared" ref="AJ2563:AJ2626" si="169">AD2563-AI2563</f>
        <v>363934178.131062</v>
      </c>
      <c r="AK2563" s="18">
        <f>AD2563-VLOOKUP(A2563,[2]选股结果!$A$2:$G$4900,7,FALSE)</f>
        <v>2375111817.07</v>
      </c>
    </row>
    <row r="2564" spans="1:37">
      <c r="A2564" s="5" t="s">
        <v>5161</v>
      </c>
      <c r="B2564" s="5" t="s">
        <v>5162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/>
      <c r="L2564" s="6">
        <v>0</v>
      </c>
      <c r="M2564" s="6">
        <v>0</v>
      </c>
      <c r="N2564" s="6"/>
      <c r="O2564" s="6">
        <v>0</v>
      </c>
      <c r="P2564" s="6">
        <v>134603090.93</v>
      </c>
      <c r="Q2564" s="6">
        <v>7206867.44</v>
      </c>
      <c r="R2564" s="6"/>
      <c r="S2564" s="6">
        <v>242944275.27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72709580.81</v>
      </c>
      <c r="AA2564" s="6">
        <v>42688524.85</v>
      </c>
      <c r="AB2564" s="10">
        <f t="shared" si="168"/>
        <v>705267241.1</v>
      </c>
      <c r="AC2564" s="10">
        <f t="shared" si="166"/>
        <v>492945471.86</v>
      </c>
      <c r="AD2564" s="10">
        <f t="shared" si="167"/>
        <v>212321769.24</v>
      </c>
      <c r="AE2564" s="12">
        <f>C2564/(1+0.13)/VLOOKUP(A2564,[1]选股结果!$A$2:$AX$3002,3,FALSE)</f>
        <v>0.959348175374862</v>
      </c>
      <c r="AF2564" s="12">
        <f>(S2564/(1+0.1)+Z2564)/(VLOOKUP(A2564,[1]选股结果!$A$2:$AY$3002,51,FALSE))</f>
        <v>0.702469812880913</v>
      </c>
      <c r="AG2564" s="16"/>
      <c r="AH2564" s="12">
        <f>AD2564/VLOOKUP(A2564,[1]选股结果!$A$2:$AX$3002,35,FALSE)</f>
        <v>1.25236860187797</v>
      </c>
      <c r="AI2564" s="10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S2564/(1+0.13)+Z2564)</f>
        <v>130203853.042743</v>
      </c>
      <c r="AJ2564" s="10">
        <f t="shared" si="169"/>
        <v>82117916.1972567</v>
      </c>
      <c r="AK2564" s="18">
        <f>AD2564-VLOOKUP(A2564,[2]选股结果!$A$2:$G$4900,7,FALSE)</f>
        <v>212321769.24</v>
      </c>
    </row>
    <row r="2565" spans="1:37">
      <c r="A2565" s="5" t="s">
        <v>5163</v>
      </c>
      <c r="B2565" s="5" t="s">
        <v>5164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/>
      <c r="L2565" s="6">
        <v>0</v>
      </c>
      <c r="M2565" s="6">
        <v>0</v>
      </c>
      <c r="N2565" s="6"/>
      <c r="O2565" s="6">
        <v>0</v>
      </c>
      <c r="P2565" s="6">
        <v>78173585.55</v>
      </c>
      <c r="Q2565" s="6">
        <v>117413905.68</v>
      </c>
      <c r="R2565" s="6"/>
      <c r="S2565" s="6">
        <v>532627963.36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389990102.68</v>
      </c>
      <c r="AA2565" s="6">
        <v>152443926.05</v>
      </c>
      <c r="AB2565" s="10">
        <f t="shared" si="168"/>
        <v>1174086816.88</v>
      </c>
      <c r="AC2565" s="10">
        <f t="shared" si="166"/>
        <v>1153235577.64</v>
      </c>
      <c r="AD2565" s="10">
        <f t="shared" si="167"/>
        <v>20851239.2400002</v>
      </c>
      <c r="AE2565" s="12">
        <f>C2565/(1+0.13)/VLOOKUP(A2565,[1]选股结果!$A$2:$AX$3002,3,FALSE)</f>
        <v>0.79906483289921</v>
      </c>
      <c r="AF2565" s="12">
        <f>(S2565/(1+0.1)+Z2565)/(VLOOKUP(A2565,[1]选股结果!$A$2:$AY$3002,51,FALSE))</f>
        <v>0.876969803960314</v>
      </c>
      <c r="AG2565" s="16"/>
      <c r="AH2565" s="12">
        <f>AD2565/VLOOKUP(A2565,[1]选股结果!$A$2:$AX$3002,35,FALSE)</f>
        <v>0.160859789376759</v>
      </c>
      <c r="AI2565" s="10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S2565/(1+0.13)+Z2565)</f>
        <v>135496306.495398</v>
      </c>
      <c r="AJ2565" s="10">
        <f t="shared" si="169"/>
        <v>-114645067.255398</v>
      </c>
      <c r="AK2565" s="18">
        <f>AD2565-VLOOKUP(A2565,[2]选股结果!$A$2:$G$4900,7,FALSE)</f>
        <v>20852472.2400002</v>
      </c>
    </row>
    <row r="2566" spans="1:37">
      <c r="A2566" s="5" t="s">
        <v>5165</v>
      </c>
      <c r="B2566" s="5" t="s">
        <v>5166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/>
      <c r="L2566" s="6">
        <v>0</v>
      </c>
      <c r="M2566" s="6">
        <v>0</v>
      </c>
      <c r="N2566" s="6"/>
      <c r="O2566" s="6">
        <v>0</v>
      </c>
      <c r="P2566" s="6">
        <v>73633019.07</v>
      </c>
      <c r="Q2566" s="6">
        <v>23481733.6</v>
      </c>
      <c r="R2566" s="6"/>
      <c r="S2566" s="6">
        <v>897665152.94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289492850.83</v>
      </c>
      <c r="AA2566" s="6">
        <v>275383707.6</v>
      </c>
      <c r="AB2566" s="10">
        <f t="shared" si="168"/>
        <v>1597526945</v>
      </c>
      <c r="AC2566" s="10">
        <f t="shared" si="166"/>
        <v>1536174730.44</v>
      </c>
      <c r="AD2566" s="10">
        <f t="shared" si="167"/>
        <v>61352214.5600002</v>
      </c>
      <c r="AE2566" s="12">
        <f>C2566/(1+0.13)/VLOOKUP(A2566,[1]选股结果!$A$2:$AX$3002,3,FALSE)</f>
        <v>0.751226313638349</v>
      </c>
      <c r="AF2566" s="12">
        <f>(S2566/(1+0.1)+Z2566)/(VLOOKUP(A2566,[1]选股结果!$A$2:$AY$3002,51,FALSE))</f>
        <v>0.707993329754107</v>
      </c>
      <c r="AG2566" s="16"/>
      <c r="AH2566" s="12">
        <f>AD2566/VLOOKUP(A2566,[1]选股结果!$A$2:$AX$3002,35,FALSE)</f>
        <v>0.47265019252673</v>
      </c>
      <c r="AI2566" s="10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S2566/(1+0.13)+Z2566)</f>
        <v>477642158.455132</v>
      </c>
      <c r="AJ2566" s="10">
        <f t="shared" si="169"/>
        <v>-416289943.895132</v>
      </c>
      <c r="AK2566" s="18">
        <f>AD2566-VLOOKUP(A2566,[2]选股结果!$A$2:$G$4900,7,FALSE)</f>
        <v>61185888.1900002</v>
      </c>
    </row>
    <row r="2567" spans="1:37">
      <c r="A2567" s="5" t="s">
        <v>5167</v>
      </c>
      <c r="B2567" s="5" t="s">
        <v>5168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/>
      <c r="L2567" s="6">
        <v>0</v>
      </c>
      <c r="M2567" s="6">
        <v>0</v>
      </c>
      <c r="N2567" s="6"/>
      <c r="O2567" s="6">
        <v>0</v>
      </c>
      <c r="P2567" s="6">
        <v>102391933.24</v>
      </c>
      <c r="Q2567" s="6">
        <v>30899207.43</v>
      </c>
      <c r="R2567" s="6"/>
      <c r="S2567" s="6">
        <v>238604749.3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125587883.53</v>
      </c>
      <c r="AA2567" s="6">
        <v>59221677.52</v>
      </c>
      <c r="AB2567" s="10">
        <f t="shared" si="168"/>
        <v>505518618.34</v>
      </c>
      <c r="AC2567" s="10">
        <f t="shared" si="166"/>
        <v>525806243.59</v>
      </c>
      <c r="AD2567" s="10">
        <f t="shared" si="167"/>
        <v>-20287625.25</v>
      </c>
      <c r="AE2567" s="12">
        <f>C2567/(1+0.13)/VLOOKUP(A2567,[1]选股结果!$A$2:$AX$3002,3,FALSE)</f>
        <v>0.601165013058854</v>
      </c>
      <c r="AF2567" s="12">
        <f>(S2567/(1+0.1)+Z2567)/(VLOOKUP(A2567,[1]选股结果!$A$2:$AY$3002,51,FALSE))</f>
        <v>0.746904009145653</v>
      </c>
      <c r="AG2567" s="16"/>
      <c r="AH2567" s="12">
        <f>AD2567/VLOOKUP(A2567,[1]选股结果!$A$2:$AX$3002,35,FALSE)</f>
        <v>-0.0881682558034975</v>
      </c>
      <c r="AI2567" s="10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S2567/(1+0.13)+Z2567)</f>
        <v>121818795.94177</v>
      </c>
      <c r="AJ2567" s="10">
        <f t="shared" si="169"/>
        <v>-142106421.19177</v>
      </c>
      <c r="AK2567" s="18">
        <f>AD2567-VLOOKUP(A2567,[2]选股结果!$A$2:$G$4900,7,FALSE)</f>
        <v>-20253580.87</v>
      </c>
    </row>
    <row r="2568" spans="1:37">
      <c r="A2568" s="5" t="s">
        <v>5169</v>
      </c>
      <c r="B2568" s="5" t="s">
        <v>5170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/>
      <c r="L2568" s="6">
        <v>0</v>
      </c>
      <c r="M2568" s="6">
        <v>0</v>
      </c>
      <c r="N2568" s="6"/>
      <c r="O2568" s="6">
        <v>0</v>
      </c>
      <c r="P2568" s="6">
        <v>255320830.04</v>
      </c>
      <c r="Q2568" s="6">
        <v>42158534.08</v>
      </c>
      <c r="R2568" s="6"/>
      <c r="S2568" s="6">
        <v>1010123333.87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780429672.2</v>
      </c>
      <c r="AA2568" s="6">
        <v>476984776.52</v>
      </c>
      <c r="AB2568" s="10">
        <f t="shared" si="168"/>
        <v>2914227937.89</v>
      </c>
      <c r="AC2568" s="10">
        <f t="shared" si="166"/>
        <v>2522858612.63</v>
      </c>
      <c r="AD2568" s="10">
        <f t="shared" si="167"/>
        <v>391369325.26</v>
      </c>
      <c r="AE2568" s="12">
        <f>C2568/(1+0.13)/VLOOKUP(A2568,[1]选股结果!$A$2:$AX$3002,3,FALSE)</f>
        <v>1.03031788506792</v>
      </c>
      <c r="AF2568" s="12">
        <f>(S2568/(1+0.1)+Z2568)/(VLOOKUP(A2568,[1]选股结果!$A$2:$AY$3002,51,FALSE))</f>
        <v>0.770689521138684</v>
      </c>
      <c r="AG2568" s="16"/>
      <c r="AH2568" s="12">
        <f>AD2568/VLOOKUP(A2568,[1]选股结果!$A$2:$AX$3002,35,FALSE)</f>
        <v>1.57200309239654</v>
      </c>
      <c r="AI2568" s="10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S2568/(1+0.13)+Z2568)</f>
        <v>529816647.897788</v>
      </c>
      <c r="AJ2568" s="10">
        <f t="shared" si="169"/>
        <v>-138447322.637788</v>
      </c>
      <c r="AK2568" s="18">
        <f>AD2568-VLOOKUP(A2568,[2]选股结果!$A$2:$G$4900,7,FALSE)</f>
        <v>391425983.9</v>
      </c>
    </row>
    <row r="2569" spans="1:37">
      <c r="A2569" s="5" t="s">
        <v>5171</v>
      </c>
      <c r="B2569" s="5" t="s">
        <v>5172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/>
      <c r="L2569" s="6">
        <v>0</v>
      </c>
      <c r="M2569" s="6">
        <v>0</v>
      </c>
      <c r="N2569" s="6"/>
      <c r="O2569" s="6">
        <v>0</v>
      </c>
      <c r="P2569" s="6">
        <v>358172231.03</v>
      </c>
      <c r="Q2569" s="6">
        <v>168606264.2</v>
      </c>
      <c r="R2569" s="6"/>
      <c r="S2569" s="6">
        <v>4824892001.51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898873237.76</v>
      </c>
      <c r="AA2569" s="6">
        <v>961287739.1</v>
      </c>
      <c r="AB2569" s="10">
        <f t="shared" si="168"/>
        <v>6947003500.82</v>
      </c>
      <c r="AC2569" s="10">
        <f t="shared" si="166"/>
        <v>7043225209.4</v>
      </c>
      <c r="AD2569" s="10">
        <f t="shared" si="167"/>
        <v>-96221708.5800009</v>
      </c>
      <c r="AE2569" s="12">
        <f>C2569/(1+0.13)/VLOOKUP(A2569,[1]选股结果!$A$2:$AX$3002,3,FALSE)</f>
        <v>0.974091241691344</v>
      </c>
      <c r="AF2569" s="12">
        <f>(S2569/(1+0.1)+Z2569)/(VLOOKUP(A2569,[1]选股结果!$A$2:$AY$3002,51,FALSE))</f>
        <v>0.945297821995404</v>
      </c>
      <c r="AG2569" s="16"/>
      <c r="AH2569" s="12">
        <f>AD2569/VLOOKUP(A2569,[1]选股结果!$A$2:$AX$3002,35,FALSE)</f>
        <v>-0.178817703859748</v>
      </c>
      <c r="AI2569" s="10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S2569/(1+0.13)+Z2569)</f>
        <v>422288162.550176</v>
      </c>
      <c r="AJ2569" s="10">
        <f t="shared" si="169"/>
        <v>-518509871.130177</v>
      </c>
      <c r="AK2569" s="18">
        <f>AD2569-VLOOKUP(A2569,[2]选股结果!$A$2:$G$4900,7,FALSE)</f>
        <v>-96195620.1100009</v>
      </c>
    </row>
    <row r="2570" spans="1:37">
      <c r="A2570" s="5" t="s">
        <v>5173</v>
      </c>
      <c r="B2570" s="5" t="s">
        <v>5174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/>
      <c r="L2570" s="6">
        <v>0</v>
      </c>
      <c r="M2570" s="6">
        <v>0</v>
      </c>
      <c r="N2570" s="6"/>
      <c r="O2570" s="6">
        <v>0</v>
      </c>
      <c r="P2570" s="6">
        <v>35439790.21</v>
      </c>
      <c r="Q2570" s="6">
        <v>8589061.24</v>
      </c>
      <c r="R2570" s="6"/>
      <c r="S2570" s="6">
        <v>145676439.24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109459515.91</v>
      </c>
      <c r="AA2570" s="6">
        <v>36514360.26</v>
      </c>
      <c r="AB2570" s="10">
        <f t="shared" si="168"/>
        <v>349962248.92</v>
      </c>
      <c r="AC2570" s="10">
        <f t="shared" si="166"/>
        <v>327090105.62</v>
      </c>
      <c r="AD2570" s="10">
        <f t="shared" si="167"/>
        <v>22872143.3</v>
      </c>
      <c r="AE2570" s="12">
        <f>C2570/(1+0.13)/VLOOKUP(A2570,[1]选股结果!$A$2:$AX$3002,3,FALSE)</f>
        <v>0.91501799853027</v>
      </c>
      <c r="AF2570" s="12">
        <f>(S2570/(1+0.1)+Z2570)/(VLOOKUP(A2570,[1]选股结果!$A$2:$AY$3002,51,FALSE))</f>
        <v>0.900224364226545</v>
      </c>
      <c r="AG2570" s="16"/>
      <c r="AH2570" s="12">
        <f>AD2570/VLOOKUP(A2570,[1]选股结果!$A$2:$AX$3002,35,FALSE)</f>
        <v>0.565586673579548</v>
      </c>
      <c r="AI2570" s="10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S2570/(1+0.13)+Z2570)</f>
        <v>30325898.1527433</v>
      </c>
      <c r="AJ2570" s="10">
        <f t="shared" si="169"/>
        <v>-7453754.85274333</v>
      </c>
      <c r="AK2570" s="18">
        <f>AD2570-VLOOKUP(A2570,[2]选股结果!$A$2:$G$4900,7,FALSE)</f>
        <v>22872410.84</v>
      </c>
    </row>
    <row r="2571" spans="1:37">
      <c r="A2571" s="5" t="s">
        <v>5175</v>
      </c>
      <c r="B2571" s="5" t="s">
        <v>5176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/>
      <c r="L2571" s="6">
        <v>0</v>
      </c>
      <c r="M2571" s="6">
        <v>0</v>
      </c>
      <c r="N2571" s="6"/>
      <c r="O2571" s="6">
        <v>0</v>
      </c>
      <c r="P2571" s="6">
        <v>560044618.3</v>
      </c>
      <c r="Q2571" s="6">
        <v>86049639.13</v>
      </c>
      <c r="R2571" s="6"/>
      <c r="S2571" s="6">
        <v>3164876540.82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431917786.16</v>
      </c>
      <c r="AA2571" s="6">
        <v>347415811.34</v>
      </c>
      <c r="AB2571" s="10">
        <f t="shared" si="168"/>
        <v>5504155838.96</v>
      </c>
      <c r="AC2571" s="10">
        <f t="shared" si="166"/>
        <v>4504254756.62</v>
      </c>
      <c r="AD2571" s="10">
        <f t="shared" si="167"/>
        <v>999901082.34</v>
      </c>
      <c r="AE2571" s="12">
        <f>C2571/(1+0.13)/VLOOKUP(A2571,[1]选股结果!$A$2:$AX$3002,3,FALSE)</f>
        <v>0.989303421551999</v>
      </c>
      <c r="AF2571" s="12">
        <f>(S2571/(1+0.1)+Z2571)/(VLOOKUP(A2571,[1]选股结果!$A$2:$AY$3002,51,FALSE))</f>
        <v>0.849202813937914</v>
      </c>
      <c r="AG2571" s="16"/>
      <c r="AH2571" s="12">
        <f>AD2571/VLOOKUP(A2571,[1]选股结果!$A$2:$AX$3002,35,FALSE)</f>
        <v>1.09004320593637</v>
      </c>
      <c r="AI2571" s="10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S2571/(1+0.13)+Z2571)</f>
        <v>663994352.879292</v>
      </c>
      <c r="AJ2571" s="10">
        <f t="shared" si="169"/>
        <v>335906729.460708</v>
      </c>
      <c r="AK2571" s="18">
        <f>AD2571-VLOOKUP(A2571,[2]选股结果!$A$2:$G$4900,7,FALSE)</f>
        <v>1000176056.85</v>
      </c>
    </row>
    <row r="2572" spans="1:37">
      <c r="A2572" s="5" t="s">
        <v>5177</v>
      </c>
      <c r="B2572" s="5" t="s">
        <v>5178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/>
      <c r="L2572" s="6">
        <v>0</v>
      </c>
      <c r="M2572" s="6">
        <v>0</v>
      </c>
      <c r="N2572" s="6"/>
      <c r="O2572" s="6">
        <v>0</v>
      </c>
      <c r="P2572" s="6">
        <v>328796320.43</v>
      </c>
      <c r="Q2572" s="6">
        <v>42302068.15</v>
      </c>
      <c r="R2572" s="6"/>
      <c r="S2572" s="6">
        <v>1042777798.83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549480680.99</v>
      </c>
      <c r="AA2572" s="6">
        <v>577886099.71</v>
      </c>
      <c r="AB2572" s="10">
        <f t="shared" si="168"/>
        <v>2806324828.46</v>
      </c>
      <c r="AC2572" s="10">
        <f t="shared" si="166"/>
        <v>2498940899.96</v>
      </c>
      <c r="AD2572" s="10">
        <f t="shared" si="167"/>
        <v>307383928.5</v>
      </c>
      <c r="AE2572" s="12">
        <f>C2572/(1+0.13)/VLOOKUP(A2572,[1]选股结果!$A$2:$AX$3002,3,FALSE)</f>
        <v>0.867850785254138</v>
      </c>
      <c r="AF2572" s="12">
        <f>(S2572/(1+0.1)+Z2572)/(VLOOKUP(A2572,[1]选股结果!$A$2:$AY$3002,51,FALSE))</f>
        <v>0.607263614921991</v>
      </c>
      <c r="AG2572" s="16"/>
      <c r="AH2572" s="12">
        <f>AD2572/VLOOKUP(A2572,[1]选股结果!$A$2:$AX$3002,35,FALSE)</f>
        <v>2.27271067584252</v>
      </c>
      <c r="AI2572" s="10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S2572/(1+0.13)+Z2572)</f>
        <v>993622175.366018</v>
      </c>
      <c r="AJ2572" s="10">
        <f t="shared" si="169"/>
        <v>-686238246.866018</v>
      </c>
      <c r="AK2572" s="18">
        <f>AD2572-VLOOKUP(A2572,[2]选股结果!$A$2:$G$4900,7,FALSE)</f>
        <v>307197241.67</v>
      </c>
    </row>
    <row r="2573" spans="1:37">
      <c r="A2573" s="5" t="s">
        <v>5179</v>
      </c>
      <c r="B2573" s="5" t="s">
        <v>5180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/>
      <c r="L2573" s="6">
        <v>0</v>
      </c>
      <c r="M2573" s="6">
        <v>0</v>
      </c>
      <c r="N2573" s="6"/>
      <c r="O2573" s="6">
        <v>0</v>
      </c>
      <c r="P2573" s="6">
        <v>17153298.8</v>
      </c>
      <c r="Q2573" s="6">
        <v>383265616.8</v>
      </c>
      <c r="R2573" s="6"/>
      <c r="S2573" s="6">
        <v>783985868.32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26169534.09</v>
      </c>
      <c r="AA2573" s="6">
        <v>362046239.79</v>
      </c>
      <c r="AB2573" s="10">
        <f t="shared" si="168"/>
        <v>1168447887.12</v>
      </c>
      <c r="AC2573" s="10">
        <f t="shared" si="166"/>
        <v>1189354941</v>
      </c>
      <c r="AD2573" s="10">
        <f t="shared" si="167"/>
        <v>-20907053.8799999</v>
      </c>
      <c r="AE2573" s="12">
        <f>C2573/(1+0.13)/VLOOKUP(A2573,[1]选股结果!$A$2:$AX$3002,3,FALSE)</f>
        <v>0.602718761869528</v>
      </c>
      <c r="AF2573" s="12">
        <f>(S2573/(1+0.1)+Z2573)/(VLOOKUP(A2573,[1]选股结果!$A$2:$AY$3002,51,FALSE))</f>
        <v>0.693863625414511</v>
      </c>
      <c r="AG2573" s="16"/>
      <c r="AH2573" s="12">
        <f>AD2573/VLOOKUP(A2573,[1]选股结果!$A$2:$AX$3002,35,FALSE)</f>
        <v>-0.282389510548869</v>
      </c>
      <c r="AI2573" s="10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S2573/(1+0.13)+Z2573)</f>
        <v>344921210.916991</v>
      </c>
      <c r="AJ2573" s="10">
        <f t="shared" si="169"/>
        <v>-365828264.796991</v>
      </c>
      <c r="AK2573" s="18">
        <f>AD2573-VLOOKUP(A2573,[2]选股结果!$A$2:$G$4900,7,FALSE)</f>
        <v>-20949240.8099999</v>
      </c>
    </row>
    <row r="2574" spans="1:37">
      <c r="A2574" s="5" t="s">
        <v>5181</v>
      </c>
      <c r="B2574" s="5" t="s">
        <v>5182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/>
      <c r="L2574" s="6">
        <v>0</v>
      </c>
      <c r="M2574" s="6">
        <v>0</v>
      </c>
      <c r="N2574" s="6"/>
      <c r="O2574" s="6">
        <v>0</v>
      </c>
      <c r="P2574" s="6">
        <v>137801399.68</v>
      </c>
      <c r="Q2574" s="6">
        <v>314203788.01</v>
      </c>
      <c r="R2574" s="6"/>
      <c r="S2574" s="6">
        <v>674196027.11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153227442.22</v>
      </c>
      <c r="AA2574" s="6">
        <v>324029016.08</v>
      </c>
      <c r="AB2574" s="10">
        <f t="shared" si="168"/>
        <v>1484214443.75</v>
      </c>
      <c r="AC2574" s="10">
        <f t="shared" si="166"/>
        <v>1289253885.09</v>
      </c>
      <c r="AD2574" s="10">
        <f t="shared" si="167"/>
        <v>194960558.66</v>
      </c>
      <c r="AE2574" s="12">
        <f>C2574/(1+0.13)/VLOOKUP(A2574,[1]选股结果!$A$2:$AX$3002,3,FALSE)</f>
        <v>0.789995237632262</v>
      </c>
      <c r="AF2574" s="12">
        <f>(S2574/(1+0.1)+Z2574)/(VLOOKUP(A2574,[1]选股结果!$A$2:$AY$3002,51,FALSE))</f>
        <v>0.77799645334982</v>
      </c>
      <c r="AG2574" s="16"/>
      <c r="AH2574" s="12">
        <f>AD2574/VLOOKUP(A2574,[1]选股结果!$A$2:$AX$3002,35,FALSE)</f>
        <v>0.962648099160833</v>
      </c>
      <c r="AI2574" s="10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S2574/(1+0.13)+Z2574)</f>
        <v>234890080.250265</v>
      </c>
      <c r="AJ2574" s="10">
        <f t="shared" si="169"/>
        <v>-39929521.5902654</v>
      </c>
      <c r="AK2574" s="18">
        <f>AD2574-VLOOKUP(A2574,[2]选股结果!$A$2:$G$4900,7,FALSE)</f>
        <v>192140036.66</v>
      </c>
    </row>
    <row r="2575" spans="1:37">
      <c r="A2575" s="5" t="s">
        <v>5183</v>
      </c>
      <c r="B2575" s="5" t="s">
        <v>5184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/>
      <c r="L2575" s="6">
        <v>0</v>
      </c>
      <c r="M2575" s="6">
        <v>0</v>
      </c>
      <c r="N2575" s="6"/>
      <c r="O2575" s="6">
        <v>0</v>
      </c>
      <c r="P2575" s="6">
        <v>32388921.31</v>
      </c>
      <c r="Q2575" s="6">
        <v>20363421.4</v>
      </c>
      <c r="R2575" s="6"/>
      <c r="S2575" s="6">
        <v>5279390011.5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65372479.57</v>
      </c>
      <c r="AA2575" s="6">
        <v>69058097.27</v>
      </c>
      <c r="AB2575" s="10">
        <f t="shared" si="168"/>
        <v>5321460361.41</v>
      </c>
      <c r="AC2575" s="10">
        <f t="shared" si="166"/>
        <v>5446209509.65</v>
      </c>
      <c r="AD2575" s="10">
        <f t="shared" si="167"/>
        <v>-124749148.240001</v>
      </c>
      <c r="AE2575" s="12">
        <f>C2575/(1+0.13)/VLOOKUP(A2575,[1]选股结果!$A$2:$AX$3002,3,FALSE)</f>
        <v>0.964334741083167</v>
      </c>
      <c r="AF2575" s="12">
        <f>(S2575/(1+0.1)+Z2575)/(VLOOKUP(A2575,[1]选股结果!$A$2:$AY$3002,51,FALSE))</f>
        <v>1.03129186082148</v>
      </c>
      <c r="AG2575" s="16"/>
      <c r="AH2575" s="12">
        <f>AD2575/VLOOKUP(A2575,[1]选股结果!$A$2:$AX$3002,35,FALSE)</f>
        <v>-1.24349330759021</v>
      </c>
      <c r="AI2575" s="10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S2575/(1+0.13)+Z2575)</f>
        <v>-20191301.8095579</v>
      </c>
      <c r="AJ2575" s="10">
        <f t="shared" si="169"/>
        <v>-104557846.430443</v>
      </c>
      <c r="AK2575" s="18">
        <f>AD2575-VLOOKUP(A2575,[2]选股结果!$A$2:$G$4900,7,FALSE)</f>
        <v>-124796003.360001</v>
      </c>
    </row>
    <row r="2576" spans="1:37">
      <c r="A2576" s="5" t="s">
        <v>5185</v>
      </c>
      <c r="B2576" s="5" t="s">
        <v>5186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/>
      <c r="L2576" s="6">
        <v>0</v>
      </c>
      <c r="M2576" s="6">
        <v>0</v>
      </c>
      <c r="N2576" s="6"/>
      <c r="O2576" s="6">
        <v>0</v>
      </c>
      <c r="P2576" s="6">
        <v>49490732.36</v>
      </c>
      <c r="Q2576" s="6">
        <v>49051801.35</v>
      </c>
      <c r="R2576" s="6"/>
      <c r="S2576" s="6">
        <v>238860176.14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157544440.1</v>
      </c>
      <c r="AA2576" s="6">
        <v>119528457.51</v>
      </c>
      <c r="AB2576" s="10">
        <f t="shared" si="168"/>
        <v>591658216.42</v>
      </c>
      <c r="AC2576" s="10">
        <f t="shared" si="166"/>
        <v>565423806.11</v>
      </c>
      <c r="AD2576" s="10">
        <f t="shared" si="167"/>
        <v>26234410.3100001</v>
      </c>
      <c r="AE2576" s="12">
        <f>C2576/(1+0.13)/VLOOKUP(A2576,[1]选股结果!$A$2:$AX$3002,3,FALSE)</f>
        <v>0.830620169369809</v>
      </c>
      <c r="AF2576" s="12">
        <f>(S2576/(1+0.1)+Z2576)/(VLOOKUP(A2576,[1]选股结果!$A$2:$AY$3002,51,FALSE))</f>
        <v>0.684661117188032</v>
      </c>
      <c r="AG2576" s="16"/>
      <c r="AH2576" s="12">
        <f>AD2576/VLOOKUP(A2576,[1]选股结果!$A$2:$AX$3002,35,FALSE)</f>
        <v>21.8546366584773</v>
      </c>
      <c r="AI2576" s="10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S2576/(1+0.13)+Z2576)</f>
        <v>178338395.640442</v>
      </c>
      <c r="AJ2576" s="10">
        <f t="shared" si="169"/>
        <v>-152103985.330442</v>
      </c>
      <c r="AK2576" s="18">
        <f>AD2576-VLOOKUP(A2576,[2]选股结果!$A$2:$G$4900,7,FALSE)</f>
        <v>26095144.0700001</v>
      </c>
    </row>
    <row r="2577" spans="1:37">
      <c r="A2577" s="5" t="s">
        <v>5187</v>
      </c>
      <c r="B2577" s="5" t="s">
        <v>5188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/>
      <c r="L2577" s="6">
        <v>0</v>
      </c>
      <c r="M2577" s="6">
        <v>0</v>
      </c>
      <c r="N2577" s="6"/>
      <c r="O2577" s="6">
        <v>0</v>
      </c>
      <c r="P2577" s="6">
        <v>286429752.37</v>
      </c>
      <c r="Q2577" s="6">
        <v>122175217.85</v>
      </c>
      <c r="R2577" s="6"/>
      <c r="S2577" s="6">
        <v>10195432234.29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764023070.93</v>
      </c>
      <c r="AA2577" s="6">
        <v>412855884</v>
      </c>
      <c r="AB2577" s="10">
        <f t="shared" si="168"/>
        <v>14127667584.65</v>
      </c>
      <c r="AC2577" s="10">
        <f t="shared" si="166"/>
        <v>11658740941.59</v>
      </c>
      <c r="AD2577" s="10">
        <f t="shared" si="167"/>
        <v>2468926643.06</v>
      </c>
      <c r="AE2577" s="12">
        <f>C2577/(1+0.13)/VLOOKUP(A2577,[1]选股结果!$A$2:$AX$3002,3,FALSE)</f>
        <v>0.990533351976585</v>
      </c>
      <c r="AF2577" s="12">
        <f>(S2577/(1+0.1)+Z2577)/(VLOOKUP(A2577,[1]选股结果!$A$2:$AY$3002,51,FALSE))</f>
        <v>0.833658550315377</v>
      </c>
      <c r="AG2577" s="16"/>
      <c r="AH2577" s="12">
        <f>AD2577/VLOOKUP(A2577,[1]选股结果!$A$2:$AX$3002,35,FALSE)</f>
        <v>4.32798101998387</v>
      </c>
      <c r="AI2577" s="10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S2577/(1+0.13)+Z2577)</f>
        <v>2247891364.66345</v>
      </c>
      <c r="AJ2577" s="10">
        <f t="shared" si="169"/>
        <v>221035278.396547</v>
      </c>
      <c r="AK2577" s="18">
        <f>AD2577-VLOOKUP(A2577,[2]选股结果!$A$2:$G$4900,7,FALSE)</f>
        <v>2457832462.3</v>
      </c>
    </row>
    <row r="2578" spans="1:37">
      <c r="A2578" s="5" t="s">
        <v>5189</v>
      </c>
      <c r="B2578" s="5" t="s">
        <v>5190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/>
      <c r="L2578" s="6">
        <v>0</v>
      </c>
      <c r="M2578" s="6">
        <v>0</v>
      </c>
      <c r="N2578" s="6"/>
      <c r="O2578" s="6">
        <v>0</v>
      </c>
      <c r="P2578" s="6">
        <v>83241288.08</v>
      </c>
      <c r="Q2578" s="6">
        <v>28276526.67</v>
      </c>
      <c r="R2578" s="6"/>
      <c r="S2578" s="6">
        <v>84378374.34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142835785.45</v>
      </c>
      <c r="AA2578" s="6">
        <v>54156765.16</v>
      </c>
      <c r="AB2578" s="10">
        <f t="shared" si="168"/>
        <v>381557890.59</v>
      </c>
      <c r="AC2578" s="10">
        <f t="shared" ref="AC2578:AC2641" si="170">S2578+T2578+U2578+V2578+W2578+X2578+Y2578+Z2578+AA2578+P2578</f>
        <v>364612213.03</v>
      </c>
      <c r="AD2578" s="10">
        <f t="shared" si="167"/>
        <v>16945677.5600001</v>
      </c>
      <c r="AE2578" s="12">
        <f>C2578/(1+0.13)/VLOOKUP(A2578,[1]选股结果!$A$2:$AX$3002,3,FALSE)</f>
        <v>0.636530199224469</v>
      </c>
      <c r="AF2578" s="12">
        <f>(S2578/(1+0.1)+Z2578)/(VLOOKUP(A2578,[1]选股结果!$A$2:$AY$3002,51,FALSE))</f>
        <v>0.520311379871146</v>
      </c>
      <c r="AG2578" s="16"/>
      <c r="AH2578" s="12">
        <f>AD2578/VLOOKUP(A2578,[1]选股结果!$A$2:$AX$3002,35,FALSE)</f>
        <v>0.361143115066947</v>
      </c>
      <c r="AI2578" s="10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S2578/(1+0.13)+Z2578)</f>
        <v>204439265.545487</v>
      </c>
      <c r="AJ2578" s="10">
        <f t="shared" si="169"/>
        <v>-187493587.985487</v>
      </c>
      <c r="AK2578" s="18">
        <f>AD2578-VLOOKUP(A2578,[2]选股结果!$A$2:$G$4900,7,FALSE)</f>
        <v>16933344.0000001</v>
      </c>
    </row>
    <row r="2579" spans="1:37">
      <c r="A2579" s="5" t="s">
        <v>5191</v>
      </c>
      <c r="B2579" s="5" t="s">
        <v>5192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/>
      <c r="L2579" s="6">
        <v>0</v>
      </c>
      <c r="M2579" s="6">
        <v>0</v>
      </c>
      <c r="N2579" s="6"/>
      <c r="O2579" s="6">
        <v>0</v>
      </c>
      <c r="P2579" s="6">
        <v>71049792.13</v>
      </c>
      <c r="Q2579" s="6">
        <v>20959139.51</v>
      </c>
      <c r="R2579" s="6"/>
      <c r="S2579" s="6">
        <v>853172670.76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271044285.67</v>
      </c>
      <c r="AA2579" s="6">
        <v>442750518.58</v>
      </c>
      <c r="AB2579" s="10">
        <f t="shared" si="168"/>
        <v>1766393961.28</v>
      </c>
      <c r="AC2579" s="10">
        <f t="shared" si="170"/>
        <v>1638017267.14</v>
      </c>
      <c r="AD2579" s="10">
        <f t="shared" si="167"/>
        <v>128376694.14</v>
      </c>
      <c r="AE2579" s="12">
        <f>C2579/(1+0.13)/VLOOKUP(A2579,[1]选股结果!$A$2:$AX$3002,3,FALSE)</f>
        <v>0.967337597878927</v>
      </c>
      <c r="AF2579" s="12">
        <f>(S2579/(1+0.1)+Z2579)/(VLOOKUP(A2579,[1]选股结果!$A$2:$AY$3002,51,FALSE))</f>
        <v>0.713829721534876</v>
      </c>
      <c r="AG2579" s="16"/>
      <c r="AH2579" s="12">
        <f>AD2579/VLOOKUP(A2579,[1]选股结果!$A$2:$AX$3002,35,FALSE)</f>
        <v>0.909476084005071</v>
      </c>
      <c r="AI2579" s="10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S2579/(1+0.13)+Z2579)</f>
        <v>440189819.850531</v>
      </c>
      <c r="AJ2579" s="10">
        <f t="shared" si="169"/>
        <v>-311813125.710531</v>
      </c>
      <c r="AK2579" s="18">
        <f>AD2579-VLOOKUP(A2579,[2]选股结果!$A$2:$G$4900,7,FALSE)</f>
        <v>128376694.14</v>
      </c>
    </row>
    <row r="2580" spans="1:37">
      <c r="A2580" s="5" t="s">
        <v>5193</v>
      </c>
      <c r="B2580" s="5" t="s">
        <v>5194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/>
      <c r="L2580" s="6">
        <v>0</v>
      </c>
      <c r="M2580" s="6">
        <v>0</v>
      </c>
      <c r="N2580" s="6"/>
      <c r="O2580" s="6">
        <v>0</v>
      </c>
      <c r="P2580" s="6">
        <v>25222826.89</v>
      </c>
      <c r="Q2580" s="6">
        <v>42728765.5</v>
      </c>
      <c r="R2580" s="6"/>
      <c r="S2580" s="6">
        <v>813658345.98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77705514.05</v>
      </c>
      <c r="AA2580" s="6">
        <v>53656663.81</v>
      </c>
      <c r="AB2580" s="10">
        <f t="shared" si="168"/>
        <v>1058687129.46</v>
      </c>
      <c r="AC2580" s="10">
        <f t="shared" si="170"/>
        <v>970243350.73</v>
      </c>
      <c r="AD2580" s="10">
        <f t="shared" si="167"/>
        <v>88443778.7300001</v>
      </c>
      <c r="AE2580" s="12">
        <f>C2580/(1+0.13)/VLOOKUP(A2580,[1]选股结果!$A$2:$AX$3002,3,FALSE)</f>
        <v>0.970596931303394</v>
      </c>
      <c r="AF2580" s="12">
        <f>(S2580/(1+0.1)+Z2580)/(VLOOKUP(A2580,[1]选股结果!$A$2:$AY$3002,51,FALSE))</f>
        <v>1.09947161591841</v>
      </c>
      <c r="AG2580" s="16"/>
      <c r="AH2580" s="12">
        <f>AD2580/VLOOKUP(A2580,[1]选股结果!$A$2:$AX$3002,35,FALSE)</f>
        <v>0.560824039023353</v>
      </c>
      <c r="AI2580" s="10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S2580/(1+0.13)+Z2580)</f>
        <v>-54313744.8006196</v>
      </c>
      <c r="AJ2580" s="10">
        <f t="shared" si="169"/>
        <v>142757523.53062</v>
      </c>
      <c r="AK2580" s="18">
        <f>AD2580-VLOOKUP(A2580,[2]选股结果!$A$2:$G$4900,7,FALSE)</f>
        <v>88443778.7300001</v>
      </c>
    </row>
    <row r="2581" spans="1:37">
      <c r="A2581" s="5" t="s">
        <v>5195</v>
      </c>
      <c r="B2581" s="5" t="s">
        <v>5196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/>
      <c r="L2581" s="6">
        <v>0</v>
      </c>
      <c r="M2581" s="6">
        <v>0</v>
      </c>
      <c r="N2581" s="6"/>
      <c r="O2581" s="6">
        <v>0</v>
      </c>
      <c r="P2581" s="6">
        <v>45122544.25</v>
      </c>
      <c r="Q2581" s="6">
        <v>8332786.3</v>
      </c>
      <c r="R2581" s="6"/>
      <c r="S2581" s="6">
        <v>979792489.06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167028504.98</v>
      </c>
      <c r="AA2581" s="6">
        <v>81214270.34</v>
      </c>
      <c r="AB2581" s="10">
        <f t="shared" si="168"/>
        <v>1299721741.42</v>
      </c>
      <c r="AC2581" s="10">
        <f t="shared" si="170"/>
        <v>1273157808.63</v>
      </c>
      <c r="AD2581" s="10">
        <f t="shared" si="167"/>
        <v>26563932.79</v>
      </c>
      <c r="AE2581" s="12">
        <f>C2581/(1+0.13)/VLOOKUP(A2581,[1]选股结果!$A$2:$AX$3002,3,FALSE)</f>
        <v>0.998266329986351</v>
      </c>
      <c r="AF2581" s="12">
        <f>(S2581/(1+0.1)+Z2581)/(VLOOKUP(A2581,[1]选股结果!$A$2:$AY$3002,51,FALSE))</f>
        <v>0.859114756455744</v>
      </c>
      <c r="AG2581" s="16"/>
      <c r="AH2581" s="12">
        <f>AD2581/VLOOKUP(A2581,[1]选股结果!$A$2:$AX$3002,35,FALSE)</f>
        <v>-0.282937610750646</v>
      </c>
      <c r="AI2581" s="10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S2581/(1+0.13)+Z2581)</f>
        <v>197106482.481858</v>
      </c>
      <c r="AJ2581" s="10">
        <f t="shared" si="169"/>
        <v>-170542549.691858</v>
      </c>
      <c r="AK2581" s="18">
        <f>AD2581-VLOOKUP(A2581,[2]选股结果!$A$2:$G$4900,7,FALSE)</f>
        <v>26696657.39</v>
      </c>
    </row>
    <row r="2582" spans="1:37">
      <c r="A2582" s="5" t="s">
        <v>5197</v>
      </c>
      <c r="B2582" s="5" t="s">
        <v>5198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/>
      <c r="L2582" s="6">
        <v>0</v>
      </c>
      <c r="M2582" s="6">
        <v>0</v>
      </c>
      <c r="N2582" s="6"/>
      <c r="O2582" s="6">
        <v>0</v>
      </c>
      <c r="P2582" s="6">
        <v>39139296.91</v>
      </c>
      <c r="Q2582" s="6">
        <v>54784095.69</v>
      </c>
      <c r="R2582" s="6"/>
      <c r="S2582" s="6">
        <v>509098398.23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205675891.84</v>
      </c>
      <c r="AA2582" s="6">
        <v>31457902.75</v>
      </c>
      <c r="AB2582" s="10">
        <f t="shared" si="168"/>
        <v>892820353.55</v>
      </c>
      <c r="AC2582" s="10">
        <f t="shared" si="170"/>
        <v>785371489.73</v>
      </c>
      <c r="AD2582" s="10">
        <f t="shared" si="167"/>
        <v>107448863.82</v>
      </c>
      <c r="AE2582" s="12">
        <f>C2582/(1+0.13)/VLOOKUP(A2582,[1]选股结果!$A$2:$AX$3002,3,FALSE)</f>
        <v>0.8072518901987</v>
      </c>
      <c r="AF2582" s="12">
        <f>(S2582/(1+0.1)+Z2582)/(VLOOKUP(A2582,[1]选股结果!$A$2:$AY$3002,51,FALSE))</f>
        <v>0.869820832606603</v>
      </c>
      <c r="AG2582" s="16"/>
      <c r="AH2582" s="12">
        <f>AD2582/VLOOKUP(A2582,[1]选股结果!$A$2:$AX$3002,35,FALSE)</f>
        <v>0.805378628700123</v>
      </c>
      <c r="AI2582" s="10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S2582/(1+0.13)+Z2582)</f>
        <v>112335144.064248</v>
      </c>
      <c r="AJ2582" s="10">
        <f t="shared" si="169"/>
        <v>-4886280.24424779</v>
      </c>
      <c r="AK2582" s="18">
        <f>AD2582-VLOOKUP(A2582,[2]选股结果!$A$2:$G$4900,7,FALSE)</f>
        <v>107356968.26</v>
      </c>
    </row>
    <row r="2583" spans="1:37">
      <c r="A2583" s="5" t="s">
        <v>5199</v>
      </c>
      <c r="B2583" s="5" t="s">
        <v>5200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/>
      <c r="L2583" s="6">
        <v>0</v>
      </c>
      <c r="M2583" s="6">
        <v>0</v>
      </c>
      <c r="N2583" s="6"/>
      <c r="O2583" s="6">
        <v>0</v>
      </c>
      <c r="P2583" s="6">
        <v>78746787.12</v>
      </c>
      <c r="Q2583" s="6">
        <v>94370178.17</v>
      </c>
      <c r="R2583" s="6"/>
      <c r="S2583" s="6">
        <v>1010196034.8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169763285.89</v>
      </c>
      <c r="AA2583" s="6">
        <v>370852183.11</v>
      </c>
      <c r="AB2583" s="10">
        <f t="shared" si="168"/>
        <v>1602990358.88</v>
      </c>
      <c r="AC2583" s="10">
        <f t="shared" si="170"/>
        <v>1629558290.92</v>
      </c>
      <c r="AD2583" s="10">
        <f t="shared" si="167"/>
        <v>-26567932.04</v>
      </c>
      <c r="AE2583" s="12">
        <f>C2583/(1+0.13)/VLOOKUP(A2583,[1]选股结果!$A$2:$AX$3002,3,FALSE)</f>
        <v>0.942891816739992</v>
      </c>
      <c r="AF2583" s="12">
        <f>(S2583/(1+0.1)+Z2583)/(VLOOKUP(A2583,[1]选股结果!$A$2:$AY$3002,51,FALSE))</f>
        <v>0.855824264549309</v>
      </c>
      <c r="AG2583" s="16"/>
      <c r="AH2583" s="12">
        <f>AD2583/VLOOKUP(A2583,[1]选股结果!$A$2:$AX$3002,35,FALSE)</f>
        <v>-0.186961291366819</v>
      </c>
      <c r="AI2583" s="10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S2583/(1+0.13)+Z2583)</f>
        <v>207691045.381593</v>
      </c>
      <c r="AJ2583" s="10">
        <f t="shared" si="169"/>
        <v>-234258977.421593</v>
      </c>
      <c r="AK2583" s="18">
        <f>AD2583-VLOOKUP(A2583,[2]选股结果!$A$2:$G$4900,7,FALSE)</f>
        <v>-26567932.04</v>
      </c>
    </row>
    <row r="2584" spans="1:37">
      <c r="A2584" s="5" t="s">
        <v>5201</v>
      </c>
      <c r="B2584" s="5" t="s">
        <v>5202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/>
      <c r="L2584" s="6">
        <v>0</v>
      </c>
      <c r="M2584" s="6">
        <v>0</v>
      </c>
      <c r="N2584" s="6"/>
      <c r="O2584" s="6">
        <v>0</v>
      </c>
      <c r="P2584" s="6">
        <v>132728884.55</v>
      </c>
      <c r="Q2584" s="6">
        <v>122360662.2</v>
      </c>
      <c r="R2584" s="6"/>
      <c r="S2584" s="6">
        <v>1522744228.61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401817415.28</v>
      </c>
      <c r="AA2584" s="6">
        <v>290364232.41</v>
      </c>
      <c r="AB2584" s="10">
        <f t="shared" si="168"/>
        <v>2130440655.87</v>
      </c>
      <c r="AC2584" s="10">
        <f t="shared" si="170"/>
        <v>2347654760.85</v>
      </c>
      <c r="AD2584" s="10">
        <f t="shared" si="167"/>
        <v>-217214104.98</v>
      </c>
      <c r="AE2584" s="12">
        <f>C2584/(1+0.13)/VLOOKUP(A2584,[1]选股结果!$A$2:$AX$3002,3,FALSE)</f>
        <v>0.996462553495466</v>
      </c>
      <c r="AF2584" s="12">
        <f>(S2584/(1+0.1)+Z2584)/(VLOOKUP(A2584,[1]选股结果!$A$2:$AY$3002,51,FALSE))</f>
        <v>1.05203393496744</v>
      </c>
      <c r="AG2584" s="16"/>
      <c r="AH2584" s="12">
        <f>AD2584/VLOOKUP(A2584,[1]选股结果!$A$2:$AX$3002,35,FALSE)</f>
        <v>-1.59011064704196</v>
      </c>
      <c r="AI2584" s="10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S2584/(1+0.13)+Z2584)</f>
        <v>-51590907.6666374</v>
      </c>
      <c r="AJ2584" s="10">
        <f t="shared" si="169"/>
        <v>-165623197.313362</v>
      </c>
      <c r="AK2584" s="18">
        <f>AD2584-VLOOKUP(A2584,[2]选股结果!$A$2:$G$4900,7,FALSE)</f>
        <v>-216645349.95</v>
      </c>
    </row>
    <row r="2585" spans="1:37">
      <c r="A2585" s="5" t="s">
        <v>5203</v>
      </c>
      <c r="B2585" s="5" t="s">
        <v>5204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/>
      <c r="L2585" s="6">
        <v>0</v>
      </c>
      <c r="M2585" s="6">
        <v>0</v>
      </c>
      <c r="N2585" s="6"/>
      <c r="O2585" s="6">
        <v>0</v>
      </c>
      <c r="P2585" s="6">
        <v>58676364.01</v>
      </c>
      <c r="Q2585" s="6">
        <v>36040112.62</v>
      </c>
      <c r="R2585" s="6">
        <v>111801218.55</v>
      </c>
      <c r="S2585" s="6">
        <v>899681991.1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404263034.44</v>
      </c>
      <c r="AA2585" s="6">
        <v>90037860.06</v>
      </c>
      <c r="AB2585" s="10">
        <f>C2585+D2585+E2585+F2585+G2585+H2585+I2585+J2585+L2585+M2585+O2585+Q2585+R2585</f>
        <v>1504683097.98</v>
      </c>
      <c r="AC2585" s="10">
        <f t="shared" si="170"/>
        <v>1452659249.61</v>
      </c>
      <c r="AD2585" s="10">
        <f t="shared" si="167"/>
        <v>52023848.3699999</v>
      </c>
      <c r="AE2585" s="12">
        <f>C2585/(1+0.13)/VLOOKUP(A2585,[1]选股结果!$A$2:$AX$3002,3,FALSE)</f>
        <v>0.789322014409335</v>
      </c>
      <c r="AF2585" s="12">
        <f>(S2585/(1+0.1)+Z2585)/(VLOOKUP(A2585,[1]选股结果!$A$2:$AY$3002,51,FALSE))</f>
        <v>0.936932348028618</v>
      </c>
      <c r="AG2585" s="16"/>
      <c r="AH2585" s="12">
        <f>AD2585/VLOOKUP(A2585,[1]选股结果!$A$2:$AX$3002,35,FALSE)</f>
        <v>0.287535824256124</v>
      </c>
      <c r="AI2585" s="10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S2585/(1+0.13)+Z2585)</f>
        <v>103980838.184159</v>
      </c>
      <c r="AJ2585" s="10">
        <f t="shared" si="169"/>
        <v>-51956989.8141592</v>
      </c>
      <c r="AK2585" s="18">
        <f>AD2585-VLOOKUP(A2585,[2]选股结果!$A$2:$G$4900,7,FALSE)</f>
        <v>52025405.1099999</v>
      </c>
    </row>
    <row r="2586" spans="1:37">
      <c r="A2586" s="5" t="s">
        <v>5205</v>
      </c>
      <c r="B2586" s="5" t="s">
        <v>5206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/>
      <c r="L2586" s="6">
        <v>0</v>
      </c>
      <c r="M2586" s="6">
        <v>0</v>
      </c>
      <c r="N2586" s="6"/>
      <c r="O2586" s="6">
        <v>0</v>
      </c>
      <c r="P2586" s="6">
        <v>17298147.64</v>
      </c>
      <c r="Q2586" s="6">
        <v>36548161</v>
      </c>
      <c r="R2586" s="6"/>
      <c r="S2586" s="6">
        <v>400465023.96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99808567.68</v>
      </c>
      <c r="AA2586" s="6">
        <v>49211148.71</v>
      </c>
      <c r="AB2586" s="10">
        <f t="shared" si="168"/>
        <v>492222723.67</v>
      </c>
      <c r="AC2586" s="10">
        <f t="shared" si="170"/>
        <v>566782887.99</v>
      </c>
      <c r="AD2586" s="10">
        <f t="shared" si="167"/>
        <v>-74560164.32</v>
      </c>
      <c r="AE2586" s="12">
        <f>C2586/(1+0.13)/VLOOKUP(A2586,[1]选股结果!$A$2:$AX$3002,3,FALSE)</f>
        <v>1.28427134621046</v>
      </c>
      <c r="AF2586" s="12">
        <f>(S2586/(1+0.1)+Z2586)/(VLOOKUP(A2586,[1]选股结果!$A$2:$AY$3002,51,FALSE))</f>
        <v>1.38825661781337</v>
      </c>
      <c r="AG2586" s="16"/>
      <c r="AH2586" s="12">
        <f>AD2586/VLOOKUP(A2586,[1]选股结果!$A$2:$AX$3002,35,FALSE)</f>
        <v>1.57187798225558</v>
      </c>
      <c r="AI2586" s="10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S2586/(1+0.13)+Z2586)</f>
        <v>-120065553.483274</v>
      </c>
      <c r="AJ2586" s="10">
        <f t="shared" si="169"/>
        <v>45505389.1632745</v>
      </c>
      <c r="AK2586" s="18">
        <f>AD2586-VLOOKUP(A2586,[2]选股结果!$A$2:$G$4900,7,FALSE)</f>
        <v>-74560164.32</v>
      </c>
    </row>
    <row r="2587" spans="1:37">
      <c r="A2587" s="5" t="s">
        <v>5207</v>
      </c>
      <c r="B2587" s="5" t="s">
        <v>5208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/>
      <c r="L2587" s="6">
        <v>0</v>
      </c>
      <c r="M2587" s="6">
        <v>0</v>
      </c>
      <c r="N2587" s="6"/>
      <c r="O2587" s="6">
        <v>0</v>
      </c>
      <c r="P2587" s="6">
        <v>543582806.1</v>
      </c>
      <c r="Q2587" s="6">
        <v>243965640.14</v>
      </c>
      <c r="R2587" s="6"/>
      <c r="S2587" s="6">
        <v>6134542629.31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250209705.37</v>
      </c>
      <c r="AA2587" s="6">
        <v>69452479.29</v>
      </c>
      <c r="AB2587" s="10">
        <f t="shared" si="168"/>
        <v>8624876706.94</v>
      </c>
      <c r="AC2587" s="10">
        <f t="shared" si="170"/>
        <v>6997787620.07</v>
      </c>
      <c r="AD2587" s="10">
        <f t="shared" ref="AD2587:AD2650" si="171">AB2587-AC2587</f>
        <v>1627089086.87</v>
      </c>
      <c r="AE2587" s="12">
        <f>C2587/(1+0.13)/VLOOKUP(A2587,[1]选股结果!$A$2:$AX$3002,3,FALSE)</f>
        <v>0.852087977275597</v>
      </c>
      <c r="AF2587" s="12">
        <f>(S2587/(1+0.1)+Z2587)/(VLOOKUP(A2587,[1]选股结果!$A$2:$AY$3002,51,FALSE))</f>
        <v>0.799272734604407</v>
      </c>
      <c r="AG2587" s="16"/>
      <c r="AH2587" s="12">
        <f>AD2587/VLOOKUP(A2587,[1]选股结果!$A$2:$AX$3002,35,FALSE)</f>
        <v>1.12988474921786</v>
      </c>
      <c r="AI2587" s="10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S2587/(1+0.13)+Z2587)</f>
        <v>1611452433.95</v>
      </c>
      <c r="AJ2587" s="10">
        <f t="shared" si="169"/>
        <v>15636652.920001</v>
      </c>
      <c r="AK2587" s="18">
        <f>AD2587-VLOOKUP(A2587,[2]选股结果!$A$2:$G$4900,7,FALSE)</f>
        <v>2254318167.2</v>
      </c>
    </row>
    <row r="2588" spans="1:37">
      <c r="A2588" s="5" t="s">
        <v>5209</v>
      </c>
      <c r="B2588" s="5" t="s">
        <v>5210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/>
      <c r="L2588" s="6">
        <v>0</v>
      </c>
      <c r="M2588" s="6">
        <v>0</v>
      </c>
      <c r="N2588" s="6"/>
      <c r="O2588" s="6">
        <v>0</v>
      </c>
      <c r="P2588" s="6">
        <v>72330016.9</v>
      </c>
      <c r="Q2588" s="6">
        <v>59673019.79</v>
      </c>
      <c r="R2588" s="6"/>
      <c r="S2588" s="6">
        <v>272718708.75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164317171.11</v>
      </c>
      <c r="AA2588" s="6">
        <v>163229558.17</v>
      </c>
      <c r="AB2588" s="10">
        <f t="shared" si="168"/>
        <v>804319963.66</v>
      </c>
      <c r="AC2588" s="10">
        <f t="shared" si="170"/>
        <v>672595454.93</v>
      </c>
      <c r="AD2588" s="10">
        <f t="shared" si="171"/>
        <v>131724508.73</v>
      </c>
      <c r="AE2588" s="12">
        <f>C2588/(1+0.13)/VLOOKUP(A2588,[1]选股结果!$A$2:$AX$3002,3,FALSE)</f>
        <v>0.802636424151005</v>
      </c>
      <c r="AF2588" s="12">
        <f>(S2588/(1+0.1)+Z2588)/(VLOOKUP(A2588,[1]选股结果!$A$2:$AY$3002,51,FALSE))</f>
        <v>0.693098792445962</v>
      </c>
      <c r="AG2588" s="16"/>
      <c r="AH2588" s="12">
        <f>AD2588/VLOOKUP(A2588,[1]选股结果!$A$2:$AX$3002,35,FALSE)</f>
        <v>0.589056339484906</v>
      </c>
      <c r="AI2588" s="10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S2588/(1+0.13)+Z2588)</f>
        <v>189121681.445752</v>
      </c>
      <c r="AJ2588" s="10">
        <f t="shared" si="169"/>
        <v>-57397172.7157522</v>
      </c>
      <c r="AK2588" s="18">
        <f>AD2588-VLOOKUP(A2588,[2]选股结果!$A$2:$G$4900,7,FALSE)</f>
        <v>131038012.4</v>
      </c>
    </row>
    <row r="2589" spans="1:37">
      <c r="A2589" s="5" t="s">
        <v>5211</v>
      </c>
      <c r="B2589" s="5" t="s">
        <v>5212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/>
      <c r="L2589" s="6">
        <v>0</v>
      </c>
      <c r="M2589" s="6">
        <v>0</v>
      </c>
      <c r="N2589" s="6"/>
      <c r="O2589" s="6">
        <v>0</v>
      </c>
      <c r="P2589" s="6">
        <v>307634741.3</v>
      </c>
      <c r="Q2589" s="6">
        <v>128315992.84</v>
      </c>
      <c r="R2589" s="6"/>
      <c r="S2589" s="6">
        <v>1556754746.46</v>
      </c>
      <c r="T2589" s="6">
        <v>56105000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289587766.94</v>
      </c>
      <c r="AA2589" s="6">
        <v>684251987.5</v>
      </c>
      <c r="AB2589" s="10">
        <f t="shared" si="168"/>
        <v>2394009846.25</v>
      </c>
      <c r="AC2589" s="10">
        <f t="shared" si="170"/>
        <v>2894334242.2</v>
      </c>
      <c r="AD2589" s="10">
        <f t="shared" si="171"/>
        <v>-500324395.95</v>
      </c>
      <c r="AE2589" s="12">
        <f>C2589/(1+0.13)/VLOOKUP(A2589,[1]选股结果!$A$2:$AX$3002,3,FALSE)</f>
        <v>0.741085938648832</v>
      </c>
      <c r="AF2589" s="12">
        <f>(S2589/(1+0.1)+Z2589)/(VLOOKUP(A2589,[1]选股结果!$A$2:$AY$3002,51,FALSE))</f>
        <v>0.69853684051806</v>
      </c>
      <c r="AG2589" s="16"/>
      <c r="AH2589" s="12">
        <f>AD2589/VLOOKUP(A2589,[1]选股结果!$A$2:$AX$3002,35,FALSE)</f>
        <v>-2.70749641336206</v>
      </c>
      <c r="AI2589" s="10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S2589/(1+0.13)+Z2589)</f>
        <v>773310707.596283</v>
      </c>
      <c r="AJ2589" s="10">
        <f t="shared" si="169"/>
        <v>-1273635103.54628</v>
      </c>
      <c r="AK2589" s="18">
        <f>AD2589-VLOOKUP(A2589,[2]选股结果!$A$2:$G$4900,7,FALSE)</f>
        <v>-500256381.44</v>
      </c>
    </row>
    <row r="2590" spans="1:37">
      <c r="A2590" s="5" t="s">
        <v>5213</v>
      </c>
      <c r="B2590" s="5" t="s">
        <v>5214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/>
      <c r="L2590" s="6">
        <v>0</v>
      </c>
      <c r="M2590" s="6">
        <v>0</v>
      </c>
      <c r="N2590" s="6"/>
      <c r="O2590" s="6">
        <v>0</v>
      </c>
      <c r="P2590" s="6">
        <v>359239632.5</v>
      </c>
      <c r="Q2590" s="6">
        <v>136777885.04</v>
      </c>
      <c r="R2590" s="6"/>
      <c r="S2590" s="6">
        <v>930222445.59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227971700.53</v>
      </c>
      <c r="AA2590" s="6">
        <v>164237560</v>
      </c>
      <c r="AB2590" s="10">
        <f t="shared" si="168"/>
        <v>2496435923.19</v>
      </c>
      <c r="AC2590" s="10">
        <f t="shared" si="170"/>
        <v>1681671338.62</v>
      </c>
      <c r="AD2590" s="10">
        <f t="shared" si="171"/>
        <v>814764584.57</v>
      </c>
      <c r="AE2590" s="12">
        <f>C2590/(1+0.13)/VLOOKUP(A2590,[1]选股结果!$A$2:$AX$3002,3,FALSE)</f>
        <v>0.627875615194936</v>
      </c>
      <c r="AF2590" s="12">
        <f>(S2590/(1+0.1)+Z2590)/(VLOOKUP(A2590,[1]选股结果!$A$2:$AY$3002,51,FALSE))</f>
        <v>0.552521833590821</v>
      </c>
      <c r="AG2590" s="16"/>
      <c r="AH2590" s="12">
        <f>AD2590/VLOOKUP(A2590,[1]选股结果!$A$2:$AX$3002,35,FALSE)</f>
        <v>0.730181617788428</v>
      </c>
      <c r="AI2590" s="10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S2590/(1+0.13)+Z2590)</f>
        <v>891964755.548053</v>
      </c>
      <c r="AJ2590" s="10">
        <f t="shared" si="169"/>
        <v>-77200170.9780532</v>
      </c>
      <c r="AK2590" s="18">
        <f>AD2590-VLOOKUP(A2590,[2]选股结果!$A$2:$G$4900,7,FALSE)</f>
        <v>814764584.57</v>
      </c>
    </row>
    <row r="2591" spans="1:37">
      <c r="A2591" s="5" t="s">
        <v>5215</v>
      </c>
      <c r="B2591" s="5" t="s">
        <v>5216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/>
      <c r="L2591" s="6">
        <v>0</v>
      </c>
      <c r="M2591" s="6">
        <v>0</v>
      </c>
      <c r="N2591" s="6"/>
      <c r="O2591" s="6">
        <v>0</v>
      </c>
      <c r="P2591" s="6">
        <v>117362754.23</v>
      </c>
      <c r="Q2591" s="6">
        <v>236878993.91</v>
      </c>
      <c r="R2591" s="6"/>
      <c r="S2591" s="6">
        <v>3250498674.23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173427094.21</v>
      </c>
      <c r="AA2591" s="6">
        <v>158495953.93</v>
      </c>
      <c r="AB2591" s="10">
        <f t="shared" ref="AB2591:AB2654" si="172">C2591+D2591+E2591+F2591+G2591+H2591+I2591+J2591+L2591+M2591+O2591+Q2591</f>
        <v>3779629193.2</v>
      </c>
      <c r="AC2591" s="10">
        <f t="shared" si="170"/>
        <v>3699784476.6</v>
      </c>
      <c r="AD2591" s="10">
        <f t="shared" si="171"/>
        <v>79844716.5999999</v>
      </c>
      <c r="AE2591" s="12">
        <f>C2591/(1+0.13)/VLOOKUP(A2591,[1]选股结果!$A$2:$AX$3002,3,FALSE)</f>
        <v>0.970235456821761</v>
      </c>
      <c r="AF2591" s="12">
        <f>(S2591/(1+0.1)+Z2591)/(VLOOKUP(A2591,[1]选股结果!$A$2:$AY$3002,51,FALSE))</f>
        <v>0.956018714048826</v>
      </c>
      <c r="AG2591" s="16"/>
      <c r="AH2591" s="12">
        <f>AD2591/VLOOKUP(A2591,[1]选股结果!$A$2:$AX$3002,35,FALSE)</f>
        <v>-0.998730546865114</v>
      </c>
      <c r="AI2591" s="10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S2591/(1+0.13)+Z2591)</f>
        <v>222373366.811416</v>
      </c>
      <c r="AJ2591" s="10">
        <f t="shared" si="169"/>
        <v>-142528650.211416</v>
      </c>
      <c r="AK2591" s="18">
        <f>AD2591-VLOOKUP(A2591,[2]选股结果!$A$2:$G$4900,7,FALSE)</f>
        <v>80155215.9599999</v>
      </c>
    </row>
    <row r="2592" spans="1:37">
      <c r="A2592" s="5" t="s">
        <v>5217</v>
      </c>
      <c r="B2592" s="5" t="s">
        <v>5218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/>
      <c r="L2592" s="6">
        <v>0</v>
      </c>
      <c r="M2592" s="6">
        <v>0</v>
      </c>
      <c r="N2592" s="6"/>
      <c r="O2592" s="6">
        <v>0</v>
      </c>
      <c r="P2592" s="6">
        <v>37654739.47</v>
      </c>
      <c r="Q2592" s="6">
        <v>12935221.93</v>
      </c>
      <c r="R2592" s="6"/>
      <c r="S2592" s="6">
        <v>1330495433.27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135636488.72</v>
      </c>
      <c r="AA2592" s="6">
        <v>27724045.59</v>
      </c>
      <c r="AB2592" s="10">
        <f t="shared" si="172"/>
        <v>1257026027.23</v>
      </c>
      <c r="AC2592" s="10">
        <f t="shared" si="170"/>
        <v>1531510707.05</v>
      </c>
      <c r="AD2592" s="10">
        <f t="shared" si="171"/>
        <v>-274484679.82</v>
      </c>
      <c r="AE2592" s="12">
        <f>C2592/(1+0.13)/VLOOKUP(A2592,[1]选股结果!$A$2:$AX$3002,3,FALSE)</f>
        <v>0.624314599453616</v>
      </c>
      <c r="AF2592" s="12">
        <f>(S2592/(1+0.1)+Z2592)/(VLOOKUP(A2592,[1]选股结果!$A$2:$AY$3002,51,FALSE))</f>
        <v>0.826633894303245</v>
      </c>
      <c r="AG2592" s="16"/>
      <c r="AH2592" s="12">
        <f>AD2592/VLOOKUP(A2592,[1]选股结果!$A$2:$AX$3002,35,FALSE)</f>
        <v>-4.43237777616747</v>
      </c>
      <c r="AI2592" s="10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S2592/(1+0.13)+Z2592)</f>
        <v>314229636.435398</v>
      </c>
      <c r="AJ2592" s="10">
        <f t="shared" si="169"/>
        <v>-588714316.255398</v>
      </c>
      <c r="AK2592" s="18">
        <f>AD2592-VLOOKUP(A2592,[2]选股结果!$A$2:$G$4900,7,FALSE)</f>
        <v>-274484679.82</v>
      </c>
    </row>
    <row r="2593" spans="1:37">
      <c r="A2593" s="5" t="s">
        <v>5219</v>
      </c>
      <c r="B2593" s="5" t="s">
        <v>5220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/>
      <c r="L2593" s="6">
        <v>0</v>
      </c>
      <c r="M2593" s="6">
        <v>0</v>
      </c>
      <c r="N2593" s="6"/>
      <c r="O2593" s="6">
        <v>0</v>
      </c>
      <c r="P2593" s="6">
        <v>34803294.96</v>
      </c>
      <c r="Q2593" s="6">
        <v>14109167.89</v>
      </c>
      <c r="R2593" s="6"/>
      <c r="S2593" s="6">
        <v>355714316.47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104275042.77</v>
      </c>
      <c r="AA2593" s="6">
        <v>35034796.58</v>
      </c>
      <c r="AB2593" s="10">
        <f t="shared" si="172"/>
        <v>471429996.22</v>
      </c>
      <c r="AC2593" s="10">
        <f t="shared" si="170"/>
        <v>529827450.78</v>
      </c>
      <c r="AD2593" s="10">
        <f t="shared" si="171"/>
        <v>-58397454.56</v>
      </c>
      <c r="AE2593" s="12">
        <f>C2593/(1+0.13)/VLOOKUP(A2593,[1]选股结果!$A$2:$AX$3002,3,FALSE)</f>
        <v>0.666079421081332</v>
      </c>
      <c r="AF2593" s="12">
        <f>(S2593/(1+0.1)+Z2593)/(VLOOKUP(A2593,[1]选股结果!$A$2:$AY$3002,51,FALSE))</f>
        <v>0.811900368334634</v>
      </c>
      <c r="AG2593" s="16"/>
      <c r="AH2593" s="12">
        <f>AD2593/VLOOKUP(A2593,[1]选股结果!$A$2:$AX$3002,35,FALSE)</f>
        <v>-0.812920913699692</v>
      </c>
      <c r="AI2593" s="10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S2593/(1+0.13)+Z2593)</f>
        <v>107662803.845575</v>
      </c>
      <c r="AJ2593" s="10">
        <f t="shared" si="169"/>
        <v>-166060258.405575</v>
      </c>
      <c r="AK2593" s="18">
        <f>AD2593-VLOOKUP(A2593,[2]选股结果!$A$2:$G$4900,7,FALSE)</f>
        <v>-58608740.04</v>
      </c>
    </row>
    <row r="2594" spans="1:37">
      <c r="A2594" s="5" t="s">
        <v>5221</v>
      </c>
      <c r="B2594" s="5" t="s">
        <v>5222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/>
      <c r="L2594" s="6">
        <v>0</v>
      </c>
      <c r="M2594" s="6">
        <v>0</v>
      </c>
      <c r="N2594" s="6"/>
      <c r="O2594" s="6">
        <v>0</v>
      </c>
      <c r="P2594" s="6">
        <v>45670967.36</v>
      </c>
      <c r="Q2594" s="6">
        <v>45203895.74</v>
      </c>
      <c r="R2594" s="6"/>
      <c r="S2594" s="6">
        <v>1490794216.93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179157879.18</v>
      </c>
      <c r="AA2594" s="6">
        <v>237010403.99</v>
      </c>
      <c r="AB2594" s="10">
        <f t="shared" si="172"/>
        <v>1903945944.22</v>
      </c>
      <c r="AC2594" s="10">
        <f t="shared" si="170"/>
        <v>1952633467.46</v>
      </c>
      <c r="AD2594" s="10">
        <f t="shared" si="171"/>
        <v>-48687523.24</v>
      </c>
      <c r="AE2594" s="12">
        <f>C2594/(1+0.13)/VLOOKUP(A2594,[1]选股结果!$A$2:$AX$3002,3,FALSE)</f>
        <v>0.881974316756571</v>
      </c>
      <c r="AF2594" s="12">
        <f>(S2594/(1+0.1)+Z2594)/(VLOOKUP(A2594,[1]选股结果!$A$2:$AY$3002,51,FALSE))</f>
        <v>0.923930368242621</v>
      </c>
      <c r="AG2594" s="16"/>
      <c r="AH2594" s="12">
        <f>AD2594/VLOOKUP(A2594,[1]选股结果!$A$2:$AX$3002,35,FALSE)</f>
        <v>-0.289250481552735</v>
      </c>
      <c r="AI2594" s="10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S2594/(1+0.13)+Z2594)</f>
        <v>162313851.082831</v>
      </c>
      <c r="AJ2594" s="10">
        <f t="shared" si="169"/>
        <v>-211001374.322831</v>
      </c>
      <c r="AK2594" s="18">
        <f>AD2594-VLOOKUP(A2594,[2]选股结果!$A$2:$G$4900,7,FALSE)</f>
        <v>-49135915.96</v>
      </c>
    </row>
    <row r="2595" spans="1:37">
      <c r="A2595" s="5" t="s">
        <v>5223</v>
      </c>
      <c r="B2595" s="5" t="s">
        <v>5224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/>
      <c r="L2595" s="6">
        <v>0</v>
      </c>
      <c r="M2595" s="6">
        <v>0</v>
      </c>
      <c r="N2595" s="6"/>
      <c r="O2595" s="6">
        <v>0</v>
      </c>
      <c r="P2595" s="6">
        <v>11729347.67</v>
      </c>
      <c r="Q2595" s="6">
        <v>2881298.15</v>
      </c>
      <c r="R2595" s="6"/>
      <c r="S2595" s="6">
        <v>123446392.5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34451804.83</v>
      </c>
      <c r="AA2595" s="6">
        <v>17008277.03</v>
      </c>
      <c r="AB2595" s="10">
        <f t="shared" si="172"/>
        <v>193068869.45</v>
      </c>
      <c r="AC2595" s="10">
        <f t="shared" si="170"/>
        <v>186635822.03</v>
      </c>
      <c r="AD2595" s="10">
        <f t="shared" si="171"/>
        <v>6433047.42000005</v>
      </c>
      <c r="AE2595" s="12">
        <f>C2595/(1+0.13)/VLOOKUP(A2595,[1]选股结果!$A$2:$AX$3002,3,FALSE)</f>
        <v>0.813287027129746</v>
      </c>
      <c r="AF2595" s="12">
        <f>(S2595/(1+0.1)+Z2595)/(VLOOKUP(A2595,[1]选股结果!$A$2:$AY$3002,51,FALSE))</f>
        <v>0.864061124118124</v>
      </c>
      <c r="AG2595" s="16"/>
      <c r="AH2595" s="12">
        <f>AD2595/VLOOKUP(A2595,[1]选股结果!$A$2:$AX$3002,35,FALSE)</f>
        <v>0.221108413137096</v>
      </c>
      <c r="AI2595" s="10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S2595/(1+0.13)+Z2595)</f>
        <v>26055245.9772567</v>
      </c>
      <c r="AJ2595" s="10">
        <f t="shared" si="169"/>
        <v>-19622198.5572566</v>
      </c>
      <c r="AK2595" s="18">
        <f>AD2595-VLOOKUP(A2595,[2]选股结果!$A$2:$G$4900,7,FALSE)</f>
        <v>6433047.42000005</v>
      </c>
    </row>
    <row r="2596" spans="1:37">
      <c r="A2596" s="5" t="s">
        <v>5225</v>
      </c>
      <c r="B2596" s="5" t="s">
        <v>5226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/>
      <c r="L2596" s="6">
        <v>0</v>
      </c>
      <c r="M2596" s="6">
        <v>0</v>
      </c>
      <c r="N2596" s="6"/>
      <c r="O2596" s="6">
        <v>0</v>
      </c>
      <c r="P2596" s="6">
        <v>154982529.33</v>
      </c>
      <c r="Q2596" s="6">
        <v>72157269.87</v>
      </c>
      <c r="R2596" s="6"/>
      <c r="S2596" s="6">
        <v>1304376137.09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297355796.1</v>
      </c>
      <c r="AA2596" s="6">
        <v>193238562.14</v>
      </c>
      <c r="AB2596" s="10">
        <f t="shared" si="172"/>
        <v>1730727809.78</v>
      </c>
      <c r="AC2596" s="10">
        <f t="shared" si="170"/>
        <v>1949953024.66</v>
      </c>
      <c r="AD2596" s="10">
        <f t="shared" si="171"/>
        <v>-219225214.88</v>
      </c>
      <c r="AE2596" s="12">
        <f>C2596/(1+0.13)/VLOOKUP(A2596,[1]选股结果!$A$2:$AX$3002,3,FALSE)</f>
        <v>0.831609183303252</v>
      </c>
      <c r="AF2596" s="12">
        <f>(S2596/(1+0.1)+Z2596)/(VLOOKUP(A2596,[1]选股结果!$A$2:$AY$3002,51,FALSE))</f>
        <v>0.926459206789235</v>
      </c>
      <c r="AG2596" s="16"/>
      <c r="AH2596" s="12">
        <f>AD2596/VLOOKUP(A2596,[1]选股结果!$A$2:$AX$3002,35,FALSE)</f>
        <v>-1.25685059075458</v>
      </c>
      <c r="AI2596" s="10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S2596/(1+0.13)+Z2596)</f>
        <v>149211487.873628</v>
      </c>
      <c r="AJ2596" s="10">
        <f t="shared" si="169"/>
        <v>-368436702.753628</v>
      </c>
      <c r="AK2596" s="18">
        <f>AD2596-VLOOKUP(A2596,[2]选股结果!$A$2:$G$4900,7,FALSE)</f>
        <v>-219424309.7</v>
      </c>
    </row>
    <row r="2597" spans="1:37">
      <c r="A2597" s="5" t="s">
        <v>5227</v>
      </c>
      <c r="B2597" s="5" t="s">
        <v>5228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/>
      <c r="L2597" s="6">
        <v>0</v>
      </c>
      <c r="M2597" s="6">
        <v>0</v>
      </c>
      <c r="N2597" s="6"/>
      <c r="O2597" s="6">
        <v>0</v>
      </c>
      <c r="P2597" s="6">
        <v>47992799.59</v>
      </c>
      <c r="Q2597" s="6">
        <v>27919183.87</v>
      </c>
      <c r="R2597" s="6"/>
      <c r="S2597" s="6">
        <v>839698718.49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124576847.02</v>
      </c>
      <c r="AA2597" s="6">
        <v>39469687.36</v>
      </c>
      <c r="AB2597" s="10">
        <f t="shared" si="172"/>
        <v>1187231077.49</v>
      </c>
      <c r="AC2597" s="10">
        <f t="shared" si="170"/>
        <v>1051738052.46</v>
      </c>
      <c r="AD2597" s="10">
        <f t="shared" si="171"/>
        <v>135493025.03</v>
      </c>
      <c r="AE2597" s="12">
        <f>C2597/(1+0.13)/VLOOKUP(A2597,[1]选股结果!$A$2:$AX$3002,3,FALSE)</f>
        <v>0.651008013656723</v>
      </c>
      <c r="AF2597" s="12">
        <f>(S2597/(1+0.1)+Z2597)/(VLOOKUP(A2597,[1]选股结果!$A$2:$AY$3002,51,FALSE))</f>
        <v>0.638105929078682</v>
      </c>
      <c r="AG2597" s="16"/>
      <c r="AH2597" s="12">
        <f>AD2597/VLOOKUP(A2597,[1]选股结果!$A$2:$AX$3002,35,FALSE)</f>
        <v>0.836093654105552</v>
      </c>
      <c r="AI2597" s="10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S2597/(1+0.13)+Z2597)</f>
        <v>523850320.586902</v>
      </c>
      <c r="AJ2597" s="10">
        <f t="shared" si="169"/>
        <v>-388357295.556903</v>
      </c>
      <c r="AK2597" s="18">
        <f>AD2597-VLOOKUP(A2597,[2]选股结果!$A$2:$G$4900,7,FALSE)</f>
        <v>139796851.74</v>
      </c>
    </row>
    <row r="2598" spans="1:37">
      <c r="A2598" s="5" t="s">
        <v>5229</v>
      </c>
      <c r="B2598" s="5" t="s">
        <v>5230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/>
      <c r="L2598" s="6">
        <v>0</v>
      </c>
      <c r="M2598" s="6">
        <v>0</v>
      </c>
      <c r="N2598" s="6"/>
      <c r="O2598" s="6">
        <v>0</v>
      </c>
      <c r="P2598" s="6">
        <v>25017115.88</v>
      </c>
      <c r="Q2598" s="6">
        <v>10777878.93</v>
      </c>
      <c r="R2598" s="6"/>
      <c r="S2598" s="6">
        <v>711786102.93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246812143.82</v>
      </c>
      <c r="AA2598" s="6">
        <v>123514961.68</v>
      </c>
      <c r="AB2598" s="10">
        <f t="shared" si="172"/>
        <v>1026862458.99</v>
      </c>
      <c r="AC2598" s="10">
        <f t="shared" si="170"/>
        <v>1107130324.31</v>
      </c>
      <c r="AD2598" s="10">
        <f t="shared" si="171"/>
        <v>-80267865.3200003</v>
      </c>
      <c r="AE2598" s="12">
        <f>C2598/(1+0.13)/VLOOKUP(A2598,[1]选股结果!$A$2:$AX$3002,3,FALSE)</f>
        <v>0.892331564528028</v>
      </c>
      <c r="AF2598" s="12">
        <f>(S2598/(1+0.1)+Z2598)/(VLOOKUP(A2598,[1]选股结果!$A$2:$AY$3002,51,FALSE))</f>
        <v>0.908831476263942</v>
      </c>
      <c r="AG2598" s="16"/>
      <c r="AH2598" s="12">
        <f>AD2598/VLOOKUP(A2598,[1]选股结果!$A$2:$AX$3002,35,FALSE)</f>
        <v>1.66888524257742</v>
      </c>
      <c r="AI2598" s="10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S2598/(1+0.13)+Z2598)</f>
        <v>106848795.747257</v>
      </c>
      <c r="AJ2598" s="10">
        <f t="shared" si="169"/>
        <v>-187116661.067257</v>
      </c>
      <c r="AK2598" s="18">
        <f>AD2598-VLOOKUP(A2598,[2]选股结果!$A$2:$G$4900,7,FALSE)</f>
        <v>-80089715.8500003</v>
      </c>
    </row>
    <row r="2599" spans="1:37">
      <c r="A2599" s="5" t="s">
        <v>5231</v>
      </c>
      <c r="B2599" s="5" t="s">
        <v>5232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/>
      <c r="L2599" s="6">
        <v>0</v>
      </c>
      <c r="M2599" s="6">
        <v>0</v>
      </c>
      <c r="N2599" s="6"/>
      <c r="O2599" s="6">
        <v>0</v>
      </c>
      <c r="P2599" s="6">
        <v>355421490.9</v>
      </c>
      <c r="Q2599" s="6">
        <v>96186785.56</v>
      </c>
      <c r="R2599" s="6"/>
      <c r="S2599" s="6">
        <v>679512854.49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268934595.52</v>
      </c>
      <c r="AA2599" s="6">
        <v>435443463.55</v>
      </c>
      <c r="AB2599" s="10">
        <f t="shared" si="172"/>
        <v>2331000354.96</v>
      </c>
      <c r="AC2599" s="10">
        <f t="shared" si="170"/>
        <v>1739312404.46</v>
      </c>
      <c r="AD2599" s="10">
        <f t="shared" si="171"/>
        <v>591687950.5</v>
      </c>
      <c r="AE2599" s="12">
        <f>C2599/(1+0.13)/VLOOKUP(A2599,[1]选股结果!$A$2:$AX$3002,3,FALSE)</f>
        <v>0.977381495484815</v>
      </c>
      <c r="AF2599" s="12">
        <f>(S2599/(1+0.1)+Z2599)/(VLOOKUP(A2599,[1]选股结果!$A$2:$AY$3002,51,FALSE))</f>
        <v>0.664856855647602</v>
      </c>
      <c r="AG2599" s="16"/>
      <c r="AH2599" s="12">
        <f>AD2599/VLOOKUP(A2599,[1]选股结果!$A$2:$AX$3002,35,FALSE)</f>
        <v>1.06822242323943</v>
      </c>
      <c r="AI2599" s="10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S2599/(1+0.13)+Z2599)</f>
        <v>463357355.886814</v>
      </c>
      <c r="AJ2599" s="10">
        <f t="shared" si="169"/>
        <v>128330594.613186</v>
      </c>
      <c r="AK2599" s="18">
        <f>AD2599-VLOOKUP(A2599,[2]选股结果!$A$2:$G$4900,7,FALSE)</f>
        <v>591747008.38</v>
      </c>
    </row>
    <row r="2600" spans="1:37">
      <c r="A2600" s="5" t="s">
        <v>5233</v>
      </c>
      <c r="B2600" s="5" t="s">
        <v>5234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/>
      <c r="L2600" s="6">
        <v>0</v>
      </c>
      <c r="M2600" s="6">
        <v>0</v>
      </c>
      <c r="N2600" s="6"/>
      <c r="O2600" s="6">
        <v>0</v>
      </c>
      <c r="P2600" s="6">
        <v>281926105.6</v>
      </c>
      <c r="Q2600" s="6">
        <v>289884646.72</v>
      </c>
      <c r="R2600" s="6"/>
      <c r="S2600" s="6">
        <v>4611938488.18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432044703.06</v>
      </c>
      <c r="AA2600" s="6">
        <v>377618578.69</v>
      </c>
      <c r="AB2600" s="10">
        <f t="shared" si="172"/>
        <v>6058229395.42</v>
      </c>
      <c r="AC2600" s="10">
        <f t="shared" si="170"/>
        <v>5703527875.53</v>
      </c>
      <c r="AD2600" s="10">
        <f t="shared" si="171"/>
        <v>354701519.889999</v>
      </c>
      <c r="AE2600" s="12">
        <f>C2600/(1+0.13)/VLOOKUP(A2600,[1]选股结果!$A$2:$AX$3002,3,FALSE)</f>
        <v>0.930616962887354</v>
      </c>
      <c r="AF2600" s="12">
        <f>(S2600/(1+0.1)+Z2600)/(VLOOKUP(A2600,[1]选股结果!$A$2:$AY$3002,51,FALSE))</f>
        <v>0.990916796771409</v>
      </c>
      <c r="AG2600" s="16"/>
      <c r="AH2600" s="12">
        <f>AD2600/VLOOKUP(A2600,[1]选股结果!$A$2:$AX$3002,35,FALSE)</f>
        <v>0.586919372272218</v>
      </c>
      <c r="AI2600" s="10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S2600/(1+0.13)+Z2600)</f>
        <v>153702152.555397</v>
      </c>
      <c r="AJ2600" s="10">
        <f t="shared" si="169"/>
        <v>200999367.334602</v>
      </c>
      <c r="AK2600" s="18">
        <f>AD2600-VLOOKUP(A2600,[2]选股结果!$A$2:$G$4900,7,FALSE)</f>
        <v>354672285.889999</v>
      </c>
    </row>
    <row r="2601" spans="1:37">
      <c r="A2601" s="5" t="s">
        <v>5235</v>
      </c>
      <c r="B2601" s="5" t="s">
        <v>5236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/>
      <c r="L2601" s="6">
        <v>0</v>
      </c>
      <c r="M2601" s="6">
        <v>0</v>
      </c>
      <c r="N2601" s="6"/>
      <c r="O2601" s="6">
        <v>0</v>
      </c>
      <c r="P2601" s="6">
        <v>1400330759.48</v>
      </c>
      <c r="Q2601" s="6">
        <v>18198669.24</v>
      </c>
      <c r="R2601" s="6"/>
      <c r="S2601" s="6">
        <v>1108747019.41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284208558.75</v>
      </c>
      <c r="AA2601" s="6">
        <v>355249030.63</v>
      </c>
      <c r="AB2601" s="10">
        <f t="shared" si="172"/>
        <v>3418931490.63</v>
      </c>
      <c r="AC2601" s="10">
        <f t="shared" si="170"/>
        <v>3148535368.27</v>
      </c>
      <c r="AD2601" s="10">
        <f t="shared" si="171"/>
        <v>270396122.36</v>
      </c>
      <c r="AE2601" s="12">
        <f>C2601/(1+0.13)/VLOOKUP(A2601,[1]选股结果!$A$2:$AX$3002,3,FALSE)</f>
        <v>0.829365407863113</v>
      </c>
      <c r="AF2601" s="12">
        <f>(S2601/(1+0.1)+Z2601)/(VLOOKUP(A2601,[1]选股结果!$A$2:$AY$3002,51,FALSE))</f>
        <v>0.597401010407683</v>
      </c>
      <c r="AG2601" s="16"/>
      <c r="AH2601" s="12">
        <f>AD2601/VLOOKUP(A2601,[1]选股结果!$A$2:$AX$3002,35,FALSE)</f>
        <v>0.2351337031609</v>
      </c>
      <c r="AI2601" s="10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S2601/(1+0.13)+Z2601)</f>
        <v>897569273.334778</v>
      </c>
      <c r="AJ2601" s="10">
        <f t="shared" si="169"/>
        <v>-627173150.974779</v>
      </c>
      <c r="AK2601" s="18">
        <f>AD2601-VLOOKUP(A2601,[2]选股结果!$A$2:$G$4900,7,FALSE)</f>
        <v>281813232.31</v>
      </c>
    </row>
    <row r="2602" spans="1:37">
      <c r="A2602" s="5" t="s">
        <v>5237</v>
      </c>
      <c r="B2602" s="5" t="s">
        <v>5238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/>
      <c r="L2602" s="6">
        <v>0</v>
      </c>
      <c r="M2602" s="6">
        <v>0</v>
      </c>
      <c r="N2602" s="6"/>
      <c r="O2602" s="6">
        <v>0</v>
      </c>
      <c r="P2602" s="6">
        <v>59580788.41</v>
      </c>
      <c r="Q2602" s="6">
        <v>85230160</v>
      </c>
      <c r="R2602" s="6"/>
      <c r="S2602" s="6">
        <v>45991279.21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116818997.38</v>
      </c>
      <c r="AA2602" s="6">
        <v>422351724.99</v>
      </c>
      <c r="AB2602" s="10">
        <f t="shared" si="172"/>
        <v>631635693.47</v>
      </c>
      <c r="AC2602" s="10">
        <f t="shared" si="170"/>
        <v>644742789.99</v>
      </c>
      <c r="AD2602" s="10">
        <f t="shared" si="171"/>
        <v>-13107096.52</v>
      </c>
      <c r="AE2602" s="12">
        <f>C2602/(1+0.13)/VLOOKUP(A2602,[1]选股结果!$A$2:$AX$3002,3,FALSE)</f>
        <v>0.810499115484445</v>
      </c>
      <c r="AF2602" s="12">
        <f>(S2602/(1+0.1)+Z2602)/(VLOOKUP(A2602,[1]选股结果!$A$2:$AY$3002,51,FALSE))</f>
        <v>0.330999545943148</v>
      </c>
      <c r="AG2602" s="16"/>
      <c r="AH2602" s="12">
        <f>AD2602/VLOOKUP(A2602,[1]选股结果!$A$2:$AX$3002,35,FALSE)</f>
        <v>-0.105529938638985</v>
      </c>
      <c r="AI2602" s="10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S2602/(1+0.13)+Z2602)</f>
        <v>321723863.721504</v>
      </c>
      <c r="AJ2602" s="10">
        <f t="shared" si="169"/>
        <v>-334830960.241504</v>
      </c>
      <c r="AK2602" s="18">
        <f>AD2602-VLOOKUP(A2602,[2]选股结果!$A$2:$G$4900,7,FALSE)</f>
        <v>-13108517.68</v>
      </c>
    </row>
    <row r="2603" spans="1:37">
      <c r="A2603" s="5" t="s">
        <v>5239</v>
      </c>
      <c r="B2603" s="5" t="s">
        <v>5240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/>
      <c r="L2603" s="6">
        <v>0</v>
      </c>
      <c r="M2603" s="6">
        <v>0</v>
      </c>
      <c r="N2603" s="6"/>
      <c r="O2603" s="6">
        <v>0</v>
      </c>
      <c r="P2603" s="6">
        <v>3486704.56</v>
      </c>
      <c r="Q2603" s="6">
        <v>16053588.84</v>
      </c>
      <c r="R2603" s="6"/>
      <c r="S2603" s="6">
        <v>786348125.19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126510531.55</v>
      </c>
      <c r="AA2603" s="6">
        <v>59897437.22</v>
      </c>
      <c r="AB2603" s="10">
        <f t="shared" si="172"/>
        <v>971921939.04</v>
      </c>
      <c r="AC2603" s="10">
        <f t="shared" si="170"/>
        <v>976242798.52</v>
      </c>
      <c r="AD2603" s="10">
        <f t="shared" si="171"/>
        <v>-4320859.4799999</v>
      </c>
      <c r="AE2603" s="12">
        <f>C2603/(1+0.13)/VLOOKUP(A2603,[1]选股结果!$A$2:$AX$3002,3,FALSE)</f>
        <v>0.921205569915123</v>
      </c>
      <c r="AF2603" s="12">
        <f>(S2603/(1+0.1)+Z2603)/(VLOOKUP(A2603,[1]选股结果!$A$2:$AY$3002,51,FALSE))</f>
        <v>0.963137540473962</v>
      </c>
      <c r="AG2603" s="16"/>
      <c r="AH2603" s="12">
        <f>AD2603/VLOOKUP(A2603,[1]选股结果!$A$2:$AX$3002,35,FALSE)</f>
        <v>-0.353820064189622</v>
      </c>
      <c r="AI2603" s="10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S2603/(1+0.13)+Z2603)</f>
        <v>51180742.6216813</v>
      </c>
      <c r="AJ2603" s="10">
        <f t="shared" si="169"/>
        <v>-55501602.1016812</v>
      </c>
      <c r="AK2603" s="18">
        <f>AD2603-VLOOKUP(A2603,[2]选股结果!$A$2:$G$4900,7,FALSE)</f>
        <v>-3960165.8899999</v>
      </c>
    </row>
    <row r="2604" spans="1:37">
      <c r="A2604" s="5" t="s">
        <v>5241</v>
      </c>
      <c r="B2604" s="5" t="s">
        <v>5242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/>
      <c r="L2604" s="6">
        <v>0</v>
      </c>
      <c r="M2604" s="6">
        <v>0</v>
      </c>
      <c r="N2604" s="6"/>
      <c r="O2604" s="6">
        <v>0</v>
      </c>
      <c r="P2604" s="6">
        <v>140440997.72</v>
      </c>
      <c r="Q2604" s="6">
        <v>43929794.74</v>
      </c>
      <c r="R2604" s="6"/>
      <c r="S2604" s="6">
        <v>1896268434.8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247265520.97</v>
      </c>
      <c r="AA2604" s="6">
        <v>66294901.99</v>
      </c>
      <c r="AB2604" s="10">
        <f t="shared" si="172"/>
        <v>2567133498.91</v>
      </c>
      <c r="AC2604" s="10">
        <f t="shared" si="170"/>
        <v>2350269855.48</v>
      </c>
      <c r="AD2604" s="10">
        <f t="shared" si="171"/>
        <v>216863643.43</v>
      </c>
      <c r="AE2604" s="12">
        <f>C2604/(1+0.13)/VLOOKUP(A2604,[1]选股结果!$A$2:$AX$3002,3,FALSE)</f>
        <v>0.959010008673586</v>
      </c>
      <c r="AF2604" s="12">
        <f>(S2604/(1+0.1)+Z2604)/(VLOOKUP(A2604,[1]选股结果!$A$2:$AY$3002,51,FALSE))</f>
        <v>0.997766732948456</v>
      </c>
      <c r="AG2604" s="16"/>
      <c r="AH2604" s="12">
        <f>AD2604/VLOOKUP(A2604,[1]选股结果!$A$2:$AX$3002,35,FALSE)</f>
        <v>0.667959840664569</v>
      </c>
      <c r="AI2604" s="10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S2604/(1+0.13)+Z2604)</f>
        <v>50178684.4449556</v>
      </c>
      <c r="AJ2604" s="10">
        <f t="shared" si="169"/>
        <v>166684958.985045</v>
      </c>
      <c r="AK2604" s="18">
        <f>AD2604-VLOOKUP(A2604,[2]选股结果!$A$2:$G$4900,7,FALSE)</f>
        <v>216666926.81</v>
      </c>
    </row>
    <row r="2605" spans="1:37">
      <c r="A2605" s="5" t="s">
        <v>5243</v>
      </c>
      <c r="B2605" s="5" t="s">
        <v>5244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/>
      <c r="L2605" s="6">
        <v>0</v>
      </c>
      <c r="M2605" s="6">
        <v>0</v>
      </c>
      <c r="N2605" s="6"/>
      <c r="O2605" s="6">
        <v>0</v>
      </c>
      <c r="P2605" s="6">
        <v>52200482.57</v>
      </c>
      <c r="Q2605" s="6">
        <v>55187216.59</v>
      </c>
      <c r="R2605" s="6"/>
      <c r="S2605" s="6">
        <v>4339975494.32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153754122.83</v>
      </c>
      <c r="AA2605" s="6">
        <v>123318892.97</v>
      </c>
      <c r="AB2605" s="10">
        <f t="shared" si="172"/>
        <v>4763644652.48</v>
      </c>
      <c r="AC2605" s="10">
        <f t="shared" si="170"/>
        <v>4669248992.69</v>
      </c>
      <c r="AD2605" s="10">
        <f t="shared" si="171"/>
        <v>94395659.7900009</v>
      </c>
      <c r="AE2605" s="12">
        <f>C2605/(1+0.13)/VLOOKUP(A2605,[1]选股结果!$A$2:$AX$3002,3,FALSE)</f>
        <v>1.05850314425675</v>
      </c>
      <c r="AF2605" s="12">
        <f>(S2605/(1+0.1)+Z2605)/(VLOOKUP(A2605,[1]选股结果!$A$2:$AY$3002,51,FALSE))</f>
        <v>1.03645310346399</v>
      </c>
      <c r="AG2605" s="16"/>
      <c r="AH2605" s="12">
        <f>AD2605/VLOOKUP(A2605,[1]选股结果!$A$2:$AX$3002,35,FALSE)</f>
        <v>107.842877162338</v>
      </c>
      <c r="AI2605" s="10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S2605/(1+0.13)+Z2605)</f>
        <v>-39426540.0692916</v>
      </c>
      <c r="AJ2605" s="10">
        <f t="shared" si="169"/>
        <v>133822199.859293</v>
      </c>
      <c r="AK2605" s="18">
        <f>AD2605-VLOOKUP(A2605,[2]选股结果!$A$2:$G$4900,7,FALSE)</f>
        <v>94325041.9300009</v>
      </c>
    </row>
    <row r="2606" spans="1:37">
      <c r="A2606" s="5" t="s">
        <v>5245</v>
      </c>
      <c r="B2606" s="5" t="s">
        <v>5246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/>
      <c r="L2606" s="6">
        <v>0</v>
      </c>
      <c r="M2606" s="6">
        <v>0</v>
      </c>
      <c r="N2606" s="6"/>
      <c r="O2606" s="6">
        <v>0</v>
      </c>
      <c r="P2606" s="6">
        <v>67358684.37</v>
      </c>
      <c r="Q2606" s="6">
        <v>139561702.33</v>
      </c>
      <c r="R2606" s="6"/>
      <c r="S2606" s="6">
        <v>1843777791.08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121104125.68</v>
      </c>
      <c r="AA2606" s="6">
        <v>543512012.43</v>
      </c>
      <c r="AB2606" s="10">
        <f t="shared" si="172"/>
        <v>4140822826.38</v>
      </c>
      <c r="AC2606" s="10">
        <f t="shared" si="170"/>
        <v>2575752613.56</v>
      </c>
      <c r="AD2606" s="10">
        <f t="shared" si="171"/>
        <v>1565070212.82</v>
      </c>
      <c r="AE2606" s="12">
        <f>C2606/(1+0.13)/VLOOKUP(A2606,[1]选股结果!$A$2:$AX$3002,3,FALSE)</f>
        <v>0.85783751687261</v>
      </c>
      <c r="AF2606" s="12">
        <f>(S2606/(1+0.1)+Z2606)/(VLOOKUP(A2606,[1]选股结果!$A$2:$AY$3002,51,FALSE))</f>
        <v>0.587247111037608</v>
      </c>
      <c r="AG2606" s="16"/>
      <c r="AH2606" s="12">
        <f>AD2606/VLOOKUP(A2606,[1]选股结果!$A$2:$AX$3002,35,FALSE)</f>
        <v>1.54185957315466</v>
      </c>
      <c r="AI2606" s="10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S2606/(1+0.13)+Z2606)</f>
        <v>1307727250.8023</v>
      </c>
      <c r="AJ2606" s="10">
        <f t="shared" si="169"/>
        <v>257342962.017699</v>
      </c>
      <c r="AK2606" s="18">
        <f>AD2606-VLOOKUP(A2606,[2]选股结果!$A$2:$G$4900,7,FALSE)</f>
        <v>1565070212.82</v>
      </c>
    </row>
    <row r="2607" spans="1:37">
      <c r="A2607" s="5" t="s">
        <v>5247</v>
      </c>
      <c r="B2607" s="5" t="s">
        <v>5248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/>
      <c r="L2607" s="6">
        <v>0</v>
      </c>
      <c r="M2607" s="6">
        <v>0</v>
      </c>
      <c r="N2607" s="6"/>
      <c r="O2607" s="6">
        <v>0</v>
      </c>
      <c r="P2607" s="6">
        <v>82611382.25</v>
      </c>
      <c r="Q2607" s="6">
        <v>112992902.9</v>
      </c>
      <c r="R2607" s="6"/>
      <c r="S2607" s="6">
        <v>3197686367.8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549966898.88</v>
      </c>
      <c r="AA2607" s="6">
        <v>160390500.38</v>
      </c>
      <c r="AB2607" s="10">
        <f t="shared" si="172"/>
        <v>3858594305.53</v>
      </c>
      <c r="AC2607" s="10">
        <f t="shared" si="170"/>
        <v>3990655149.31</v>
      </c>
      <c r="AD2607" s="10">
        <f t="shared" si="171"/>
        <v>-132060843.78</v>
      </c>
      <c r="AE2607" s="12">
        <f>C2607/(1+0.13)/VLOOKUP(A2607,[1]选股结果!$A$2:$AX$3002,3,FALSE)</f>
        <v>0.959237198070066</v>
      </c>
      <c r="AF2607" s="12">
        <f>(S2607/(1+0.1)+Z2607)/(VLOOKUP(A2607,[1]选股结果!$A$2:$AY$3002,51,FALSE))</f>
        <v>1.04941386900637</v>
      </c>
      <c r="AG2607" s="16"/>
      <c r="AH2607" s="12">
        <f>AD2607/VLOOKUP(A2607,[1]选股结果!$A$2:$AX$3002,35,FALSE)</f>
        <v>-0.904539076738562</v>
      </c>
      <c r="AI2607" s="10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S2607/(1+0.13)+Z2607)</f>
        <v>-85601343.9157529</v>
      </c>
      <c r="AJ2607" s="10">
        <f t="shared" si="169"/>
        <v>-46459499.8642473</v>
      </c>
      <c r="AK2607" s="18">
        <f>AD2607-VLOOKUP(A2607,[2]选股结果!$A$2:$G$4900,7,FALSE)</f>
        <v>-132077833.98</v>
      </c>
    </row>
    <row r="2608" spans="1:37">
      <c r="A2608" s="5" t="s">
        <v>5249</v>
      </c>
      <c r="B2608" s="5" t="s">
        <v>5250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/>
      <c r="L2608" s="6">
        <v>0</v>
      </c>
      <c r="M2608" s="6">
        <v>0</v>
      </c>
      <c r="N2608" s="6"/>
      <c r="O2608" s="6">
        <v>0</v>
      </c>
      <c r="P2608" s="6">
        <v>80606137.78</v>
      </c>
      <c r="Q2608" s="6">
        <v>202344212.91</v>
      </c>
      <c r="R2608" s="6"/>
      <c r="S2608" s="6">
        <v>691446759.96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143367676.25</v>
      </c>
      <c r="AA2608" s="6">
        <v>89624520.56</v>
      </c>
      <c r="AB2608" s="10">
        <f t="shared" si="172"/>
        <v>1021469328.64</v>
      </c>
      <c r="AC2608" s="10">
        <f t="shared" si="170"/>
        <v>1005045094.55</v>
      </c>
      <c r="AD2608" s="10">
        <f t="shared" si="171"/>
        <v>16424234.09</v>
      </c>
      <c r="AE2608" s="12">
        <f>C2608/(1+0.13)/VLOOKUP(A2608,[1]选股结果!$A$2:$AX$3002,3,FALSE)</f>
        <v>0.626975008946199</v>
      </c>
      <c r="AF2608" s="12">
        <f>(S2608/(1+0.1)+Z2608)/(VLOOKUP(A2608,[1]选股结果!$A$2:$AY$3002,51,FALSE))</f>
        <v>0.792293946438358</v>
      </c>
      <c r="AG2608" s="16"/>
      <c r="AH2608" s="12">
        <f>AD2608/VLOOKUP(A2608,[1]选股结果!$A$2:$AX$3002,35,FALSE)</f>
        <v>0.0982116698892344</v>
      </c>
      <c r="AI2608" s="10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S2608/(1+0.13)+Z2608)</f>
        <v>219062383.474779</v>
      </c>
      <c r="AJ2608" s="10">
        <f t="shared" si="169"/>
        <v>-202638149.384779</v>
      </c>
      <c r="AK2608" s="18">
        <f>AD2608-VLOOKUP(A2608,[2]选股结果!$A$2:$G$4900,7,FALSE)</f>
        <v>16472508.41</v>
      </c>
    </row>
    <row r="2609" spans="1:37">
      <c r="A2609" s="5" t="s">
        <v>5251</v>
      </c>
      <c r="B2609" s="5" t="s">
        <v>5252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/>
      <c r="L2609" s="6">
        <v>0</v>
      </c>
      <c r="M2609" s="6">
        <v>0</v>
      </c>
      <c r="N2609" s="6"/>
      <c r="O2609" s="6">
        <v>0</v>
      </c>
      <c r="P2609" s="6">
        <v>14747117.86</v>
      </c>
      <c r="Q2609" s="6">
        <v>27856718.53</v>
      </c>
      <c r="R2609" s="6"/>
      <c r="S2609" s="6">
        <v>675059976.39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82483315.07</v>
      </c>
      <c r="AA2609" s="6">
        <v>97483355.58</v>
      </c>
      <c r="AB2609" s="10">
        <f t="shared" si="172"/>
        <v>788500471.08</v>
      </c>
      <c r="AC2609" s="10">
        <f t="shared" si="170"/>
        <v>869773764.9</v>
      </c>
      <c r="AD2609" s="10">
        <f t="shared" si="171"/>
        <v>-81273293.8200002</v>
      </c>
      <c r="AE2609" s="12">
        <f>C2609/(1+0.13)/VLOOKUP(A2609,[1]选股结果!$A$2:$AX$3002,3,FALSE)</f>
        <v>1.14821577144645</v>
      </c>
      <c r="AF2609" s="12">
        <f>(S2609/(1+0.1)+Z2609)/(VLOOKUP(A2609,[1]选股结果!$A$2:$AY$3002,51,FALSE))</f>
        <v>1.17578690613377</v>
      </c>
      <c r="AG2609" s="16"/>
      <c r="AH2609" s="12">
        <f>AD2609/VLOOKUP(A2609,[1]选股结果!$A$2:$AX$3002,35,FALSE)</f>
        <v>-105.75480040581</v>
      </c>
      <c r="AI2609" s="10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S2609/(1+0.13)+Z2609)</f>
        <v>-87789369.5846905</v>
      </c>
      <c r="AJ2609" s="10">
        <f t="shared" si="169"/>
        <v>6516075.76469028</v>
      </c>
      <c r="AK2609" s="18">
        <f>AD2609-VLOOKUP(A2609,[2]选股结果!$A$2:$G$4900,7,FALSE)</f>
        <v>-81754092.5000002</v>
      </c>
    </row>
    <row r="2610" spans="1:37">
      <c r="A2610" s="5" t="s">
        <v>5253</v>
      </c>
      <c r="B2610" s="5" t="s">
        <v>5254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/>
      <c r="L2610" s="6">
        <v>0</v>
      </c>
      <c r="M2610" s="6">
        <v>0</v>
      </c>
      <c r="N2610" s="6"/>
      <c r="O2610" s="6">
        <v>0</v>
      </c>
      <c r="P2610" s="6">
        <v>13222610.34</v>
      </c>
      <c r="Q2610" s="6">
        <v>148884256.24</v>
      </c>
      <c r="R2610" s="6"/>
      <c r="S2610" s="6">
        <v>265827235.28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126743213.97</v>
      </c>
      <c r="AA2610" s="6">
        <v>76187358.22</v>
      </c>
      <c r="AB2610" s="10">
        <f t="shared" si="172"/>
        <v>711201268.74</v>
      </c>
      <c r="AC2610" s="10">
        <f t="shared" si="170"/>
        <v>481980417.81</v>
      </c>
      <c r="AD2610" s="10">
        <f t="shared" si="171"/>
        <v>229220850.93</v>
      </c>
      <c r="AE2610" s="12">
        <f>C2610/(1+0.13)/VLOOKUP(A2610,[1]选股结果!$A$2:$AX$3002,3,FALSE)</f>
        <v>0.390726901412446</v>
      </c>
      <c r="AF2610" s="12">
        <f>(S2610/(1+0.1)+Z2610)/(VLOOKUP(A2610,[1]选股结果!$A$2:$AY$3002,51,FALSE))</f>
        <v>0.306068442817242</v>
      </c>
      <c r="AG2610" s="16"/>
      <c r="AH2610" s="12">
        <f>AD2610/VLOOKUP(A2610,[1]选股结果!$A$2:$AX$3002,35,FALSE)</f>
        <v>-1.07578982788447</v>
      </c>
      <c r="AI2610" s="10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S2610/(1+0.13)+Z2610)</f>
        <v>841677963.454248</v>
      </c>
      <c r="AJ2610" s="10">
        <f t="shared" si="169"/>
        <v>-612457112.524248</v>
      </c>
      <c r="AK2610" s="18">
        <f>AD2610-VLOOKUP(A2610,[2]选股结果!$A$2:$G$4900,7,FALSE)</f>
        <v>228972391.8</v>
      </c>
    </row>
    <row r="2611" spans="1:37">
      <c r="A2611" s="5" t="s">
        <v>5255</v>
      </c>
      <c r="B2611" s="5" t="s">
        <v>5256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/>
      <c r="L2611" s="6">
        <v>0</v>
      </c>
      <c r="M2611" s="6">
        <v>0</v>
      </c>
      <c r="N2611" s="6"/>
      <c r="O2611" s="6">
        <v>0</v>
      </c>
      <c r="P2611" s="6">
        <v>336370801.47</v>
      </c>
      <c r="Q2611" s="6">
        <v>59335619.38</v>
      </c>
      <c r="R2611" s="6"/>
      <c r="S2611" s="6">
        <v>1046478917.19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329997403.51</v>
      </c>
      <c r="AA2611" s="6">
        <v>1246701763.29</v>
      </c>
      <c r="AB2611" s="10">
        <f t="shared" si="172"/>
        <v>3431536140.38</v>
      </c>
      <c r="AC2611" s="10">
        <f t="shared" si="170"/>
        <v>2959548885.46</v>
      </c>
      <c r="AD2611" s="10">
        <f t="shared" si="171"/>
        <v>471987254.92</v>
      </c>
      <c r="AE2611" s="12">
        <f>C2611/(1+0.13)/VLOOKUP(A2611,[1]选股结果!$A$2:$AX$3002,3,FALSE)</f>
        <v>0.990703430919844</v>
      </c>
      <c r="AF2611" s="12">
        <f>(S2611/(1+0.1)+Z2611)/(VLOOKUP(A2611,[1]选股结果!$A$2:$AY$3002,51,FALSE))</f>
        <v>0.497916145818907</v>
      </c>
      <c r="AG2611" s="16"/>
      <c r="AH2611" s="12">
        <f>AD2611/VLOOKUP(A2611,[1]选股结果!$A$2:$AX$3002,35,FALSE)</f>
        <v>1.41146491685922</v>
      </c>
      <c r="AI2611" s="10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S2611/(1+0.13)+Z2611)</f>
        <v>1317324024.58372</v>
      </c>
      <c r="AJ2611" s="10">
        <f t="shared" si="169"/>
        <v>-845336769.663716</v>
      </c>
      <c r="AK2611" s="18">
        <f>AD2611-VLOOKUP(A2611,[2]选股结果!$A$2:$G$4900,7,FALSE)</f>
        <v>471985838.64</v>
      </c>
    </row>
    <row r="2612" spans="1:37">
      <c r="A2612" s="5" t="s">
        <v>5257</v>
      </c>
      <c r="B2612" s="5" t="s">
        <v>5258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/>
      <c r="L2612" s="6">
        <v>0</v>
      </c>
      <c r="M2612" s="6">
        <v>0</v>
      </c>
      <c r="N2612" s="6"/>
      <c r="O2612" s="6">
        <v>0</v>
      </c>
      <c r="P2612" s="6">
        <v>303289138.72</v>
      </c>
      <c r="Q2612" s="6">
        <v>212646377.61</v>
      </c>
      <c r="R2612" s="6"/>
      <c r="S2612" s="6">
        <v>4476165900.2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139532485.29</v>
      </c>
      <c r="AA2612" s="6">
        <v>444176893.37</v>
      </c>
      <c r="AB2612" s="10">
        <f t="shared" si="172"/>
        <v>5192096710.26</v>
      </c>
      <c r="AC2612" s="10">
        <f t="shared" si="170"/>
        <v>5363164417.58</v>
      </c>
      <c r="AD2612" s="10">
        <f t="shared" si="171"/>
        <v>-171067707.320001</v>
      </c>
      <c r="AE2612" s="12">
        <f>C2612/(1+0.13)/VLOOKUP(A2612,[1]选股结果!$A$2:$AX$3002,3,FALSE)</f>
        <v>0.763275672347117</v>
      </c>
      <c r="AF2612" s="12">
        <f>(S2612/(1+0.1)+Z2612)/(VLOOKUP(A2612,[1]选股结果!$A$2:$AY$3002,51,FALSE))</f>
        <v>0.917714509301192</v>
      </c>
      <c r="AG2612" s="16"/>
      <c r="AH2612" s="12">
        <f>AD2612/VLOOKUP(A2612,[1]选股结果!$A$2:$AX$3002,35,FALSE)</f>
        <v>-0.179500751808756</v>
      </c>
      <c r="AI2612" s="10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S2612/(1+0.13)+Z2612)</f>
        <v>485406373.551062</v>
      </c>
      <c r="AJ2612" s="10">
        <f t="shared" si="169"/>
        <v>-656474080.871062</v>
      </c>
      <c r="AK2612" s="18">
        <f>AD2612-VLOOKUP(A2612,[2]选股结果!$A$2:$G$4900,7,FALSE)</f>
        <v>-171096697.280001</v>
      </c>
    </row>
    <row r="2613" spans="1:37">
      <c r="A2613" s="5" t="s">
        <v>5259</v>
      </c>
      <c r="B2613" s="5" t="s">
        <v>5260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/>
      <c r="L2613" s="6">
        <v>0</v>
      </c>
      <c r="M2613" s="6">
        <v>0</v>
      </c>
      <c r="N2613" s="6"/>
      <c r="O2613" s="6">
        <v>0</v>
      </c>
      <c r="P2613" s="6">
        <v>38911284.95</v>
      </c>
      <c r="Q2613" s="6">
        <v>9942134.57</v>
      </c>
      <c r="R2613" s="6"/>
      <c r="S2613" s="6">
        <v>219778205.61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60003865.5</v>
      </c>
      <c r="AA2613" s="6">
        <v>25834197.4</v>
      </c>
      <c r="AB2613" s="10">
        <f t="shared" si="172"/>
        <v>444041143.93</v>
      </c>
      <c r="AC2613" s="10">
        <f t="shared" si="170"/>
        <v>344527553.46</v>
      </c>
      <c r="AD2613" s="10">
        <f t="shared" si="171"/>
        <v>99513590.47</v>
      </c>
      <c r="AE2613" s="12">
        <f>C2613/(1+0.13)/VLOOKUP(A2613,[1]选股结果!$A$2:$AX$3002,3,FALSE)</f>
        <v>0.646083944326572</v>
      </c>
      <c r="AF2613" s="12">
        <f>(S2613/(1+0.1)+Z2613)/(VLOOKUP(A2613,[1]选股结果!$A$2:$AY$3002,51,FALSE))</f>
        <v>0.505181818145262</v>
      </c>
      <c r="AG2613" s="16"/>
      <c r="AH2613" s="12">
        <f>AD2613/VLOOKUP(A2613,[1]选股结果!$A$2:$AX$3002,35,FALSE)</f>
        <v>1.20470083830746</v>
      </c>
      <c r="AI2613" s="10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S2613/(1+0.13)+Z2613)</f>
        <v>259776859.634513</v>
      </c>
      <c r="AJ2613" s="10">
        <f t="shared" si="169"/>
        <v>-160263269.164513</v>
      </c>
      <c r="AK2613" s="18">
        <f>AD2613-VLOOKUP(A2613,[2]选股结果!$A$2:$G$4900,7,FALSE)</f>
        <v>99472254.99</v>
      </c>
    </row>
    <row r="2614" spans="1:37">
      <c r="A2614" s="5" t="s">
        <v>5261</v>
      </c>
      <c r="B2614" s="5" t="s">
        <v>5262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/>
      <c r="L2614" s="6">
        <v>0</v>
      </c>
      <c r="M2614" s="6">
        <v>0</v>
      </c>
      <c r="N2614" s="6"/>
      <c r="O2614" s="6">
        <v>0</v>
      </c>
      <c r="P2614" s="6">
        <v>143497679</v>
      </c>
      <c r="Q2614" s="6">
        <v>35013388</v>
      </c>
      <c r="R2614" s="6"/>
      <c r="S2614" s="6">
        <v>593069662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392661179</v>
      </c>
      <c r="AA2614" s="6">
        <v>218863366</v>
      </c>
      <c r="AB2614" s="10">
        <f t="shared" si="172"/>
        <v>1380537893</v>
      </c>
      <c r="AC2614" s="10">
        <f t="shared" si="170"/>
        <v>1348091886</v>
      </c>
      <c r="AD2614" s="10">
        <f t="shared" si="171"/>
        <v>32446007</v>
      </c>
      <c r="AE2614" s="12">
        <f>C2614/(1+0.13)/VLOOKUP(A2614,[1]选股结果!$A$2:$AX$3002,3,FALSE)</f>
        <v>0.830612462531154</v>
      </c>
      <c r="AF2614" s="12">
        <f>(S2614/(1+0.1)+Z2614)/(VLOOKUP(A2614,[1]选股结果!$A$2:$AY$3002,51,FALSE))</f>
        <v>0.66906961639177</v>
      </c>
      <c r="AG2614" s="16"/>
      <c r="AH2614" s="12">
        <f>AD2614/VLOOKUP(A2614,[1]选股结果!$A$2:$AX$3002,35,FALSE)</f>
        <v>3.04155728524338</v>
      </c>
      <c r="AI2614" s="10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S2614/(1+0.13)+Z2614)</f>
        <v>475201644.150442</v>
      </c>
      <c r="AJ2614" s="10">
        <f t="shared" si="169"/>
        <v>-442755637.150442</v>
      </c>
      <c r="AK2614" s="18">
        <f>AD2614-VLOOKUP(A2614,[2]选股结果!$A$2:$G$4900,7,FALSE)</f>
        <v>32295931</v>
      </c>
    </row>
    <row r="2615" spans="1:37">
      <c r="A2615" s="5" t="s">
        <v>5263</v>
      </c>
      <c r="B2615" s="5" t="s">
        <v>5264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/>
      <c r="L2615" s="6">
        <v>0</v>
      </c>
      <c r="M2615" s="6">
        <v>0</v>
      </c>
      <c r="N2615" s="6"/>
      <c r="O2615" s="6">
        <v>0</v>
      </c>
      <c r="P2615" s="6">
        <v>178881149.63</v>
      </c>
      <c r="Q2615" s="6">
        <v>69109882.23</v>
      </c>
      <c r="R2615" s="6"/>
      <c r="S2615" s="6">
        <v>20587592838.43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737006518.35</v>
      </c>
      <c r="AA2615" s="6">
        <v>623104028.26</v>
      </c>
      <c r="AB2615" s="10">
        <f t="shared" si="172"/>
        <v>21880826284.08</v>
      </c>
      <c r="AC2615" s="10">
        <f t="shared" si="170"/>
        <v>22126584534.67</v>
      </c>
      <c r="AD2615" s="10">
        <f t="shared" si="171"/>
        <v>-245758250.59</v>
      </c>
      <c r="AE2615" s="12">
        <f>C2615/(1+0.13)/VLOOKUP(A2615,[1]选股结果!$A$2:$AX$3002,3,FALSE)</f>
        <v>0.886924262660196</v>
      </c>
      <c r="AF2615" s="12">
        <f>(S2615/(1+0.1)+Z2615)/(VLOOKUP(A2615,[1]选股结果!$A$2:$AY$3002,51,FALSE))</f>
        <v>0.910714953275584</v>
      </c>
      <c r="AG2615" s="16"/>
      <c r="AH2615" s="12">
        <f>AD2615/VLOOKUP(A2615,[1]选股结果!$A$2:$AX$3002,35,FALSE)</f>
        <v>5.962284162082</v>
      </c>
      <c r="AI2615" s="10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S2615/(1+0.13)+Z2615)</f>
        <v>2404025989.25478</v>
      </c>
      <c r="AJ2615" s="10">
        <f t="shared" si="169"/>
        <v>-2649784239.84478</v>
      </c>
      <c r="AK2615" s="18">
        <f>AD2615-VLOOKUP(A2615,[2]选股结果!$A$2:$G$4900,7,FALSE)</f>
        <v>-248524678.83</v>
      </c>
    </row>
    <row r="2616" spans="1:37">
      <c r="A2616" s="5" t="s">
        <v>5265</v>
      </c>
      <c r="B2616" s="5" t="s">
        <v>5266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/>
      <c r="L2616" s="6">
        <v>0</v>
      </c>
      <c r="M2616" s="6">
        <v>0</v>
      </c>
      <c r="N2616" s="6"/>
      <c r="O2616" s="6">
        <v>0</v>
      </c>
      <c r="P2616" s="6">
        <v>28639605.09</v>
      </c>
      <c r="Q2616" s="6">
        <v>27097507.09</v>
      </c>
      <c r="R2616" s="6"/>
      <c r="S2616" s="6">
        <v>1726768626.69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292099321.27</v>
      </c>
      <c r="AA2616" s="6">
        <v>311805854.94</v>
      </c>
      <c r="AB2616" s="10">
        <f t="shared" si="172"/>
        <v>2152838637.91</v>
      </c>
      <c r="AC2616" s="10">
        <f t="shared" si="170"/>
        <v>2359313407.99</v>
      </c>
      <c r="AD2616" s="10">
        <f t="shared" si="171"/>
        <v>-206474770.08</v>
      </c>
      <c r="AE2616" s="12">
        <f>C2616/(1+0.13)/VLOOKUP(A2616,[1]选股结果!$A$2:$AX$3002,3,FALSE)</f>
        <v>0.863832856896935</v>
      </c>
      <c r="AF2616" s="12">
        <f>(S2616/(1+0.1)+Z2616)/(VLOOKUP(A2616,[1]选股结果!$A$2:$AY$3002,51,FALSE))</f>
        <v>0.982835007583207</v>
      </c>
      <c r="AG2616" s="16"/>
      <c r="AH2616" s="12">
        <f>AD2616/VLOOKUP(A2616,[1]选股结果!$A$2:$AX$3002,35,FALSE)</f>
        <v>-0.851048632655525</v>
      </c>
      <c r="AI2616" s="10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S2616/(1+0.13)+Z2616)</f>
        <v>74193304.1207962</v>
      </c>
      <c r="AJ2616" s="10">
        <f t="shared" si="169"/>
        <v>-280668074.200797</v>
      </c>
      <c r="AK2616" s="18">
        <f>AD2616-VLOOKUP(A2616,[2]选股结果!$A$2:$G$4900,7,FALSE)</f>
        <v>-207159349.26</v>
      </c>
    </row>
    <row r="2617" spans="1:37">
      <c r="A2617" s="5" t="s">
        <v>5267</v>
      </c>
      <c r="B2617" s="5" t="s">
        <v>5268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/>
      <c r="L2617" s="6">
        <v>0</v>
      </c>
      <c r="M2617" s="6">
        <v>0</v>
      </c>
      <c r="N2617" s="6"/>
      <c r="O2617" s="6">
        <v>0</v>
      </c>
      <c r="P2617" s="6">
        <v>123456335.61</v>
      </c>
      <c r="Q2617" s="6">
        <v>37266422.25</v>
      </c>
      <c r="R2617" s="6"/>
      <c r="S2617" s="6">
        <v>2855954216.66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675649418.52</v>
      </c>
      <c r="AA2617" s="6">
        <v>259523853.95</v>
      </c>
      <c r="AB2617" s="10">
        <f t="shared" si="172"/>
        <v>3650379641.96</v>
      </c>
      <c r="AC2617" s="10">
        <f t="shared" si="170"/>
        <v>3914583824.74</v>
      </c>
      <c r="AD2617" s="10">
        <f t="shared" si="171"/>
        <v>-264204182.78</v>
      </c>
      <c r="AE2617" s="12">
        <f>C2617/(1+0.13)/VLOOKUP(A2617,[1]选股结果!$A$2:$AX$3002,3,FALSE)</f>
        <v>0.749643630896122</v>
      </c>
      <c r="AF2617" s="12">
        <f>(S2617/(1+0.1)+Z2617)/(VLOOKUP(A2617,[1]选股结果!$A$2:$AY$3002,51,FALSE))</f>
        <v>0.82965649138475</v>
      </c>
      <c r="AG2617" s="16"/>
      <c r="AH2617" s="12">
        <f>AD2617/VLOOKUP(A2617,[1]选股结果!$A$2:$AX$3002,35,FALSE)</f>
        <v>-1.29563069003668</v>
      </c>
      <c r="AI2617" s="10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S2617/(1+0.13)+Z2617)</f>
        <v>740723916.881505</v>
      </c>
      <c r="AJ2617" s="10">
        <f t="shared" si="169"/>
        <v>-1004928099.6615</v>
      </c>
      <c r="AK2617" s="18">
        <f>AD2617-VLOOKUP(A2617,[2]选股结果!$A$2:$G$4900,7,FALSE)</f>
        <v>-263936435.3</v>
      </c>
    </row>
    <row r="2618" spans="1:37">
      <c r="A2618" s="5" t="s">
        <v>5269</v>
      </c>
      <c r="B2618" s="5" t="s">
        <v>5270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/>
      <c r="L2618" s="6">
        <v>0</v>
      </c>
      <c r="M2618" s="6">
        <v>0</v>
      </c>
      <c r="N2618" s="6"/>
      <c r="O2618" s="6">
        <v>0</v>
      </c>
      <c r="P2618" s="6">
        <v>257094638.27</v>
      </c>
      <c r="Q2618" s="6">
        <v>40640470.21</v>
      </c>
      <c r="R2618" s="6"/>
      <c r="S2618" s="6">
        <v>7011078429.12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244190679.26</v>
      </c>
      <c r="AA2618" s="6">
        <v>83243302.46</v>
      </c>
      <c r="AB2618" s="10">
        <f t="shared" si="172"/>
        <v>7257107634.28</v>
      </c>
      <c r="AC2618" s="10">
        <f t="shared" si="170"/>
        <v>7595607049.11</v>
      </c>
      <c r="AD2618" s="10">
        <f t="shared" si="171"/>
        <v>-338499414.830001</v>
      </c>
      <c r="AE2618" s="12">
        <f>C2618/(1+0.13)/VLOOKUP(A2618,[1]选股结果!$A$2:$AX$3002,3,FALSE)</f>
        <v>0.966394437406104</v>
      </c>
      <c r="AF2618" s="12">
        <f>(S2618/(1+0.1)+Z2618)/(VLOOKUP(A2618,[1]选股结果!$A$2:$AY$3002,51,FALSE))</f>
        <v>1.15633049243285</v>
      </c>
      <c r="AG2618" s="16"/>
      <c r="AH2618" s="12">
        <f>AD2618/VLOOKUP(A2618,[1]选股结果!$A$2:$AX$3002,35,FALSE)</f>
        <v>-0.599338559671791</v>
      </c>
      <c r="AI2618" s="10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S2618/(1+0.13)+Z2618)</f>
        <v>-725495529.261948</v>
      </c>
      <c r="AJ2618" s="10">
        <f t="shared" si="169"/>
        <v>386996114.431947</v>
      </c>
      <c r="AK2618" s="18">
        <f>AD2618-VLOOKUP(A2618,[2]选股结果!$A$2:$G$4900,7,FALSE)</f>
        <v>-338466677.390001</v>
      </c>
    </row>
    <row r="2619" spans="1:37">
      <c r="A2619" s="5" t="s">
        <v>5271</v>
      </c>
      <c r="B2619" s="5" t="s">
        <v>5272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/>
      <c r="L2619" s="6">
        <v>0</v>
      </c>
      <c r="M2619" s="6">
        <v>0</v>
      </c>
      <c r="N2619" s="6"/>
      <c r="O2619" s="6">
        <v>0</v>
      </c>
      <c r="P2619" s="6">
        <v>223918597.86</v>
      </c>
      <c r="Q2619" s="6">
        <v>131626063.42</v>
      </c>
      <c r="R2619" s="6"/>
      <c r="S2619" s="6">
        <v>23011712477.94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127202615.74</v>
      </c>
      <c r="AA2619" s="6">
        <v>979228981.45</v>
      </c>
      <c r="AB2619" s="10">
        <f t="shared" si="172"/>
        <v>24998753636.73</v>
      </c>
      <c r="AC2619" s="10">
        <f t="shared" si="170"/>
        <v>24342062672.99</v>
      </c>
      <c r="AD2619" s="10">
        <f t="shared" si="171"/>
        <v>656690963.739998</v>
      </c>
      <c r="AE2619" s="12">
        <f>C2619/(1+0.13)/VLOOKUP(A2619,[1]选股结果!$A$2:$AX$3002,3,FALSE)</f>
        <v>0.937437763386072</v>
      </c>
      <c r="AF2619" s="12">
        <f>(S2619/(1+0.1)+Z2619)/(VLOOKUP(A2619,[1]选股结果!$A$2:$AY$3002,51,FALSE))</f>
        <v>0.917052161685068</v>
      </c>
      <c r="AG2619" s="16"/>
      <c r="AH2619" s="12">
        <f>AD2619/VLOOKUP(A2619,[1]选股结果!$A$2:$AX$3002,35,FALSE)</f>
        <v>1.65349758824777</v>
      </c>
      <c r="AI2619" s="10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S2619/(1+0.13)+Z2619)</f>
        <v>2459097918.60939</v>
      </c>
      <c r="AJ2619" s="10">
        <f t="shared" si="169"/>
        <v>-1802406954.86939</v>
      </c>
      <c r="AK2619" s="18">
        <f>AD2619-VLOOKUP(A2619,[2]选股结果!$A$2:$G$4900,7,FALSE)</f>
        <v>656670685.259998</v>
      </c>
    </row>
    <row r="2620" spans="1:37">
      <c r="A2620" s="5" t="s">
        <v>5273</v>
      </c>
      <c r="B2620" s="5" t="s">
        <v>5274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/>
      <c r="L2620" s="6">
        <v>0</v>
      </c>
      <c r="M2620" s="6">
        <v>0</v>
      </c>
      <c r="N2620" s="6"/>
      <c r="O2620" s="6">
        <v>0</v>
      </c>
      <c r="P2620" s="6">
        <v>42653418.03</v>
      </c>
      <c r="Q2620" s="6">
        <v>27913563.26</v>
      </c>
      <c r="R2620" s="6"/>
      <c r="S2620" s="6">
        <v>368095624.96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148923024.99</v>
      </c>
      <c r="AA2620" s="6">
        <v>138099164.27</v>
      </c>
      <c r="AB2620" s="10">
        <f t="shared" si="172"/>
        <v>668993030.11</v>
      </c>
      <c r="AC2620" s="10">
        <f t="shared" si="170"/>
        <v>697771232.25</v>
      </c>
      <c r="AD2620" s="10">
        <f t="shared" si="171"/>
        <v>-28778202.14</v>
      </c>
      <c r="AE2620" s="12">
        <f>C2620/(1+0.13)/VLOOKUP(A2620,[1]选股结果!$A$2:$AX$3002,3,FALSE)</f>
        <v>0.946667583243228</v>
      </c>
      <c r="AF2620" s="12">
        <f>(S2620/(1+0.1)+Z2620)/(VLOOKUP(A2620,[1]选股结果!$A$2:$AY$3002,51,FALSE))</f>
        <v>0.798699684432438</v>
      </c>
      <c r="AG2620" s="16"/>
      <c r="AH2620" s="12">
        <f>AD2620/VLOOKUP(A2620,[1]选股结果!$A$2:$AX$3002,35,FALSE)</f>
        <v>3.71909039136979</v>
      </c>
      <c r="AI2620" s="10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S2620/(1+0.13)+Z2620)</f>
        <v>130756958.327434</v>
      </c>
      <c r="AJ2620" s="10">
        <f t="shared" si="169"/>
        <v>-159535160.467434</v>
      </c>
      <c r="AK2620" s="18">
        <f>AD2620-VLOOKUP(A2620,[2]选股结果!$A$2:$G$4900,7,FALSE)</f>
        <v>-28673891.99</v>
      </c>
    </row>
    <row r="2621" spans="1:37">
      <c r="A2621" s="5" t="s">
        <v>5275</v>
      </c>
      <c r="B2621" s="5" t="s">
        <v>5276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/>
      <c r="L2621" s="6">
        <v>0</v>
      </c>
      <c r="M2621" s="6">
        <v>0</v>
      </c>
      <c r="N2621" s="6"/>
      <c r="O2621" s="6">
        <v>0</v>
      </c>
      <c r="P2621" s="6">
        <v>62066951.03</v>
      </c>
      <c r="Q2621" s="6">
        <v>235811511.85</v>
      </c>
      <c r="R2621" s="6"/>
      <c r="S2621" s="6">
        <v>829414971.09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80790303.57</v>
      </c>
      <c r="AA2621" s="6">
        <v>191681847.6</v>
      </c>
      <c r="AB2621" s="10">
        <f t="shared" si="172"/>
        <v>1085850668.6</v>
      </c>
      <c r="AC2621" s="10">
        <f t="shared" si="170"/>
        <v>1163954073.29</v>
      </c>
      <c r="AD2621" s="10">
        <f t="shared" si="171"/>
        <v>-78103404.6900001</v>
      </c>
      <c r="AE2621" s="12">
        <f>C2621/(1+0.13)/VLOOKUP(A2621,[1]选股结果!$A$2:$AX$3002,3,FALSE)</f>
        <v>0.930926656647161</v>
      </c>
      <c r="AF2621" s="12">
        <f>(S2621/(1+0.1)+Z2621)/(VLOOKUP(A2621,[1]选股结果!$A$2:$AY$3002,51,FALSE))</f>
        <v>1.07694898357073</v>
      </c>
      <c r="AG2621" s="16"/>
      <c r="AH2621" s="12">
        <f>AD2621/VLOOKUP(A2621,[1]选股结果!$A$2:$AX$3002,35,FALSE)</f>
        <v>-1.89031195567038</v>
      </c>
      <c r="AI2621" s="10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S2621/(1+0.13)+Z2621)</f>
        <v>-39629437.8271685</v>
      </c>
      <c r="AJ2621" s="10">
        <f t="shared" si="169"/>
        <v>-38473966.8628316</v>
      </c>
      <c r="AK2621" s="18">
        <f>AD2621-VLOOKUP(A2621,[2]选股结果!$A$2:$G$4900,7,FALSE)</f>
        <v>-80574910.6200001</v>
      </c>
    </row>
    <row r="2622" spans="1:37">
      <c r="A2622" s="5" t="s">
        <v>5277</v>
      </c>
      <c r="B2622" s="5" t="s">
        <v>5278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/>
      <c r="L2622" s="6">
        <v>0</v>
      </c>
      <c r="M2622" s="6">
        <v>0</v>
      </c>
      <c r="N2622" s="6"/>
      <c r="O2622" s="6">
        <v>0</v>
      </c>
      <c r="P2622" s="6">
        <v>26357955.21</v>
      </c>
      <c r="Q2622" s="6">
        <v>28290788.27</v>
      </c>
      <c r="R2622" s="6"/>
      <c r="S2622" s="6">
        <v>522757449.1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95220899.21</v>
      </c>
      <c r="AA2622" s="6">
        <v>62752268.7</v>
      </c>
      <c r="AB2622" s="10">
        <f t="shared" si="172"/>
        <v>731714000.63</v>
      </c>
      <c r="AC2622" s="10">
        <f t="shared" si="170"/>
        <v>707088572.22</v>
      </c>
      <c r="AD2622" s="10">
        <f t="shared" si="171"/>
        <v>24625428.4099998</v>
      </c>
      <c r="AE2622" s="12">
        <f>C2622/(1+0.13)/VLOOKUP(A2622,[1]选股结果!$A$2:$AX$3002,3,FALSE)</f>
        <v>0.949041811096721</v>
      </c>
      <c r="AF2622" s="12">
        <f>(S2622/(1+0.1)+Z2622)/(VLOOKUP(A2622,[1]选股结果!$A$2:$AY$3002,51,FALSE))</f>
        <v>0.986711977722158</v>
      </c>
      <c r="AG2622" s="16"/>
      <c r="AH2622" s="12">
        <f>AD2622/VLOOKUP(A2622,[1]选股结果!$A$2:$AX$3002,35,FALSE)</f>
        <v>0.341321879539686</v>
      </c>
      <c r="AI2622" s="10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S2622/(1+0.13)+Z2622)</f>
        <v>20299133.6270796</v>
      </c>
      <c r="AJ2622" s="10">
        <f t="shared" si="169"/>
        <v>4326294.78292024</v>
      </c>
      <c r="AK2622" s="18">
        <f>AD2622-VLOOKUP(A2622,[2]选股结果!$A$2:$G$4900,7,FALSE)</f>
        <v>32181382.3499998</v>
      </c>
    </row>
    <row r="2623" spans="1:37">
      <c r="A2623" s="5" t="s">
        <v>5279</v>
      </c>
      <c r="B2623" s="5" t="s">
        <v>5280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/>
      <c r="L2623" s="6">
        <v>0</v>
      </c>
      <c r="M2623" s="6">
        <v>0</v>
      </c>
      <c r="N2623" s="6"/>
      <c r="O2623" s="6">
        <v>0</v>
      </c>
      <c r="P2623" s="6">
        <v>85991070.44</v>
      </c>
      <c r="Q2623" s="6">
        <v>803253669.29</v>
      </c>
      <c r="R2623" s="6"/>
      <c r="S2623" s="6">
        <v>5814886347.33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142275766.87</v>
      </c>
      <c r="AA2623" s="6">
        <v>1007404604.16</v>
      </c>
      <c r="AB2623" s="10">
        <f t="shared" si="172"/>
        <v>6183665306.46</v>
      </c>
      <c r="AC2623" s="10">
        <f t="shared" si="170"/>
        <v>7050557788.8</v>
      </c>
      <c r="AD2623" s="10">
        <f t="shared" si="171"/>
        <v>-866892482.339999</v>
      </c>
      <c r="AE2623" s="12">
        <f>C2623/(1+0.13)/VLOOKUP(A2623,[1]选股结果!$A$2:$AX$3002,3,FALSE)</f>
        <v>0.886555592351552</v>
      </c>
      <c r="AF2623" s="12">
        <f>(S2623/(1+0.1)+Z2623)/(VLOOKUP(A2623,[1]选股结果!$A$2:$AY$3002,51,FALSE))</f>
        <v>1.06537885783109</v>
      </c>
      <c r="AG2623" s="16"/>
      <c r="AH2623" s="12">
        <f>AD2623/VLOOKUP(A2623,[1]选股结果!$A$2:$AX$3002,35,FALSE)</f>
        <v>-10.3092193626067</v>
      </c>
      <c r="AI2623" s="10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S2623/(1+0.13)+Z2623)</f>
        <v>-192788523.350974</v>
      </c>
      <c r="AJ2623" s="10">
        <f t="shared" si="169"/>
        <v>-674103958.989025</v>
      </c>
      <c r="AK2623" s="18">
        <f>AD2623-VLOOKUP(A2623,[2]选股结果!$A$2:$G$4900,7,FALSE)</f>
        <v>-866833760.219999</v>
      </c>
    </row>
    <row r="2624" spans="1:37">
      <c r="A2624" s="5" t="s">
        <v>5281</v>
      </c>
      <c r="B2624" s="5" t="s">
        <v>5282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/>
      <c r="L2624" s="6">
        <v>0</v>
      </c>
      <c r="M2624" s="6">
        <v>0</v>
      </c>
      <c r="N2624" s="6"/>
      <c r="O2624" s="6">
        <v>0</v>
      </c>
      <c r="P2624" s="6">
        <v>82453903.18</v>
      </c>
      <c r="Q2624" s="6">
        <v>63516927.93</v>
      </c>
      <c r="R2624" s="6"/>
      <c r="S2624" s="6">
        <v>485329286.48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310303853.91</v>
      </c>
      <c r="AA2624" s="6">
        <v>154978961.7</v>
      </c>
      <c r="AB2624" s="10">
        <f t="shared" si="172"/>
        <v>1250931426.08</v>
      </c>
      <c r="AC2624" s="10">
        <f t="shared" si="170"/>
        <v>1033066005.27</v>
      </c>
      <c r="AD2624" s="10">
        <f t="shared" si="171"/>
        <v>217865420.81</v>
      </c>
      <c r="AE2624" s="12">
        <f>C2624/(1+0.13)/VLOOKUP(A2624,[1]选股结果!$A$2:$AX$3002,3,FALSE)</f>
        <v>0.915492265253488</v>
      </c>
      <c r="AF2624" s="12">
        <f>(S2624/(1+0.1)+Z2624)/(VLOOKUP(A2624,[1]选股结果!$A$2:$AY$3002,51,FALSE))</f>
        <v>0.743979199822841</v>
      </c>
      <c r="AG2624" s="16"/>
      <c r="AH2624" s="12">
        <f>AD2624/VLOOKUP(A2624,[1]选股结果!$A$2:$AX$3002,35,FALSE)</f>
        <v>5.97379832023219</v>
      </c>
      <c r="AI2624" s="10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S2624/(1+0.13)+Z2624)</f>
        <v>270326614.872389</v>
      </c>
      <c r="AJ2624" s="10">
        <f t="shared" si="169"/>
        <v>-52461194.0623894</v>
      </c>
      <c r="AK2624" s="18">
        <f>AD2624-VLOOKUP(A2624,[2]选股结果!$A$2:$G$4900,7,FALSE)</f>
        <v>217865420.81</v>
      </c>
    </row>
    <row r="2625" spans="1:37">
      <c r="A2625" s="5" t="s">
        <v>5283</v>
      </c>
      <c r="B2625" s="5" t="s">
        <v>5284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/>
      <c r="L2625" s="6">
        <v>0</v>
      </c>
      <c r="M2625" s="6">
        <v>0</v>
      </c>
      <c r="N2625" s="6"/>
      <c r="O2625" s="6">
        <v>0</v>
      </c>
      <c r="P2625" s="6">
        <v>71007227.99</v>
      </c>
      <c r="Q2625" s="6">
        <v>74898970.03</v>
      </c>
      <c r="R2625" s="6"/>
      <c r="S2625" s="6">
        <v>2184791144.94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614007128.92</v>
      </c>
      <c r="AA2625" s="6">
        <v>76162633.67</v>
      </c>
      <c r="AB2625" s="10">
        <f t="shared" si="172"/>
        <v>3000363891.93</v>
      </c>
      <c r="AC2625" s="10">
        <f t="shared" si="170"/>
        <v>2945968135.52</v>
      </c>
      <c r="AD2625" s="10">
        <f t="shared" si="171"/>
        <v>54395756.4100003</v>
      </c>
      <c r="AE2625" s="12">
        <f>C2625/(1+0.13)/VLOOKUP(A2625,[1]选股结果!$A$2:$AX$3002,3,FALSE)</f>
        <v>0.960129698602409</v>
      </c>
      <c r="AF2625" s="12">
        <f>(S2625/(1+0.1)+Z2625)/(VLOOKUP(A2625,[1]选股结果!$A$2:$AY$3002,51,FALSE))</f>
        <v>1.02415751361073</v>
      </c>
      <c r="AG2625" s="16"/>
      <c r="AH2625" s="12">
        <f>AD2625/VLOOKUP(A2625,[1]选股结果!$A$2:$AX$3002,35,FALSE)</f>
        <v>0.150215176622362</v>
      </c>
      <c r="AI2625" s="10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S2625/(1+0.13)+Z2625)</f>
        <v>-8601993.22734547</v>
      </c>
      <c r="AJ2625" s="10">
        <f t="shared" si="169"/>
        <v>62997749.6373458</v>
      </c>
      <c r="AK2625" s="18">
        <f>AD2625-VLOOKUP(A2625,[2]选股结果!$A$2:$G$4900,7,FALSE)</f>
        <v>54395756.4100003</v>
      </c>
    </row>
    <row r="2626" spans="1:37">
      <c r="A2626" s="5" t="s">
        <v>5285</v>
      </c>
      <c r="B2626" s="5" t="s">
        <v>5286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/>
      <c r="L2626" s="6">
        <v>0</v>
      </c>
      <c r="M2626" s="6">
        <v>0</v>
      </c>
      <c r="N2626" s="6"/>
      <c r="O2626" s="6">
        <v>0</v>
      </c>
      <c r="P2626" s="6">
        <v>57291758.32</v>
      </c>
      <c r="Q2626" s="6">
        <v>23130049.8</v>
      </c>
      <c r="R2626" s="6"/>
      <c r="S2626" s="6">
        <v>481902022.3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68110443.54</v>
      </c>
      <c r="AA2626" s="6">
        <v>96968455.42</v>
      </c>
      <c r="AB2626" s="10">
        <f t="shared" si="172"/>
        <v>714781831.81</v>
      </c>
      <c r="AC2626" s="10">
        <f t="shared" si="170"/>
        <v>704272679.58</v>
      </c>
      <c r="AD2626" s="10">
        <f t="shared" si="171"/>
        <v>10509152.2299999</v>
      </c>
      <c r="AE2626" s="12">
        <f>C2626/(1+0.13)/VLOOKUP(A2626,[1]选股结果!$A$2:$AX$3002,3,FALSE)</f>
        <v>0.830454375951203</v>
      </c>
      <c r="AF2626" s="12">
        <f>(S2626/(1+0.1)+Z2626)/(VLOOKUP(A2626,[1]选股结果!$A$2:$AY$3002,51,FALSE))</f>
        <v>0.78946344850391</v>
      </c>
      <c r="AG2626" s="16"/>
      <c r="AH2626" s="12">
        <f>AD2626/VLOOKUP(A2626,[1]选股结果!$A$2:$AX$3002,35,FALSE)</f>
        <v>0.220046704264702</v>
      </c>
      <c r="AI2626" s="10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S2626/(1+0.13)+Z2626)</f>
        <v>146626611.822832</v>
      </c>
      <c r="AJ2626" s="10">
        <f t="shared" si="169"/>
        <v>-136117459.592832</v>
      </c>
      <c r="AK2626" s="18">
        <f>AD2626-VLOOKUP(A2626,[2]选股结果!$A$2:$G$4900,7,FALSE)</f>
        <v>10518268.4799999</v>
      </c>
    </row>
    <row r="2627" spans="1:37">
      <c r="A2627" s="5" t="s">
        <v>5287</v>
      </c>
      <c r="B2627" s="5" t="s">
        <v>5288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/>
      <c r="L2627" s="6">
        <v>0</v>
      </c>
      <c r="M2627" s="6">
        <v>0</v>
      </c>
      <c r="N2627" s="6"/>
      <c r="O2627" s="6">
        <v>0</v>
      </c>
      <c r="P2627" s="6">
        <v>42288033.54</v>
      </c>
      <c r="Q2627" s="6">
        <v>72085261.21</v>
      </c>
      <c r="R2627" s="6"/>
      <c r="S2627" s="6">
        <v>933413705.96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129422307.34</v>
      </c>
      <c r="AA2627" s="6">
        <v>161087683.63</v>
      </c>
      <c r="AB2627" s="10">
        <f t="shared" si="172"/>
        <v>1267496271.22</v>
      </c>
      <c r="AC2627" s="10">
        <f t="shared" si="170"/>
        <v>1266211730.47</v>
      </c>
      <c r="AD2627" s="10">
        <f t="shared" si="171"/>
        <v>1284540.75</v>
      </c>
      <c r="AE2627" s="12">
        <f>C2627/(1+0.13)/VLOOKUP(A2627,[1]选股结果!$A$2:$AX$3002,3,FALSE)</f>
        <v>0.827450339616145</v>
      </c>
      <c r="AF2627" s="12">
        <f>(S2627/(1+0.1)+Z2627)/(VLOOKUP(A2627,[1]选股结果!$A$2:$AY$3002,51,FALSE))</f>
        <v>0.789294851194624</v>
      </c>
      <c r="AG2627" s="16"/>
      <c r="AH2627" s="12">
        <f>AD2627/VLOOKUP(A2627,[1]选股结果!$A$2:$AX$3002,35,FALSE)</f>
        <v>0.0664968991100902</v>
      </c>
      <c r="AI2627" s="10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S2627/(1+0.13)+Z2627)</f>
        <v>283603485.186814</v>
      </c>
      <c r="AJ2627" s="10">
        <f t="shared" ref="AJ2627:AJ2690" si="173">AD2627-AI2627</f>
        <v>-282318944.436814</v>
      </c>
      <c r="AK2627" s="18">
        <f>AD2627-VLOOKUP(A2627,[2]选股结果!$A$2:$G$4900,7,FALSE)</f>
        <v>5989231.16</v>
      </c>
    </row>
    <row r="2628" spans="1:37">
      <c r="A2628" s="5" t="s">
        <v>5289</v>
      </c>
      <c r="B2628" s="5" t="s">
        <v>5290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/>
      <c r="L2628" s="6">
        <v>0</v>
      </c>
      <c r="M2628" s="6">
        <v>0</v>
      </c>
      <c r="N2628" s="6"/>
      <c r="O2628" s="6">
        <v>0</v>
      </c>
      <c r="P2628" s="6">
        <v>59951085.44</v>
      </c>
      <c r="Q2628" s="6">
        <v>20984072.14</v>
      </c>
      <c r="R2628" s="6"/>
      <c r="S2628" s="6">
        <v>513055590.45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148675434.86</v>
      </c>
      <c r="AA2628" s="6">
        <v>179257292.04</v>
      </c>
      <c r="AB2628" s="10">
        <f t="shared" si="172"/>
        <v>867660618.08</v>
      </c>
      <c r="AC2628" s="10">
        <f t="shared" si="170"/>
        <v>900939402.79</v>
      </c>
      <c r="AD2628" s="10">
        <f t="shared" si="171"/>
        <v>-33278784.7099999</v>
      </c>
      <c r="AE2628" s="12">
        <f>C2628/(1+0.13)/VLOOKUP(A2628,[1]选股结果!$A$2:$AX$3002,3,FALSE)</f>
        <v>0.977988759145725</v>
      </c>
      <c r="AF2628" s="12">
        <f>(S2628/(1+0.1)+Z2628)/(VLOOKUP(A2628,[1]选股结果!$A$2:$AY$3002,51,FALSE))</f>
        <v>0.784780854417276</v>
      </c>
      <c r="AG2628" s="16"/>
      <c r="AH2628" s="12">
        <f>AD2628/VLOOKUP(A2628,[1]选股结果!$A$2:$AX$3002,35,FALSE)</f>
        <v>-0.5965650172147</v>
      </c>
      <c r="AI2628" s="10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S2628/(1+0.13)+Z2628)</f>
        <v>181065512.816549</v>
      </c>
      <c r="AJ2628" s="10">
        <f t="shared" si="173"/>
        <v>-214344297.526549</v>
      </c>
      <c r="AK2628" s="18">
        <f>AD2628-VLOOKUP(A2628,[2]选股结果!$A$2:$G$4900,7,FALSE)</f>
        <v>-33278784.7099999</v>
      </c>
    </row>
    <row r="2629" spans="1:37">
      <c r="A2629" s="5" t="s">
        <v>5291</v>
      </c>
      <c r="B2629" s="5" t="s">
        <v>5292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/>
      <c r="L2629" s="6">
        <v>0</v>
      </c>
      <c r="M2629" s="6">
        <v>0</v>
      </c>
      <c r="N2629" s="6"/>
      <c r="O2629" s="6">
        <v>0</v>
      </c>
      <c r="P2629" s="6">
        <v>15432835.72</v>
      </c>
      <c r="Q2629" s="6">
        <v>18747321.42</v>
      </c>
      <c r="R2629" s="6"/>
      <c r="S2629" s="6">
        <v>277705002.59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78406314.29</v>
      </c>
      <c r="AA2629" s="6">
        <v>24852127.92</v>
      </c>
      <c r="AB2629" s="10">
        <f t="shared" si="172"/>
        <v>487490703.36</v>
      </c>
      <c r="AC2629" s="10">
        <f t="shared" si="170"/>
        <v>396396280.52</v>
      </c>
      <c r="AD2629" s="10">
        <f t="shared" si="171"/>
        <v>91094422.84</v>
      </c>
      <c r="AE2629" s="12">
        <f>C2629/(1+0.13)/VLOOKUP(A2629,[1]选股结果!$A$2:$AX$3002,3,FALSE)</f>
        <v>0.845267664474903</v>
      </c>
      <c r="AF2629" s="12">
        <f>(S2629/(1+0.1)+Z2629)/(VLOOKUP(A2629,[1]选股结果!$A$2:$AY$3002,51,FALSE))</f>
        <v>0.763964221506677</v>
      </c>
      <c r="AG2629" s="16"/>
      <c r="AH2629" s="12">
        <f>AD2629/VLOOKUP(A2629,[1]选股结果!$A$2:$AX$3002,35,FALSE)</f>
        <v>2.58761251645448</v>
      </c>
      <c r="AI2629" s="10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S2629/(1+0.13)+Z2629)</f>
        <v>108927233.249823</v>
      </c>
      <c r="AJ2629" s="10">
        <f t="shared" si="173"/>
        <v>-17832810.4098231</v>
      </c>
      <c r="AK2629" s="18">
        <f>AD2629-VLOOKUP(A2629,[2]选股结果!$A$2:$G$4900,7,FALSE)</f>
        <v>91455614.33</v>
      </c>
    </row>
    <row r="2630" spans="1:37">
      <c r="A2630" s="5" t="s">
        <v>5293</v>
      </c>
      <c r="B2630" s="5" t="s">
        <v>5294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/>
      <c r="L2630" s="6">
        <v>0</v>
      </c>
      <c r="M2630" s="6">
        <v>0</v>
      </c>
      <c r="N2630" s="6"/>
      <c r="O2630" s="6">
        <v>0</v>
      </c>
      <c r="P2630" s="6">
        <v>44001217.15</v>
      </c>
      <c r="Q2630" s="6">
        <v>51920763.45</v>
      </c>
      <c r="R2630" s="6"/>
      <c r="S2630" s="6">
        <v>781828622.51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234486395.21</v>
      </c>
      <c r="AA2630" s="6">
        <v>164187145.98</v>
      </c>
      <c r="AB2630" s="10">
        <f t="shared" si="172"/>
        <v>733475288.64</v>
      </c>
      <c r="AC2630" s="10">
        <f t="shared" si="170"/>
        <v>1224503380.85</v>
      </c>
      <c r="AD2630" s="10">
        <f t="shared" si="171"/>
        <v>-491028092.21</v>
      </c>
      <c r="AE2630" s="12">
        <f>C2630/(1+0.13)/VLOOKUP(A2630,[1]选股结果!$A$2:$AX$3002,3,FALSE)</f>
        <v>0.924851776231813</v>
      </c>
      <c r="AF2630" s="12">
        <f>(S2630/(1+0.1)+Z2630)/(VLOOKUP(A2630,[1]选股结果!$A$2:$AY$3002,51,FALSE))</f>
        <v>1.37358135765894</v>
      </c>
      <c r="AG2630" s="16"/>
      <c r="AH2630" s="12">
        <f>AD2630/VLOOKUP(A2630,[1]选股结果!$A$2:$AX$3002,35,FALSE)</f>
        <v>14.9494906074406</v>
      </c>
      <c r="AI2630" s="10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S2630/(1+0.13)+Z2630)</f>
        <v>-238213086.764513</v>
      </c>
      <c r="AJ2630" s="10">
        <f t="shared" si="173"/>
        <v>-252815005.445487</v>
      </c>
      <c r="AK2630" s="18">
        <f>AD2630-VLOOKUP(A2630,[2]选股结果!$A$2:$G$4900,7,FALSE)</f>
        <v>-490911360.25</v>
      </c>
    </row>
    <row r="2631" spans="1:37">
      <c r="A2631" s="5" t="s">
        <v>5295</v>
      </c>
      <c r="B2631" s="5" t="s">
        <v>5296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/>
      <c r="L2631" s="6">
        <v>0</v>
      </c>
      <c r="M2631" s="6">
        <v>0</v>
      </c>
      <c r="N2631" s="6"/>
      <c r="O2631" s="6">
        <v>0</v>
      </c>
      <c r="P2631" s="6">
        <v>21170581.55</v>
      </c>
      <c r="Q2631" s="6">
        <v>30887672.32</v>
      </c>
      <c r="R2631" s="6"/>
      <c r="S2631" s="6">
        <v>627794857.07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65462682.82</v>
      </c>
      <c r="AA2631" s="6">
        <v>16671030.33</v>
      </c>
      <c r="AB2631" s="10">
        <f t="shared" si="172"/>
        <v>922855613.49</v>
      </c>
      <c r="AC2631" s="10">
        <f t="shared" si="170"/>
        <v>731099151.77</v>
      </c>
      <c r="AD2631" s="10">
        <f t="shared" si="171"/>
        <v>191756461.72</v>
      </c>
      <c r="AE2631" s="12">
        <f>C2631/(1+0.13)/VLOOKUP(A2631,[1]选股结果!$A$2:$AX$3002,3,FALSE)</f>
        <v>1.18709693241759</v>
      </c>
      <c r="AF2631" s="12">
        <f>(S2631/(1+0.1)+Z2631)/(VLOOKUP(A2631,[1]选股结果!$A$2:$AY$3002,51,FALSE))</f>
        <v>0.994188808669135</v>
      </c>
      <c r="AG2631" s="16"/>
      <c r="AH2631" s="12">
        <f>AD2631/VLOOKUP(A2631,[1]选股结果!$A$2:$AX$3002,35,FALSE)</f>
        <v>4.22352155774724</v>
      </c>
      <c r="AI2631" s="10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S2631/(1+0.13)+Z2631)</f>
        <v>18870531.2665484</v>
      </c>
      <c r="AJ2631" s="10">
        <f t="shared" si="173"/>
        <v>172885930.453452</v>
      </c>
      <c r="AK2631" s="18">
        <f>AD2631-VLOOKUP(A2631,[2]选股结果!$A$2:$G$4900,7,FALSE)</f>
        <v>191751859.97</v>
      </c>
    </row>
    <row r="2632" spans="1:37">
      <c r="A2632" s="5" t="s">
        <v>5297</v>
      </c>
      <c r="B2632" s="5" t="s">
        <v>5298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/>
      <c r="L2632" s="6">
        <v>0</v>
      </c>
      <c r="M2632" s="6">
        <v>0</v>
      </c>
      <c r="N2632" s="6"/>
      <c r="O2632" s="6">
        <v>0</v>
      </c>
      <c r="P2632" s="6">
        <v>126291564.52</v>
      </c>
      <c r="Q2632" s="6">
        <v>34093090.8</v>
      </c>
      <c r="R2632" s="6"/>
      <c r="S2632" s="6">
        <v>878858377.62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232953532.57</v>
      </c>
      <c r="AA2632" s="6">
        <v>67030577.3</v>
      </c>
      <c r="AB2632" s="10">
        <f t="shared" si="172"/>
        <v>1494877883.44</v>
      </c>
      <c r="AC2632" s="10">
        <f t="shared" si="170"/>
        <v>1305134052.01</v>
      </c>
      <c r="AD2632" s="10">
        <f t="shared" si="171"/>
        <v>189743831.43</v>
      </c>
      <c r="AE2632" s="12">
        <f>C2632/(1+0.13)/VLOOKUP(A2632,[1]选股结果!$A$2:$AX$3002,3,FALSE)</f>
        <v>0.608490718835715</v>
      </c>
      <c r="AF2632" s="12">
        <f>(S2632/(1+0.1)+Z2632)/(VLOOKUP(A2632,[1]选股结果!$A$2:$AY$3002,51,FALSE))</f>
        <v>0.617546601281667</v>
      </c>
      <c r="AG2632" s="16"/>
      <c r="AH2632" s="12">
        <f>AD2632/VLOOKUP(A2632,[1]选股结果!$A$2:$AX$3002,35,FALSE)</f>
        <v>0.499741424380209</v>
      </c>
      <c r="AI2632" s="10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S2632/(1+0.13)+Z2632)</f>
        <v>660288117.745133</v>
      </c>
      <c r="AJ2632" s="10">
        <f t="shared" si="173"/>
        <v>-470544286.315133</v>
      </c>
      <c r="AK2632" s="18">
        <f>AD2632-VLOOKUP(A2632,[2]选股结果!$A$2:$G$4900,7,FALSE)</f>
        <v>189670028.05</v>
      </c>
    </row>
    <row r="2633" spans="1:37">
      <c r="A2633" s="5" t="s">
        <v>5299</v>
      </c>
      <c r="B2633" s="5" t="s">
        <v>5300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/>
      <c r="L2633" s="6">
        <v>0</v>
      </c>
      <c r="M2633" s="6">
        <v>0</v>
      </c>
      <c r="N2633" s="6"/>
      <c r="O2633" s="6">
        <v>0</v>
      </c>
      <c r="P2633" s="6">
        <v>58607773.53</v>
      </c>
      <c r="Q2633" s="6">
        <v>15885002.08</v>
      </c>
      <c r="R2633" s="6"/>
      <c r="S2633" s="6">
        <v>1311733202.16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228585137.23</v>
      </c>
      <c r="AA2633" s="6">
        <v>112377923.09</v>
      </c>
      <c r="AB2633" s="10">
        <f t="shared" si="172"/>
        <v>1761026126.77</v>
      </c>
      <c r="AC2633" s="10">
        <f t="shared" si="170"/>
        <v>1711304036.01</v>
      </c>
      <c r="AD2633" s="10">
        <f t="shared" si="171"/>
        <v>49722090.76</v>
      </c>
      <c r="AE2633" s="12">
        <f>C2633/(1+0.13)/VLOOKUP(A2633,[1]选股结果!$A$2:$AX$3002,3,FALSE)</f>
        <v>0.597841247897798</v>
      </c>
      <c r="AF2633" s="12">
        <f>(S2633/(1+0.1)+Z2633)/(VLOOKUP(A2633,[1]选股结果!$A$2:$AY$3002,51,FALSE))</f>
        <v>0.64546198457766</v>
      </c>
      <c r="AG2633" s="16"/>
      <c r="AH2633" s="12">
        <f>AD2633/VLOOKUP(A2633,[1]选股结果!$A$2:$AX$3002,35,FALSE)</f>
        <v>0.163764914131479</v>
      </c>
      <c r="AI2633" s="10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S2633/(1+0.13)+Z2633)</f>
        <v>812221185.050531</v>
      </c>
      <c r="AJ2633" s="10">
        <f t="shared" si="173"/>
        <v>-762499094.290531</v>
      </c>
      <c r="AK2633" s="18">
        <f>AD2633-VLOOKUP(A2633,[2]选股结果!$A$2:$G$4900,7,FALSE)</f>
        <v>49909571.56</v>
      </c>
    </row>
    <row r="2634" spans="1:37">
      <c r="A2634" s="5" t="s">
        <v>5301</v>
      </c>
      <c r="B2634" s="5" t="s">
        <v>5302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/>
      <c r="L2634" s="6">
        <v>0</v>
      </c>
      <c r="M2634" s="6">
        <v>0</v>
      </c>
      <c r="N2634" s="6"/>
      <c r="O2634" s="6">
        <v>0</v>
      </c>
      <c r="P2634" s="6">
        <v>54945345.47</v>
      </c>
      <c r="Q2634" s="6">
        <v>57625671.36</v>
      </c>
      <c r="R2634" s="6"/>
      <c r="S2634" s="6">
        <v>738087745.46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262920706.62</v>
      </c>
      <c r="AA2634" s="6">
        <v>57475673.98</v>
      </c>
      <c r="AB2634" s="10">
        <f t="shared" si="172"/>
        <v>1291322168.49</v>
      </c>
      <c r="AC2634" s="10">
        <f t="shared" si="170"/>
        <v>1113429471.53</v>
      </c>
      <c r="AD2634" s="10">
        <f t="shared" si="171"/>
        <v>177892696.96</v>
      </c>
      <c r="AE2634" s="12">
        <f>C2634/(1+0.13)/VLOOKUP(A2634,[1]选股结果!$A$2:$AX$3002,3,FALSE)</f>
        <v>0.916059353986169</v>
      </c>
      <c r="AF2634" s="12">
        <f>(S2634/(1+0.1)+Z2634)/(VLOOKUP(A2634,[1]选股结果!$A$2:$AY$3002,51,FALSE))</f>
        <v>0.872288269751853</v>
      </c>
      <c r="AG2634" s="16"/>
      <c r="AH2634" s="12">
        <f>AD2634/VLOOKUP(A2634,[1]选股结果!$A$2:$AX$3002,35,FALSE)</f>
        <v>1.62373969370918</v>
      </c>
      <c r="AI2634" s="10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S2634/(1+0.13)+Z2634)</f>
        <v>154547568.107699</v>
      </c>
      <c r="AJ2634" s="10">
        <f t="shared" si="173"/>
        <v>23345128.852301</v>
      </c>
      <c r="AK2634" s="18">
        <f>AD2634-VLOOKUP(A2634,[2]选股结果!$A$2:$G$4900,7,FALSE)</f>
        <v>178595791.63</v>
      </c>
    </row>
    <row r="2635" spans="1:37">
      <c r="A2635" s="5" t="s">
        <v>5303</v>
      </c>
      <c r="B2635" s="5" t="s">
        <v>5304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/>
      <c r="L2635" s="6">
        <v>0</v>
      </c>
      <c r="M2635" s="6">
        <v>0</v>
      </c>
      <c r="N2635" s="6"/>
      <c r="O2635" s="6">
        <v>0</v>
      </c>
      <c r="P2635" s="6">
        <v>104183824.12</v>
      </c>
      <c r="Q2635" s="6">
        <v>34778276.61</v>
      </c>
      <c r="R2635" s="6"/>
      <c r="S2635" s="6">
        <v>809068834.58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151197555.11</v>
      </c>
      <c r="AA2635" s="6">
        <v>101943099.21</v>
      </c>
      <c r="AB2635" s="10">
        <f t="shared" si="172"/>
        <v>1378156518.48</v>
      </c>
      <c r="AC2635" s="10">
        <f t="shared" si="170"/>
        <v>1166393313.02</v>
      </c>
      <c r="AD2635" s="10">
        <f t="shared" si="171"/>
        <v>211763205.46</v>
      </c>
      <c r="AE2635" s="12">
        <f>C2635/(1+0.13)/VLOOKUP(A2635,[1]选股结果!$A$2:$AX$3002,3,FALSE)</f>
        <v>0.69352333710527</v>
      </c>
      <c r="AF2635" s="12">
        <f>(S2635/(1+0.1)+Z2635)/(VLOOKUP(A2635,[1]选股结果!$A$2:$AY$3002,51,FALSE))</f>
        <v>0.576857879543655</v>
      </c>
      <c r="AG2635" s="16"/>
      <c r="AH2635" s="12">
        <f>AD2635/VLOOKUP(A2635,[1]选股结果!$A$2:$AX$3002,35,FALSE)</f>
        <v>0.845663329032893</v>
      </c>
      <c r="AI2635" s="10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S2635/(1+0.13)+Z2635)</f>
        <v>669958144.372655</v>
      </c>
      <c r="AJ2635" s="10">
        <f t="shared" si="173"/>
        <v>-458194938.912655</v>
      </c>
      <c r="AK2635" s="18">
        <f>AD2635-VLOOKUP(A2635,[2]选股结果!$A$2:$G$4900,7,FALSE)</f>
        <v>229586206.43</v>
      </c>
    </row>
    <row r="2636" spans="1:37">
      <c r="A2636" s="5" t="s">
        <v>5305</v>
      </c>
      <c r="B2636" s="5" t="s">
        <v>5306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/>
      <c r="L2636" s="6">
        <v>0</v>
      </c>
      <c r="M2636" s="6">
        <v>0</v>
      </c>
      <c r="N2636" s="6"/>
      <c r="O2636" s="6">
        <v>0</v>
      </c>
      <c r="P2636" s="6">
        <v>15920478.26</v>
      </c>
      <c r="Q2636" s="6">
        <v>1659084.92</v>
      </c>
      <c r="R2636" s="6"/>
      <c r="S2636" s="6">
        <v>36068886.63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37488848.17</v>
      </c>
      <c r="AA2636" s="6">
        <v>16343047.32</v>
      </c>
      <c r="AB2636" s="10">
        <f t="shared" si="172"/>
        <v>135845454.64</v>
      </c>
      <c r="AC2636" s="10">
        <f t="shared" si="170"/>
        <v>105821260.38</v>
      </c>
      <c r="AD2636" s="10">
        <f t="shared" si="171"/>
        <v>30024194.26</v>
      </c>
      <c r="AE2636" s="12">
        <f>C2636/(1+0.13)/VLOOKUP(A2636,[1]选股结果!$A$2:$AX$3002,3,FALSE)</f>
        <v>0.831361590283736</v>
      </c>
      <c r="AF2636" s="12">
        <f>(S2636/(1+0.1)+Z2636)/(VLOOKUP(A2636,[1]选股结果!$A$2:$AY$3002,51,FALSE))</f>
        <v>0.578303422640798</v>
      </c>
      <c r="AG2636" s="16"/>
      <c r="AH2636" s="12">
        <f>AD2636/VLOOKUP(A2636,[1]选股结果!$A$2:$AX$3002,35,FALSE)</f>
        <v>1.456977344359</v>
      </c>
      <c r="AI2636" s="10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S2636/(1+0.13)+Z2636)</f>
        <v>52117512.2808849</v>
      </c>
      <c r="AJ2636" s="10">
        <f t="shared" si="173"/>
        <v>-22093318.020885</v>
      </c>
      <c r="AK2636" s="18">
        <f>AD2636-VLOOKUP(A2636,[2]选股结果!$A$2:$G$4900,7,FALSE)</f>
        <v>30049211.28</v>
      </c>
    </row>
    <row r="2637" spans="1:37">
      <c r="A2637" s="5" t="s">
        <v>5307</v>
      </c>
      <c r="B2637" s="5" t="s">
        <v>5308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/>
      <c r="L2637" s="6">
        <v>0</v>
      </c>
      <c r="M2637" s="6">
        <v>0</v>
      </c>
      <c r="N2637" s="6"/>
      <c r="O2637" s="6">
        <v>0</v>
      </c>
      <c r="P2637" s="6">
        <v>14419741.53</v>
      </c>
      <c r="Q2637" s="6">
        <v>33459159.91</v>
      </c>
      <c r="R2637" s="6"/>
      <c r="S2637" s="6">
        <v>223256694.03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111422163.63</v>
      </c>
      <c r="AA2637" s="6">
        <v>52910999.37</v>
      </c>
      <c r="AB2637" s="10">
        <f t="shared" si="172"/>
        <v>360024313.54</v>
      </c>
      <c r="AC2637" s="10">
        <f t="shared" si="170"/>
        <v>402009598.56</v>
      </c>
      <c r="AD2637" s="10">
        <f t="shared" si="171"/>
        <v>-41985285.0199999</v>
      </c>
      <c r="AE2637" s="12">
        <f>C2637/(1+0.13)/VLOOKUP(A2637,[1]选股结果!$A$2:$AX$3002,3,FALSE)</f>
        <v>0.818314458279107</v>
      </c>
      <c r="AF2637" s="12">
        <f>(S2637/(1+0.1)+Z2637)/(VLOOKUP(A2637,[1]选股结果!$A$2:$AY$3002,51,FALSE))</f>
        <v>0.881804901631798</v>
      </c>
      <c r="AG2637" s="16"/>
      <c r="AH2637" s="12">
        <f>AD2637/VLOOKUP(A2637,[1]选股结果!$A$2:$AX$3002,35,FALSE)</f>
        <v>-6.01589264103849</v>
      </c>
      <c r="AI2637" s="10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S2637/(1+0.13)+Z2637)</f>
        <v>47527481.1482301</v>
      </c>
      <c r="AJ2637" s="10">
        <f t="shared" si="173"/>
        <v>-89512766.16823</v>
      </c>
      <c r="AK2637" s="18">
        <f>AD2637-VLOOKUP(A2637,[2]选股结果!$A$2:$G$4900,7,FALSE)</f>
        <v>-41893386.8199999</v>
      </c>
    </row>
    <row r="2638" spans="1:37">
      <c r="A2638" s="5" t="s">
        <v>5309</v>
      </c>
      <c r="B2638" s="5" t="s">
        <v>5310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/>
      <c r="L2638" s="6">
        <v>0</v>
      </c>
      <c r="M2638" s="6">
        <v>0</v>
      </c>
      <c r="N2638" s="6"/>
      <c r="O2638" s="6">
        <v>0</v>
      </c>
      <c r="P2638" s="6">
        <v>33156993.38</v>
      </c>
      <c r="Q2638" s="6">
        <v>22816723.74</v>
      </c>
      <c r="R2638" s="6"/>
      <c r="S2638" s="6">
        <v>584265946.48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100682175.06</v>
      </c>
      <c r="AA2638" s="6">
        <v>77768779.7</v>
      </c>
      <c r="AB2638" s="10">
        <f t="shared" si="172"/>
        <v>836946593.99</v>
      </c>
      <c r="AC2638" s="10">
        <f t="shared" si="170"/>
        <v>795873894.62</v>
      </c>
      <c r="AD2638" s="10">
        <f t="shared" si="171"/>
        <v>41072699.37</v>
      </c>
      <c r="AE2638" s="12">
        <f>C2638/(1+0.13)/VLOOKUP(A2638,[1]选股结果!$A$2:$AX$3002,3,FALSE)</f>
        <v>0.835969418605196</v>
      </c>
      <c r="AF2638" s="12">
        <f>(S2638/(1+0.1)+Z2638)/(VLOOKUP(A2638,[1]选股结果!$A$2:$AY$3002,51,FALSE))</f>
        <v>0.824414991354987</v>
      </c>
      <c r="AG2638" s="16"/>
      <c r="AH2638" s="12">
        <f>AD2638/VLOOKUP(A2638,[1]选股结果!$A$2:$AX$3002,35,FALSE)</f>
        <v>0.486366972689933</v>
      </c>
      <c r="AI2638" s="10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S2638/(1+0.13)+Z2638)</f>
        <v>148669996.120708</v>
      </c>
      <c r="AJ2638" s="10">
        <f t="shared" si="173"/>
        <v>-107597296.750708</v>
      </c>
      <c r="AK2638" s="18">
        <f>AD2638-VLOOKUP(A2638,[2]选股结果!$A$2:$G$4900,7,FALSE)</f>
        <v>41325912.17</v>
      </c>
    </row>
    <row r="2639" spans="1:37">
      <c r="A2639" s="5" t="s">
        <v>5311</v>
      </c>
      <c r="B2639" s="5" t="s">
        <v>5312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/>
      <c r="L2639" s="6">
        <v>0</v>
      </c>
      <c r="M2639" s="6">
        <v>0</v>
      </c>
      <c r="N2639" s="6"/>
      <c r="O2639" s="6">
        <v>0</v>
      </c>
      <c r="P2639" s="6">
        <v>224387738.04</v>
      </c>
      <c r="Q2639" s="6">
        <v>120324789.92</v>
      </c>
      <c r="R2639" s="6"/>
      <c r="S2639" s="6">
        <v>1052019729.95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591944430.72</v>
      </c>
      <c r="AA2639" s="6">
        <v>309706707.27</v>
      </c>
      <c r="AB2639" s="10">
        <f t="shared" si="172"/>
        <v>3097613654.26</v>
      </c>
      <c r="AC2639" s="10">
        <f t="shared" si="170"/>
        <v>2178058605.98</v>
      </c>
      <c r="AD2639" s="10">
        <f t="shared" si="171"/>
        <v>919555048.28</v>
      </c>
      <c r="AE2639" s="12">
        <f>C2639/(1+0.13)/VLOOKUP(A2639,[1]选股结果!$A$2:$AX$3002,3,FALSE)</f>
        <v>0.977570332738824</v>
      </c>
      <c r="AF2639" s="12">
        <f>(S2639/(1+0.1)+Z2639)/(VLOOKUP(A2639,[1]选股结果!$A$2:$AY$3002,51,FALSE))</f>
        <v>0.783253341024529</v>
      </c>
      <c r="AG2639" s="16"/>
      <c r="AH2639" s="12">
        <f>AD2639/VLOOKUP(A2639,[1]选股结果!$A$2:$AX$3002,35,FALSE)</f>
        <v>1.32808576833991</v>
      </c>
      <c r="AI2639" s="10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S2639/(1+0.13)+Z2639)</f>
        <v>453852910.489823</v>
      </c>
      <c r="AJ2639" s="10">
        <f t="shared" si="173"/>
        <v>465702137.790178</v>
      </c>
      <c r="AK2639" s="18">
        <f>AD2639-VLOOKUP(A2639,[2]选股结果!$A$2:$G$4900,7,FALSE)</f>
        <v>919530857.58</v>
      </c>
    </row>
    <row r="2640" spans="1:37">
      <c r="A2640" s="5" t="s">
        <v>5313</v>
      </c>
      <c r="B2640" s="5" t="s">
        <v>5314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/>
      <c r="L2640" s="6">
        <v>0</v>
      </c>
      <c r="M2640" s="6">
        <v>0</v>
      </c>
      <c r="N2640" s="6"/>
      <c r="O2640" s="6">
        <v>0</v>
      </c>
      <c r="P2640" s="6">
        <v>395005098.99</v>
      </c>
      <c r="Q2640" s="6">
        <v>375626237.78</v>
      </c>
      <c r="R2640" s="6"/>
      <c r="S2640" s="6">
        <v>3036232958.69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658768326.91</v>
      </c>
      <c r="AA2640" s="6">
        <v>207128555.2</v>
      </c>
      <c r="AB2640" s="10">
        <f t="shared" si="172"/>
        <v>5609623050.16</v>
      </c>
      <c r="AC2640" s="10">
        <f t="shared" si="170"/>
        <v>4297134939.79</v>
      </c>
      <c r="AD2640" s="10">
        <f t="shared" si="171"/>
        <v>1312488110.37</v>
      </c>
      <c r="AE2640" s="12">
        <f>C2640/(1+0.13)/VLOOKUP(A2640,[1]选股结果!$A$2:$AX$3002,3,FALSE)</f>
        <v>0.735786148580217</v>
      </c>
      <c r="AF2640" s="12">
        <f>(S2640/(1+0.1)+Z2640)/(VLOOKUP(A2640,[1]选股结果!$A$2:$AY$3002,51,FALSE))</f>
        <v>0.711916644994224</v>
      </c>
      <c r="AG2640" s="16"/>
      <c r="AH2640" s="12">
        <f>AD2640/VLOOKUP(A2640,[1]选股结果!$A$2:$AX$3002,35,FALSE)</f>
        <v>1.13568763316493</v>
      </c>
      <c r="AI2640" s="10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S2640/(1+0.13)+Z2640)</f>
        <v>1456800441.13044</v>
      </c>
      <c r="AJ2640" s="10">
        <f t="shared" si="173"/>
        <v>-144312330.760443</v>
      </c>
      <c r="AK2640" s="18">
        <f>AD2640-VLOOKUP(A2640,[2]选股结果!$A$2:$G$4900,7,FALSE)</f>
        <v>1312990565.44</v>
      </c>
    </row>
    <row r="2641" spans="1:37">
      <c r="A2641" s="5" t="s">
        <v>5315</v>
      </c>
      <c r="B2641" s="5" t="s">
        <v>5316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/>
      <c r="L2641" s="6">
        <v>0</v>
      </c>
      <c r="M2641" s="6">
        <v>0</v>
      </c>
      <c r="N2641" s="6"/>
      <c r="O2641" s="6">
        <v>0</v>
      </c>
      <c r="P2641" s="6">
        <v>136742241.51</v>
      </c>
      <c r="Q2641" s="6">
        <v>30045109.08</v>
      </c>
      <c r="R2641" s="6"/>
      <c r="S2641" s="6">
        <v>918185147.25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967980124.96</v>
      </c>
      <c r="AA2641" s="6">
        <v>228447006.55</v>
      </c>
      <c r="AB2641" s="10">
        <f t="shared" si="172"/>
        <v>1783893271.66</v>
      </c>
      <c r="AC2641" s="10">
        <f t="shared" si="170"/>
        <v>2251354520.27</v>
      </c>
      <c r="AD2641" s="10">
        <f t="shared" si="171"/>
        <v>-467461248.61</v>
      </c>
      <c r="AE2641" s="12">
        <f>C2641/(1+0.13)/VLOOKUP(A2641,[1]选股结果!$A$2:$AX$3002,3,FALSE)</f>
        <v>0.976422012013276</v>
      </c>
      <c r="AF2641" s="12">
        <f>(S2641/(1+0.1)+Z2641)/(VLOOKUP(A2641,[1]选股结果!$A$2:$AY$3002,51,FALSE))</f>
        <v>1.03303952681614</v>
      </c>
      <c r="AG2641" s="16"/>
      <c r="AH2641" s="12">
        <f>AD2641/VLOOKUP(A2641,[1]选股结果!$A$2:$AX$3002,35,FALSE)</f>
        <v>2.47383928628964</v>
      </c>
      <c r="AI2641" s="10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S2641/(1+0.13)+Z2641)</f>
        <v>-35494708.5048671</v>
      </c>
      <c r="AJ2641" s="10">
        <f t="shared" si="173"/>
        <v>-431966540.105133</v>
      </c>
      <c r="AK2641" s="18">
        <f>AD2641-VLOOKUP(A2641,[2]选股结果!$A$2:$G$4900,7,FALSE)</f>
        <v>-467963856.47</v>
      </c>
    </row>
    <row r="2642" spans="1:37">
      <c r="A2642" s="5" t="s">
        <v>5317</v>
      </c>
      <c r="B2642" s="5" t="s">
        <v>5318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/>
      <c r="L2642" s="6">
        <v>0</v>
      </c>
      <c r="M2642" s="6">
        <v>0</v>
      </c>
      <c r="N2642" s="6"/>
      <c r="O2642" s="6">
        <v>0</v>
      </c>
      <c r="P2642" s="6">
        <v>129470117.41</v>
      </c>
      <c r="Q2642" s="6">
        <v>26481717.51</v>
      </c>
      <c r="R2642" s="6"/>
      <c r="S2642" s="6">
        <v>3217506771.29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697564631.15</v>
      </c>
      <c r="AA2642" s="6">
        <v>289634031.42</v>
      </c>
      <c r="AB2642" s="10">
        <f t="shared" si="172"/>
        <v>4023805126.58</v>
      </c>
      <c r="AC2642" s="10">
        <f t="shared" ref="AC2642:AC2705" si="174">S2642+T2642+U2642+V2642+W2642+X2642+Y2642+Z2642+AA2642+P2642</f>
        <v>4334175551.27</v>
      </c>
      <c r="AD2642" s="10">
        <f t="shared" si="171"/>
        <v>-310370424.69</v>
      </c>
      <c r="AE2642" s="12">
        <f>C2642/(1+0.13)/VLOOKUP(A2642,[1]选股结果!$A$2:$AX$3002,3,FALSE)</f>
        <v>0.890847564486662</v>
      </c>
      <c r="AF2642" s="12">
        <f>(S2642/(1+0.1)+Z2642)/(VLOOKUP(A2642,[1]选股结果!$A$2:$AY$3002,51,FALSE))</f>
        <v>0.983996161981603</v>
      </c>
      <c r="AG2642" s="16"/>
      <c r="AH2642" s="12">
        <f>AD2642/VLOOKUP(A2642,[1]选股结果!$A$2:$AX$3002,35,FALSE)</f>
        <v>-1.20546150718675</v>
      </c>
      <c r="AI2642" s="10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S2642/(1+0.13)+Z2642)</f>
        <v>136572980.084601</v>
      </c>
      <c r="AJ2642" s="10">
        <f t="shared" si="173"/>
        <v>-446943404.774601</v>
      </c>
      <c r="AK2642" s="18">
        <f>AD2642-VLOOKUP(A2642,[2]选股结果!$A$2:$G$4900,7,FALSE)</f>
        <v>-311240550.29</v>
      </c>
    </row>
    <row r="2643" spans="1:37">
      <c r="A2643" s="5" t="s">
        <v>5319</v>
      </c>
      <c r="B2643" s="5" t="s">
        <v>5320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/>
      <c r="L2643" s="6">
        <v>0</v>
      </c>
      <c r="M2643" s="6">
        <v>0</v>
      </c>
      <c r="N2643" s="6"/>
      <c r="O2643" s="6">
        <v>0</v>
      </c>
      <c r="P2643" s="6">
        <v>66727621.29</v>
      </c>
      <c r="Q2643" s="6">
        <v>55577517.92</v>
      </c>
      <c r="R2643" s="6"/>
      <c r="S2643" s="6">
        <v>583075211.01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156346106.76</v>
      </c>
      <c r="AA2643" s="6">
        <v>77757938.79</v>
      </c>
      <c r="AB2643" s="10">
        <f t="shared" si="172"/>
        <v>992822754.95</v>
      </c>
      <c r="AC2643" s="10">
        <f t="shared" si="174"/>
        <v>883906877.85</v>
      </c>
      <c r="AD2643" s="10">
        <f t="shared" si="171"/>
        <v>108915877.1</v>
      </c>
      <c r="AE2643" s="12">
        <f>C2643/(1+0.13)/VLOOKUP(A2643,[1]选股结果!$A$2:$AX$3002,3,FALSE)</f>
        <v>1.09101148255413</v>
      </c>
      <c r="AF2643" s="12">
        <f>(S2643/(1+0.1)+Z2643)/(VLOOKUP(A2643,[1]选股结果!$A$2:$AY$3002,51,FALSE))</f>
        <v>1.1421363114051</v>
      </c>
      <c r="AG2643" s="16"/>
      <c r="AH2643" s="12">
        <f>AD2643/VLOOKUP(A2643,[1]选股结果!$A$2:$AX$3002,35,FALSE)</f>
        <v>0.616479729561256</v>
      </c>
      <c r="AI2643" s="10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S2643/(1+0.13)+Z2643)</f>
        <v>-71350136.3357524</v>
      </c>
      <c r="AJ2643" s="10">
        <f t="shared" si="173"/>
        <v>180266013.435752</v>
      </c>
      <c r="AK2643" s="18">
        <f>AD2643-VLOOKUP(A2643,[2]选股结果!$A$2:$G$4900,7,FALSE)</f>
        <v>108951514.65</v>
      </c>
    </row>
    <row r="2644" spans="1:37">
      <c r="A2644" s="5" t="s">
        <v>5321</v>
      </c>
      <c r="B2644" s="5" t="s">
        <v>5322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/>
      <c r="L2644" s="6">
        <v>0</v>
      </c>
      <c r="M2644" s="6">
        <v>0</v>
      </c>
      <c r="N2644" s="6"/>
      <c r="O2644" s="6">
        <v>0</v>
      </c>
      <c r="P2644" s="6">
        <v>45879123.81</v>
      </c>
      <c r="Q2644" s="6">
        <v>10299230.63</v>
      </c>
      <c r="R2644" s="6"/>
      <c r="S2644" s="6">
        <v>306577342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52895532.04</v>
      </c>
      <c r="AA2644" s="6">
        <v>30927526.05</v>
      </c>
      <c r="AB2644" s="10">
        <f t="shared" si="172"/>
        <v>573366583.15</v>
      </c>
      <c r="AC2644" s="10">
        <f t="shared" si="174"/>
        <v>436279523.9</v>
      </c>
      <c r="AD2644" s="10">
        <f t="shared" si="171"/>
        <v>137087059.25</v>
      </c>
      <c r="AE2644" s="12">
        <f>C2644/(1+0.13)/VLOOKUP(A2644,[1]选股结果!$A$2:$AX$3002,3,FALSE)</f>
        <v>0.804864465305471</v>
      </c>
      <c r="AF2644" s="12">
        <f>(S2644/(1+0.1)+Z2644)/(VLOOKUP(A2644,[1]选股结果!$A$2:$AY$3002,51,FALSE))</f>
        <v>0.631898309280887</v>
      </c>
      <c r="AG2644" s="16"/>
      <c r="AH2644" s="12">
        <f>AD2644/VLOOKUP(A2644,[1]选股结果!$A$2:$AX$3002,35,FALSE)</f>
        <v>1.886535453186</v>
      </c>
      <c r="AI2644" s="10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S2644/(1+0.13)+Z2644)</f>
        <v>200568558.719115</v>
      </c>
      <c r="AJ2644" s="10">
        <f t="shared" si="173"/>
        <v>-63481499.4691151</v>
      </c>
      <c r="AK2644" s="18">
        <f>AD2644-VLOOKUP(A2644,[2]选股结果!$A$2:$G$4900,7,FALSE)</f>
        <v>137087059.25</v>
      </c>
    </row>
    <row r="2645" spans="1:37">
      <c r="A2645" s="5" t="s">
        <v>5323</v>
      </c>
      <c r="B2645" s="5" t="s">
        <v>5324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/>
      <c r="L2645" s="6">
        <v>0</v>
      </c>
      <c r="M2645" s="6">
        <v>0</v>
      </c>
      <c r="N2645" s="6"/>
      <c r="O2645" s="6">
        <v>0</v>
      </c>
      <c r="P2645" s="6">
        <v>35813564.38</v>
      </c>
      <c r="Q2645" s="6">
        <v>7587921.4</v>
      </c>
      <c r="R2645" s="6"/>
      <c r="S2645" s="6">
        <v>615683285.86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150750445.03</v>
      </c>
      <c r="AA2645" s="6">
        <v>64923354.72</v>
      </c>
      <c r="AB2645" s="10">
        <f t="shared" si="172"/>
        <v>827945697.44</v>
      </c>
      <c r="AC2645" s="10">
        <f t="shared" si="174"/>
        <v>867170649.99</v>
      </c>
      <c r="AD2645" s="10">
        <f t="shared" si="171"/>
        <v>-39224952.5500001</v>
      </c>
      <c r="AE2645" s="12">
        <f>C2645/(1+0.13)/VLOOKUP(A2645,[1]选股结果!$A$2:$AX$3002,3,FALSE)</f>
        <v>0.940713638705271</v>
      </c>
      <c r="AF2645" s="12">
        <f>(S2645/(1+0.1)+Z2645)/(VLOOKUP(A2645,[1]选股结果!$A$2:$AY$3002,51,FALSE))</f>
        <v>0.970360207019163</v>
      </c>
      <c r="AG2645" s="16"/>
      <c r="AH2645" s="12">
        <f>AD2645/VLOOKUP(A2645,[1]选股结果!$A$2:$AX$3002,35,FALSE)</f>
        <v>-1.50401874275034</v>
      </c>
      <c r="AI2645" s="10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S2645/(1+0.13)+Z2645)</f>
        <v>36560793.297168</v>
      </c>
      <c r="AJ2645" s="10">
        <f t="shared" si="173"/>
        <v>-75785745.8471681</v>
      </c>
      <c r="AK2645" s="18">
        <f>AD2645-VLOOKUP(A2645,[2]选股结果!$A$2:$G$4900,7,FALSE)</f>
        <v>2328061.33999993</v>
      </c>
    </row>
    <row r="2646" spans="1:37">
      <c r="A2646" s="5" t="s">
        <v>5325</v>
      </c>
      <c r="B2646" s="5" t="s">
        <v>5326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/>
      <c r="L2646" s="6">
        <v>0</v>
      </c>
      <c r="M2646" s="6">
        <v>0</v>
      </c>
      <c r="N2646" s="6"/>
      <c r="O2646" s="6">
        <v>0</v>
      </c>
      <c r="P2646" s="6">
        <v>95895420.95</v>
      </c>
      <c r="Q2646" s="6">
        <v>70432496.55</v>
      </c>
      <c r="R2646" s="6"/>
      <c r="S2646" s="6">
        <v>406375614.8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180256791.54</v>
      </c>
      <c r="AA2646" s="6">
        <v>69956827.6</v>
      </c>
      <c r="AB2646" s="10">
        <f t="shared" si="172"/>
        <v>713787025.29</v>
      </c>
      <c r="AC2646" s="10">
        <f t="shared" si="174"/>
        <v>752484654.89</v>
      </c>
      <c r="AD2646" s="10">
        <f t="shared" si="171"/>
        <v>-38697629.6000001</v>
      </c>
      <c r="AE2646" s="12">
        <f>C2646/(1+0.13)/VLOOKUP(A2646,[1]选股结果!$A$2:$AX$3002,3,FALSE)</f>
        <v>0.821862119560719</v>
      </c>
      <c r="AF2646" s="12">
        <f>(S2646/(1+0.1)+Z2646)/(VLOOKUP(A2646,[1]选股结果!$A$2:$AY$3002,51,FALSE))</f>
        <v>1.09135982930634</v>
      </c>
      <c r="AG2646" s="16"/>
      <c r="AH2646" s="12">
        <f>AD2646/VLOOKUP(A2646,[1]选股结果!$A$2:$AX$3002,35,FALSE)</f>
        <v>-0.192201097156995</v>
      </c>
      <c r="AI2646" s="10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S2646/(1+0.13)+Z2646)</f>
        <v>-36207597.7961062</v>
      </c>
      <c r="AJ2646" s="10">
        <f t="shared" si="173"/>
        <v>-2490031.80389392</v>
      </c>
      <c r="AK2646" s="18">
        <f>AD2646-VLOOKUP(A2646,[2]选股结果!$A$2:$G$4900,7,FALSE)</f>
        <v>-38545183.3100001</v>
      </c>
    </row>
    <row r="2647" spans="1:37">
      <c r="A2647" s="5" t="s">
        <v>5327</v>
      </c>
      <c r="B2647" s="5" t="s">
        <v>5328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/>
      <c r="L2647" s="6">
        <v>0</v>
      </c>
      <c r="M2647" s="6">
        <v>0</v>
      </c>
      <c r="N2647" s="6"/>
      <c r="O2647" s="6">
        <v>0</v>
      </c>
      <c r="P2647" s="6">
        <v>49664878.35</v>
      </c>
      <c r="Q2647" s="6">
        <v>78907746.34</v>
      </c>
      <c r="R2647" s="6"/>
      <c r="S2647" s="6">
        <v>1366429021.38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293397452.27</v>
      </c>
      <c r="AA2647" s="6">
        <v>129937509.81</v>
      </c>
      <c r="AB2647" s="10">
        <f t="shared" si="172"/>
        <v>1869315440.79</v>
      </c>
      <c r="AC2647" s="10">
        <f t="shared" si="174"/>
        <v>1839428861.81</v>
      </c>
      <c r="AD2647" s="10">
        <f t="shared" si="171"/>
        <v>29886578.98</v>
      </c>
      <c r="AE2647" s="12">
        <f>C2647/(1+0.13)/VLOOKUP(A2647,[1]选股结果!$A$2:$AX$3002,3,FALSE)</f>
        <v>0.897415351681189</v>
      </c>
      <c r="AF2647" s="12">
        <f>(S2647/(1+0.1)+Z2647)/(VLOOKUP(A2647,[1]选股结果!$A$2:$AY$3002,51,FALSE))</f>
        <v>0.96178283947877</v>
      </c>
      <c r="AG2647" s="16"/>
      <c r="AH2647" s="12">
        <f>AD2647/VLOOKUP(A2647,[1]选股结果!$A$2:$AX$3002,35,FALSE)</f>
        <v>0.267423023935774</v>
      </c>
      <c r="AI2647" s="10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S2647/(1+0.13)+Z2647)</f>
        <v>93997418.0398228</v>
      </c>
      <c r="AJ2647" s="10">
        <f t="shared" si="173"/>
        <v>-64110839.0598228</v>
      </c>
      <c r="AK2647" s="18">
        <f>AD2647-VLOOKUP(A2647,[2]选股结果!$A$2:$G$4900,7,FALSE)</f>
        <v>29829270.73</v>
      </c>
    </row>
    <row r="2648" spans="1:37">
      <c r="A2648" s="5" t="s">
        <v>5329</v>
      </c>
      <c r="B2648" s="5" t="s">
        <v>5330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/>
      <c r="L2648" s="6">
        <v>0</v>
      </c>
      <c r="M2648" s="6">
        <v>0</v>
      </c>
      <c r="N2648" s="6"/>
      <c r="O2648" s="6">
        <v>0</v>
      </c>
      <c r="P2648" s="6">
        <v>40881226.49</v>
      </c>
      <c r="Q2648" s="6">
        <v>14859572.86</v>
      </c>
      <c r="R2648" s="6"/>
      <c r="S2648" s="6">
        <v>3432515540.13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151247653.81</v>
      </c>
      <c r="AA2648" s="6">
        <v>131598777.25</v>
      </c>
      <c r="AB2648" s="10">
        <f t="shared" si="172"/>
        <v>3644177942.3</v>
      </c>
      <c r="AC2648" s="10">
        <f t="shared" si="174"/>
        <v>3756243197.68</v>
      </c>
      <c r="AD2648" s="10">
        <f t="shared" si="171"/>
        <v>-112065255.38</v>
      </c>
      <c r="AE2648" s="12">
        <f>C2648/(1+0.13)/VLOOKUP(A2648,[1]选股结果!$A$2:$AX$3002,3,FALSE)</f>
        <v>0.802949106430582</v>
      </c>
      <c r="AF2648" s="12">
        <f>(S2648/(1+0.1)+Z2648)/(VLOOKUP(A2648,[1]选股结果!$A$2:$AY$3002,51,FALSE))</f>
        <v>0.861476068673747</v>
      </c>
      <c r="AG2648" s="16"/>
      <c r="AH2648" s="12">
        <f>AD2648/VLOOKUP(A2648,[1]选股结果!$A$2:$AX$3002,35,FALSE)</f>
        <v>-0.998708645527498</v>
      </c>
      <c r="AI2648" s="10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S2648/(1+0.13)+Z2648)</f>
        <v>608930891.533539</v>
      </c>
      <c r="AJ2648" s="10">
        <f t="shared" si="173"/>
        <v>-720996146.913539</v>
      </c>
      <c r="AK2648" s="18">
        <f>AD2648-VLOOKUP(A2648,[2]选股结果!$A$2:$G$4900,7,FALSE)</f>
        <v>-112111807.95</v>
      </c>
    </row>
    <row r="2649" spans="1:37">
      <c r="A2649" s="5" t="s">
        <v>5331</v>
      </c>
      <c r="B2649" s="5" t="s">
        <v>5332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/>
      <c r="L2649" s="6">
        <v>0</v>
      </c>
      <c r="M2649" s="6">
        <v>0</v>
      </c>
      <c r="N2649" s="6"/>
      <c r="O2649" s="6">
        <v>0</v>
      </c>
      <c r="P2649" s="6">
        <v>68916457.7</v>
      </c>
      <c r="Q2649" s="6">
        <v>28343133.27</v>
      </c>
      <c r="R2649" s="6"/>
      <c r="S2649" s="6">
        <v>96818104.39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50763588.65</v>
      </c>
      <c r="AA2649" s="6">
        <v>578044333.59</v>
      </c>
      <c r="AB2649" s="10">
        <f t="shared" si="172"/>
        <v>788119427.31</v>
      </c>
      <c r="AC2649" s="10">
        <f t="shared" si="174"/>
        <v>794542484.33</v>
      </c>
      <c r="AD2649" s="10">
        <f t="shared" si="171"/>
        <v>-6423057.0200001</v>
      </c>
      <c r="AE2649" s="12">
        <f>C2649/(1+0.13)/VLOOKUP(A2649,[1]选股结果!$A$2:$AX$3002,3,FALSE)</f>
        <v>1.02812975196371</v>
      </c>
      <c r="AF2649" s="12">
        <f>(S2649/(1+0.1)+Z2649)/(VLOOKUP(A2649,[1]选股结果!$A$2:$AY$3002,51,FALSE))</f>
        <v>0.23392518221601</v>
      </c>
      <c r="AG2649" s="16"/>
      <c r="AH2649" s="12">
        <f>AD2649/VLOOKUP(A2649,[1]选股结果!$A$2:$AX$3002,35,FALSE)</f>
        <v>-0.117568695871922</v>
      </c>
      <c r="AI2649" s="10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S2649/(1+0.13)+Z2649)</f>
        <v>456823485.32177</v>
      </c>
      <c r="AJ2649" s="10">
        <f t="shared" si="173"/>
        <v>-463246542.34177</v>
      </c>
      <c r="AK2649" s="18">
        <f>AD2649-VLOOKUP(A2649,[2]选股结果!$A$2:$G$4900,7,FALSE)</f>
        <v>-6433090.1300001</v>
      </c>
    </row>
    <row r="2650" spans="1:37">
      <c r="A2650" s="5" t="s">
        <v>5333</v>
      </c>
      <c r="B2650" s="5" t="s">
        <v>5334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/>
      <c r="L2650" s="6">
        <v>0</v>
      </c>
      <c r="M2650" s="6">
        <v>0</v>
      </c>
      <c r="N2650" s="6"/>
      <c r="O2650" s="6">
        <v>0</v>
      </c>
      <c r="P2650" s="6">
        <v>76648130.47</v>
      </c>
      <c r="Q2650" s="6">
        <v>57638148.45</v>
      </c>
      <c r="R2650" s="6"/>
      <c r="S2650" s="6">
        <v>409165226.84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67280691.4</v>
      </c>
      <c r="AA2650" s="6">
        <v>213681634.43</v>
      </c>
      <c r="AB2650" s="10">
        <f t="shared" si="172"/>
        <v>868470780.02</v>
      </c>
      <c r="AC2650" s="10">
        <f t="shared" si="174"/>
        <v>766775683.14</v>
      </c>
      <c r="AD2650" s="10">
        <f t="shared" si="171"/>
        <v>101695096.88</v>
      </c>
      <c r="AE2650" s="12">
        <f>C2650/(1+0.13)/VLOOKUP(A2650,[1]选股结果!$A$2:$AX$3002,3,FALSE)</f>
        <v>0.954499184772517</v>
      </c>
      <c r="AF2650" s="12">
        <f>(S2650/(1+0.1)+Z2650)/(VLOOKUP(A2650,[1]选股结果!$A$2:$AY$3002,51,FALSE))</f>
        <v>0.654893966812187</v>
      </c>
      <c r="AG2650" s="16"/>
      <c r="AH2650" s="12">
        <f>AD2650/VLOOKUP(A2650,[1]选股结果!$A$2:$AX$3002,35,FALSE)</f>
        <v>1.26905676242324</v>
      </c>
      <c r="AI2650" s="10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S2650/(1+0.13)+Z2650)</f>
        <v>241344046.722655</v>
      </c>
      <c r="AJ2650" s="10">
        <f t="shared" si="173"/>
        <v>-139648949.842655</v>
      </c>
      <c r="AK2650" s="18">
        <f>AD2650-VLOOKUP(A2650,[2]选股结果!$A$2:$G$4900,7,FALSE)</f>
        <v>101730482.19</v>
      </c>
    </row>
    <row r="2651" spans="1:37">
      <c r="A2651" s="5" t="s">
        <v>5335</v>
      </c>
      <c r="B2651" s="5" t="s">
        <v>5336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/>
      <c r="L2651" s="6">
        <v>0</v>
      </c>
      <c r="M2651" s="6">
        <v>0</v>
      </c>
      <c r="N2651" s="6"/>
      <c r="O2651" s="6">
        <v>0</v>
      </c>
      <c r="P2651" s="6">
        <v>20290616.22</v>
      </c>
      <c r="Q2651" s="6">
        <v>25895171.22</v>
      </c>
      <c r="R2651" s="6"/>
      <c r="S2651" s="6">
        <v>1016790431.69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197988899.84</v>
      </c>
      <c r="AA2651" s="6">
        <v>53458372.32</v>
      </c>
      <c r="AB2651" s="10">
        <f t="shared" si="172"/>
        <v>1281771306.64</v>
      </c>
      <c r="AC2651" s="10">
        <f t="shared" si="174"/>
        <v>1288528320.07</v>
      </c>
      <c r="AD2651" s="10">
        <f t="shared" ref="AD2651:AD2714" si="175">AB2651-AC2651</f>
        <v>-6757013.42999983</v>
      </c>
      <c r="AE2651" s="12">
        <f>C2651/(1+0.13)/VLOOKUP(A2651,[1]选股结果!$A$2:$AX$3002,3,FALSE)</f>
        <v>0.764795543810462</v>
      </c>
      <c r="AF2651" s="12">
        <f>(S2651/(1+0.1)+Z2651)/(VLOOKUP(A2651,[1]选股结果!$A$2:$AY$3002,51,FALSE))</f>
        <v>0.826655833764442</v>
      </c>
      <c r="AG2651" s="16"/>
      <c r="AH2651" s="12">
        <f>AD2651/VLOOKUP(A2651,[1]选股结果!$A$2:$AX$3002,35,FALSE)</f>
        <v>-0.0952017501835785</v>
      </c>
      <c r="AI2651" s="10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S2651/(1+0.13)+Z2651)</f>
        <v>259888347.731416</v>
      </c>
      <c r="AJ2651" s="10">
        <f t="shared" si="173"/>
        <v>-266645361.161416</v>
      </c>
      <c r="AK2651" s="18">
        <f>AD2651-VLOOKUP(A2651,[2]选股结果!$A$2:$G$4900,7,FALSE)</f>
        <v>-7356391.83999983</v>
      </c>
    </row>
    <row r="2652" spans="1:37">
      <c r="A2652" s="5" t="s">
        <v>5337</v>
      </c>
      <c r="B2652" s="5" t="s">
        <v>5338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/>
      <c r="L2652" s="6">
        <v>0</v>
      </c>
      <c r="M2652" s="6">
        <v>0</v>
      </c>
      <c r="N2652" s="6"/>
      <c r="O2652" s="6">
        <v>0</v>
      </c>
      <c r="P2652" s="6">
        <v>294125988.69</v>
      </c>
      <c r="Q2652" s="6">
        <v>40388469.24</v>
      </c>
      <c r="R2652" s="6"/>
      <c r="S2652" s="6">
        <v>2783582504.79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225263964.85</v>
      </c>
      <c r="AA2652" s="6">
        <v>145434696.41</v>
      </c>
      <c r="AB2652" s="10">
        <f t="shared" si="172"/>
        <v>3677625799.11</v>
      </c>
      <c r="AC2652" s="10">
        <f t="shared" si="174"/>
        <v>3448407154.74</v>
      </c>
      <c r="AD2652" s="10">
        <f t="shared" si="175"/>
        <v>229218644.37</v>
      </c>
      <c r="AE2652" s="12">
        <f>C2652/(1+0.13)/VLOOKUP(A2652,[1]选股结果!$A$2:$AX$3002,3,FALSE)</f>
        <v>0.894914123884367</v>
      </c>
      <c r="AF2652" s="12">
        <f>(S2652/(1+0.1)+Z2652)/(VLOOKUP(A2652,[1]选股结果!$A$2:$AY$3002,51,FALSE))</f>
        <v>1.06004068212082</v>
      </c>
      <c r="AG2652" s="16"/>
      <c r="AH2652" s="12">
        <f>AD2652/VLOOKUP(A2652,[1]选股结果!$A$2:$AX$3002,35,FALSE)</f>
        <v>0.294695764080797</v>
      </c>
      <c r="AI2652" s="10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S2652/(1+0.13)+Z2652)</f>
        <v>-88905886.7416816</v>
      </c>
      <c r="AJ2652" s="10">
        <f t="shared" si="173"/>
        <v>318124531.111681</v>
      </c>
      <c r="AK2652" s="18">
        <f>AD2652-VLOOKUP(A2652,[2]选股结果!$A$2:$G$4900,7,FALSE)</f>
        <v>228252172.86</v>
      </c>
    </row>
    <row r="2653" spans="1:37">
      <c r="A2653" s="5" t="s">
        <v>5339</v>
      </c>
      <c r="B2653" s="5" t="s">
        <v>5340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/>
      <c r="L2653" s="6">
        <v>0</v>
      </c>
      <c r="M2653" s="6">
        <v>0</v>
      </c>
      <c r="N2653" s="6"/>
      <c r="O2653" s="6">
        <v>0</v>
      </c>
      <c r="P2653" s="6">
        <v>27470040.5</v>
      </c>
      <c r="Q2653" s="6">
        <v>13361196.55</v>
      </c>
      <c r="R2653" s="6"/>
      <c r="S2653" s="6">
        <v>305978632.44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87063509.3</v>
      </c>
      <c r="AA2653" s="6">
        <v>47011999.03</v>
      </c>
      <c r="AB2653" s="10">
        <f t="shared" si="172"/>
        <v>437497954.62</v>
      </c>
      <c r="AC2653" s="10">
        <f t="shared" si="174"/>
        <v>467524181.27</v>
      </c>
      <c r="AD2653" s="10">
        <f t="shared" si="175"/>
        <v>-30026226.65</v>
      </c>
      <c r="AE2653" s="12">
        <f>C2653/(1+0.13)/VLOOKUP(A2653,[1]选股结果!$A$2:$AX$3002,3,FALSE)</f>
        <v>0.843969686136339</v>
      </c>
      <c r="AF2653" s="12">
        <f>(S2653/(1+0.1)+Z2653)/(VLOOKUP(A2653,[1]选股结果!$A$2:$AY$3002,51,FALSE))</f>
        <v>0.907846456091124</v>
      </c>
      <c r="AG2653" s="16"/>
      <c r="AH2653" s="12">
        <f>AD2653/VLOOKUP(A2653,[1]选股结果!$A$2:$AX$3002,35,FALSE)</f>
        <v>-4.44349639668471</v>
      </c>
      <c r="AI2653" s="10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S2653/(1+0.13)+Z2653)</f>
        <v>44458139.2281415</v>
      </c>
      <c r="AJ2653" s="10">
        <f t="shared" si="173"/>
        <v>-74484365.8781415</v>
      </c>
      <c r="AK2653" s="18">
        <f>AD2653-VLOOKUP(A2653,[2]选股结果!$A$2:$G$4900,7,FALSE)</f>
        <v>-30018266.38</v>
      </c>
    </row>
    <row r="2654" spans="1:37">
      <c r="A2654" s="5" t="s">
        <v>5341</v>
      </c>
      <c r="B2654" s="5" t="s">
        <v>5342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/>
      <c r="L2654" s="6">
        <v>0</v>
      </c>
      <c r="M2654" s="6">
        <v>0</v>
      </c>
      <c r="N2654" s="6"/>
      <c r="O2654" s="6">
        <v>0</v>
      </c>
      <c r="P2654" s="6">
        <v>196989917.88</v>
      </c>
      <c r="Q2654" s="6">
        <v>160364776.83</v>
      </c>
      <c r="R2654" s="6"/>
      <c r="S2654" s="6">
        <v>1383268470.06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670855774.04</v>
      </c>
      <c r="AA2654" s="6">
        <v>285719957.36</v>
      </c>
      <c r="AB2654" s="10">
        <f t="shared" si="172"/>
        <v>2349166473.47</v>
      </c>
      <c r="AC2654" s="10">
        <f t="shared" si="174"/>
        <v>2536834119.34</v>
      </c>
      <c r="AD2654" s="10">
        <f t="shared" si="175"/>
        <v>-187667645.87</v>
      </c>
      <c r="AE2654" s="12">
        <f>C2654/(1+0.13)/VLOOKUP(A2654,[1]选股结果!$A$2:$AX$3002,3,FALSE)</f>
        <v>0.701653803973813</v>
      </c>
      <c r="AF2654" s="12">
        <f>(S2654/(1+0.1)+Z2654)/(VLOOKUP(A2654,[1]选股结果!$A$2:$AY$3002,51,FALSE))</f>
        <v>0.771319516649588</v>
      </c>
      <c r="AG2654" s="16"/>
      <c r="AH2654" s="12">
        <f>AD2654/VLOOKUP(A2654,[1]选股结果!$A$2:$AX$3002,35,FALSE)</f>
        <v>-0.885134919215884</v>
      </c>
      <c r="AI2654" s="10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S2654/(1+0.13)+Z2654)</f>
        <v>605108482.206372</v>
      </c>
      <c r="AJ2654" s="10">
        <f t="shared" si="173"/>
        <v>-792776128.076372</v>
      </c>
      <c r="AK2654" s="18">
        <f>AD2654-VLOOKUP(A2654,[2]选股结果!$A$2:$G$4900,7,FALSE)</f>
        <v>-187929202.62</v>
      </c>
    </row>
    <row r="2655" spans="1:37">
      <c r="A2655" s="5" t="s">
        <v>5343</v>
      </c>
      <c r="B2655" s="5" t="s">
        <v>5344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/>
      <c r="L2655" s="6">
        <v>0</v>
      </c>
      <c r="M2655" s="6">
        <v>0</v>
      </c>
      <c r="N2655" s="6"/>
      <c r="O2655" s="6">
        <v>0</v>
      </c>
      <c r="P2655" s="6">
        <v>69073625.5</v>
      </c>
      <c r="Q2655" s="6">
        <v>81223836.57</v>
      </c>
      <c r="R2655" s="6"/>
      <c r="S2655" s="6">
        <v>2626957499.16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159301697.39</v>
      </c>
      <c r="AA2655" s="6">
        <v>35033649.2</v>
      </c>
      <c r="AB2655" s="10">
        <f t="shared" ref="AB2655:AB2718" si="176">C2655+D2655+E2655+F2655+G2655+H2655+I2655+J2655+L2655+M2655+O2655+Q2655</f>
        <v>2690476026.52</v>
      </c>
      <c r="AC2655" s="10">
        <f t="shared" si="174"/>
        <v>2890366471.25</v>
      </c>
      <c r="AD2655" s="10">
        <f t="shared" si="175"/>
        <v>-199890444.73</v>
      </c>
      <c r="AE2655" s="12">
        <f>C2655/(1+0.13)/VLOOKUP(A2655,[1]选股结果!$A$2:$AX$3002,3,FALSE)</f>
        <v>0.871360973789781</v>
      </c>
      <c r="AF2655" s="12">
        <f>(S2655/(1+0.1)+Z2655)/(VLOOKUP(A2655,[1]选股结果!$A$2:$AY$3002,51,FALSE))</f>
        <v>1.04081449876638</v>
      </c>
      <c r="AG2655" s="16"/>
      <c r="AH2655" s="12">
        <f>AD2655/VLOOKUP(A2655,[1]选股结果!$A$2:$AX$3002,35,FALSE)</f>
        <v>-1.25354658445625</v>
      </c>
      <c r="AI2655" s="10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S2655/(1+0.13)+Z2655)</f>
        <v>-36493469.6891155</v>
      </c>
      <c r="AJ2655" s="10">
        <f t="shared" si="173"/>
        <v>-163396975.040884</v>
      </c>
      <c r="AK2655" s="18">
        <f>AD2655-VLOOKUP(A2655,[2]选股结果!$A$2:$G$4900,7,FALSE)</f>
        <v>-199896755.34</v>
      </c>
    </row>
    <row r="2656" spans="1:37">
      <c r="A2656" s="5" t="s">
        <v>5345</v>
      </c>
      <c r="B2656" s="5" t="s">
        <v>5346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/>
      <c r="L2656" s="6">
        <v>0</v>
      </c>
      <c r="M2656" s="6">
        <v>0</v>
      </c>
      <c r="N2656" s="6"/>
      <c r="O2656" s="6">
        <v>0</v>
      </c>
      <c r="P2656" s="6">
        <v>82444709.09</v>
      </c>
      <c r="Q2656" s="6">
        <v>157282167.73</v>
      </c>
      <c r="R2656" s="6"/>
      <c r="S2656" s="6">
        <v>142612926.87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75724550.73</v>
      </c>
      <c r="AA2656" s="6">
        <v>302532262.77</v>
      </c>
      <c r="AB2656" s="10">
        <f t="shared" si="176"/>
        <v>844828040.26</v>
      </c>
      <c r="AC2656" s="10">
        <f t="shared" si="174"/>
        <v>603314449.46</v>
      </c>
      <c r="AD2656" s="10">
        <f t="shared" si="175"/>
        <v>241513590.8</v>
      </c>
      <c r="AE2656" s="12">
        <f>C2656/(1+0.13)/VLOOKUP(A2656,[1]选股结果!$A$2:$AX$3002,3,FALSE)</f>
        <v>0.911807140766882</v>
      </c>
      <c r="AF2656" s="12">
        <f>(S2656/(1+0.1)+Z2656)/(VLOOKUP(A2656,[1]选股结果!$A$2:$AY$3002,51,FALSE))</f>
        <v>0.426781458763001</v>
      </c>
      <c r="AG2656" s="16"/>
      <c r="AH2656" s="12">
        <f>AD2656/VLOOKUP(A2656,[1]选股结果!$A$2:$AX$3002,35,FALSE)</f>
        <v>2.78201391324337</v>
      </c>
      <c r="AI2656" s="10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S2656/(1+0.13)+Z2656)</f>
        <v>279282038.006549</v>
      </c>
      <c r="AJ2656" s="10">
        <f t="shared" si="173"/>
        <v>-37768447.2065488</v>
      </c>
      <c r="AK2656" s="18">
        <f>AD2656-VLOOKUP(A2656,[2]选股结果!$A$2:$G$4900,7,FALSE)</f>
        <v>241513590.8</v>
      </c>
    </row>
    <row r="2657" spans="1:37">
      <c r="A2657" s="5" t="s">
        <v>5347</v>
      </c>
      <c r="B2657" s="5" t="s">
        <v>5348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/>
      <c r="L2657" s="6">
        <v>0</v>
      </c>
      <c r="M2657" s="6">
        <v>0</v>
      </c>
      <c r="N2657" s="6"/>
      <c r="O2657" s="6">
        <v>0</v>
      </c>
      <c r="P2657" s="6">
        <v>47123800.97</v>
      </c>
      <c r="Q2657" s="6">
        <v>10955953.83</v>
      </c>
      <c r="R2657" s="6"/>
      <c r="S2657" s="6">
        <v>776679633.04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113963075.33</v>
      </c>
      <c r="AA2657" s="6">
        <v>24881047.45</v>
      </c>
      <c r="AB2657" s="10">
        <f t="shared" si="176"/>
        <v>984064627.23</v>
      </c>
      <c r="AC2657" s="10">
        <f t="shared" si="174"/>
        <v>962647556.79</v>
      </c>
      <c r="AD2657" s="10">
        <f t="shared" si="175"/>
        <v>21417070.4399999</v>
      </c>
      <c r="AE2657" s="12">
        <f>C2657/(1+0.13)/VLOOKUP(A2657,[1]选股结果!$A$2:$AX$3002,3,FALSE)</f>
        <v>0.845664988936328</v>
      </c>
      <c r="AF2657" s="12">
        <f>(S2657/(1+0.1)+Z2657)/(VLOOKUP(A2657,[1]选股结果!$A$2:$AY$3002,51,FALSE))</f>
        <v>0.849825193833645</v>
      </c>
      <c r="AG2657" s="16"/>
      <c r="AH2657" s="12">
        <f>AD2657/VLOOKUP(A2657,[1]选股结果!$A$2:$AX$3002,35,FALSE)</f>
        <v>0.768565301266374</v>
      </c>
      <c r="AI2657" s="10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S2657/(1+0.13)+Z2657)</f>
        <v>163655871.695044</v>
      </c>
      <c r="AJ2657" s="10">
        <f t="shared" si="173"/>
        <v>-142238801.255044</v>
      </c>
      <c r="AK2657" s="18">
        <f>AD2657-VLOOKUP(A2657,[2]选股结果!$A$2:$G$4900,7,FALSE)</f>
        <v>21484455.5299999</v>
      </c>
    </row>
    <row r="2658" spans="1:37">
      <c r="A2658" s="5" t="s">
        <v>5349</v>
      </c>
      <c r="B2658" s="5" t="s">
        <v>5350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/>
      <c r="L2658" s="6">
        <v>0</v>
      </c>
      <c r="M2658" s="6">
        <v>0</v>
      </c>
      <c r="N2658" s="6"/>
      <c r="O2658" s="6">
        <v>0</v>
      </c>
      <c r="P2658" s="6">
        <v>31111230.49</v>
      </c>
      <c r="Q2658" s="6">
        <v>11935156.67</v>
      </c>
      <c r="R2658" s="6"/>
      <c r="S2658" s="6">
        <v>572638022.42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141025357.37</v>
      </c>
      <c r="AA2658" s="6">
        <v>89593194.01</v>
      </c>
      <c r="AB2658" s="10">
        <f t="shared" si="176"/>
        <v>774943801.14</v>
      </c>
      <c r="AC2658" s="10">
        <f t="shared" si="174"/>
        <v>834367804.29</v>
      </c>
      <c r="AD2658" s="10">
        <f t="shared" si="175"/>
        <v>-59424003.15</v>
      </c>
      <c r="AE2658" s="12">
        <f>C2658/(1+0.13)/VLOOKUP(A2658,[1]选股结果!$A$2:$AX$3002,3,FALSE)</f>
        <v>0.594968593024357</v>
      </c>
      <c r="AF2658" s="12">
        <f>(S2658/(1+0.1)+Z2658)/(VLOOKUP(A2658,[1]选股结果!$A$2:$AY$3002,51,FALSE))</f>
        <v>0.649605547206239</v>
      </c>
      <c r="AG2658" s="16"/>
      <c r="AH2658" s="12">
        <f>AD2658/VLOOKUP(A2658,[1]选股结果!$A$2:$AX$3002,35,FALSE)</f>
        <v>-0.629325674277897</v>
      </c>
      <c r="AI2658" s="10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S2658/(1+0.13)+Z2658)</f>
        <v>370687818.553894</v>
      </c>
      <c r="AJ2658" s="10">
        <f t="shared" si="173"/>
        <v>-430111821.703894</v>
      </c>
      <c r="AK2658" s="18">
        <f>AD2658-VLOOKUP(A2658,[2]选股结果!$A$2:$G$4900,7,FALSE)</f>
        <v>-60571736.69</v>
      </c>
    </row>
    <row r="2659" spans="1:37">
      <c r="A2659" s="5" t="s">
        <v>5351</v>
      </c>
      <c r="B2659" s="5" t="s">
        <v>5352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/>
      <c r="L2659" s="6">
        <v>0</v>
      </c>
      <c r="M2659" s="6">
        <v>0</v>
      </c>
      <c r="N2659" s="6"/>
      <c r="O2659" s="6">
        <v>0</v>
      </c>
      <c r="P2659" s="6">
        <v>193017548.57</v>
      </c>
      <c r="Q2659" s="6">
        <v>196029316.35</v>
      </c>
      <c r="R2659" s="6"/>
      <c r="S2659" s="6">
        <v>2059923737.54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1524346414.69</v>
      </c>
      <c r="AA2659" s="6">
        <v>305416121.69</v>
      </c>
      <c r="AB2659" s="10">
        <f t="shared" si="176"/>
        <v>3900988280.13</v>
      </c>
      <c r="AC2659" s="10">
        <f t="shared" si="174"/>
        <v>4082703822.49</v>
      </c>
      <c r="AD2659" s="10">
        <f t="shared" si="175"/>
        <v>-181715542.36</v>
      </c>
      <c r="AE2659" s="12">
        <f>C2659/(1+0.13)/VLOOKUP(A2659,[1]选股结果!$A$2:$AX$3002,3,FALSE)</f>
        <v>0.775651981708924</v>
      </c>
      <c r="AF2659" s="12">
        <f>(S2659/(1+0.1)+Z2659)/(VLOOKUP(A2659,[1]选股结果!$A$2:$AY$3002,51,FALSE))</f>
        <v>0.90300409210584</v>
      </c>
      <c r="AG2659" s="16"/>
      <c r="AH2659" s="12">
        <f>AD2659/VLOOKUP(A2659,[1]选股结果!$A$2:$AX$3002,35,FALSE)</f>
        <v>-0.494778912226287</v>
      </c>
      <c r="AI2659" s="10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S2659/(1+0.13)+Z2659)</f>
        <v>414604764.905132</v>
      </c>
      <c r="AJ2659" s="10">
        <f t="shared" si="173"/>
        <v>-596320307.265132</v>
      </c>
      <c r="AK2659" s="18">
        <f>AD2659-VLOOKUP(A2659,[2]选股结果!$A$2:$G$4900,7,FALSE)</f>
        <v>-183038476.89</v>
      </c>
    </row>
    <row r="2660" spans="1:37">
      <c r="A2660" s="5" t="s">
        <v>5353</v>
      </c>
      <c r="B2660" s="5" t="s">
        <v>5354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/>
      <c r="L2660" s="6">
        <v>0</v>
      </c>
      <c r="M2660" s="6">
        <v>0</v>
      </c>
      <c r="N2660" s="6"/>
      <c r="O2660" s="6">
        <v>0</v>
      </c>
      <c r="P2660" s="6">
        <v>34949366.37</v>
      </c>
      <c r="Q2660" s="6">
        <v>32425842.88</v>
      </c>
      <c r="R2660" s="6"/>
      <c r="S2660" s="6">
        <v>665736772.43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134187374.12</v>
      </c>
      <c r="AA2660" s="6">
        <v>59911484.52</v>
      </c>
      <c r="AB2660" s="10">
        <f t="shared" si="176"/>
        <v>922501314.1</v>
      </c>
      <c r="AC2660" s="10">
        <f t="shared" si="174"/>
        <v>894784997.44</v>
      </c>
      <c r="AD2660" s="10">
        <f t="shared" si="175"/>
        <v>27716316.6600001</v>
      </c>
      <c r="AE2660" s="12">
        <f>C2660/(1+0.13)/VLOOKUP(A2660,[1]选股结果!$A$2:$AX$3002,3,FALSE)</f>
        <v>0.675743255919193</v>
      </c>
      <c r="AF2660" s="12">
        <f>(S2660/(1+0.1)+Z2660)/(VLOOKUP(A2660,[1]选股结果!$A$2:$AY$3002,51,FALSE))</f>
        <v>0.650128988375016</v>
      </c>
      <c r="AG2660" s="16"/>
      <c r="AH2660" s="12">
        <f>AD2660/VLOOKUP(A2660,[1]选股结果!$A$2:$AX$3002,35,FALSE)</f>
        <v>0.908124258386436</v>
      </c>
      <c r="AI2660" s="10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S2660/(1+0.13)+Z2660)</f>
        <v>413981841.408761</v>
      </c>
      <c r="AJ2660" s="10">
        <f t="shared" si="173"/>
        <v>-386265524.748761</v>
      </c>
      <c r="AK2660" s="18">
        <f>AD2660-VLOOKUP(A2660,[2]选股结果!$A$2:$G$4900,7,FALSE)</f>
        <v>27704005.7900001</v>
      </c>
    </row>
    <row r="2661" spans="1:37">
      <c r="A2661" s="5" t="s">
        <v>5355</v>
      </c>
      <c r="B2661" s="5" t="s">
        <v>5356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/>
      <c r="L2661" s="6">
        <v>0</v>
      </c>
      <c r="M2661" s="6">
        <v>0</v>
      </c>
      <c r="N2661" s="6"/>
      <c r="O2661" s="6">
        <v>0</v>
      </c>
      <c r="P2661" s="6">
        <v>42121495.85</v>
      </c>
      <c r="Q2661" s="6">
        <v>2880043.92</v>
      </c>
      <c r="R2661" s="6"/>
      <c r="S2661" s="6">
        <v>263820029.46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97443902.6</v>
      </c>
      <c r="AA2661" s="6">
        <v>44510255.8</v>
      </c>
      <c r="AB2661" s="10">
        <f t="shared" si="176"/>
        <v>513613205.39</v>
      </c>
      <c r="AC2661" s="10">
        <f t="shared" si="174"/>
        <v>447895683.71</v>
      </c>
      <c r="AD2661" s="10">
        <f t="shared" si="175"/>
        <v>65717521.68</v>
      </c>
      <c r="AE2661" s="12">
        <f>C2661/(1+0.13)/VLOOKUP(A2661,[1]选股结果!$A$2:$AX$3002,3,FALSE)</f>
        <v>0.665132913539678</v>
      </c>
      <c r="AF2661" s="12">
        <f>(S2661/(1+0.1)+Z2661)/(VLOOKUP(A2661,[1]选股结果!$A$2:$AY$3002,51,FALSE))</f>
        <v>0.69277406213791</v>
      </c>
      <c r="AG2661" s="16"/>
      <c r="AH2661" s="12">
        <f>AD2661/VLOOKUP(A2661,[1]选股结果!$A$2:$AX$3002,35,FALSE)</f>
        <v>0.380462373933251</v>
      </c>
      <c r="AI2661" s="10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S2661/(1+0.13)+Z2661)</f>
        <v>155941722.880531</v>
      </c>
      <c r="AJ2661" s="10">
        <f t="shared" si="173"/>
        <v>-90224201.2005309</v>
      </c>
      <c r="AK2661" s="18">
        <f>AD2661-VLOOKUP(A2661,[2]选股结果!$A$2:$G$4900,7,FALSE)</f>
        <v>65232102.36</v>
      </c>
    </row>
    <row r="2662" spans="1:37">
      <c r="A2662" s="5" t="s">
        <v>5357</v>
      </c>
      <c r="B2662" s="5" t="s">
        <v>5358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/>
      <c r="L2662" s="6">
        <v>0</v>
      </c>
      <c r="M2662" s="6">
        <v>0</v>
      </c>
      <c r="N2662" s="6"/>
      <c r="O2662" s="6">
        <v>0</v>
      </c>
      <c r="P2662" s="6">
        <v>126441325.4</v>
      </c>
      <c r="Q2662" s="6">
        <v>19163646.74</v>
      </c>
      <c r="R2662" s="6"/>
      <c r="S2662" s="6">
        <v>3244956381.51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106266325.65</v>
      </c>
      <c r="AA2662" s="6">
        <v>33653113.85</v>
      </c>
      <c r="AB2662" s="10">
        <f t="shared" si="176"/>
        <v>3951889892.58</v>
      </c>
      <c r="AC2662" s="10">
        <f t="shared" si="174"/>
        <v>3511317146.41</v>
      </c>
      <c r="AD2662" s="10">
        <f t="shared" si="175"/>
        <v>440572746.17</v>
      </c>
      <c r="AE2662" s="12">
        <f>C2662/(1+0.13)/VLOOKUP(A2662,[1]选股结果!$A$2:$AX$3002,3,FALSE)</f>
        <v>0.988589569638691</v>
      </c>
      <c r="AF2662" s="12">
        <f>(S2662/(1+0.1)+Z2662)/(VLOOKUP(A2662,[1]选股结果!$A$2:$AY$3002,51,FALSE))</f>
        <v>0.927047095434643</v>
      </c>
      <c r="AG2662" s="16"/>
      <c r="AH2662" s="12">
        <f>AD2662/VLOOKUP(A2662,[1]选股结果!$A$2:$AX$3002,35,FALSE)</f>
        <v>2.86511822281834</v>
      </c>
      <c r="AI2662" s="10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S2662/(1+0.13)+Z2662)</f>
        <v>318823772.994424</v>
      </c>
      <c r="AJ2662" s="10">
        <f t="shared" si="173"/>
        <v>121748973.175575</v>
      </c>
      <c r="AK2662" s="18">
        <f>AD2662-VLOOKUP(A2662,[2]选股结果!$A$2:$G$4900,7,FALSE)</f>
        <v>440575038.69</v>
      </c>
    </row>
    <row r="2663" spans="1:37">
      <c r="A2663" s="5" t="s">
        <v>5359</v>
      </c>
      <c r="B2663" s="5" t="s">
        <v>5360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/>
      <c r="L2663" s="6">
        <v>0</v>
      </c>
      <c r="M2663" s="6">
        <v>0</v>
      </c>
      <c r="N2663" s="6"/>
      <c r="O2663" s="6">
        <v>0</v>
      </c>
      <c r="P2663" s="6">
        <v>76323494.62</v>
      </c>
      <c r="Q2663" s="6">
        <v>247039755</v>
      </c>
      <c r="R2663" s="6"/>
      <c r="S2663" s="6">
        <v>1166510933.9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175318462.75</v>
      </c>
      <c r="AA2663" s="6">
        <v>202228904.84</v>
      </c>
      <c r="AB2663" s="10">
        <f t="shared" si="176"/>
        <v>1396670593.25</v>
      </c>
      <c r="AC2663" s="10">
        <f t="shared" si="174"/>
        <v>1620381796.11</v>
      </c>
      <c r="AD2663" s="10">
        <f t="shared" si="175"/>
        <v>-223711202.86</v>
      </c>
      <c r="AE2663" s="12">
        <f>C2663/(1+0.13)/VLOOKUP(A2663,[1]选股结果!$A$2:$AX$3002,3,FALSE)</f>
        <v>0.793264146224251</v>
      </c>
      <c r="AF2663" s="12">
        <f>(S2663/(1+0.1)+Z2663)/(VLOOKUP(A2663,[1]选股结果!$A$2:$AY$3002,51,FALSE))</f>
        <v>1.12298281616717</v>
      </c>
      <c r="AG2663" s="16"/>
      <c r="AH2663" s="12">
        <f>AD2663/VLOOKUP(A2663,[1]选股结果!$A$2:$AX$3002,35,FALSE)</f>
        <v>-2.11613018679984</v>
      </c>
      <c r="AI2663" s="10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S2663/(1+0.13)+Z2663)</f>
        <v>-107182133.243452</v>
      </c>
      <c r="AJ2663" s="10">
        <f t="shared" si="173"/>
        <v>-116529069.616549</v>
      </c>
      <c r="AK2663" s="18">
        <f>AD2663-VLOOKUP(A2663,[2]选股结果!$A$2:$G$4900,7,FALSE)</f>
        <v>-223729208.6</v>
      </c>
    </row>
    <row r="2664" spans="1:37">
      <c r="A2664" s="5" t="s">
        <v>5361</v>
      </c>
      <c r="B2664" s="5" t="s">
        <v>5362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/>
      <c r="L2664" s="6">
        <v>0</v>
      </c>
      <c r="M2664" s="6">
        <v>0</v>
      </c>
      <c r="N2664" s="6"/>
      <c r="O2664" s="6">
        <v>0</v>
      </c>
      <c r="P2664" s="6">
        <v>156554709.78</v>
      </c>
      <c r="Q2664" s="6">
        <v>18833055.55</v>
      </c>
      <c r="R2664" s="6"/>
      <c r="S2664" s="6">
        <v>334459986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92115704.2</v>
      </c>
      <c r="AA2664" s="6">
        <v>23042847.6</v>
      </c>
      <c r="AB2664" s="10">
        <f t="shared" si="176"/>
        <v>1071532292.54</v>
      </c>
      <c r="AC2664" s="10">
        <f t="shared" si="174"/>
        <v>606173247.58</v>
      </c>
      <c r="AD2664" s="10">
        <f t="shared" si="175"/>
        <v>465359044.96</v>
      </c>
      <c r="AE2664" s="12">
        <f>C2664/(1+0.13)/VLOOKUP(A2664,[1]选股结果!$A$2:$AX$3002,3,FALSE)</f>
        <v>0.684701252510566</v>
      </c>
      <c r="AF2664" s="12">
        <f>(S2664/(1+0.1)+Z2664)/(VLOOKUP(A2664,[1]选股结果!$A$2:$AY$3002,51,FALSE))</f>
        <v>0.540333553485002</v>
      </c>
      <c r="AG2664" s="16"/>
      <c r="AH2664" s="12">
        <f>AD2664/VLOOKUP(A2664,[1]选股结果!$A$2:$AX$3002,35,FALSE)</f>
        <v>1.12912902589235</v>
      </c>
      <c r="AI2664" s="10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S2664/(1+0.13)+Z2664)</f>
        <v>345097705.354425</v>
      </c>
      <c r="AJ2664" s="10">
        <f t="shared" si="173"/>
        <v>120261339.605575</v>
      </c>
      <c r="AK2664" s="18">
        <f>AD2664-VLOOKUP(A2664,[2]选股结果!$A$2:$G$4900,7,FALSE)</f>
        <v>465359044.96</v>
      </c>
    </row>
    <row r="2665" spans="1:37">
      <c r="A2665" s="5" t="s">
        <v>5363</v>
      </c>
      <c r="B2665" s="5" t="s">
        <v>5364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/>
      <c r="L2665" s="6">
        <v>0</v>
      </c>
      <c r="M2665" s="6">
        <v>0</v>
      </c>
      <c r="N2665" s="6"/>
      <c r="O2665" s="6">
        <v>0</v>
      </c>
      <c r="P2665" s="6">
        <v>19594498.85</v>
      </c>
      <c r="Q2665" s="6">
        <v>13987014.05</v>
      </c>
      <c r="R2665" s="6"/>
      <c r="S2665" s="6">
        <v>306757864.29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29512464.1</v>
      </c>
      <c r="AA2665" s="6">
        <v>30943633.31</v>
      </c>
      <c r="AB2665" s="10">
        <f t="shared" si="176"/>
        <v>449338048.26</v>
      </c>
      <c r="AC2665" s="10">
        <f t="shared" si="174"/>
        <v>386808460.55</v>
      </c>
      <c r="AD2665" s="10">
        <f t="shared" si="175"/>
        <v>62529587.7099999</v>
      </c>
      <c r="AE2665" s="12">
        <f>C2665/(1+0.13)/VLOOKUP(A2665,[1]选股结果!$A$2:$AX$3002,3,FALSE)</f>
        <v>0.962278954834335</v>
      </c>
      <c r="AF2665" s="12">
        <f>(S2665/(1+0.1)+Z2665)/(VLOOKUP(A2665,[1]选股结果!$A$2:$AY$3002,51,FALSE))</f>
        <v>0.841318934258885</v>
      </c>
      <c r="AG2665" s="16"/>
      <c r="AH2665" s="12">
        <f>AD2665/VLOOKUP(A2665,[1]选股结果!$A$2:$AX$3002,35,FALSE)</f>
        <v>1.75198050822564</v>
      </c>
      <c r="AI2665" s="10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S2665/(1+0.13)+Z2665)</f>
        <v>65567777.840177</v>
      </c>
      <c r="AJ2665" s="10">
        <f t="shared" si="173"/>
        <v>-3038190.13017708</v>
      </c>
      <c r="AK2665" s="18">
        <f>AD2665-VLOOKUP(A2665,[2]选股结果!$A$2:$G$4900,7,FALSE)</f>
        <v>62529587.7099999</v>
      </c>
    </row>
    <row r="2666" spans="1:37">
      <c r="A2666" s="5" t="s">
        <v>5365</v>
      </c>
      <c r="B2666" s="5" t="s">
        <v>5366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/>
      <c r="L2666" s="6">
        <v>0</v>
      </c>
      <c r="M2666" s="6">
        <v>0</v>
      </c>
      <c r="N2666" s="6"/>
      <c r="O2666" s="6">
        <v>0</v>
      </c>
      <c r="P2666" s="6">
        <v>84890530.77</v>
      </c>
      <c r="Q2666" s="6">
        <v>11477094.15</v>
      </c>
      <c r="R2666" s="6"/>
      <c r="S2666" s="6">
        <v>540317047.96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101914998.03</v>
      </c>
      <c r="AA2666" s="6">
        <v>40570996.34</v>
      </c>
      <c r="AB2666" s="10">
        <f t="shared" si="176"/>
        <v>1017147455.65</v>
      </c>
      <c r="AC2666" s="10">
        <f t="shared" si="174"/>
        <v>767693573.1</v>
      </c>
      <c r="AD2666" s="10">
        <f t="shared" si="175"/>
        <v>249453882.55</v>
      </c>
      <c r="AE2666" s="12">
        <f>C2666/(1+0.13)/VLOOKUP(A2666,[1]选股结果!$A$2:$AX$3002,3,FALSE)</f>
        <v>0.958815053576256</v>
      </c>
      <c r="AF2666" s="12">
        <f>(S2666/(1+0.1)+Z2666)/(VLOOKUP(A2666,[1]选股结果!$A$2:$AY$3002,51,FALSE))</f>
        <v>0.799017694915883</v>
      </c>
      <c r="AG2666" s="16"/>
      <c r="AH2666" s="12">
        <f>AD2666/VLOOKUP(A2666,[1]选股结果!$A$2:$AX$3002,35,FALSE)</f>
        <v>1.37763979122485</v>
      </c>
      <c r="AI2666" s="10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S2666/(1+0.13)+Z2666)</f>
        <v>162230173.90938</v>
      </c>
      <c r="AJ2666" s="10">
        <f t="shared" si="173"/>
        <v>87223708.6406195</v>
      </c>
      <c r="AK2666" s="18">
        <f>AD2666-VLOOKUP(A2666,[2]选股结果!$A$2:$G$4900,7,FALSE)</f>
        <v>249430952.61</v>
      </c>
    </row>
    <row r="2667" spans="1:37">
      <c r="A2667" s="5" t="s">
        <v>5367</v>
      </c>
      <c r="B2667" s="5" t="s">
        <v>5368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/>
      <c r="L2667" s="6">
        <v>0</v>
      </c>
      <c r="M2667" s="6">
        <v>0</v>
      </c>
      <c r="N2667" s="6"/>
      <c r="O2667" s="6">
        <v>0</v>
      </c>
      <c r="P2667" s="6">
        <v>77025159.83</v>
      </c>
      <c r="Q2667" s="6">
        <v>174956543.56</v>
      </c>
      <c r="R2667" s="6"/>
      <c r="S2667" s="6">
        <v>832110764.25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197757135</v>
      </c>
      <c r="AA2667" s="6">
        <v>303814263.73</v>
      </c>
      <c r="AB2667" s="10">
        <f t="shared" si="176"/>
        <v>1905836095.34</v>
      </c>
      <c r="AC2667" s="10">
        <f t="shared" si="174"/>
        <v>1410707322.81</v>
      </c>
      <c r="AD2667" s="10">
        <f t="shared" si="175"/>
        <v>495128772.53</v>
      </c>
      <c r="AE2667" s="12">
        <f>C2667/(1+0.13)/VLOOKUP(A2667,[1]选股结果!$A$2:$AX$3002,3,FALSE)</f>
        <v>1.47003652121622</v>
      </c>
      <c r="AF2667" s="12">
        <f>(S2667/(1+0.1)+Z2667)/(VLOOKUP(A2667,[1]选股结果!$A$2:$AY$3002,51,FALSE))</f>
        <v>0.945612143496421</v>
      </c>
      <c r="AG2667" s="16"/>
      <c r="AH2667" s="12">
        <f>AD2667/VLOOKUP(A2667,[1]选股结果!$A$2:$AX$3002,35,FALSE)</f>
        <v>5.70144208000745</v>
      </c>
      <c r="AI2667" s="10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S2667/(1+0.13)+Z2667)</f>
        <v>74966154.399115</v>
      </c>
      <c r="AJ2667" s="10">
        <f t="shared" si="173"/>
        <v>420162618.130885</v>
      </c>
      <c r="AK2667" s="18">
        <f>AD2667-VLOOKUP(A2667,[2]选股结果!$A$2:$G$4900,7,FALSE)</f>
        <v>495128772.53</v>
      </c>
    </row>
    <row r="2668" spans="1:37">
      <c r="A2668" s="5" t="s">
        <v>5369</v>
      </c>
      <c r="B2668" s="5" t="s">
        <v>5370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/>
      <c r="L2668" s="6">
        <v>0</v>
      </c>
      <c r="M2668" s="6">
        <v>0</v>
      </c>
      <c r="N2668" s="6"/>
      <c r="O2668" s="6">
        <v>0</v>
      </c>
      <c r="P2668" s="6">
        <v>137000533.66</v>
      </c>
      <c r="Q2668" s="6">
        <v>120810274.33</v>
      </c>
      <c r="R2668" s="6"/>
      <c r="S2668" s="6">
        <v>1480240659.01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456389445.99</v>
      </c>
      <c r="AA2668" s="6">
        <v>366052223.74</v>
      </c>
      <c r="AB2668" s="10">
        <f t="shared" si="176"/>
        <v>2650070956.03</v>
      </c>
      <c r="AC2668" s="10">
        <f t="shared" si="174"/>
        <v>2439682862.4</v>
      </c>
      <c r="AD2668" s="10">
        <f t="shared" si="175"/>
        <v>210388093.63</v>
      </c>
      <c r="AE2668" s="12">
        <f>C2668/(1+0.13)/VLOOKUP(A2668,[1]选股结果!$A$2:$AX$3002,3,FALSE)</f>
        <v>0.771210731974354</v>
      </c>
      <c r="AF2668" s="12">
        <f>(S2668/(1+0.1)+Z2668)/(VLOOKUP(A2668,[1]选股结果!$A$2:$AY$3002,51,FALSE))</f>
        <v>0.70783319271272</v>
      </c>
      <c r="AG2668" s="16"/>
      <c r="AH2668" s="12">
        <f>AD2668/VLOOKUP(A2668,[1]选股结果!$A$2:$AX$3002,35,FALSE)</f>
        <v>0.746763558408927</v>
      </c>
      <c r="AI2668" s="10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S2668/(1+0.13)+Z2668)</f>
        <v>779549289.540442</v>
      </c>
      <c r="AJ2668" s="10">
        <f t="shared" si="173"/>
        <v>-569161195.910442</v>
      </c>
      <c r="AK2668" s="18">
        <f>AD2668-VLOOKUP(A2668,[2]选股结果!$A$2:$G$4900,7,FALSE)</f>
        <v>210014165.67</v>
      </c>
    </row>
    <row r="2669" spans="1:37">
      <c r="A2669" s="5" t="s">
        <v>5371</v>
      </c>
      <c r="B2669" s="5" t="s">
        <v>5372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/>
      <c r="L2669" s="6">
        <v>0</v>
      </c>
      <c r="M2669" s="6">
        <v>0</v>
      </c>
      <c r="N2669" s="6"/>
      <c r="O2669" s="6">
        <v>0</v>
      </c>
      <c r="P2669" s="6">
        <v>121187955</v>
      </c>
      <c r="Q2669" s="6">
        <v>36498285.47</v>
      </c>
      <c r="R2669" s="6"/>
      <c r="S2669" s="6">
        <v>852880700.65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171580649.58</v>
      </c>
      <c r="AA2669" s="6">
        <v>129948580</v>
      </c>
      <c r="AB2669" s="10">
        <f t="shared" si="176"/>
        <v>1116662981.86</v>
      </c>
      <c r="AC2669" s="10">
        <f t="shared" si="174"/>
        <v>1275597885.23</v>
      </c>
      <c r="AD2669" s="10">
        <f t="shared" si="175"/>
        <v>-158934903.37</v>
      </c>
      <c r="AE2669" s="12">
        <f>C2669/(1+0.13)/VLOOKUP(A2669,[1]选股结果!$A$2:$AX$3002,3,FALSE)</f>
        <v>0.812840785182768</v>
      </c>
      <c r="AF2669" s="12">
        <f>(S2669/(1+0.1)+Z2669)/(VLOOKUP(A2669,[1]选股结果!$A$2:$AY$3002,51,FALSE))</f>
        <v>0.938654689135126</v>
      </c>
      <c r="AG2669" s="16"/>
      <c r="AH2669" s="12">
        <f>AD2669/VLOOKUP(A2669,[1]选股结果!$A$2:$AX$3002,35,FALSE)</f>
        <v>-1.15934796289134</v>
      </c>
      <c r="AI2669" s="10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S2669/(1+0.13)+Z2669)</f>
        <v>82470336.2188494</v>
      </c>
      <c r="AJ2669" s="10">
        <f t="shared" si="173"/>
        <v>-241405239.588849</v>
      </c>
      <c r="AK2669" s="18">
        <f>AD2669-VLOOKUP(A2669,[2]选股结果!$A$2:$G$4900,7,FALSE)</f>
        <v>-158931982.42</v>
      </c>
    </row>
    <row r="2670" spans="1:37">
      <c r="A2670" s="5" t="s">
        <v>5373</v>
      </c>
      <c r="B2670" s="5" t="s">
        <v>5374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/>
      <c r="L2670" s="6">
        <v>0</v>
      </c>
      <c r="M2670" s="6">
        <v>0</v>
      </c>
      <c r="N2670" s="6"/>
      <c r="O2670" s="6">
        <v>0</v>
      </c>
      <c r="P2670" s="6">
        <v>15099227.48</v>
      </c>
      <c r="Q2670" s="6">
        <v>8166857.28</v>
      </c>
      <c r="R2670" s="6"/>
      <c r="S2670" s="6">
        <v>178398272.74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44585260.76</v>
      </c>
      <c r="AA2670" s="6">
        <v>28410768.16</v>
      </c>
      <c r="AB2670" s="10">
        <f t="shared" si="176"/>
        <v>299110265.98</v>
      </c>
      <c r="AC2670" s="10">
        <f t="shared" si="174"/>
        <v>266493529.14</v>
      </c>
      <c r="AD2670" s="10">
        <f t="shared" si="175"/>
        <v>32616736.84</v>
      </c>
      <c r="AE2670" s="12">
        <f>C2670/(1+0.13)/VLOOKUP(A2670,[1]选股结果!$A$2:$AX$3002,3,FALSE)</f>
        <v>0.572343293079282</v>
      </c>
      <c r="AF2670" s="12">
        <f>(S2670/(1+0.1)+Z2670)/(VLOOKUP(A2670,[1]选股结果!$A$2:$AY$3002,51,FALSE))</f>
        <v>0.488269446803111</v>
      </c>
      <c r="AG2670" s="16"/>
      <c r="AH2670" s="12">
        <f>AD2670/VLOOKUP(A2670,[1]选股结果!$A$2:$AX$3002,35,FALSE)</f>
        <v>1.16599513790797</v>
      </c>
      <c r="AI2670" s="10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S2670/(1+0.13)+Z2670)</f>
        <v>221006159.843982</v>
      </c>
      <c r="AJ2670" s="10">
        <f t="shared" si="173"/>
        <v>-188389423.003982</v>
      </c>
      <c r="AK2670" s="18">
        <f>AD2670-VLOOKUP(A2670,[2]选股结果!$A$2:$G$4900,7,FALSE)</f>
        <v>32558786.15</v>
      </c>
    </row>
    <row r="2671" spans="1:37">
      <c r="A2671" s="5" t="s">
        <v>5375</v>
      </c>
      <c r="B2671" s="5" t="s">
        <v>5376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/>
      <c r="L2671" s="6">
        <v>0</v>
      </c>
      <c r="M2671" s="6">
        <v>0</v>
      </c>
      <c r="N2671" s="6"/>
      <c r="O2671" s="6">
        <v>0</v>
      </c>
      <c r="P2671" s="6">
        <v>10314617.84</v>
      </c>
      <c r="Q2671" s="6">
        <v>8703919.88</v>
      </c>
      <c r="R2671" s="6"/>
      <c r="S2671" s="6">
        <v>428846230.82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125332035.9</v>
      </c>
      <c r="AA2671" s="6">
        <v>46055083.85</v>
      </c>
      <c r="AB2671" s="10">
        <f t="shared" si="176"/>
        <v>654123770.35</v>
      </c>
      <c r="AC2671" s="10">
        <f t="shared" si="174"/>
        <v>610547968.41</v>
      </c>
      <c r="AD2671" s="10">
        <f t="shared" si="175"/>
        <v>43575801.9399999</v>
      </c>
      <c r="AE2671" s="12">
        <f>C2671/(1+0.13)/VLOOKUP(A2671,[1]选股结果!$A$2:$AX$3002,3,FALSE)</f>
        <v>0.774148466733868</v>
      </c>
      <c r="AF2671" s="12">
        <f>(S2671/(1+0.1)+Z2671)/(VLOOKUP(A2671,[1]选股结果!$A$2:$AY$3002,51,FALSE))</f>
        <v>0.730972219330122</v>
      </c>
      <c r="AG2671" s="16"/>
      <c r="AH2671" s="12">
        <f>AD2671/VLOOKUP(A2671,[1]选股结果!$A$2:$AX$3002,35,FALSE)</f>
        <v>1.85165072378345</v>
      </c>
      <c r="AI2671" s="10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S2671/(1+0.13)+Z2671)</f>
        <v>199962164.401239</v>
      </c>
      <c r="AJ2671" s="10">
        <f t="shared" si="173"/>
        <v>-156386362.461239</v>
      </c>
      <c r="AK2671" s="18">
        <f>AD2671-VLOOKUP(A2671,[2]选股结果!$A$2:$G$4900,7,FALSE)</f>
        <v>43732647.5999999</v>
      </c>
    </row>
    <row r="2672" spans="1:37">
      <c r="A2672" s="5" t="s">
        <v>5377</v>
      </c>
      <c r="B2672" s="5" t="s">
        <v>5378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/>
      <c r="L2672" s="6">
        <v>0</v>
      </c>
      <c r="M2672" s="6">
        <v>0</v>
      </c>
      <c r="N2672" s="6"/>
      <c r="O2672" s="6">
        <v>0</v>
      </c>
      <c r="P2672" s="6">
        <v>46848428.53</v>
      </c>
      <c r="Q2672" s="6">
        <v>33935334.62</v>
      </c>
      <c r="R2672" s="6"/>
      <c r="S2672" s="6">
        <v>364205942.26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75457848.12</v>
      </c>
      <c r="AA2672" s="6">
        <v>32367901.4</v>
      </c>
      <c r="AB2672" s="10">
        <f t="shared" si="176"/>
        <v>647974545.96</v>
      </c>
      <c r="AC2672" s="10">
        <f t="shared" si="174"/>
        <v>518880120.31</v>
      </c>
      <c r="AD2672" s="10">
        <f t="shared" si="175"/>
        <v>129094425.65</v>
      </c>
      <c r="AE2672" s="12">
        <f>C2672/(1+0.13)/VLOOKUP(A2672,[1]选股结果!$A$2:$AX$3002,3,FALSE)</f>
        <v>0.855946397708985</v>
      </c>
      <c r="AF2672" s="12">
        <f>(S2672/(1+0.1)+Z2672)/(VLOOKUP(A2672,[1]选股结果!$A$2:$AY$3002,51,FALSE))</f>
        <v>0.755956165396625</v>
      </c>
      <c r="AG2672" s="16"/>
      <c r="AH2672" s="12">
        <f>AD2672/VLOOKUP(A2672,[1]选股结果!$A$2:$AX$3002,35,FALSE)</f>
        <v>1.46500600717267</v>
      </c>
      <c r="AI2672" s="10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S2672/(1+0.13)+Z2672)</f>
        <v>140037243.16708</v>
      </c>
      <c r="AJ2672" s="10">
        <f t="shared" si="173"/>
        <v>-10942817.5170795</v>
      </c>
      <c r="AK2672" s="18">
        <f>AD2672-VLOOKUP(A2672,[2]选股结果!$A$2:$G$4900,7,FALSE)</f>
        <v>129046017.35</v>
      </c>
    </row>
    <row r="2673" spans="1:37">
      <c r="A2673" s="5" t="s">
        <v>5379</v>
      </c>
      <c r="B2673" s="5" t="s">
        <v>5380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/>
      <c r="L2673" s="6">
        <v>0</v>
      </c>
      <c r="M2673" s="6">
        <v>0</v>
      </c>
      <c r="N2673" s="6"/>
      <c r="O2673" s="6">
        <v>0</v>
      </c>
      <c r="P2673" s="6">
        <v>162258331.57</v>
      </c>
      <c r="Q2673" s="6">
        <v>133475772.72</v>
      </c>
      <c r="R2673" s="6"/>
      <c r="S2673" s="6">
        <v>1738359694.91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153226802.21</v>
      </c>
      <c r="AA2673" s="6">
        <v>442517660.44</v>
      </c>
      <c r="AB2673" s="10">
        <f t="shared" si="176"/>
        <v>2603848214.44</v>
      </c>
      <c r="AC2673" s="10">
        <f t="shared" si="174"/>
        <v>2496362489.13</v>
      </c>
      <c r="AD2673" s="10">
        <f t="shared" si="175"/>
        <v>107485725.309999</v>
      </c>
      <c r="AE2673" s="12">
        <f>C2673/(1+0.13)/VLOOKUP(A2673,[1]选股结果!$A$2:$AX$3002,3,FALSE)</f>
        <v>0.786364729226262</v>
      </c>
      <c r="AF2673" s="12">
        <f>(S2673/(1+0.1)+Z2673)/(VLOOKUP(A2673,[1]选股结果!$A$2:$AY$3002,51,FALSE))</f>
        <v>0.965911179116736</v>
      </c>
      <c r="AG2673" s="16"/>
      <c r="AH2673" s="12">
        <f>AD2673/VLOOKUP(A2673,[1]选股结果!$A$2:$AX$3002,35,FALSE)</f>
        <v>0.127162728192546</v>
      </c>
      <c r="AI2673" s="10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S2673/(1+0.13)+Z2673)</f>
        <v>103135955.575221</v>
      </c>
      <c r="AJ2673" s="10">
        <f t="shared" si="173"/>
        <v>4349769.7347784</v>
      </c>
      <c r="AK2673" s="18">
        <f>AD2673-VLOOKUP(A2673,[2]选股结果!$A$2:$G$4900,7,FALSE)</f>
        <v>107424915.549999</v>
      </c>
    </row>
    <row r="2674" spans="1:37">
      <c r="A2674" s="5" t="s">
        <v>5381</v>
      </c>
      <c r="B2674" s="5" t="s">
        <v>5382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/>
      <c r="L2674" s="6">
        <v>0</v>
      </c>
      <c r="M2674" s="6">
        <v>0</v>
      </c>
      <c r="N2674" s="6"/>
      <c r="O2674" s="6">
        <v>0</v>
      </c>
      <c r="P2674" s="6">
        <v>355615714.91</v>
      </c>
      <c r="Q2674" s="6">
        <v>87630080.47</v>
      </c>
      <c r="R2674" s="6"/>
      <c r="S2674" s="6">
        <v>13101756523.97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1421164578.01</v>
      </c>
      <c r="AA2674" s="6">
        <v>740086488.81</v>
      </c>
      <c r="AB2674" s="10">
        <f t="shared" si="176"/>
        <v>17043222043.44</v>
      </c>
      <c r="AC2674" s="10">
        <f t="shared" si="174"/>
        <v>15618623305.7</v>
      </c>
      <c r="AD2674" s="10">
        <f t="shared" si="175"/>
        <v>1424598737.74</v>
      </c>
      <c r="AE2674" s="12">
        <f>C2674/(1+0.13)/VLOOKUP(A2674,[1]选股结果!$A$2:$AX$3002,3,FALSE)</f>
        <v>1.13652854873547</v>
      </c>
      <c r="AF2674" s="12">
        <f>(S2674/(1+0.1)+Z2674)/(VLOOKUP(A2674,[1]选股结果!$A$2:$AY$3002,51,FALSE))</f>
        <v>1.04070845755821</v>
      </c>
      <c r="AG2674" s="16"/>
      <c r="AH2674" s="12">
        <f>AD2674/VLOOKUP(A2674,[1]选股结果!$A$2:$AX$3002,35,FALSE)</f>
        <v>13.468880300252</v>
      </c>
      <c r="AI2674" s="10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S2674/(1+0.13)+Z2674)</f>
        <v>-205277138.443453</v>
      </c>
      <c r="AJ2674" s="10">
        <f t="shared" si="173"/>
        <v>1629875876.18345</v>
      </c>
      <c r="AK2674" s="18">
        <f>AD2674-VLOOKUP(A2674,[2]选股结果!$A$2:$G$4900,7,FALSE)</f>
        <v>1422412408.13</v>
      </c>
    </row>
    <row r="2675" spans="1:37">
      <c r="A2675" s="5" t="s">
        <v>5383</v>
      </c>
      <c r="B2675" s="5" t="s">
        <v>5384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/>
      <c r="L2675" s="6">
        <v>0</v>
      </c>
      <c r="M2675" s="6">
        <v>0</v>
      </c>
      <c r="N2675" s="6"/>
      <c r="O2675" s="6">
        <v>0</v>
      </c>
      <c r="P2675" s="6">
        <v>12542602.25</v>
      </c>
      <c r="Q2675" s="6">
        <v>45533084.61</v>
      </c>
      <c r="R2675" s="6"/>
      <c r="S2675" s="6">
        <v>643431647.72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150271661.58</v>
      </c>
      <c r="AA2675" s="6">
        <v>126587780.8</v>
      </c>
      <c r="AB2675" s="10">
        <f t="shared" si="176"/>
        <v>827103516.02</v>
      </c>
      <c r="AC2675" s="10">
        <f t="shared" si="174"/>
        <v>932833692.35</v>
      </c>
      <c r="AD2675" s="10">
        <f t="shared" si="175"/>
        <v>-105730176.33</v>
      </c>
      <c r="AE2675" s="12">
        <f>C2675/(1+0.13)/VLOOKUP(A2675,[1]选股结果!$A$2:$AX$3002,3,FALSE)</f>
        <v>0.928193064034821</v>
      </c>
      <c r="AF2675" s="12">
        <f>(S2675/(1+0.1)+Z2675)/(VLOOKUP(A2675,[1]选股结果!$A$2:$AY$3002,51,FALSE))</f>
        <v>0.999144437128039</v>
      </c>
      <c r="AG2675" s="16"/>
      <c r="AH2675" s="12">
        <f>AD2675/VLOOKUP(A2675,[1]选股结果!$A$2:$AX$3002,35,FALSE)</f>
        <v>-16.0671844939517</v>
      </c>
      <c r="AI2675" s="10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S2675/(1+0.13)+Z2675)</f>
        <v>16158880.3546902</v>
      </c>
      <c r="AJ2675" s="10">
        <f t="shared" si="173"/>
        <v>-121889056.68469</v>
      </c>
      <c r="AK2675" s="18">
        <f>AD2675-VLOOKUP(A2675,[2]选股结果!$A$2:$G$4900,7,FALSE)</f>
        <v>-106093159.75</v>
      </c>
    </row>
    <row r="2676" spans="1:37">
      <c r="A2676" s="5" t="s">
        <v>5385</v>
      </c>
      <c r="B2676" s="5" t="s">
        <v>5386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/>
      <c r="L2676" s="6">
        <v>0</v>
      </c>
      <c r="M2676" s="6">
        <v>0</v>
      </c>
      <c r="N2676" s="6"/>
      <c r="O2676" s="6">
        <v>0</v>
      </c>
      <c r="P2676" s="6">
        <v>253622417.28</v>
      </c>
      <c r="Q2676" s="6">
        <v>81638104.36</v>
      </c>
      <c r="R2676" s="6"/>
      <c r="S2676" s="6">
        <v>1633507337.38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430387471.49</v>
      </c>
      <c r="AA2676" s="6">
        <v>413475763.73</v>
      </c>
      <c r="AB2676" s="10">
        <f t="shared" si="176"/>
        <v>2630590637.61</v>
      </c>
      <c r="AC2676" s="10">
        <f t="shared" si="174"/>
        <v>2730992989.88</v>
      </c>
      <c r="AD2676" s="10">
        <f t="shared" si="175"/>
        <v>-100402352.27</v>
      </c>
      <c r="AE2676" s="12">
        <f>C2676/(1+0.13)/VLOOKUP(A2676,[1]选股结果!$A$2:$AX$3002,3,FALSE)</f>
        <v>1.14271170825452</v>
      </c>
      <c r="AF2676" s="12">
        <f>(S2676/(1+0.1)+Z2676)/(VLOOKUP(A2676,[1]选股结果!$A$2:$AY$3002,51,FALSE))</f>
        <v>0.947117548276392</v>
      </c>
      <c r="AG2676" s="16"/>
      <c r="AH2676" s="12">
        <f>AD2676/VLOOKUP(A2676,[1]选股结果!$A$2:$AX$3002,35,FALSE)</f>
        <v>28.8055324646512</v>
      </c>
      <c r="AI2676" s="10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S2676/(1+0.13)+Z2676)</f>
        <v>146371277.794424</v>
      </c>
      <c r="AJ2676" s="10">
        <f t="shared" si="173"/>
        <v>-246773630.064425</v>
      </c>
      <c r="AK2676" s="18">
        <f>AD2676-VLOOKUP(A2676,[2]选股结果!$A$2:$G$4900,7,FALSE)</f>
        <v>-76671393.3000005</v>
      </c>
    </row>
    <row r="2677" spans="1:37">
      <c r="A2677" s="5" t="s">
        <v>5387</v>
      </c>
      <c r="B2677" s="5" t="s">
        <v>5388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/>
      <c r="L2677" s="6">
        <v>0</v>
      </c>
      <c r="M2677" s="6">
        <v>0</v>
      </c>
      <c r="N2677" s="6"/>
      <c r="O2677" s="6">
        <v>0</v>
      </c>
      <c r="P2677" s="6">
        <v>134449475.58</v>
      </c>
      <c r="Q2677" s="6">
        <v>159631718.24</v>
      </c>
      <c r="R2677" s="6"/>
      <c r="S2677" s="6">
        <v>1190578656.94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449355728.52</v>
      </c>
      <c r="AA2677" s="6">
        <v>189935250.68</v>
      </c>
      <c r="AB2677" s="10">
        <f t="shared" si="176"/>
        <v>2311768703.91</v>
      </c>
      <c r="AC2677" s="10">
        <f t="shared" si="174"/>
        <v>1964319111.72</v>
      </c>
      <c r="AD2677" s="10">
        <f t="shared" si="175"/>
        <v>347449592.19</v>
      </c>
      <c r="AE2677" s="12">
        <f>C2677/(1+0.13)/VLOOKUP(A2677,[1]选股结果!$A$2:$AX$3002,3,FALSE)</f>
        <v>1.08318054023165</v>
      </c>
      <c r="AF2677" s="12">
        <f>(S2677/(1+0.1)+Z2677)/(VLOOKUP(A2677,[1]选股结果!$A$2:$AY$3002,51,FALSE))</f>
        <v>0.974306255401412</v>
      </c>
      <c r="AG2677" s="16"/>
      <c r="AH2677" s="12">
        <f>AD2677/VLOOKUP(A2677,[1]选股结果!$A$2:$AX$3002,35,FALSE)</f>
        <v>1.54924688099022</v>
      </c>
      <c r="AI2677" s="10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S2677/(1+0.13)+Z2677)</f>
        <v>69127756.5296459</v>
      </c>
      <c r="AJ2677" s="10">
        <f t="shared" si="173"/>
        <v>278321835.660354</v>
      </c>
      <c r="AK2677" s="18">
        <f>AD2677-VLOOKUP(A2677,[2]选股结果!$A$2:$G$4900,7,FALSE)</f>
        <v>354000076.8</v>
      </c>
    </row>
    <row r="2678" spans="1:37">
      <c r="A2678" s="5" t="s">
        <v>5389</v>
      </c>
      <c r="B2678" s="5" t="s">
        <v>5390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/>
      <c r="L2678" s="6">
        <v>0</v>
      </c>
      <c r="M2678" s="6">
        <v>0</v>
      </c>
      <c r="N2678" s="6"/>
      <c r="O2678" s="6">
        <v>0</v>
      </c>
      <c r="P2678" s="6">
        <v>101984998.76</v>
      </c>
      <c r="Q2678" s="6">
        <v>225726501.13</v>
      </c>
      <c r="R2678" s="6"/>
      <c r="S2678" s="6">
        <v>4722406952.59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314513287.8</v>
      </c>
      <c r="AA2678" s="6">
        <v>364914804.72</v>
      </c>
      <c r="AB2678" s="10">
        <f t="shared" si="176"/>
        <v>5596725087.39</v>
      </c>
      <c r="AC2678" s="10">
        <f t="shared" si="174"/>
        <v>5503820043.87</v>
      </c>
      <c r="AD2678" s="10">
        <f t="shared" si="175"/>
        <v>92905043.5199995</v>
      </c>
      <c r="AE2678" s="12">
        <f>C2678/(1+0.13)/VLOOKUP(A2678,[1]选股结果!$A$2:$AX$3002,3,FALSE)</f>
        <v>0.798897473387308</v>
      </c>
      <c r="AF2678" s="12">
        <f>(S2678/(1+0.1)+Z2678)/(VLOOKUP(A2678,[1]选股结果!$A$2:$AY$3002,51,FALSE))</f>
        <v>0.825759031854862</v>
      </c>
      <c r="AG2678" s="16"/>
      <c r="AH2678" s="12">
        <f>AD2678/VLOOKUP(A2678,[1]选股结果!$A$2:$AX$3002,35,FALSE)</f>
        <v>0.325134035408288</v>
      </c>
      <c r="AI2678" s="10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S2678/(1+0.13)+Z2678)</f>
        <v>1086214284.2677</v>
      </c>
      <c r="AJ2678" s="10">
        <f t="shared" si="173"/>
        <v>-993309240.747698</v>
      </c>
      <c r="AK2678" s="18">
        <f>AD2678-VLOOKUP(A2678,[2]选股结果!$A$2:$G$4900,7,FALSE)</f>
        <v>110722395.86</v>
      </c>
    </row>
    <row r="2679" spans="1:37">
      <c r="A2679" s="5" t="s">
        <v>5391</v>
      </c>
      <c r="B2679" s="5" t="s">
        <v>5392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/>
      <c r="L2679" s="6">
        <v>0</v>
      </c>
      <c r="M2679" s="6">
        <v>0</v>
      </c>
      <c r="N2679" s="6"/>
      <c r="O2679" s="6">
        <v>0</v>
      </c>
      <c r="P2679" s="6">
        <v>108858376.98</v>
      </c>
      <c r="Q2679" s="6">
        <v>8674400.84</v>
      </c>
      <c r="R2679" s="6"/>
      <c r="S2679" s="6">
        <v>1632024427.8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147537701.37</v>
      </c>
      <c r="AA2679" s="6">
        <v>140213043.38</v>
      </c>
      <c r="AB2679" s="10">
        <f t="shared" si="176"/>
        <v>1829057689.53</v>
      </c>
      <c r="AC2679" s="10">
        <f t="shared" si="174"/>
        <v>2028633549.53</v>
      </c>
      <c r="AD2679" s="10">
        <f t="shared" si="175"/>
        <v>-199575860</v>
      </c>
      <c r="AE2679" s="12">
        <f>C2679/(1+0.13)/VLOOKUP(A2679,[1]选股结果!$A$2:$AX$3002,3,FALSE)</f>
        <v>0.882246214835735</v>
      </c>
      <c r="AF2679" s="12">
        <f>(S2679/(1+0.1)+Z2679)/(VLOOKUP(A2679,[1]选股结果!$A$2:$AY$3002,51,FALSE))</f>
        <v>0.94474388597035</v>
      </c>
      <c r="AG2679" s="16"/>
      <c r="AH2679" s="12">
        <f>AD2679/VLOOKUP(A2679,[1]选股结果!$A$2:$AX$3002,35,FALSE)</f>
        <v>-14.1946679577489</v>
      </c>
      <c r="AI2679" s="10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S2679/(1+0.13)+Z2679)</f>
        <v>134794458.557257</v>
      </c>
      <c r="AJ2679" s="10">
        <f t="shared" si="173"/>
        <v>-334370318.557257</v>
      </c>
      <c r="AK2679" s="18">
        <f>AD2679-VLOOKUP(A2679,[2]选股结果!$A$2:$G$4900,7,FALSE)</f>
        <v>-199501119.92</v>
      </c>
    </row>
    <row r="2680" spans="1:37">
      <c r="A2680" s="5" t="s">
        <v>5393</v>
      </c>
      <c r="B2680" s="5" t="s">
        <v>5394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/>
      <c r="L2680" s="6">
        <v>0</v>
      </c>
      <c r="M2680" s="6">
        <v>0</v>
      </c>
      <c r="N2680" s="6"/>
      <c r="O2680" s="6">
        <v>0</v>
      </c>
      <c r="P2680" s="6">
        <v>25998784.01</v>
      </c>
      <c r="Q2680" s="6">
        <v>97125963.38</v>
      </c>
      <c r="R2680" s="6"/>
      <c r="S2680" s="6">
        <v>542560195.89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74483953.39</v>
      </c>
      <c r="AA2680" s="6">
        <v>126478121.67</v>
      </c>
      <c r="AB2680" s="10">
        <f t="shared" si="176"/>
        <v>649103695.45</v>
      </c>
      <c r="AC2680" s="10">
        <f t="shared" si="174"/>
        <v>769521054.96</v>
      </c>
      <c r="AD2680" s="10">
        <f t="shared" si="175"/>
        <v>-120417359.51</v>
      </c>
      <c r="AE2680" s="12">
        <f>C2680/(1+0.13)/VLOOKUP(A2680,[1]选股结果!$A$2:$AX$3002,3,FALSE)</f>
        <v>1.1003627503948</v>
      </c>
      <c r="AF2680" s="12">
        <f>(S2680/(1+0.1)+Z2680)/(VLOOKUP(A2680,[1]选股结果!$A$2:$AY$3002,51,FALSE))</f>
        <v>1.24383015515722</v>
      </c>
      <c r="AG2680" s="16"/>
      <c r="AH2680" s="12">
        <f>AD2680/VLOOKUP(A2680,[1]选股结果!$A$2:$AX$3002,35,FALSE)</f>
        <v>1.81238590149757</v>
      </c>
      <c r="AI2680" s="10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S2680/(1+0.13)+Z2680)</f>
        <v>-98196445.3343363</v>
      </c>
      <c r="AJ2680" s="10">
        <f t="shared" si="173"/>
        <v>-22220914.1756635</v>
      </c>
      <c r="AK2680" s="18">
        <f>AD2680-VLOOKUP(A2680,[2]选股结果!$A$2:$G$4900,7,FALSE)</f>
        <v>-111632299.86</v>
      </c>
    </row>
    <row r="2681" spans="1:37">
      <c r="A2681" s="5" t="s">
        <v>5395</v>
      </c>
      <c r="B2681" s="5" t="s">
        <v>5396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/>
      <c r="L2681" s="6">
        <v>0</v>
      </c>
      <c r="M2681" s="6">
        <v>0</v>
      </c>
      <c r="N2681" s="6"/>
      <c r="O2681" s="6">
        <v>0</v>
      </c>
      <c r="P2681" s="6">
        <v>21360396.38</v>
      </c>
      <c r="Q2681" s="6">
        <v>73027515.8</v>
      </c>
      <c r="R2681" s="6"/>
      <c r="S2681" s="6">
        <v>94020510.95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54572331.2</v>
      </c>
      <c r="AA2681" s="6">
        <v>74269958.49</v>
      </c>
      <c r="AB2681" s="10">
        <f t="shared" si="176"/>
        <v>293865418.3</v>
      </c>
      <c r="AC2681" s="10">
        <f t="shared" si="174"/>
        <v>244223197.02</v>
      </c>
      <c r="AD2681" s="10">
        <f t="shared" si="175"/>
        <v>49642221.28</v>
      </c>
      <c r="AE2681" s="12">
        <f>C2681/(1+0.13)/VLOOKUP(A2681,[1]选股结果!$A$2:$AX$3002,3,FALSE)</f>
        <v>0.731062623651774</v>
      </c>
      <c r="AF2681" s="12">
        <f>(S2681/(1+0.1)+Z2681)/(VLOOKUP(A2681,[1]选股结果!$A$2:$AY$3002,51,FALSE))</f>
        <v>0.569791062036071</v>
      </c>
      <c r="AG2681" s="16"/>
      <c r="AH2681" s="12">
        <f>AD2681/VLOOKUP(A2681,[1]选股结果!$A$2:$AX$3002,35,FALSE)</f>
        <v>1.71982295173389</v>
      </c>
      <c r="AI2681" s="10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S2681/(1+0.13)+Z2681)</f>
        <v>108007670.80885</v>
      </c>
      <c r="AJ2681" s="10">
        <f t="shared" si="173"/>
        <v>-58365449.5288495</v>
      </c>
      <c r="AK2681" s="18">
        <f>AD2681-VLOOKUP(A2681,[2]选股结果!$A$2:$G$4900,7,FALSE)</f>
        <v>57067292.18</v>
      </c>
    </row>
    <row r="2682" spans="1:37">
      <c r="A2682" s="5" t="s">
        <v>5397</v>
      </c>
      <c r="B2682" s="5" t="s">
        <v>5398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/>
      <c r="L2682" s="6">
        <v>0</v>
      </c>
      <c r="M2682" s="6">
        <v>0</v>
      </c>
      <c r="N2682" s="6"/>
      <c r="O2682" s="6">
        <v>0</v>
      </c>
      <c r="P2682" s="6">
        <v>312535034.21</v>
      </c>
      <c r="Q2682" s="6">
        <v>121726557.54</v>
      </c>
      <c r="R2682" s="6"/>
      <c r="S2682" s="6">
        <v>4631908711.36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669991464.91</v>
      </c>
      <c r="AA2682" s="6">
        <v>1202192543.65</v>
      </c>
      <c r="AB2682" s="10">
        <f t="shared" si="176"/>
        <v>7210094849.61</v>
      </c>
      <c r="AC2682" s="10">
        <f t="shared" si="174"/>
        <v>6816627754.13</v>
      </c>
      <c r="AD2682" s="10">
        <f t="shared" si="175"/>
        <v>393467095.48</v>
      </c>
      <c r="AE2682" s="12">
        <f>C2682/(1+0.13)/VLOOKUP(A2682,[1]选股结果!$A$2:$AX$3002,3,FALSE)</f>
        <v>0.954985602127009</v>
      </c>
      <c r="AF2682" s="12">
        <f>(S2682/(1+0.1)+Z2682)/(VLOOKUP(A2682,[1]选股结果!$A$2:$AY$3002,51,FALSE))</f>
        <v>0.779115953850526</v>
      </c>
      <c r="AG2682" s="16"/>
      <c r="AH2682" s="12">
        <f>AD2682/VLOOKUP(A2682,[1]选股结果!$A$2:$AX$3002,35,FALSE)</f>
        <v>1.73724075203791</v>
      </c>
      <c r="AI2682" s="10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S2682/(1+0.13)+Z2682)</f>
        <v>1495532899.13929</v>
      </c>
      <c r="AJ2682" s="10">
        <f t="shared" si="173"/>
        <v>-1102065803.65929</v>
      </c>
      <c r="AK2682" s="18">
        <f>AD2682-VLOOKUP(A2682,[2]选股结果!$A$2:$G$4900,7,FALSE)</f>
        <v>395123013.15</v>
      </c>
    </row>
    <row r="2683" spans="1:37">
      <c r="A2683" s="5" t="s">
        <v>5399</v>
      </c>
      <c r="B2683" s="5" t="s">
        <v>5400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/>
      <c r="L2683" s="6">
        <v>0</v>
      </c>
      <c r="M2683" s="6">
        <v>0</v>
      </c>
      <c r="N2683" s="6"/>
      <c r="O2683" s="6">
        <v>0</v>
      </c>
      <c r="P2683" s="6">
        <v>2097804.85</v>
      </c>
      <c r="Q2683" s="6">
        <v>45380564.43</v>
      </c>
      <c r="R2683" s="6"/>
      <c r="S2683" s="6">
        <v>116350914.7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70490814.05</v>
      </c>
      <c r="AA2683" s="6">
        <v>63749902.19</v>
      </c>
      <c r="AB2683" s="10">
        <f t="shared" si="176"/>
        <v>254439074.45</v>
      </c>
      <c r="AC2683" s="10">
        <f t="shared" si="174"/>
        <v>252689435.79</v>
      </c>
      <c r="AD2683" s="10">
        <f t="shared" si="175"/>
        <v>1749638.66000003</v>
      </c>
      <c r="AE2683" s="12">
        <f>C2683/(1+0.13)/VLOOKUP(A2683,[1]选股结果!$A$2:$AX$3002,3,FALSE)</f>
        <v>0.997997772364643</v>
      </c>
      <c r="AF2683" s="12">
        <f>(S2683/(1+0.1)+Z2683)/(VLOOKUP(A2683,[1]选股结果!$A$2:$AY$3002,51,FALSE))</f>
        <v>1.00520585626078</v>
      </c>
      <c r="AG2683" s="16"/>
      <c r="AH2683" s="12">
        <f>AD2683/VLOOKUP(A2683,[1]选股结果!$A$2:$AX$3002,35,FALSE)</f>
        <v>0.243262576710505</v>
      </c>
      <c r="AI2683" s="10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S2683/(1+0.13)+Z2683)</f>
        <v>1895292.78106198</v>
      </c>
      <c r="AJ2683" s="10">
        <f t="shared" si="173"/>
        <v>-145654.121061951</v>
      </c>
      <c r="AK2683" s="18">
        <f>AD2683-VLOOKUP(A2683,[2]选股结果!$A$2:$G$4900,7,FALSE)</f>
        <v>1749638.66000003</v>
      </c>
    </row>
    <row r="2684" spans="1:37">
      <c r="A2684" s="5" t="s">
        <v>5401</v>
      </c>
      <c r="B2684" s="5" t="s">
        <v>5402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/>
      <c r="L2684" s="6">
        <v>0</v>
      </c>
      <c r="M2684" s="6">
        <v>0</v>
      </c>
      <c r="N2684" s="6"/>
      <c r="O2684" s="6">
        <v>0</v>
      </c>
      <c r="P2684" s="6">
        <v>17430042.81</v>
      </c>
      <c r="Q2684" s="6">
        <v>11996181.45</v>
      </c>
      <c r="R2684" s="6"/>
      <c r="S2684" s="6">
        <v>296504089.72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25696250.15</v>
      </c>
      <c r="AA2684" s="6">
        <v>65639592.85</v>
      </c>
      <c r="AB2684" s="10">
        <f t="shared" si="176"/>
        <v>510975334.35</v>
      </c>
      <c r="AC2684" s="10">
        <f t="shared" si="174"/>
        <v>405269975.53</v>
      </c>
      <c r="AD2684" s="10">
        <f t="shared" si="175"/>
        <v>105705358.82</v>
      </c>
      <c r="AE2684" s="12">
        <f>C2684/(1+0.13)/VLOOKUP(A2684,[1]选股结果!$A$2:$AX$3002,3,FALSE)</f>
        <v>0.690248375677036</v>
      </c>
      <c r="AF2684" s="12">
        <f>(S2684/(1+0.1)+Z2684)/(VLOOKUP(A2684,[1]选股结果!$A$2:$AY$3002,51,FALSE))</f>
        <v>0.522914605455433</v>
      </c>
      <c r="AG2684" s="16"/>
      <c r="AH2684" s="12">
        <f>AD2684/VLOOKUP(A2684,[1]选股结果!$A$2:$AX$3002,35,FALSE)</f>
        <v>1.5856717002611</v>
      </c>
      <c r="AI2684" s="10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S2684/(1+0.13)+Z2684)</f>
        <v>276525736.067787</v>
      </c>
      <c r="AJ2684" s="10">
        <f t="shared" si="173"/>
        <v>-170820377.247788</v>
      </c>
      <c r="AK2684" s="18">
        <f>AD2684-VLOOKUP(A2684,[2]选股结果!$A$2:$G$4900,7,FALSE)</f>
        <v>105683752.3</v>
      </c>
    </row>
    <row r="2685" spans="1:37">
      <c r="A2685" s="5" t="s">
        <v>5403</v>
      </c>
      <c r="B2685" s="5" t="s">
        <v>5404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/>
      <c r="L2685" s="6">
        <v>0</v>
      </c>
      <c r="M2685" s="6">
        <v>0</v>
      </c>
      <c r="N2685" s="6"/>
      <c r="O2685" s="6">
        <v>0</v>
      </c>
      <c r="P2685" s="6">
        <v>49119106.17</v>
      </c>
      <c r="Q2685" s="6">
        <v>234336348.5</v>
      </c>
      <c r="R2685" s="6"/>
      <c r="S2685" s="6">
        <v>786318643.58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137263496.53</v>
      </c>
      <c r="AA2685" s="6">
        <v>266690599.25</v>
      </c>
      <c r="AB2685" s="10">
        <f t="shared" si="176"/>
        <v>1349633831.96</v>
      </c>
      <c r="AC2685" s="10">
        <f t="shared" si="174"/>
        <v>1239391845.53</v>
      </c>
      <c r="AD2685" s="10">
        <f t="shared" si="175"/>
        <v>110241986.43</v>
      </c>
      <c r="AE2685" s="12">
        <f>C2685/(1+0.13)/VLOOKUP(A2685,[1]选股结果!$A$2:$AX$3002,3,FALSE)</f>
        <v>0.78975738539177</v>
      </c>
      <c r="AF2685" s="12">
        <f>(S2685/(1+0.1)+Z2685)/(VLOOKUP(A2685,[1]选股结果!$A$2:$AY$3002,51,FALSE))</f>
        <v>0.719711905116618</v>
      </c>
      <c r="AG2685" s="16"/>
      <c r="AH2685" s="12">
        <f>AD2685/VLOOKUP(A2685,[1]选股结果!$A$2:$AX$3002,35,FALSE)</f>
        <v>2.86892469939089</v>
      </c>
      <c r="AI2685" s="10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S2685/(1+0.13)+Z2685)</f>
        <v>350823345.762036</v>
      </c>
      <c r="AJ2685" s="10">
        <f t="shared" si="173"/>
        <v>-240581359.332036</v>
      </c>
      <c r="AK2685" s="18">
        <f>AD2685-VLOOKUP(A2685,[2]选股结果!$A$2:$G$4900,7,FALSE)</f>
        <v>110030471.42</v>
      </c>
    </row>
    <row r="2686" spans="1:37">
      <c r="A2686" s="5" t="s">
        <v>5405</v>
      </c>
      <c r="B2686" s="5" t="s">
        <v>5406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/>
      <c r="L2686" s="6">
        <v>0</v>
      </c>
      <c r="M2686" s="6">
        <v>0</v>
      </c>
      <c r="N2686" s="6"/>
      <c r="O2686" s="6">
        <v>0</v>
      </c>
      <c r="P2686" s="6">
        <v>81988286.02</v>
      </c>
      <c r="Q2686" s="6">
        <v>11557623.53</v>
      </c>
      <c r="R2686" s="6"/>
      <c r="S2686" s="6">
        <v>669722818.38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193809967.03</v>
      </c>
      <c r="AA2686" s="6">
        <v>34605563.93</v>
      </c>
      <c r="AB2686" s="10">
        <f t="shared" si="176"/>
        <v>1066822746.59</v>
      </c>
      <c r="AC2686" s="10">
        <f t="shared" si="174"/>
        <v>980126635.36</v>
      </c>
      <c r="AD2686" s="10">
        <f t="shared" si="175"/>
        <v>86696111.23</v>
      </c>
      <c r="AE2686" s="12">
        <f>C2686/(1+0.13)/VLOOKUP(A2686,[1]选股结果!$A$2:$AX$3002,3,FALSE)</f>
        <v>0.657576981426344</v>
      </c>
      <c r="AF2686" s="12">
        <f>(S2686/(1+0.1)+Z2686)/(VLOOKUP(A2686,[1]选股结果!$A$2:$AY$3002,51,FALSE))</f>
        <v>0.624348923678561</v>
      </c>
      <c r="AG2686" s="16"/>
      <c r="AH2686" s="12">
        <f>AD2686/VLOOKUP(A2686,[1]选股结果!$A$2:$AX$3002,35,FALSE)</f>
        <v>0.762964469734959</v>
      </c>
      <c r="AI2686" s="10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S2686/(1+0.13)+Z2686)</f>
        <v>499092415.436726</v>
      </c>
      <c r="AJ2686" s="10">
        <f t="shared" si="173"/>
        <v>-412396304.206726</v>
      </c>
      <c r="AK2686" s="18">
        <f>AD2686-VLOOKUP(A2686,[2]选股结果!$A$2:$G$4900,7,FALSE)</f>
        <v>87421663.41</v>
      </c>
    </row>
    <row r="2687" spans="1:37">
      <c r="A2687" s="5" t="s">
        <v>5407</v>
      </c>
      <c r="B2687" s="5" t="s">
        <v>5408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/>
      <c r="L2687" s="6">
        <v>0</v>
      </c>
      <c r="M2687" s="6">
        <v>0</v>
      </c>
      <c r="N2687" s="6"/>
      <c r="O2687" s="6">
        <v>0</v>
      </c>
      <c r="P2687" s="6">
        <v>7094031.77</v>
      </c>
      <c r="Q2687" s="6">
        <v>14227946.19</v>
      </c>
      <c r="R2687" s="6"/>
      <c r="S2687" s="6">
        <v>2458161966.83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236731711.16</v>
      </c>
      <c r="AA2687" s="6">
        <v>99706894.44</v>
      </c>
      <c r="AB2687" s="10">
        <f t="shared" si="176"/>
        <v>2626080044.36</v>
      </c>
      <c r="AC2687" s="10">
        <f t="shared" si="174"/>
        <v>2801694604.2</v>
      </c>
      <c r="AD2687" s="10">
        <f t="shared" si="175"/>
        <v>-175614559.84</v>
      </c>
      <c r="AE2687" s="12">
        <f>C2687/(1+0.13)/VLOOKUP(A2687,[1]选股结果!$A$2:$AX$3002,3,FALSE)</f>
        <v>0.791283670062535</v>
      </c>
      <c r="AF2687" s="12">
        <f>(S2687/(1+0.1)+Z2687)/(VLOOKUP(A2687,[1]选股结果!$A$2:$AY$3002,51,FALSE))</f>
        <v>0.9035996952591</v>
      </c>
      <c r="AG2687" s="16"/>
      <c r="AH2687" s="12">
        <f>AD2687/VLOOKUP(A2687,[1]选股结果!$A$2:$AX$3002,35,FALSE)</f>
        <v>-0.983673324691257</v>
      </c>
      <c r="AI2687" s="10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S2687/(1+0.13)+Z2687)</f>
        <v>322991412.054071</v>
      </c>
      <c r="AJ2687" s="10">
        <f t="shared" si="173"/>
        <v>-498605971.894071</v>
      </c>
      <c r="AK2687" s="18">
        <f>AD2687-VLOOKUP(A2687,[2]选股结果!$A$2:$G$4900,7,FALSE)</f>
        <v>-175596990.85</v>
      </c>
    </row>
    <row r="2688" spans="1:37">
      <c r="A2688" s="5" t="s">
        <v>5409</v>
      </c>
      <c r="B2688" s="5" t="s">
        <v>5410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/>
      <c r="L2688" s="6">
        <v>0</v>
      </c>
      <c r="M2688" s="6">
        <v>0</v>
      </c>
      <c r="N2688" s="6"/>
      <c r="O2688" s="6">
        <v>0</v>
      </c>
      <c r="P2688" s="6">
        <v>100041790.57</v>
      </c>
      <c r="Q2688" s="6">
        <v>40558835.22</v>
      </c>
      <c r="R2688" s="6"/>
      <c r="S2688" s="6">
        <v>1244483791.08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522375316.03</v>
      </c>
      <c r="AA2688" s="6">
        <v>196523705.7</v>
      </c>
      <c r="AB2688" s="10">
        <f t="shared" si="176"/>
        <v>2126375171.62</v>
      </c>
      <c r="AC2688" s="10">
        <f t="shared" si="174"/>
        <v>2063424603.38</v>
      </c>
      <c r="AD2688" s="10">
        <f t="shared" si="175"/>
        <v>62950568.2400002</v>
      </c>
      <c r="AE2688" s="12">
        <f>C2688/(1+0.13)/VLOOKUP(A2688,[1]选股结果!$A$2:$AX$3002,3,FALSE)</f>
        <v>0.920811210227117</v>
      </c>
      <c r="AF2688" s="12">
        <f>(S2688/(1+0.1)+Z2688)/(VLOOKUP(A2688,[1]选股结果!$A$2:$AY$3002,51,FALSE))</f>
        <v>0.930685254744488</v>
      </c>
      <c r="AG2688" s="16"/>
      <c r="AH2688" s="12">
        <f>AD2688/VLOOKUP(A2688,[1]选股结果!$A$2:$AX$3002,35,FALSE)</f>
        <v>0.336129816212341</v>
      </c>
      <c r="AI2688" s="10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S2688/(1+0.13)+Z2688)</f>
        <v>153200406.908673</v>
      </c>
      <c r="AJ2688" s="10">
        <f t="shared" si="173"/>
        <v>-90249838.6686726</v>
      </c>
      <c r="AK2688" s="18">
        <f>AD2688-VLOOKUP(A2688,[2]选股结果!$A$2:$G$4900,7,FALSE)</f>
        <v>62950568.2400002</v>
      </c>
    </row>
    <row r="2689" spans="1:37">
      <c r="A2689" s="5" t="s">
        <v>5411</v>
      </c>
      <c r="B2689" s="5" t="s">
        <v>5412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/>
      <c r="L2689" s="6">
        <v>0</v>
      </c>
      <c r="M2689" s="6">
        <v>0</v>
      </c>
      <c r="N2689" s="6"/>
      <c r="O2689" s="6">
        <v>0</v>
      </c>
      <c r="P2689" s="6">
        <v>122906443.32</v>
      </c>
      <c r="Q2689" s="6">
        <v>46139747.84</v>
      </c>
      <c r="R2689" s="6"/>
      <c r="S2689" s="6">
        <v>2254873335.7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764405523.15</v>
      </c>
      <c r="AA2689" s="6">
        <v>170041518.16</v>
      </c>
      <c r="AB2689" s="10">
        <f t="shared" si="176"/>
        <v>3406042774.09</v>
      </c>
      <c r="AC2689" s="10">
        <f t="shared" si="174"/>
        <v>3312226820.33</v>
      </c>
      <c r="AD2689" s="10">
        <f t="shared" si="175"/>
        <v>93815953.7600002</v>
      </c>
      <c r="AE2689" s="12">
        <f>C2689/(1+0.13)/VLOOKUP(A2689,[1]选股结果!$A$2:$AX$3002,3,FALSE)</f>
        <v>0.928239621197834</v>
      </c>
      <c r="AF2689" s="12">
        <f>(S2689/(1+0.1)+Z2689)/(VLOOKUP(A2689,[1]选股结果!$A$2:$AY$3002,51,FALSE))</f>
        <v>1.04234068917429</v>
      </c>
      <c r="AG2689" s="16"/>
      <c r="AH2689" s="12">
        <f>AD2689/VLOOKUP(A2689,[1]选股结果!$A$2:$AX$3002,35,FALSE)</f>
        <v>0.221949790522788</v>
      </c>
      <c r="AI2689" s="10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S2689/(1+0.13)+Z2689)</f>
        <v>-59896941.288053</v>
      </c>
      <c r="AJ2689" s="10">
        <f t="shared" si="173"/>
        <v>153712895.048053</v>
      </c>
      <c r="AK2689" s="18">
        <f>AD2689-VLOOKUP(A2689,[2]选股结果!$A$2:$G$4900,7,FALSE)</f>
        <v>93828775.5200002</v>
      </c>
    </row>
    <row r="2690" spans="1:37">
      <c r="A2690" s="5" t="s">
        <v>5413</v>
      </c>
      <c r="B2690" s="5" t="s">
        <v>5414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/>
      <c r="L2690" s="6">
        <v>0</v>
      </c>
      <c r="M2690" s="6">
        <v>0</v>
      </c>
      <c r="N2690" s="6"/>
      <c r="O2690" s="6">
        <v>0</v>
      </c>
      <c r="P2690" s="6">
        <v>271323731.46</v>
      </c>
      <c r="Q2690" s="6">
        <v>94426884.78</v>
      </c>
      <c r="R2690" s="6"/>
      <c r="S2690" s="6">
        <v>3001009440.3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299083744.06</v>
      </c>
      <c r="AA2690" s="6">
        <v>33998581.23</v>
      </c>
      <c r="AB2690" s="10">
        <f t="shared" si="176"/>
        <v>4007562297.39</v>
      </c>
      <c r="AC2690" s="10">
        <f t="shared" si="174"/>
        <v>3605415497.05</v>
      </c>
      <c r="AD2690" s="10">
        <f t="shared" si="175"/>
        <v>402146800.34</v>
      </c>
      <c r="AE2690" s="12">
        <f>C2690/(1+0.13)/VLOOKUP(A2690,[1]选股结果!$A$2:$AX$3002,3,FALSE)</f>
        <v>0.793887204670156</v>
      </c>
      <c r="AF2690" s="12">
        <f>(S2690/(1+0.1)+Z2690)/(VLOOKUP(A2690,[1]选股结果!$A$2:$AY$3002,51,FALSE))</f>
        <v>0.841890692624948</v>
      </c>
      <c r="AG2690" s="16"/>
      <c r="AH2690" s="12">
        <f>AD2690/VLOOKUP(A2690,[1]选股结果!$A$2:$AX$3002,35,FALSE)</f>
        <v>0.466907475264094</v>
      </c>
      <c r="AI2690" s="10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S2690/(1+0.13)+Z2690)</f>
        <v>640959955.642831</v>
      </c>
      <c r="AJ2690" s="10">
        <f t="shared" si="173"/>
        <v>-238813155.302831</v>
      </c>
      <c r="AK2690" s="18">
        <f>AD2690-VLOOKUP(A2690,[2]选股结果!$A$2:$G$4900,7,FALSE)</f>
        <v>402080102.6</v>
      </c>
    </row>
    <row r="2691" spans="1:37">
      <c r="A2691" s="5" t="s">
        <v>5415</v>
      </c>
      <c r="B2691" s="5" t="s">
        <v>5416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/>
      <c r="L2691" s="6">
        <v>0</v>
      </c>
      <c r="M2691" s="6">
        <v>0</v>
      </c>
      <c r="N2691" s="6"/>
      <c r="O2691" s="6">
        <v>0</v>
      </c>
      <c r="P2691" s="6">
        <v>277984352.2</v>
      </c>
      <c r="Q2691" s="6">
        <v>470561759.65</v>
      </c>
      <c r="R2691" s="6"/>
      <c r="S2691" s="6">
        <v>5383069384.96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1305549821.37</v>
      </c>
      <c r="AA2691" s="6">
        <v>1429473516.8</v>
      </c>
      <c r="AB2691" s="10">
        <f t="shared" si="176"/>
        <v>8349920807.95</v>
      </c>
      <c r="AC2691" s="10">
        <f t="shared" si="174"/>
        <v>8396077075.33</v>
      </c>
      <c r="AD2691" s="10">
        <f t="shared" si="175"/>
        <v>-46156267.3800001</v>
      </c>
      <c r="AE2691" s="12">
        <f>C2691/(1+0.13)/VLOOKUP(A2691,[1]选股结果!$A$2:$AX$3002,3,FALSE)</f>
        <v>0.882000756825796</v>
      </c>
      <c r="AF2691" s="12">
        <f>(S2691/(1+0.1)+Z2691)/(VLOOKUP(A2691,[1]选股结果!$A$2:$AY$3002,51,FALSE))</f>
        <v>0.819873418405864</v>
      </c>
      <c r="AG2691" s="16"/>
      <c r="AH2691" s="12">
        <f>AD2691/VLOOKUP(A2691,[1]选股结果!$A$2:$AX$3002,35,FALSE)</f>
        <v>2.45679621874881</v>
      </c>
      <c r="AI2691" s="10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S2691/(1+0.13)+Z2691)</f>
        <v>1491899247.76124</v>
      </c>
      <c r="AJ2691" s="10">
        <f t="shared" ref="AJ2691:AJ2754" si="177">AD2691-AI2691</f>
        <v>-1538055515.14124</v>
      </c>
      <c r="AK2691" s="18">
        <f>AD2691-VLOOKUP(A2691,[2]选股结果!$A$2:$G$4900,7,FALSE)</f>
        <v>-46351997.6300001</v>
      </c>
    </row>
    <row r="2692" spans="1:37">
      <c r="A2692" s="5" t="s">
        <v>5417</v>
      </c>
      <c r="B2692" s="5" t="s">
        <v>5418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/>
      <c r="L2692" s="6">
        <v>0</v>
      </c>
      <c r="M2692" s="6">
        <v>0</v>
      </c>
      <c r="N2692" s="6"/>
      <c r="O2692" s="6">
        <v>0</v>
      </c>
      <c r="P2692" s="6">
        <v>46164091.35</v>
      </c>
      <c r="Q2692" s="6">
        <v>7234920.5</v>
      </c>
      <c r="R2692" s="6"/>
      <c r="S2692" s="6">
        <v>280696367.1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133992268.57</v>
      </c>
      <c r="AA2692" s="6">
        <v>40028149.02</v>
      </c>
      <c r="AB2692" s="10">
        <f t="shared" si="176"/>
        <v>679399538.15</v>
      </c>
      <c r="AC2692" s="10">
        <f t="shared" si="174"/>
        <v>500880876.04</v>
      </c>
      <c r="AD2692" s="10">
        <f t="shared" si="175"/>
        <v>178518662.11</v>
      </c>
      <c r="AE2692" s="12">
        <f>C2692/(1+0.13)/VLOOKUP(A2692,[1]选股结果!$A$2:$AX$3002,3,FALSE)</f>
        <v>0.662462344622684</v>
      </c>
      <c r="AF2692" s="12">
        <f>(S2692/(1+0.1)+Z2692)/(VLOOKUP(A2692,[1]选股结果!$A$2:$AY$3002,51,FALSE))</f>
        <v>0.579099453852585</v>
      </c>
      <c r="AG2692" s="16"/>
      <c r="AH2692" s="12">
        <f>AD2692/VLOOKUP(A2692,[1]选股结果!$A$2:$AX$3002,35,FALSE)</f>
        <v>1.08255124870614</v>
      </c>
      <c r="AI2692" s="10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S2692/(1+0.13)+Z2692)</f>
        <v>289631411.449735</v>
      </c>
      <c r="AJ2692" s="10">
        <f t="shared" si="177"/>
        <v>-111112749.339735</v>
      </c>
      <c r="AK2692" s="18">
        <f>AD2692-VLOOKUP(A2692,[2]选股结果!$A$2:$G$4900,7,FALSE)</f>
        <v>178330679.37</v>
      </c>
    </row>
    <row r="2693" spans="1:37">
      <c r="A2693" s="5" t="s">
        <v>5419</v>
      </c>
      <c r="B2693" s="5" t="s">
        <v>5420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/>
      <c r="L2693" s="6">
        <v>0</v>
      </c>
      <c r="M2693" s="6">
        <v>0</v>
      </c>
      <c r="N2693" s="6"/>
      <c r="O2693" s="6">
        <v>0</v>
      </c>
      <c r="P2693" s="6">
        <v>48679090.67</v>
      </c>
      <c r="Q2693" s="6">
        <v>82334374.17</v>
      </c>
      <c r="R2693" s="6"/>
      <c r="S2693" s="6">
        <v>480990082.04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168639324.84</v>
      </c>
      <c r="AA2693" s="6">
        <v>157213779.96</v>
      </c>
      <c r="AB2693" s="10">
        <f t="shared" si="176"/>
        <v>926212054.32</v>
      </c>
      <c r="AC2693" s="10">
        <f t="shared" si="174"/>
        <v>855522277.51</v>
      </c>
      <c r="AD2693" s="10">
        <f t="shared" si="175"/>
        <v>70689776.8099999</v>
      </c>
      <c r="AE2693" s="12">
        <f>C2693/(1+0.13)/VLOOKUP(A2693,[1]选股结果!$A$2:$AX$3002,3,FALSE)</f>
        <v>0.896895821081526</v>
      </c>
      <c r="AF2693" s="12">
        <f>(S2693/(1+0.1)+Z2693)/(VLOOKUP(A2693,[1]选股结果!$A$2:$AY$3002,51,FALSE))</f>
        <v>0.822281552632028</v>
      </c>
      <c r="AG2693" s="16"/>
      <c r="AH2693" s="12">
        <f>AD2693/VLOOKUP(A2693,[1]选股结果!$A$2:$AX$3002,35,FALSE)</f>
        <v>0.870121125344425</v>
      </c>
      <c r="AI2693" s="10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S2693/(1+0.13)+Z2693)</f>
        <v>142561662.381593</v>
      </c>
      <c r="AJ2693" s="10">
        <f t="shared" si="177"/>
        <v>-71871885.5715928</v>
      </c>
      <c r="AK2693" s="18">
        <f>AD2693-VLOOKUP(A2693,[2]选股结果!$A$2:$G$4900,7,FALSE)</f>
        <v>70703587.2799999</v>
      </c>
    </row>
    <row r="2694" spans="1:37">
      <c r="A2694" s="5" t="s">
        <v>5421</v>
      </c>
      <c r="B2694" s="5" t="s">
        <v>5422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/>
      <c r="L2694" s="6">
        <v>0</v>
      </c>
      <c r="M2694" s="6">
        <v>0</v>
      </c>
      <c r="N2694" s="6"/>
      <c r="O2694" s="6">
        <v>0</v>
      </c>
      <c r="P2694" s="6">
        <v>28503388.46</v>
      </c>
      <c r="Q2694" s="6">
        <v>9443191.47</v>
      </c>
      <c r="R2694" s="6"/>
      <c r="S2694" s="6">
        <v>127190383.99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38477864.74</v>
      </c>
      <c r="AA2694" s="6">
        <v>22828519.39</v>
      </c>
      <c r="AB2694" s="10">
        <f t="shared" si="176"/>
        <v>241112013.11</v>
      </c>
      <c r="AC2694" s="10">
        <f t="shared" si="174"/>
        <v>217000156.58</v>
      </c>
      <c r="AD2694" s="10">
        <f t="shared" si="175"/>
        <v>24111856.53</v>
      </c>
      <c r="AE2694" s="12">
        <f>C2694/(1+0.13)/VLOOKUP(A2694,[1]选股结果!$A$2:$AX$3002,3,FALSE)</f>
        <v>0.853338791961082</v>
      </c>
      <c r="AF2694" s="12">
        <f>(S2694/(1+0.1)+Z2694)/(VLOOKUP(A2694,[1]选股结果!$A$2:$AY$3002,51,FALSE))</f>
        <v>0.838664676771444</v>
      </c>
      <c r="AG2694" s="16"/>
      <c r="AH2694" s="12">
        <f>AD2694/VLOOKUP(A2694,[1]选股结果!$A$2:$AX$3002,35,FALSE)</f>
        <v>0.444446162800421</v>
      </c>
      <c r="AI2694" s="10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S2694/(1+0.13)+Z2694)</f>
        <v>32715289.4519469</v>
      </c>
      <c r="AJ2694" s="10">
        <f t="shared" si="177"/>
        <v>-8603432.92194691</v>
      </c>
      <c r="AK2694" s="18">
        <f>AD2694-VLOOKUP(A2694,[2]选股结果!$A$2:$G$4900,7,FALSE)</f>
        <v>24111856.53</v>
      </c>
    </row>
    <row r="2695" spans="1:37">
      <c r="A2695" s="5" t="s">
        <v>5423</v>
      </c>
      <c r="B2695" s="5" t="s">
        <v>5424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/>
      <c r="L2695" s="6">
        <v>0</v>
      </c>
      <c r="M2695" s="6">
        <v>0</v>
      </c>
      <c r="N2695" s="6"/>
      <c r="O2695" s="6">
        <v>0</v>
      </c>
      <c r="P2695" s="6">
        <v>23917061.95</v>
      </c>
      <c r="Q2695" s="6">
        <v>11957578.58</v>
      </c>
      <c r="R2695" s="6"/>
      <c r="S2695" s="6">
        <v>754414907.51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160490937.67</v>
      </c>
      <c r="AA2695" s="6">
        <v>61920848.63</v>
      </c>
      <c r="AB2695" s="10">
        <f t="shared" si="176"/>
        <v>1065123300.99</v>
      </c>
      <c r="AC2695" s="10">
        <f t="shared" si="174"/>
        <v>1000743755.76</v>
      </c>
      <c r="AD2695" s="10">
        <f t="shared" si="175"/>
        <v>64379545.23</v>
      </c>
      <c r="AE2695" s="12">
        <f>C2695/(1+0.13)/VLOOKUP(A2695,[1]选股结果!$A$2:$AX$3002,3,FALSE)</f>
        <v>0.866351883861796</v>
      </c>
      <c r="AF2695" s="12">
        <f>(S2695/(1+0.1)+Z2695)/(VLOOKUP(A2695,[1]选股结果!$A$2:$AY$3002,51,FALSE))</f>
        <v>0.88503345360809</v>
      </c>
      <c r="AG2695" s="16"/>
      <c r="AH2695" s="12">
        <f>AD2695/VLOOKUP(A2695,[1]选股结果!$A$2:$AX$3002,35,FALSE)</f>
        <v>0.588345638012507</v>
      </c>
      <c r="AI2695" s="10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S2695/(1+0.13)+Z2695)</f>
        <v>128145907.324248</v>
      </c>
      <c r="AJ2695" s="10">
        <f t="shared" si="177"/>
        <v>-63766362.0942477</v>
      </c>
      <c r="AK2695" s="18">
        <f>AD2695-VLOOKUP(A2695,[2]选股结果!$A$2:$G$4900,7,FALSE)</f>
        <v>64372153.15</v>
      </c>
    </row>
    <row r="2696" spans="1:37">
      <c r="A2696" s="5" t="s">
        <v>5425</v>
      </c>
      <c r="B2696" s="5" t="s">
        <v>5426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/>
      <c r="L2696" s="6">
        <v>0</v>
      </c>
      <c r="M2696" s="6">
        <v>0</v>
      </c>
      <c r="N2696" s="6"/>
      <c r="O2696" s="6">
        <v>0</v>
      </c>
      <c r="P2696" s="6">
        <v>94418677.79</v>
      </c>
      <c r="Q2696" s="6">
        <v>19123909.24</v>
      </c>
      <c r="R2696" s="6"/>
      <c r="S2696" s="6">
        <v>591421964.25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158433552.69</v>
      </c>
      <c r="AA2696" s="6">
        <v>33741501.26</v>
      </c>
      <c r="AB2696" s="10">
        <f t="shared" si="176"/>
        <v>1136044994.52</v>
      </c>
      <c r="AC2696" s="10">
        <f t="shared" si="174"/>
        <v>878015695.99</v>
      </c>
      <c r="AD2696" s="10">
        <f t="shared" si="175"/>
        <v>258029298.53</v>
      </c>
      <c r="AE2696" s="12">
        <f>C2696/(1+0.13)/VLOOKUP(A2696,[1]选股结果!$A$2:$AX$3002,3,FALSE)</f>
        <v>0.970377538967852</v>
      </c>
      <c r="AF2696" s="12">
        <f>(S2696/(1+0.1)+Z2696)/(VLOOKUP(A2696,[1]选股结果!$A$2:$AY$3002,51,FALSE))</f>
        <v>0.774350623844998</v>
      </c>
      <c r="AG2696" s="16"/>
      <c r="AH2696" s="12">
        <f>AD2696/VLOOKUP(A2696,[1]选股结果!$A$2:$AX$3002,35,FALSE)</f>
        <v>3.33059524688893</v>
      </c>
      <c r="AI2696" s="10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S2696/(1+0.13)+Z2696)</f>
        <v>217117894.122212</v>
      </c>
      <c r="AJ2696" s="10">
        <f t="shared" si="177"/>
        <v>40911404.4077876</v>
      </c>
      <c r="AK2696" s="18">
        <f>AD2696-VLOOKUP(A2696,[2]选股结果!$A$2:$G$4900,7,FALSE)</f>
        <v>258330382.51</v>
      </c>
    </row>
    <row r="2697" spans="1:37">
      <c r="A2697" s="5" t="s">
        <v>5427</v>
      </c>
      <c r="B2697" s="5" t="s">
        <v>5428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/>
      <c r="L2697" s="6">
        <v>0</v>
      </c>
      <c r="M2697" s="6">
        <v>0</v>
      </c>
      <c r="N2697" s="6"/>
      <c r="O2697" s="6">
        <v>0</v>
      </c>
      <c r="P2697" s="6">
        <v>74443585.48</v>
      </c>
      <c r="Q2697" s="6">
        <v>82258899.05</v>
      </c>
      <c r="R2697" s="6"/>
      <c r="S2697" s="6">
        <v>263746927.7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94541485.12</v>
      </c>
      <c r="AA2697" s="6">
        <v>121550149.47</v>
      </c>
      <c r="AB2697" s="10">
        <f t="shared" si="176"/>
        <v>729983561.93</v>
      </c>
      <c r="AC2697" s="10">
        <f t="shared" si="174"/>
        <v>554282147.77</v>
      </c>
      <c r="AD2697" s="10">
        <f t="shared" si="175"/>
        <v>175701414.16</v>
      </c>
      <c r="AE2697" s="12">
        <f>C2697/(1+0.13)/VLOOKUP(A2697,[1]选股结果!$A$2:$AX$3002,3,FALSE)</f>
        <v>0.791792378749151</v>
      </c>
      <c r="AF2697" s="12">
        <f>(S2697/(1+0.1)+Z2697)/(VLOOKUP(A2697,[1]选股结果!$A$2:$AY$3002,51,FALSE))</f>
        <v>0.667491683055951</v>
      </c>
      <c r="AG2697" s="16"/>
      <c r="AH2697" s="12">
        <f>AD2697/VLOOKUP(A2697,[1]选股结果!$A$2:$AX$3002,35,FALSE)</f>
        <v>1.41399478428602</v>
      </c>
      <c r="AI2697" s="10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S2697/(1+0.13)+Z2697)</f>
        <v>172901472.30354</v>
      </c>
      <c r="AJ2697" s="10">
        <f t="shared" si="177"/>
        <v>2799941.85646009</v>
      </c>
      <c r="AK2697" s="18">
        <f>AD2697-VLOOKUP(A2697,[2]选股结果!$A$2:$G$4900,7,FALSE)</f>
        <v>179077387.57</v>
      </c>
    </row>
    <row r="2698" spans="1:37">
      <c r="A2698" s="5" t="s">
        <v>5429</v>
      </c>
      <c r="B2698" s="5" t="s">
        <v>5430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/>
      <c r="L2698" s="6">
        <v>0</v>
      </c>
      <c r="M2698" s="6">
        <v>0</v>
      </c>
      <c r="N2698" s="6"/>
      <c r="O2698" s="6">
        <v>0</v>
      </c>
      <c r="P2698" s="6">
        <v>291136513.87</v>
      </c>
      <c r="Q2698" s="6">
        <v>106187167.5</v>
      </c>
      <c r="R2698" s="6"/>
      <c r="S2698" s="6">
        <v>7130895537.47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630495296.5</v>
      </c>
      <c r="AA2698" s="6">
        <v>272795750.4</v>
      </c>
      <c r="AB2698" s="10">
        <f t="shared" si="176"/>
        <v>8663656080.27</v>
      </c>
      <c r="AC2698" s="10">
        <f t="shared" si="174"/>
        <v>8325323098.24</v>
      </c>
      <c r="AD2698" s="10">
        <f t="shared" si="175"/>
        <v>338332982.030001</v>
      </c>
      <c r="AE2698" s="12">
        <f>C2698/(1+0.13)/VLOOKUP(A2698,[1]选股结果!$A$2:$AX$3002,3,FALSE)</f>
        <v>0.811261632764395</v>
      </c>
      <c r="AF2698" s="12">
        <f>(S2698/(1+0.1)+Z2698)/(VLOOKUP(A2698,[1]选股结果!$A$2:$AY$3002,51,FALSE))</f>
        <v>0.802711434158566</v>
      </c>
      <c r="AG2698" s="16"/>
      <c r="AH2698" s="12">
        <f>AD2698/VLOOKUP(A2698,[1]选股结果!$A$2:$AX$3002,35,FALSE)</f>
        <v>0.510194283083124</v>
      </c>
      <c r="AI2698" s="10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S2698/(1+0.13)+Z2698)</f>
        <v>1920353387.32026</v>
      </c>
      <c r="AJ2698" s="10">
        <f t="shared" si="177"/>
        <v>-1582020405.29026</v>
      </c>
      <c r="AK2698" s="18">
        <f>AD2698-VLOOKUP(A2698,[2]选股结果!$A$2:$G$4900,7,FALSE)</f>
        <v>338585598.340001</v>
      </c>
    </row>
    <row r="2699" spans="1:37">
      <c r="A2699" s="5" t="s">
        <v>5431</v>
      </c>
      <c r="B2699" s="5" t="s">
        <v>5432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/>
      <c r="L2699" s="6">
        <v>0</v>
      </c>
      <c r="M2699" s="6">
        <v>0</v>
      </c>
      <c r="N2699" s="6"/>
      <c r="O2699" s="6">
        <v>0</v>
      </c>
      <c r="P2699" s="6">
        <v>24999414.93</v>
      </c>
      <c r="Q2699" s="6">
        <v>282559629.2</v>
      </c>
      <c r="R2699" s="6"/>
      <c r="S2699" s="6">
        <v>414784920.36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79848823.75</v>
      </c>
      <c r="AA2699" s="6">
        <v>217294907.68</v>
      </c>
      <c r="AB2699" s="10">
        <f t="shared" si="176"/>
        <v>929525107.51</v>
      </c>
      <c r="AC2699" s="10">
        <f t="shared" si="174"/>
        <v>736928066.72</v>
      </c>
      <c r="AD2699" s="10">
        <f t="shared" si="175"/>
        <v>192597040.79</v>
      </c>
      <c r="AE2699" s="12">
        <f>C2699/(1+0.13)/VLOOKUP(A2699,[1]选股结果!$A$2:$AX$3002,3,FALSE)</f>
        <v>0.726037292644664</v>
      </c>
      <c r="AF2699" s="12">
        <f>(S2699/(1+0.1)+Z2699)/(VLOOKUP(A2699,[1]选股结果!$A$2:$AY$3002,51,FALSE))</f>
        <v>0.611981234664291</v>
      </c>
      <c r="AG2699" s="16"/>
      <c r="AH2699" s="12">
        <f>AD2699/VLOOKUP(A2699,[1]选股结果!$A$2:$AX$3002,35,FALSE)</f>
        <v>4.2193353836423</v>
      </c>
      <c r="AI2699" s="10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S2699/(1+0.13)+Z2699)</f>
        <v>299718919.02646</v>
      </c>
      <c r="AJ2699" s="10">
        <f t="shared" si="177"/>
        <v>-107121878.23646</v>
      </c>
      <c r="AK2699" s="18">
        <f>AD2699-VLOOKUP(A2699,[2]选股结果!$A$2:$G$4900,7,FALSE)</f>
        <v>194299765.63</v>
      </c>
    </row>
    <row r="2700" spans="1:37">
      <c r="A2700" s="5" t="s">
        <v>5433</v>
      </c>
      <c r="B2700" s="5" t="s">
        <v>5434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/>
      <c r="L2700" s="6">
        <v>0</v>
      </c>
      <c r="M2700" s="6">
        <v>0</v>
      </c>
      <c r="N2700" s="6"/>
      <c r="O2700" s="6">
        <v>0</v>
      </c>
      <c r="P2700" s="6">
        <v>84199728.51</v>
      </c>
      <c r="Q2700" s="6">
        <v>7375562.07</v>
      </c>
      <c r="R2700" s="6"/>
      <c r="S2700" s="6">
        <v>761806215.33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255157980.52</v>
      </c>
      <c r="AA2700" s="6">
        <v>24341983.41</v>
      </c>
      <c r="AB2700" s="10">
        <f t="shared" si="176"/>
        <v>950084823.47</v>
      </c>
      <c r="AC2700" s="10">
        <f t="shared" si="174"/>
        <v>1125505907.77</v>
      </c>
      <c r="AD2700" s="10">
        <f t="shared" si="175"/>
        <v>-175421084.3</v>
      </c>
      <c r="AE2700" s="12">
        <f>C2700/(1+0.13)/VLOOKUP(A2700,[1]选股结果!$A$2:$AX$3002,3,FALSE)</f>
        <v>0.367156787460929</v>
      </c>
      <c r="AF2700" s="12">
        <f>(S2700/(1+0.1)+Z2700)/(VLOOKUP(A2700,[1]选股结果!$A$2:$AY$3002,51,FALSE))</f>
        <v>0.446940672539801</v>
      </c>
      <c r="AG2700" s="16"/>
      <c r="AH2700" s="12">
        <f>AD2700/VLOOKUP(A2700,[1]选股结果!$A$2:$AX$3002,35,FALSE)</f>
        <v>-2.67909879183309</v>
      </c>
      <c r="AI2700" s="10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S2700/(1+0.13)+Z2700)</f>
        <v>1191113212.49257</v>
      </c>
      <c r="AJ2700" s="10">
        <f t="shared" si="177"/>
        <v>-1366534296.79257</v>
      </c>
      <c r="AK2700" s="18">
        <f>AD2700-VLOOKUP(A2700,[2]选股结果!$A$2:$G$4900,7,FALSE)</f>
        <v>-175787520.91</v>
      </c>
    </row>
    <row r="2701" spans="1:37">
      <c r="A2701" s="5" t="s">
        <v>5435</v>
      </c>
      <c r="B2701" s="5" t="s">
        <v>5436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/>
      <c r="L2701" s="6">
        <v>0</v>
      </c>
      <c r="M2701" s="6">
        <v>0</v>
      </c>
      <c r="N2701" s="6"/>
      <c r="O2701" s="6">
        <v>0</v>
      </c>
      <c r="P2701" s="6">
        <v>26316855.1</v>
      </c>
      <c r="Q2701" s="6">
        <v>29097337.78</v>
      </c>
      <c r="R2701" s="6"/>
      <c r="S2701" s="6">
        <v>761937053.59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247666090.88</v>
      </c>
      <c r="AA2701" s="6">
        <v>69553165.88</v>
      </c>
      <c r="AB2701" s="10">
        <f t="shared" si="176"/>
        <v>1082677698.04</v>
      </c>
      <c r="AC2701" s="10">
        <f t="shared" si="174"/>
        <v>1105473165.45</v>
      </c>
      <c r="AD2701" s="10">
        <f t="shared" si="175"/>
        <v>-22795467.4099998</v>
      </c>
      <c r="AE2701" s="12">
        <f>C2701/(1+0.13)/VLOOKUP(A2701,[1]选股结果!$A$2:$AX$3002,3,FALSE)</f>
        <v>1.37489210745655</v>
      </c>
      <c r="AF2701" s="12">
        <f>(S2701/(1+0.1)+Z2701)/(VLOOKUP(A2701,[1]选股结果!$A$2:$AY$3002,51,FALSE))</f>
        <v>1.39221796666231</v>
      </c>
      <c r="AG2701" s="16"/>
      <c r="AH2701" s="12">
        <f>AD2701/VLOOKUP(A2701,[1]选股结果!$A$2:$AX$3002,35,FALSE)</f>
        <v>2.1684936408275</v>
      </c>
      <c r="AI2701" s="10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S2701/(1+0.13)+Z2701)</f>
        <v>-246523594.64823</v>
      </c>
      <c r="AJ2701" s="10">
        <f t="shared" si="177"/>
        <v>223728127.23823</v>
      </c>
      <c r="AK2701" s="18">
        <f>AD2701-VLOOKUP(A2701,[2]选股结果!$A$2:$G$4900,7,FALSE)</f>
        <v>-22600077.1799998</v>
      </c>
    </row>
    <row r="2702" spans="1:37">
      <c r="A2702" s="5" t="s">
        <v>5437</v>
      </c>
      <c r="B2702" s="5" t="s">
        <v>5438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/>
      <c r="L2702" s="6">
        <v>0</v>
      </c>
      <c r="M2702" s="6">
        <v>0</v>
      </c>
      <c r="N2702" s="6"/>
      <c r="O2702" s="6">
        <v>0</v>
      </c>
      <c r="P2702" s="6">
        <v>20726879.11</v>
      </c>
      <c r="Q2702" s="6">
        <v>208235481.89</v>
      </c>
      <c r="R2702" s="6"/>
      <c r="S2702" s="6">
        <v>38739565.54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211141882.8</v>
      </c>
      <c r="AA2702" s="6">
        <v>257561999.34</v>
      </c>
      <c r="AB2702" s="10">
        <f t="shared" si="176"/>
        <v>699812554.29</v>
      </c>
      <c r="AC2702" s="10">
        <f t="shared" si="174"/>
        <v>528170326.79</v>
      </c>
      <c r="AD2702" s="10">
        <f t="shared" si="175"/>
        <v>171642227.5</v>
      </c>
      <c r="AE2702" s="12">
        <f>C2702/(1+0.13)/VLOOKUP(A2702,[1]选股结果!$A$2:$AX$3002,3,FALSE)</f>
        <v>0.647402594656118</v>
      </c>
      <c r="AF2702" s="12">
        <f>(S2702/(1+0.1)+Z2702)/(VLOOKUP(A2702,[1]选股结果!$A$2:$AY$3002,51,FALSE))</f>
        <v>0.431075663012074</v>
      </c>
      <c r="AG2702" s="16"/>
      <c r="AH2702" s="12">
        <f>AD2702/VLOOKUP(A2702,[1]选股结果!$A$2:$AX$3002,35,FALSE)</f>
        <v>1.71473157007721</v>
      </c>
      <c r="AI2702" s="10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S2702/(1+0.13)+Z2702)</f>
        <v>326075149.377168</v>
      </c>
      <c r="AJ2702" s="10">
        <f t="shared" si="177"/>
        <v>-154432921.877168</v>
      </c>
      <c r="AK2702" s="18">
        <f>AD2702-VLOOKUP(A2702,[2]选股结果!$A$2:$G$4900,7,FALSE)</f>
        <v>170709304.49</v>
      </c>
    </row>
    <row r="2703" spans="1:37">
      <c r="A2703" s="5" t="s">
        <v>5439</v>
      </c>
      <c r="B2703" s="5" t="s">
        <v>5440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/>
      <c r="L2703" s="6">
        <v>0</v>
      </c>
      <c r="M2703" s="6">
        <v>0</v>
      </c>
      <c r="N2703" s="6"/>
      <c r="O2703" s="6">
        <v>0</v>
      </c>
      <c r="P2703" s="6">
        <v>179291759.76</v>
      </c>
      <c r="Q2703" s="6">
        <v>97058834.92</v>
      </c>
      <c r="R2703" s="6"/>
      <c r="S2703" s="6">
        <v>1879478332.41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562927519.52</v>
      </c>
      <c r="AA2703" s="6">
        <v>475736554.1</v>
      </c>
      <c r="AB2703" s="10">
        <f t="shared" si="176"/>
        <v>3548574412.29</v>
      </c>
      <c r="AC2703" s="10">
        <f t="shared" si="174"/>
        <v>3097434165.79</v>
      </c>
      <c r="AD2703" s="10">
        <f t="shared" si="175"/>
        <v>451140246.5</v>
      </c>
      <c r="AE2703" s="12">
        <f>C2703/(1+0.13)/VLOOKUP(A2703,[1]选股结果!$A$2:$AX$3002,3,FALSE)</f>
        <v>1.00133188856262</v>
      </c>
      <c r="AF2703" s="12">
        <f>(S2703/(1+0.1)+Z2703)/(VLOOKUP(A2703,[1]选股结果!$A$2:$AY$3002,51,FALSE))</f>
        <v>0.733158322557323</v>
      </c>
      <c r="AG2703" s="16"/>
      <c r="AH2703" s="12">
        <f>AD2703/VLOOKUP(A2703,[1]选股结果!$A$2:$AX$3002,35,FALSE)</f>
        <v>1055.85460927002</v>
      </c>
      <c r="AI2703" s="10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S2703/(1+0.13)+Z2703)</f>
        <v>872116984.295221</v>
      </c>
      <c r="AJ2703" s="10">
        <f t="shared" si="177"/>
        <v>-420976737.795221</v>
      </c>
      <c r="AK2703" s="18">
        <f>AD2703-VLOOKUP(A2703,[2]选股结果!$A$2:$G$4900,7,FALSE)</f>
        <v>450973082.87</v>
      </c>
    </row>
    <row r="2704" spans="1:37">
      <c r="A2704" s="5" t="s">
        <v>5441</v>
      </c>
      <c r="B2704" s="5" t="s">
        <v>5442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/>
      <c r="L2704" s="6">
        <v>0</v>
      </c>
      <c r="M2704" s="6">
        <v>0</v>
      </c>
      <c r="N2704" s="6"/>
      <c r="O2704" s="6">
        <v>0</v>
      </c>
      <c r="P2704" s="6">
        <v>5312585.22</v>
      </c>
      <c r="Q2704" s="6">
        <v>12476389.97</v>
      </c>
      <c r="R2704" s="6"/>
      <c r="S2704" s="6">
        <v>190409618.16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23827892.73</v>
      </c>
      <c r="AA2704" s="6">
        <v>56994165.12</v>
      </c>
      <c r="AB2704" s="10">
        <f t="shared" si="176"/>
        <v>130298160.81</v>
      </c>
      <c r="AC2704" s="10">
        <f t="shared" si="174"/>
        <v>276544261.23</v>
      </c>
      <c r="AD2704" s="10">
        <f t="shared" si="175"/>
        <v>-146246100.42</v>
      </c>
      <c r="AE2704" s="12">
        <f>C2704/(1+0.13)/VLOOKUP(A2704,[1]选股结果!$A$2:$AX$3002,3,FALSE)</f>
        <v>0.737310506884748</v>
      </c>
      <c r="AF2704" s="12">
        <f>(S2704/(1+0.1)+Z2704)/(VLOOKUP(A2704,[1]选股结果!$A$2:$AY$3002,51,FALSE))</f>
        <v>1.35894980740061</v>
      </c>
      <c r="AG2704" s="16"/>
      <c r="AH2704" s="12">
        <f>AD2704/VLOOKUP(A2704,[1]选股结果!$A$2:$AX$3002,35,FALSE)</f>
        <v>2.74037499544437</v>
      </c>
      <c r="AI2704" s="10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S2704/(1+0.13)+Z2704)</f>
        <v>-47420412.9372566</v>
      </c>
      <c r="AJ2704" s="10">
        <f t="shared" si="177"/>
        <v>-98825687.4827434</v>
      </c>
      <c r="AK2704" s="18">
        <f>AD2704-VLOOKUP(A2704,[2]选股结果!$A$2:$G$4900,7,FALSE)</f>
        <v>-146245415.52</v>
      </c>
    </row>
    <row r="2705" spans="1:37">
      <c r="A2705" s="5" t="s">
        <v>5443</v>
      </c>
      <c r="B2705" s="5" t="s">
        <v>5444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/>
      <c r="L2705" s="6">
        <v>0</v>
      </c>
      <c r="M2705" s="6">
        <v>0</v>
      </c>
      <c r="N2705" s="6"/>
      <c r="O2705" s="6">
        <v>0</v>
      </c>
      <c r="P2705" s="6">
        <v>58950814.34</v>
      </c>
      <c r="Q2705" s="6">
        <v>4577793.78</v>
      </c>
      <c r="R2705" s="6"/>
      <c r="S2705" s="6">
        <v>108297230.13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68361802.6</v>
      </c>
      <c r="AA2705" s="6">
        <v>40501416.44</v>
      </c>
      <c r="AB2705" s="10">
        <f t="shared" si="176"/>
        <v>288870733.21</v>
      </c>
      <c r="AC2705" s="10">
        <f t="shared" si="174"/>
        <v>276111263.51</v>
      </c>
      <c r="AD2705" s="10">
        <f t="shared" si="175"/>
        <v>12759469.7</v>
      </c>
      <c r="AE2705" s="12">
        <f>C2705/(1+0.13)/VLOOKUP(A2705,[1]选股结果!$A$2:$AX$3002,3,FALSE)</f>
        <v>0.755607290942461</v>
      </c>
      <c r="AF2705" s="12">
        <f>(S2705/(1+0.1)+Z2705)/(VLOOKUP(A2705,[1]选股结果!$A$2:$AY$3002,51,FALSE))</f>
        <v>0.533850924757504</v>
      </c>
      <c r="AG2705" s="16"/>
      <c r="AH2705" s="12">
        <f>AD2705/VLOOKUP(A2705,[1]选股结果!$A$2:$AX$3002,35,FALSE)</f>
        <v>-13.1892671619736</v>
      </c>
      <c r="AI2705" s="10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S2705/(1+0.13)+Z2705)</f>
        <v>148272622.167788</v>
      </c>
      <c r="AJ2705" s="10">
        <f t="shared" si="177"/>
        <v>-135513152.467788</v>
      </c>
      <c r="AK2705" s="18">
        <f>AD2705-VLOOKUP(A2705,[2]选股结果!$A$2:$G$4900,7,FALSE)</f>
        <v>12811920.57</v>
      </c>
    </row>
    <row r="2706" spans="1:37">
      <c r="A2706" s="5" t="s">
        <v>5445</v>
      </c>
      <c r="B2706" s="5" t="s">
        <v>5446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/>
      <c r="L2706" s="6">
        <v>0</v>
      </c>
      <c r="M2706" s="6">
        <v>0</v>
      </c>
      <c r="N2706" s="6"/>
      <c r="O2706" s="6">
        <v>0</v>
      </c>
      <c r="P2706" s="6">
        <v>123212652.11</v>
      </c>
      <c r="Q2706" s="6">
        <v>18713209.34</v>
      </c>
      <c r="R2706" s="6"/>
      <c r="S2706" s="6">
        <v>1327611043.23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346948173.69</v>
      </c>
      <c r="AA2706" s="6">
        <v>89774812.71</v>
      </c>
      <c r="AB2706" s="10">
        <f t="shared" si="176"/>
        <v>2095559047.6</v>
      </c>
      <c r="AC2706" s="10">
        <f t="shared" ref="AC2706:AC2769" si="178">S2706+T2706+U2706+V2706+W2706+X2706+Y2706+Z2706+AA2706+P2706</f>
        <v>1887546681.74</v>
      </c>
      <c r="AD2706" s="10">
        <f t="shared" si="175"/>
        <v>208012365.86</v>
      </c>
      <c r="AE2706" s="12">
        <f>C2706/(1+0.13)/VLOOKUP(A2706,[1]选股结果!$A$2:$AX$3002,3,FALSE)</f>
        <v>0.898943832459007</v>
      </c>
      <c r="AF2706" s="12">
        <f>(S2706/(1+0.1)+Z2706)/(VLOOKUP(A2706,[1]选股结果!$A$2:$AY$3002,51,FALSE))</f>
        <v>0.905600609316708</v>
      </c>
      <c r="AG2706" s="16"/>
      <c r="AH2706" s="12">
        <f>AD2706/VLOOKUP(A2706,[1]选股结果!$A$2:$AX$3002,35,FALSE)</f>
        <v>0.722817003816408</v>
      </c>
      <c r="AI2706" s="10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S2706/(1+0.13)+Z2706)</f>
        <v>194016513.34292</v>
      </c>
      <c r="AJ2706" s="10">
        <f t="shared" si="177"/>
        <v>13995852.5170796</v>
      </c>
      <c r="AK2706" s="18">
        <f>AD2706-VLOOKUP(A2706,[2]选股结果!$A$2:$G$4900,7,FALSE)</f>
        <v>207807454.76</v>
      </c>
    </row>
    <row r="2707" spans="1:37">
      <c r="A2707" s="5" t="s">
        <v>5447</v>
      </c>
      <c r="B2707" s="5" t="s">
        <v>5448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/>
      <c r="L2707" s="6">
        <v>0</v>
      </c>
      <c r="M2707" s="6">
        <v>0</v>
      </c>
      <c r="N2707" s="6"/>
      <c r="O2707" s="6">
        <v>0</v>
      </c>
      <c r="P2707" s="6">
        <v>82873975.81</v>
      </c>
      <c r="Q2707" s="6">
        <v>101002502.18</v>
      </c>
      <c r="R2707" s="6"/>
      <c r="S2707" s="6">
        <v>2453958530.49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260204530.17</v>
      </c>
      <c r="AA2707" s="6">
        <v>198024310.97</v>
      </c>
      <c r="AB2707" s="10">
        <f t="shared" si="176"/>
        <v>3648358940.8</v>
      </c>
      <c r="AC2707" s="10">
        <f t="shared" si="178"/>
        <v>2995061347.44</v>
      </c>
      <c r="AD2707" s="10">
        <f t="shared" si="175"/>
        <v>653297593.36</v>
      </c>
      <c r="AE2707" s="12">
        <f>C2707/(1+0.13)/VLOOKUP(A2707,[1]选股结果!$A$2:$AX$3002,3,FALSE)</f>
        <v>0.923869948347381</v>
      </c>
      <c r="AF2707" s="12">
        <f>(S2707/(1+0.1)+Z2707)/(VLOOKUP(A2707,[1]选股结果!$A$2:$AY$3002,51,FALSE))</f>
        <v>0.733151636181506</v>
      </c>
      <c r="AG2707" s="16"/>
      <c r="AH2707" s="12">
        <f>AD2707/VLOOKUP(A2707,[1]选股结果!$A$2:$AX$3002,35,FALSE)</f>
        <v>28.5768015718208</v>
      </c>
      <c r="AI2707" s="10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S2707/(1+0.13)+Z2707)</f>
        <v>965914323.702212</v>
      </c>
      <c r="AJ2707" s="10">
        <f t="shared" si="177"/>
        <v>-312616730.342212</v>
      </c>
      <c r="AK2707" s="18">
        <f>AD2707-VLOOKUP(A2707,[2]选股结果!$A$2:$G$4900,7,FALSE)</f>
        <v>653779359.62</v>
      </c>
    </row>
    <row r="2708" spans="1:37">
      <c r="A2708" s="5" t="s">
        <v>5449</v>
      </c>
      <c r="B2708" s="5" t="s">
        <v>5450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/>
      <c r="L2708" s="6">
        <v>0</v>
      </c>
      <c r="M2708" s="6">
        <v>0</v>
      </c>
      <c r="N2708" s="6"/>
      <c r="O2708" s="6">
        <v>0</v>
      </c>
      <c r="P2708" s="6">
        <v>70695860.31</v>
      </c>
      <c r="Q2708" s="6">
        <v>30859317.75</v>
      </c>
      <c r="R2708" s="6"/>
      <c r="S2708" s="6">
        <v>543419783.5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120711283.76</v>
      </c>
      <c r="AA2708" s="6">
        <v>28782014.99</v>
      </c>
      <c r="AB2708" s="10">
        <f t="shared" si="176"/>
        <v>833554914.56</v>
      </c>
      <c r="AC2708" s="10">
        <f t="shared" si="178"/>
        <v>763608942.56</v>
      </c>
      <c r="AD2708" s="10">
        <f t="shared" si="175"/>
        <v>69945972</v>
      </c>
      <c r="AE2708" s="12">
        <f>C2708/(1+0.13)/VLOOKUP(A2708,[1]选股结果!$A$2:$AX$3002,3,FALSE)</f>
        <v>1.01527548463507</v>
      </c>
      <c r="AF2708" s="12">
        <f>(S2708/(1+0.1)+Z2708)/(VLOOKUP(A2708,[1]选股结果!$A$2:$AY$3002,51,FALSE))</f>
        <v>1.06120331285126</v>
      </c>
      <c r="AG2708" s="16"/>
      <c r="AH2708" s="12">
        <f>AD2708/VLOOKUP(A2708,[1]选股结果!$A$2:$AX$3002,35,FALSE)</f>
        <v>0.559529458482674</v>
      </c>
      <c r="AI2708" s="10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S2708/(1+0.13)+Z2708)</f>
        <v>-22338068.8343363</v>
      </c>
      <c r="AJ2708" s="10">
        <f t="shared" si="177"/>
        <v>92284040.8343363</v>
      </c>
      <c r="AK2708" s="18">
        <f>AD2708-VLOOKUP(A2708,[2]选股结果!$A$2:$G$4900,7,FALSE)</f>
        <v>69940940.06</v>
      </c>
    </row>
    <row r="2709" spans="1:37">
      <c r="A2709" s="5" t="s">
        <v>5451</v>
      </c>
      <c r="B2709" s="5" t="s">
        <v>5452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/>
      <c r="L2709" s="6">
        <v>0</v>
      </c>
      <c r="M2709" s="6">
        <v>0</v>
      </c>
      <c r="N2709" s="6"/>
      <c r="O2709" s="6">
        <v>0</v>
      </c>
      <c r="P2709" s="6">
        <v>9271593.69</v>
      </c>
      <c r="Q2709" s="6">
        <v>17809785.41</v>
      </c>
      <c r="R2709" s="6"/>
      <c r="S2709" s="6">
        <v>271818435.08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47022105.83</v>
      </c>
      <c r="AA2709" s="6">
        <v>32032486.25</v>
      </c>
      <c r="AB2709" s="10">
        <f t="shared" si="176"/>
        <v>381201142.95</v>
      </c>
      <c r="AC2709" s="10">
        <f t="shared" si="178"/>
        <v>360144620.85</v>
      </c>
      <c r="AD2709" s="10">
        <f t="shared" si="175"/>
        <v>21056522.1000001</v>
      </c>
      <c r="AE2709" s="12">
        <f>C2709/(1+0.13)/VLOOKUP(A2709,[1]选股结果!$A$2:$AX$3002,3,FALSE)</f>
        <v>0.807748380179444</v>
      </c>
      <c r="AF2709" s="12">
        <f>(S2709/(1+0.1)+Z2709)/(VLOOKUP(A2709,[1]选股结果!$A$2:$AY$3002,51,FALSE))</f>
        <v>0.682759069495552</v>
      </c>
      <c r="AG2709" s="16"/>
      <c r="AH2709" s="12">
        <f>AD2709/VLOOKUP(A2709,[1]选股结果!$A$2:$AX$3002,35,FALSE)</f>
        <v>-0.276766228676403</v>
      </c>
      <c r="AI2709" s="10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S2709/(1+0.13)+Z2709)</f>
        <v>143226457.068584</v>
      </c>
      <c r="AJ2709" s="10">
        <f t="shared" si="177"/>
        <v>-122169934.968584</v>
      </c>
      <c r="AK2709" s="18">
        <f>AD2709-VLOOKUP(A2709,[2]选股结果!$A$2:$G$4900,7,FALSE)</f>
        <v>21088465.4300001</v>
      </c>
    </row>
    <row r="2710" spans="1:37">
      <c r="A2710" s="5" t="s">
        <v>5453</v>
      </c>
      <c r="B2710" s="5" t="s">
        <v>5454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/>
      <c r="L2710" s="6">
        <v>0</v>
      </c>
      <c r="M2710" s="6">
        <v>0</v>
      </c>
      <c r="N2710" s="6"/>
      <c r="O2710" s="6">
        <v>0</v>
      </c>
      <c r="P2710" s="6">
        <v>42623917.01</v>
      </c>
      <c r="Q2710" s="6">
        <v>7181886.89</v>
      </c>
      <c r="R2710" s="6"/>
      <c r="S2710" s="6">
        <v>205670539.52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76616663.46</v>
      </c>
      <c r="AA2710" s="6">
        <v>49161113.21</v>
      </c>
      <c r="AB2710" s="10">
        <f t="shared" si="176"/>
        <v>384298670.98</v>
      </c>
      <c r="AC2710" s="10">
        <f t="shared" si="178"/>
        <v>374072233.2</v>
      </c>
      <c r="AD2710" s="10">
        <f t="shared" si="175"/>
        <v>10226437.78</v>
      </c>
      <c r="AE2710" s="12">
        <f>C2710/(1+0.13)/VLOOKUP(A2710,[1]选股结果!$A$2:$AX$3002,3,FALSE)</f>
        <v>0.479370410281986</v>
      </c>
      <c r="AF2710" s="12">
        <f>(S2710/(1+0.1)+Z2710)/(VLOOKUP(A2710,[1]选股结果!$A$2:$AY$3002,51,FALSE))</f>
        <v>0.433488002422996</v>
      </c>
      <c r="AG2710" s="16"/>
      <c r="AH2710" s="12">
        <f>AD2710/VLOOKUP(A2710,[1]选股结果!$A$2:$AX$3002,35,FALSE)</f>
        <v>0.185528697395482</v>
      </c>
      <c r="AI2710" s="10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S2710/(1+0.13)+Z2710)</f>
        <v>349441314.12115</v>
      </c>
      <c r="AJ2710" s="10">
        <f t="shared" si="177"/>
        <v>-339214876.34115</v>
      </c>
      <c r="AK2710" s="18">
        <f>AD2710-VLOOKUP(A2710,[2]选股结果!$A$2:$G$4900,7,FALSE)</f>
        <v>7464105.25999997</v>
      </c>
    </row>
    <row r="2711" spans="1:37">
      <c r="A2711" s="5" t="s">
        <v>5455</v>
      </c>
      <c r="B2711" s="5" t="s">
        <v>5456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/>
      <c r="L2711" s="6">
        <v>0</v>
      </c>
      <c r="M2711" s="6">
        <v>0</v>
      </c>
      <c r="N2711" s="6"/>
      <c r="O2711" s="6">
        <v>0</v>
      </c>
      <c r="P2711" s="6">
        <v>38390372.87</v>
      </c>
      <c r="Q2711" s="6">
        <v>49206903.3</v>
      </c>
      <c r="R2711" s="6"/>
      <c r="S2711" s="6">
        <v>638654784.5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39709383.98</v>
      </c>
      <c r="AA2711" s="6">
        <v>17334551.37</v>
      </c>
      <c r="AB2711" s="10">
        <f t="shared" si="176"/>
        <v>528260699.13</v>
      </c>
      <c r="AC2711" s="10">
        <f t="shared" si="178"/>
        <v>734089092.72</v>
      </c>
      <c r="AD2711" s="10">
        <f t="shared" si="175"/>
        <v>-205828393.59</v>
      </c>
      <c r="AE2711" s="12">
        <f>C2711/(1+0.13)/VLOOKUP(A2711,[1]选股结果!$A$2:$AX$3002,3,FALSE)</f>
        <v>0.748046765910462</v>
      </c>
      <c r="AF2711" s="12">
        <f>(S2711/(1+0.1)+Z2711)/(VLOOKUP(A2711,[1]选股结果!$A$2:$AY$3002,51,FALSE))</f>
        <v>3.09962197470403</v>
      </c>
      <c r="AG2711" s="16"/>
      <c r="AH2711" s="12">
        <f>AD2711/VLOOKUP(A2711,[1]选股结果!$A$2:$AX$3002,35,FALSE)</f>
        <v>-1.15118339679664</v>
      </c>
      <c r="AI2711" s="10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S2711/(1+0.13)+Z2711)</f>
        <v>-404767933.701239</v>
      </c>
      <c r="AJ2711" s="10">
        <f t="shared" si="177"/>
        <v>198939540.111239</v>
      </c>
      <c r="AK2711" s="18">
        <f>AD2711-VLOOKUP(A2711,[2]选股结果!$A$2:$G$4900,7,FALSE)</f>
        <v>-205828393.59</v>
      </c>
    </row>
    <row r="2712" spans="1:37">
      <c r="A2712" s="5" t="s">
        <v>5457</v>
      </c>
      <c r="B2712" s="5" t="s">
        <v>5458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/>
      <c r="L2712" s="6">
        <v>0</v>
      </c>
      <c r="M2712" s="6">
        <v>0</v>
      </c>
      <c r="N2712" s="6"/>
      <c r="O2712" s="6">
        <v>0</v>
      </c>
      <c r="P2712" s="6">
        <v>85937318.75</v>
      </c>
      <c r="Q2712" s="6">
        <v>13933651.29</v>
      </c>
      <c r="R2712" s="6"/>
      <c r="S2712" s="6">
        <v>486364427.9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50999787.68</v>
      </c>
      <c r="AA2712" s="6">
        <v>105479114.68</v>
      </c>
      <c r="AB2712" s="10">
        <f t="shared" si="176"/>
        <v>839329617.68</v>
      </c>
      <c r="AC2712" s="10">
        <f t="shared" si="178"/>
        <v>728780649.01</v>
      </c>
      <c r="AD2712" s="10">
        <f t="shared" si="175"/>
        <v>110548968.67</v>
      </c>
      <c r="AE2712" s="12">
        <f>C2712/(1+0.13)/VLOOKUP(A2712,[1]选股结果!$A$2:$AX$3002,3,FALSE)</f>
        <v>0.849361924704898</v>
      </c>
      <c r="AF2712" s="12">
        <f>(S2712/(1+0.1)+Z2712)/(VLOOKUP(A2712,[1]选股结果!$A$2:$AY$3002,51,FALSE))</f>
        <v>0.655275343464532</v>
      </c>
      <c r="AG2712" s="16"/>
      <c r="AH2712" s="12">
        <f>AD2712/VLOOKUP(A2712,[1]选股结果!$A$2:$AX$3002,35,FALSE)</f>
        <v>1.19578459093692</v>
      </c>
      <c r="AI2712" s="10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S2712/(1+0.13)+Z2712)</f>
        <v>271172494.638407</v>
      </c>
      <c r="AJ2712" s="10">
        <f t="shared" si="177"/>
        <v>-160623525.968407</v>
      </c>
      <c r="AK2712" s="18">
        <f>AD2712-VLOOKUP(A2712,[2]选股结果!$A$2:$G$4900,7,FALSE)</f>
        <v>110548968.67</v>
      </c>
    </row>
    <row r="2713" spans="1:37">
      <c r="A2713" s="5" t="s">
        <v>5459</v>
      </c>
      <c r="B2713" s="5" t="s">
        <v>5460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/>
      <c r="L2713" s="6">
        <v>0</v>
      </c>
      <c r="M2713" s="6">
        <v>0</v>
      </c>
      <c r="N2713" s="6"/>
      <c r="O2713" s="6">
        <v>0</v>
      </c>
      <c r="P2713" s="6">
        <v>641779436.66</v>
      </c>
      <c r="Q2713" s="6">
        <v>518873677.44</v>
      </c>
      <c r="R2713" s="6"/>
      <c r="S2713" s="6">
        <v>20306876017.73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1102360530.66</v>
      </c>
      <c r="AA2713" s="6">
        <v>902582028.56</v>
      </c>
      <c r="AB2713" s="10">
        <f t="shared" si="176"/>
        <v>24717145616.03</v>
      </c>
      <c r="AC2713" s="10">
        <f t="shared" si="178"/>
        <v>22953598013.61</v>
      </c>
      <c r="AD2713" s="10">
        <f t="shared" si="175"/>
        <v>1763547602.42</v>
      </c>
      <c r="AE2713" s="12">
        <f>C2713/(1+0.13)/VLOOKUP(A2713,[1]选股结果!$A$2:$AX$3002,3,FALSE)</f>
        <v>0.939388775079214</v>
      </c>
      <c r="AF2713" s="12">
        <f>(S2713/(1+0.1)+Z2713)/(VLOOKUP(A2713,[1]选股结果!$A$2:$AY$3002,51,FALSE))</f>
        <v>0.989664862975548</v>
      </c>
      <c r="AG2713" s="16"/>
      <c r="AH2713" s="12">
        <f>AD2713/VLOOKUP(A2713,[1]选股结果!$A$2:$AX$3002,35,FALSE)</f>
        <v>0.720792054508053</v>
      </c>
      <c r="AI2713" s="10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S2713/(1+0.13)+Z2713)</f>
        <v>694409007.676018</v>
      </c>
      <c r="AJ2713" s="10">
        <f t="shared" si="177"/>
        <v>1069138594.74398</v>
      </c>
      <c r="AK2713" s="18">
        <f>AD2713-VLOOKUP(A2713,[2]选股结果!$A$2:$G$4900,7,FALSE)</f>
        <v>1762298875.85</v>
      </c>
    </row>
    <row r="2714" spans="1:37">
      <c r="A2714" s="5" t="s">
        <v>5461</v>
      </c>
      <c r="B2714" s="5" t="s">
        <v>5462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/>
      <c r="L2714" s="6">
        <v>0</v>
      </c>
      <c r="M2714" s="6">
        <v>0</v>
      </c>
      <c r="N2714" s="6"/>
      <c r="O2714" s="6">
        <v>0</v>
      </c>
      <c r="P2714" s="6">
        <v>16450939.67</v>
      </c>
      <c r="Q2714" s="6">
        <v>11914301.52</v>
      </c>
      <c r="R2714" s="6"/>
      <c r="S2714" s="6">
        <v>551141314.54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109192679.05</v>
      </c>
      <c r="AA2714" s="6">
        <v>83674629.56</v>
      </c>
      <c r="AB2714" s="10">
        <f t="shared" si="176"/>
        <v>616368391.21</v>
      </c>
      <c r="AC2714" s="10">
        <f t="shared" si="178"/>
        <v>760459562.82</v>
      </c>
      <c r="AD2714" s="10">
        <f t="shared" si="175"/>
        <v>-144091171.61</v>
      </c>
      <c r="AE2714" s="12">
        <f>C2714/(1+0.13)/VLOOKUP(A2714,[1]选股结果!$A$2:$AX$3002,3,FALSE)</f>
        <v>0.711264199155881</v>
      </c>
      <c r="AF2714" s="12">
        <f>(S2714/(1+0.1)+Z2714)/(VLOOKUP(A2714,[1]选股结果!$A$2:$AY$3002,51,FALSE))</f>
        <v>0.785792350544774</v>
      </c>
      <c r="AG2714" s="16"/>
      <c r="AH2714" s="12">
        <f>AD2714/VLOOKUP(A2714,[1]选股结果!$A$2:$AX$3002,35,FALSE)</f>
        <v>2.62477747720881</v>
      </c>
      <c r="AI2714" s="10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S2714/(1+0.13)+Z2714)</f>
        <v>179651153.315929</v>
      </c>
      <c r="AJ2714" s="10">
        <f t="shared" si="177"/>
        <v>-323742324.925929</v>
      </c>
      <c r="AK2714" s="18">
        <f>AD2714-VLOOKUP(A2714,[2]选股结果!$A$2:$G$4900,7,FALSE)</f>
        <v>-143165461.21</v>
      </c>
    </row>
    <row r="2715" spans="1:37">
      <c r="A2715" s="5" t="s">
        <v>5463</v>
      </c>
      <c r="B2715" s="5" t="s">
        <v>5464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/>
      <c r="L2715" s="6">
        <v>0</v>
      </c>
      <c r="M2715" s="6">
        <v>0</v>
      </c>
      <c r="N2715" s="6"/>
      <c r="O2715" s="6">
        <v>0</v>
      </c>
      <c r="P2715" s="6">
        <v>182036355.19</v>
      </c>
      <c r="Q2715" s="6">
        <v>262272594.47</v>
      </c>
      <c r="R2715" s="6"/>
      <c r="S2715" s="6">
        <v>2276292790.97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482594581.8</v>
      </c>
      <c r="AA2715" s="6">
        <v>550157236.17</v>
      </c>
      <c r="AB2715" s="10">
        <f t="shared" si="176"/>
        <v>3824586289.7</v>
      </c>
      <c r="AC2715" s="10">
        <f t="shared" si="178"/>
        <v>3491080964.13</v>
      </c>
      <c r="AD2715" s="10">
        <f t="shared" ref="AD2715:AD2762" si="179">AB2715-AC2715</f>
        <v>333505325.57</v>
      </c>
      <c r="AE2715" s="12">
        <f>C2715/(1+0.13)/VLOOKUP(A2715,[1]选股结果!$A$2:$AX$3002,3,FALSE)</f>
        <v>0.94892397764223</v>
      </c>
      <c r="AF2715" s="12">
        <f>(S2715/(1+0.1)+Z2715)/(VLOOKUP(A2715,[1]选股结果!$A$2:$AY$3002,51,FALSE))</f>
        <v>0.852268606694979</v>
      </c>
      <c r="AG2715" s="16"/>
      <c r="AH2715" s="12">
        <f>AD2715/VLOOKUP(A2715,[1]选股结果!$A$2:$AX$3002,35,FALSE)</f>
        <v>1.14664502219637</v>
      </c>
      <c r="AI2715" s="10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S2715/(1+0.13)+Z2715)</f>
        <v>497291449.021504</v>
      </c>
      <c r="AJ2715" s="10">
        <f t="shared" si="177"/>
        <v>-163786123.451505</v>
      </c>
      <c r="AK2715" s="18">
        <f>AD2715-VLOOKUP(A2715,[2]选股结果!$A$2:$G$4900,7,FALSE)</f>
        <v>333505325.57</v>
      </c>
    </row>
    <row r="2716" spans="1:37">
      <c r="A2716" s="5" t="s">
        <v>5465</v>
      </c>
      <c r="B2716" s="5" t="s">
        <v>5466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/>
      <c r="L2716" s="6">
        <v>0</v>
      </c>
      <c r="M2716" s="6">
        <v>0</v>
      </c>
      <c r="N2716" s="6"/>
      <c r="O2716" s="6">
        <v>0</v>
      </c>
      <c r="P2716" s="6">
        <v>51314441.84</v>
      </c>
      <c r="Q2716" s="6">
        <v>45904186.66</v>
      </c>
      <c r="R2716" s="6"/>
      <c r="S2716" s="6">
        <v>1088886382.37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380429105.24</v>
      </c>
      <c r="AA2716" s="6">
        <v>175503478.71</v>
      </c>
      <c r="AB2716" s="10">
        <f t="shared" si="176"/>
        <v>1435368961.07</v>
      </c>
      <c r="AC2716" s="10">
        <f t="shared" si="178"/>
        <v>1696133408.16</v>
      </c>
      <c r="AD2716" s="10">
        <f t="shared" si="179"/>
        <v>-260764447.09</v>
      </c>
      <c r="AE2716" s="12">
        <f>C2716/(1+0.13)/VLOOKUP(A2716,[1]选股结果!$A$2:$AX$3002,3,FALSE)</f>
        <v>0.927843947234637</v>
      </c>
      <c r="AF2716" s="12">
        <f>(S2716/(1+0.1)+Z2716)/(VLOOKUP(A2716,[1]选股结果!$A$2:$AY$3002,51,FALSE))</f>
        <v>1.06893606809061</v>
      </c>
      <c r="AG2716" s="16"/>
      <c r="AH2716" s="12">
        <f>AD2716/VLOOKUP(A2716,[1]选股结果!$A$2:$AX$3002,35,FALSE)</f>
        <v>0.349634413898751</v>
      </c>
      <c r="AI2716" s="10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S2716/(1+0.13)+Z2716)</f>
        <v>-62092356.744071</v>
      </c>
      <c r="AJ2716" s="10">
        <f t="shared" si="177"/>
        <v>-198672090.345929</v>
      </c>
      <c r="AK2716" s="18">
        <f>AD2716-VLOOKUP(A2716,[2]选股结果!$A$2:$G$4900,7,FALSE)</f>
        <v>-260871912.06</v>
      </c>
    </row>
    <row r="2717" spans="1:37">
      <c r="A2717" s="5" t="s">
        <v>5467</v>
      </c>
      <c r="B2717" s="5" t="s">
        <v>5468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/>
      <c r="L2717" s="6">
        <v>0</v>
      </c>
      <c r="M2717" s="6">
        <v>0</v>
      </c>
      <c r="N2717" s="6"/>
      <c r="O2717" s="6">
        <v>0</v>
      </c>
      <c r="P2717" s="6">
        <v>369284382.03</v>
      </c>
      <c r="Q2717" s="6">
        <v>67806316.22</v>
      </c>
      <c r="R2717" s="6"/>
      <c r="S2717" s="6">
        <v>6146837029.48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322626555.64</v>
      </c>
      <c r="AA2717" s="6">
        <v>129948391.96</v>
      </c>
      <c r="AB2717" s="10">
        <f t="shared" si="176"/>
        <v>6180043192.67</v>
      </c>
      <c r="AC2717" s="10">
        <f t="shared" si="178"/>
        <v>6968696359.11</v>
      </c>
      <c r="AD2717" s="10">
        <f t="shared" si="179"/>
        <v>-788653166.44</v>
      </c>
      <c r="AE2717" s="12">
        <f>C2717/(1+0.13)/VLOOKUP(A2717,[1]选股结果!$A$2:$AX$3002,3,FALSE)</f>
        <v>0.605741080267334</v>
      </c>
      <c r="AF2717" s="12">
        <f>(S2717/(1+0.1)+Z2717)/(VLOOKUP(A2717,[1]选股结果!$A$2:$AY$3002,51,FALSE))</f>
        <v>0.794423876281594</v>
      </c>
      <c r="AG2717" s="16"/>
      <c r="AH2717" s="12">
        <f>AD2717/VLOOKUP(A2717,[1]选股结果!$A$2:$AX$3002,35,FALSE)</f>
        <v>-0.596274204086302</v>
      </c>
      <c r="AI2717" s="10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S2717/(1+0.13)+Z2717)</f>
        <v>1677879167.35956</v>
      </c>
      <c r="AJ2717" s="10">
        <f t="shared" si="177"/>
        <v>-2466532333.79956</v>
      </c>
      <c r="AK2717" s="18">
        <f>AD2717-VLOOKUP(A2717,[2]选股结果!$A$2:$G$4900,7,FALSE)</f>
        <v>-788667919.15</v>
      </c>
    </row>
    <row r="2718" spans="1:37">
      <c r="A2718" s="5" t="s">
        <v>5469</v>
      </c>
      <c r="B2718" s="5" t="s">
        <v>5470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/>
      <c r="L2718" s="6">
        <v>0</v>
      </c>
      <c r="M2718" s="6">
        <v>0</v>
      </c>
      <c r="N2718" s="6"/>
      <c r="O2718" s="6">
        <v>0</v>
      </c>
      <c r="P2718" s="6">
        <v>181698752.11</v>
      </c>
      <c r="Q2718" s="6">
        <v>61980653.86</v>
      </c>
      <c r="R2718" s="6"/>
      <c r="S2718" s="6">
        <v>735500540.98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391122859.06</v>
      </c>
      <c r="AA2718" s="6">
        <v>359509860.23</v>
      </c>
      <c r="AB2718" s="10">
        <f t="shared" si="176"/>
        <v>1793319907.42</v>
      </c>
      <c r="AC2718" s="10">
        <f t="shared" si="178"/>
        <v>1667832012.38</v>
      </c>
      <c r="AD2718" s="10">
        <f t="shared" si="179"/>
        <v>125487895.04</v>
      </c>
      <c r="AE2718" s="12">
        <f>C2718/(1+0.13)/VLOOKUP(A2718,[1]选股结果!$A$2:$AX$3002,3,FALSE)</f>
        <v>0.91594452871582</v>
      </c>
      <c r="AF2718" s="12">
        <f>(S2718/(1+0.1)+Z2718)/(VLOOKUP(A2718,[1]选股结果!$A$2:$AY$3002,51,FALSE))</f>
        <v>0.75787690736304</v>
      </c>
      <c r="AG2718" s="16"/>
      <c r="AH2718" s="12">
        <f>AD2718/VLOOKUP(A2718,[1]选股结果!$A$2:$AX$3002,35,FALSE)</f>
        <v>0.489081850835691</v>
      </c>
      <c r="AI2718" s="10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S2718/(1+0.13)+Z2718)</f>
        <v>356318669.834424</v>
      </c>
      <c r="AJ2718" s="10">
        <f t="shared" si="177"/>
        <v>-230830774.794425</v>
      </c>
      <c r="AK2718" s="18">
        <f>AD2718-VLOOKUP(A2718,[2]选股结果!$A$2:$G$4900,7,FALSE)</f>
        <v>125884374.04</v>
      </c>
    </row>
    <row r="2719" spans="1:37">
      <c r="A2719" s="5" t="s">
        <v>5471</v>
      </c>
      <c r="B2719" s="5" t="s">
        <v>5472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/>
      <c r="L2719" s="6">
        <v>0</v>
      </c>
      <c r="M2719" s="6">
        <v>0</v>
      </c>
      <c r="N2719" s="6"/>
      <c r="O2719" s="6">
        <v>0</v>
      </c>
      <c r="P2719" s="6">
        <v>75339510.74</v>
      </c>
      <c r="Q2719" s="6">
        <v>92096354.7</v>
      </c>
      <c r="R2719" s="6"/>
      <c r="S2719" s="6">
        <v>496426873.7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173908003.37</v>
      </c>
      <c r="AA2719" s="6">
        <v>46600603.3</v>
      </c>
      <c r="AB2719" s="10">
        <f t="shared" ref="AB2719:AB2782" si="180">C2719+D2719+E2719+F2719+G2719+H2719+I2719+J2719+L2719+M2719+O2719+Q2719</f>
        <v>1099230849.77</v>
      </c>
      <c r="AC2719" s="10">
        <f t="shared" si="178"/>
        <v>792274991.11</v>
      </c>
      <c r="AD2719" s="10">
        <f t="shared" si="179"/>
        <v>306955858.66</v>
      </c>
      <c r="AE2719" s="12">
        <f>C2719/(1+0.13)/VLOOKUP(A2719,[1]选股结果!$A$2:$AX$3002,3,FALSE)</f>
        <v>0.837055331040897</v>
      </c>
      <c r="AF2719" s="12">
        <f>(S2719/(1+0.1)+Z2719)/(VLOOKUP(A2719,[1]选股结果!$A$2:$AY$3002,51,FALSE))</f>
        <v>0.756716393252083</v>
      </c>
      <c r="AG2719" s="16"/>
      <c r="AH2719" s="12">
        <f>AD2719/VLOOKUP(A2719,[1]选股结果!$A$2:$AX$3002,35,FALSE)</f>
        <v>1.67788345785356</v>
      </c>
      <c r="AI2719" s="10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S2719/(1+0.13)+Z2719)</f>
        <v>212984210.176372</v>
      </c>
      <c r="AJ2719" s="10">
        <f t="shared" si="177"/>
        <v>93971648.4836285</v>
      </c>
      <c r="AK2719" s="18">
        <f>AD2719-VLOOKUP(A2719,[2]选股结果!$A$2:$G$4900,7,FALSE)</f>
        <v>306210570.42</v>
      </c>
    </row>
    <row r="2720" spans="1:37">
      <c r="A2720" s="5" t="s">
        <v>5473</v>
      </c>
      <c r="B2720" s="5" t="s">
        <v>5474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/>
      <c r="L2720" s="6">
        <v>0</v>
      </c>
      <c r="M2720" s="6">
        <v>0</v>
      </c>
      <c r="N2720" s="6"/>
      <c r="O2720" s="6">
        <v>0</v>
      </c>
      <c r="P2720" s="6">
        <v>27648925.53</v>
      </c>
      <c r="Q2720" s="6">
        <v>8218897.84</v>
      </c>
      <c r="R2720" s="6"/>
      <c r="S2720" s="6">
        <v>666857572.06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139808847.34</v>
      </c>
      <c r="AA2720" s="6">
        <v>58785839.36</v>
      </c>
      <c r="AB2720" s="10">
        <f t="shared" si="180"/>
        <v>781612539.84</v>
      </c>
      <c r="AC2720" s="10">
        <f t="shared" si="178"/>
        <v>893101184.29</v>
      </c>
      <c r="AD2720" s="10">
        <f t="shared" si="179"/>
        <v>-111488644.45</v>
      </c>
      <c r="AE2720" s="12">
        <f>C2720/(1+0.13)/VLOOKUP(A2720,[1]选股结果!$A$2:$AX$3002,3,FALSE)</f>
        <v>0.591332186077911</v>
      </c>
      <c r="AF2720" s="12">
        <f>(S2720/(1+0.1)+Z2720)/(VLOOKUP(A2720,[1]选股结果!$A$2:$AY$3002,51,FALSE))</f>
        <v>0.707047625309249</v>
      </c>
      <c r="AG2720" s="16"/>
      <c r="AH2720" s="12">
        <f>AD2720/VLOOKUP(A2720,[1]选股结果!$A$2:$AX$3002,35,FALSE)</f>
        <v>-1.30051704505245</v>
      </c>
      <c r="AI2720" s="10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S2720/(1+0.13)+Z2720)</f>
        <v>325204115.429115</v>
      </c>
      <c r="AJ2720" s="10">
        <f t="shared" si="177"/>
        <v>-436692759.879115</v>
      </c>
      <c r="AK2720" s="18">
        <f>AD2720-VLOOKUP(A2720,[2]选股结果!$A$2:$G$4900,7,FALSE)</f>
        <v>-111797744.61</v>
      </c>
    </row>
    <row r="2721" spans="1:37">
      <c r="A2721" s="5" t="s">
        <v>5475</v>
      </c>
      <c r="B2721" s="5" t="s">
        <v>5476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/>
      <c r="L2721" s="6">
        <v>0</v>
      </c>
      <c r="M2721" s="6">
        <v>0</v>
      </c>
      <c r="N2721" s="6"/>
      <c r="O2721" s="6">
        <v>0</v>
      </c>
      <c r="P2721" s="6">
        <v>75960973.41</v>
      </c>
      <c r="Q2721" s="6">
        <v>8907018.34</v>
      </c>
      <c r="R2721" s="6"/>
      <c r="S2721" s="6">
        <v>80318393.27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74051681.55</v>
      </c>
      <c r="AA2721" s="6">
        <v>193531675.7</v>
      </c>
      <c r="AB2721" s="10">
        <f t="shared" si="180"/>
        <v>515471805.97</v>
      </c>
      <c r="AC2721" s="10">
        <f t="shared" si="178"/>
        <v>423862723.93</v>
      </c>
      <c r="AD2721" s="10">
        <f t="shared" si="179"/>
        <v>91609082.04</v>
      </c>
      <c r="AE2721" s="12">
        <f>C2721/(1+0.13)/VLOOKUP(A2721,[1]选股结果!$A$2:$AX$3002,3,FALSE)</f>
        <v>0.855947829967827</v>
      </c>
      <c r="AF2721" s="12">
        <f>(S2721/(1+0.1)+Z2721)/(VLOOKUP(A2721,[1]选股结果!$A$2:$AY$3002,51,FALSE))</f>
        <v>0.364368457201988</v>
      </c>
      <c r="AG2721" s="16"/>
      <c r="AH2721" s="12">
        <f>AD2721/VLOOKUP(A2721,[1]选股结果!$A$2:$AX$3002,35,FALSE)</f>
        <v>0.788760692875268</v>
      </c>
      <c r="AI2721" s="10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S2721/(1+0.13)+Z2721)</f>
        <v>258495599.757257</v>
      </c>
      <c r="AJ2721" s="10">
        <f t="shared" si="177"/>
        <v>-166886517.717257</v>
      </c>
      <c r="AK2721" s="18">
        <f>AD2721-VLOOKUP(A2721,[2]选股结果!$A$2:$G$4900,7,FALSE)</f>
        <v>91609082.04</v>
      </c>
    </row>
    <row r="2722" spans="1:37">
      <c r="A2722" s="5" t="s">
        <v>5477</v>
      </c>
      <c r="B2722" s="5" t="s">
        <v>5478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/>
      <c r="L2722" s="6">
        <v>0</v>
      </c>
      <c r="M2722" s="6">
        <v>0</v>
      </c>
      <c r="N2722" s="6"/>
      <c r="O2722" s="6">
        <v>0</v>
      </c>
      <c r="P2722" s="6">
        <v>11662895.78</v>
      </c>
      <c r="Q2722" s="6">
        <v>12242438.68</v>
      </c>
      <c r="R2722" s="6"/>
      <c r="S2722" s="6">
        <v>205453539.33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87640409.42</v>
      </c>
      <c r="AA2722" s="6">
        <v>13095671.13</v>
      </c>
      <c r="AB2722" s="10">
        <f t="shared" si="180"/>
        <v>406140138.3</v>
      </c>
      <c r="AC2722" s="10">
        <f t="shared" si="178"/>
        <v>317852515.66</v>
      </c>
      <c r="AD2722" s="10">
        <f t="shared" si="179"/>
        <v>88287622.64</v>
      </c>
      <c r="AE2722" s="12">
        <f>C2722/(1+0.13)/VLOOKUP(A2722,[1]选股结果!$A$2:$AX$3002,3,FALSE)</f>
        <v>1.05119037719719</v>
      </c>
      <c r="AF2722" s="12">
        <f>(S2722/(1+0.1)+Z2722)/(VLOOKUP(A2722,[1]选股结果!$A$2:$AY$3002,51,FALSE))</f>
        <v>0.920446875563607</v>
      </c>
      <c r="AG2722" s="16"/>
      <c r="AH2722" s="12">
        <f>AD2722/VLOOKUP(A2722,[1]选股结果!$A$2:$AX$3002,35,FALSE)</f>
        <v>6.77998806152415</v>
      </c>
      <c r="AI2722" s="10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S2722/(1+0.13)+Z2722)</f>
        <v>28676131.2475221</v>
      </c>
      <c r="AJ2722" s="10">
        <f t="shared" si="177"/>
        <v>59611491.3924779</v>
      </c>
      <c r="AK2722" s="18">
        <f>AD2722-VLOOKUP(A2722,[2]选股结果!$A$2:$G$4900,7,FALSE)</f>
        <v>87637551.97</v>
      </c>
    </row>
    <row r="2723" spans="1:37">
      <c r="A2723" s="5" t="s">
        <v>5479</v>
      </c>
      <c r="B2723" s="5" t="s">
        <v>5480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/>
      <c r="L2723" s="6">
        <v>0</v>
      </c>
      <c r="M2723" s="6">
        <v>0</v>
      </c>
      <c r="N2723" s="6"/>
      <c r="O2723" s="6">
        <v>0</v>
      </c>
      <c r="P2723" s="6">
        <v>67393475.23</v>
      </c>
      <c r="Q2723" s="6">
        <v>176684872.49</v>
      </c>
      <c r="R2723" s="6"/>
      <c r="S2723" s="6">
        <v>3128463391.2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143862739.25</v>
      </c>
      <c r="AA2723" s="6">
        <v>345317426.42</v>
      </c>
      <c r="AB2723" s="10">
        <f t="shared" si="180"/>
        <v>3178228404.05</v>
      </c>
      <c r="AC2723" s="10">
        <f t="shared" si="178"/>
        <v>3685037032.1</v>
      </c>
      <c r="AD2723" s="10">
        <f t="shared" si="179"/>
        <v>-506808628.05</v>
      </c>
      <c r="AE2723" s="12">
        <f>C2723/(1+0.13)/VLOOKUP(A2723,[1]选股结果!$A$2:$AX$3002,3,FALSE)</f>
        <v>0.847149407222224</v>
      </c>
      <c r="AF2723" s="12">
        <f>(S2723/(1+0.1)+Z2723)/(VLOOKUP(A2723,[1]选股结果!$A$2:$AY$3002,51,FALSE))</f>
        <v>1.01033108027765</v>
      </c>
      <c r="AG2723" s="16"/>
      <c r="AH2723" s="12">
        <f>AD2723/VLOOKUP(A2723,[1]选股结果!$A$2:$AX$3002,35,FALSE)</f>
        <v>-5.92712159070544</v>
      </c>
      <c r="AI2723" s="10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S2723/(1+0.13)+Z2723)</f>
        <v>44953153.0016809</v>
      </c>
      <c r="AJ2723" s="10">
        <f t="shared" si="177"/>
        <v>-551761781.051681</v>
      </c>
      <c r="AK2723" s="18">
        <f>AD2723-VLOOKUP(A2723,[2]选股结果!$A$2:$G$4900,7,FALSE)</f>
        <v>-506840278.2</v>
      </c>
    </row>
    <row r="2724" spans="1:37">
      <c r="A2724" s="5" t="s">
        <v>5481</v>
      </c>
      <c r="B2724" s="5" t="s">
        <v>5482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/>
      <c r="L2724" s="6">
        <v>0</v>
      </c>
      <c r="M2724" s="6">
        <v>0</v>
      </c>
      <c r="N2724" s="6"/>
      <c r="O2724" s="6">
        <v>0</v>
      </c>
      <c r="P2724" s="6">
        <v>646923790.42</v>
      </c>
      <c r="Q2724" s="6">
        <v>278009781.8</v>
      </c>
      <c r="R2724" s="6"/>
      <c r="S2724" s="6">
        <v>8591523254.74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2032331547.65</v>
      </c>
      <c r="AA2724" s="6">
        <v>2305175970</v>
      </c>
      <c r="AB2724" s="10">
        <f t="shared" si="180"/>
        <v>14292628485.26</v>
      </c>
      <c r="AC2724" s="10">
        <f t="shared" si="178"/>
        <v>13575954562.81</v>
      </c>
      <c r="AD2724" s="10">
        <f t="shared" si="179"/>
        <v>716673922.449999</v>
      </c>
      <c r="AE2724" s="12">
        <f>C2724/(1+0.13)/VLOOKUP(A2724,[1]选股结果!$A$2:$AX$3002,3,FALSE)</f>
        <v>0.937784130610236</v>
      </c>
      <c r="AF2724" s="12">
        <f>(S2724/(1+0.1)+Z2724)/(VLOOKUP(A2724,[1]选股结果!$A$2:$AY$3002,51,FALSE))</f>
        <v>0.834244596254216</v>
      </c>
      <c r="AG2724" s="16"/>
      <c r="AH2724" s="12">
        <f>AD2724/VLOOKUP(A2724,[1]选股结果!$A$2:$AX$3002,35,FALSE)</f>
        <v>0.5762383464526</v>
      </c>
      <c r="AI2724" s="10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S2724/(1+0.13)+Z2724)</f>
        <v>2163017401.87133</v>
      </c>
      <c r="AJ2724" s="10">
        <f t="shared" si="177"/>
        <v>-1446343479.42133</v>
      </c>
      <c r="AK2724" s="18">
        <f>AD2724-VLOOKUP(A2724,[2]选股结果!$A$2:$G$4900,7,FALSE)</f>
        <v>716673922.449999</v>
      </c>
    </row>
    <row r="2725" spans="1:37">
      <c r="A2725" s="5" t="s">
        <v>5483</v>
      </c>
      <c r="B2725" s="5" t="s">
        <v>5484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/>
      <c r="L2725" s="6">
        <v>0</v>
      </c>
      <c r="M2725" s="6">
        <v>0</v>
      </c>
      <c r="N2725" s="6"/>
      <c r="O2725" s="6">
        <v>0</v>
      </c>
      <c r="P2725" s="6">
        <v>46934849.82</v>
      </c>
      <c r="Q2725" s="6">
        <v>43258882.03</v>
      </c>
      <c r="R2725" s="6"/>
      <c r="S2725" s="6">
        <v>196565325.5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75976853.69</v>
      </c>
      <c r="AA2725" s="6">
        <v>41340853.47</v>
      </c>
      <c r="AB2725" s="10">
        <f t="shared" si="180"/>
        <v>535015271.91</v>
      </c>
      <c r="AC2725" s="10">
        <f t="shared" si="178"/>
        <v>360817882.48</v>
      </c>
      <c r="AD2725" s="10">
        <f t="shared" si="179"/>
        <v>174197389.43</v>
      </c>
      <c r="AE2725" s="12">
        <f>C2725/(1+0.13)/VLOOKUP(A2725,[1]选股结果!$A$2:$AX$3002,3,FALSE)</f>
        <v>0.709798740781246</v>
      </c>
      <c r="AF2725" s="12">
        <f>(S2725/(1+0.1)+Z2725)/(VLOOKUP(A2725,[1]选股结果!$A$2:$AY$3002,51,FALSE))</f>
        <v>0.571500293487287</v>
      </c>
      <c r="AG2725" s="16"/>
      <c r="AH2725" s="12">
        <f>AD2725/VLOOKUP(A2725,[1]选股结果!$A$2:$AX$3002,35,FALSE)</f>
        <v>2.14101081381036</v>
      </c>
      <c r="AI2725" s="10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S2725/(1+0.13)+Z2725)</f>
        <v>195692656.563274</v>
      </c>
      <c r="AJ2725" s="10">
        <f t="shared" si="177"/>
        <v>-21495267.1332743</v>
      </c>
      <c r="AK2725" s="18">
        <f>AD2725-VLOOKUP(A2725,[2]选股结果!$A$2:$G$4900,7,FALSE)</f>
        <v>174197389.43</v>
      </c>
    </row>
    <row r="2726" spans="1:37">
      <c r="A2726" s="5" t="s">
        <v>5485</v>
      </c>
      <c r="B2726" s="5" t="s">
        <v>5486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/>
      <c r="L2726" s="6">
        <v>0</v>
      </c>
      <c r="M2726" s="6">
        <v>0</v>
      </c>
      <c r="N2726" s="6"/>
      <c r="O2726" s="6">
        <v>0</v>
      </c>
      <c r="P2726" s="6">
        <v>185036184.97</v>
      </c>
      <c r="Q2726" s="6">
        <v>33238380.66</v>
      </c>
      <c r="R2726" s="6"/>
      <c r="S2726" s="6">
        <v>2025618343.33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1028613627.43</v>
      </c>
      <c r="AA2726" s="6">
        <v>558155765.76</v>
      </c>
      <c r="AB2726" s="10">
        <f t="shared" si="180"/>
        <v>3997152053.08</v>
      </c>
      <c r="AC2726" s="10">
        <f t="shared" si="178"/>
        <v>3797423921.49</v>
      </c>
      <c r="AD2726" s="10">
        <f t="shared" si="179"/>
        <v>199728131.590001</v>
      </c>
      <c r="AE2726" s="12">
        <f>C2726/(1+0.13)/VLOOKUP(A2726,[1]选股结果!$A$2:$AX$3002,3,FALSE)</f>
        <v>0.937252434218892</v>
      </c>
      <c r="AF2726" s="12">
        <f>(S2726/(1+0.1)+Z2726)/(VLOOKUP(A2726,[1]选股结果!$A$2:$AY$3002,51,FALSE))</f>
        <v>0.854904795409716</v>
      </c>
      <c r="AG2726" s="16"/>
      <c r="AH2726" s="12">
        <f>AD2726/VLOOKUP(A2726,[1]选股结果!$A$2:$AX$3002,35,FALSE)</f>
        <v>1.10366702136146</v>
      </c>
      <c r="AI2726" s="10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S2726/(1+0.13)+Z2726)</f>
        <v>536001977.583186</v>
      </c>
      <c r="AJ2726" s="10">
        <f t="shared" si="177"/>
        <v>-336273845.993185</v>
      </c>
      <c r="AK2726" s="18">
        <f>AD2726-VLOOKUP(A2726,[2]选股结果!$A$2:$G$4900,7,FALSE)</f>
        <v>199865319.170001</v>
      </c>
    </row>
    <row r="2727" spans="1:37">
      <c r="A2727" s="5" t="s">
        <v>5487</v>
      </c>
      <c r="B2727" s="5" t="s">
        <v>5488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/>
      <c r="L2727" s="6">
        <v>0</v>
      </c>
      <c r="M2727" s="6">
        <v>0</v>
      </c>
      <c r="N2727" s="6"/>
      <c r="O2727" s="6">
        <v>0</v>
      </c>
      <c r="P2727" s="6">
        <v>20586002.12</v>
      </c>
      <c r="Q2727" s="6">
        <v>13471229.18</v>
      </c>
      <c r="R2727" s="6"/>
      <c r="S2727" s="6">
        <v>684779465.75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73129095.4</v>
      </c>
      <c r="AA2727" s="6">
        <v>37349295.67</v>
      </c>
      <c r="AB2727" s="10">
        <f t="shared" si="180"/>
        <v>727701828.72</v>
      </c>
      <c r="AC2727" s="10">
        <f t="shared" si="178"/>
        <v>815843858.94</v>
      </c>
      <c r="AD2727" s="10">
        <f t="shared" si="179"/>
        <v>-88142030.22</v>
      </c>
      <c r="AE2727" s="12">
        <f>C2727/(1+0.13)/VLOOKUP(A2727,[1]选股结果!$A$2:$AX$3002,3,FALSE)</f>
        <v>0.620199019277395</v>
      </c>
      <c r="AF2727" s="12">
        <f>(S2727/(1+0.1)+Z2727)/(VLOOKUP(A2727,[1]选股结果!$A$2:$AY$3002,51,FALSE))</f>
        <v>0.71020300080102</v>
      </c>
      <c r="AG2727" s="16"/>
      <c r="AH2727" s="12">
        <f>AD2727/VLOOKUP(A2727,[1]选股结果!$A$2:$AX$3002,35,FALSE)</f>
        <v>-6.68312038330685</v>
      </c>
      <c r="AI2727" s="10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S2727/(1+0.13)+Z2727)</f>
        <v>300388334.737611</v>
      </c>
      <c r="AJ2727" s="10">
        <f t="shared" si="177"/>
        <v>-388530364.957611</v>
      </c>
      <c r="AK2727" s="18">
        <f>AD2727-VLOOKUP(A2727,[2]选股结果!$A$2:$G$4900,7,FALSE)</f>
        <v>-88503982.93</v>
      </c>
    </row>
    <row r="2728" spans="1:37">
      <c r="A2728" s="5" t="s">
        <v>5489</v>
      </c>
      <c r="B2728" s="5" t="s">
        <v>5490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/>
      <c r="L2728" s="6">
        <v>0</v>
      </c>
      <c r="M2728" s="6">
        <v>0</v>
      </c>
      <c r="N2728" s="6"/>
      <c r="O2728" s="6">
        <v>0</v>
      </c>
      <c r="P2728" s="6">
        <v>61642110.18</v>
      </c>
      <c r="Q2728" s="6">
        <v>327957996.09</v>
      </c>
      <c r="R2728" s="6"/>
      <c r="S2728" s="6">
        <v>1351848181.67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48124065.44</v>
      </c>
      <c r="AA2728" s="6">
        <v>119847630.91</v>
      </c>
      <c r="AB2728" s="10">
        <f t="shared" si="180"/>
        <v>1541875275.87</v>
      </c>
      <c r="AC2728" s="10">
        <f t="shared" si="178"/>
        <v>1581461988.2</v>
      </c>
      <c r="AD2728" s="10">
        <f t="shared" si="179"/>
        <v>-39586712.3300004</v>
      </c>
      <c r="AE2728" s="12">
        <f>C2728/(1+0.13)/VLOOKUP(A2728,[1]选股结果!$A$2:$AX$3002,3,FALSE)</f>
        <v>0.859957106289367</v>
      </c>
      <c r="AF2728" s="12">
        <f>(S2728/(1+0.1)+Z2728)/(VLOOKUP(A2728,[1]选股结果!$A$2:$AY$3002,51,FALSE))</f>
        <v>1.10292655114667</v>
      </c>
      <c r="AG2728" s="16"/>
      <c r="AH2728" s="12">
        <f>AD2728/VLOOKUP(A2728,[1]选股结果!$A$2:$AX$3002,35,FALSE)</f>
        <v>-0.735771657000097</v>
      </c>
      <c r="AI2728" s="10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S2728/(1+0.13)+Z2728)</f>
        <v>-86551427.3867259</v>
      </c>
      <c r="AJ2728" s="10">
        <f t="shared" si="177"/>
        <v>46964715.0567255</v>
      </c>
      <c r="AK2728" s="18">
        <f>AD2728-VLOOKUP(A2728,[2]选股结果!$A$2:$G$4900,7,FALSE)</f>
        <v>-39837197.7700004</v>
      </c>
    </row>
    <row r="2729" spans="1:37">
      <c r="A2729" s="5" t="s">
        <v>5491</v>
      </c>
      <c r="B2729" s="5" t="s">
        <v>5492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/>
      <c r="L2729" s="6">
        <v>0</v>
      </c>
      <c r="M2729" s="6">
        <v>0</v>
      </c>
      <c r="N2729" s="6"/>
      <c r="O2729" s="6">
        <v>0</v>
      </c>
      <c r="P2729" s="6">
        <v>88879633.65</v>
      </c>
      <c r="Q2729" s="6">
        <v>28874056.52</v>
      </c>
      <c r="R2729" s="6"/>
      <c r="S2729" s="6">
        <v>667153375.49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162356624.61</v>
      </c>
      <c r="AA2729" s="6">
        <v>44409771.89</v>
      </c>
      <c r="AB2729" s="10">
        <f t="shared" si="180"/>
        <v>1094135087.99</v>
      </c>
      <c r="AC2729" s="10">
        <f t="shared" si="178"/>
        <v>962799405.64</v>
      </c>
      <c r="AD2729" s="10">
        <f t="shared" si="179"/>
        <v>131335682.35</v>
      </c>
      <c r="AE2729" s="12">
        <f>C2729/(1+0.13)/VLOOKUP(A2729,[1]选股结果!$A$2:$AX$3002,3,FALSE)</f>
        <v>0.516986186449429</v>
      </c>
      <c r="AF2729" s="12">
        <f>(S2729/(1+0.1)+Z2729)/(VLOOKUP(A2729,[1]选股结果!$A$2:$AY$3002,51,FALSE))</f>
        <v>0.495496912363173</v>
      </c>
      <c r="AG2729" s="16"/>
      <c r="AH2729" s="12">
        <f>AD2729/VLOOKUP(A2729,[1]选股结果!$A$2:$AX$3002,35,FALSE)</f>
        <v>0.53574279590186</v>
      </c>
      <c r="AI2729" s="10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S2729/(1+0.13)+Z2729)</f>
        <v>798936374.702212</v>
      </c>
      <c r="AJ2729" s="10">
        <f t="shared" si="177"/>
        <v>-667600692.352212</v>
      </c>
      <c r="AK2729" s="18">
        <f>AD2729-VLOOKUP(A2729,[2]选股结果!$A$2:$G$4900,7,FALSE)</f>
        <v>131335682.35</v>
      </c>
    </row>
    <row r="2730" spans="1:37">
      <c r="A2730" s="5" t="s">
        <v>5493</v>
      </c>
      <c r="B2730" s="5" t="s">
        <v>5494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/>
      <c r="L2730" s="6">
        <v>0</v>
      </c>
      <c r="M2730" s="6">
        <v>0</v>
      </c>
      <c r="N2730" s="6"/>
      <c r="O2730" s="6">
        <v>0</v>
      </c>
      <c r="P2730" s="6">
        <v>100471485.05</v>
      </c>
      <c r="Q2730" s="6">
        <v>212001062.92</v>
      </c>
      <c r="R2730" s="6"/>
      <c r="S2730" s="6">
        <v>7785343166.25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604858819.92</v>
      </c>
      <c r="AA2730" s="6">
        <v>703264257.75</v>
      </c>
      <c r="AB2730" s="10">
        <f t="shared" si="180"/>
        <v>9246801148.16</v>
      </c>
      <c r="AC2730" s="10">
        <f t="shared" si="178"/>
        <v>9193937728.97</v>
      </c>
      <c r="AD2730" s="10">
        <f t="shared" si="179"/>
        <v>52863419.1900005</v>
      </c>
      <c r="AE2730" s="12">
        <f>C2730/(1+0.13)/VLOOKUP(A2730,[1]选股结果!$A$2:$AX$3002,3,FALSE)</f>
        <v>0.914492077145112</v>
      </c>
      <c r="AF2730" s="12">
        <f>(S2730/(1+0.1)+Z2730)/(VLOOKUP(A2730,[1]选股结果!$A$2:$AY$3002,51,FALSE))</f>
        <v>0.899593607252837</v>
      </c>
      <c r="AG2730" s="16"/>
      <c r="AH2730" s="12">
        <f>AD2730/VLOOKUP(A2730,[1]选股结果!$A$2:$AX$3002,35,FALSE)</f>
        <v>0.572555829545482</v>
      </c>
      <c r="AI2730" s="10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S2730/(1+0.13)+Z2730)</f>
        <v>1045361486.34964</v>
      </c>
      <c r="AJ2730" s="10">
        <f t="shared" si="177"/>
        <v>-992498067.159643</v>
      </c>
      <c r="AK2730" s="18">
        <f>AD2730-VLOOKUP(A2730,[2]选股结果!$A$2:$G$4900,7,FALSE)</f>
        <v>52863419.1900005</v>
      </c>
    </row>
    <row r="2731" spans="1:37">
      <c r="A2731" s="5" t="s">
        <v>5495</v>
      </c>
      <c r="B2731" s="5" t="s">
        <v>5496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/>
      <c r="L2731" s="6">
        <v>0</v>
      </c>
      <c r="M2731" s="6">
        <v>0</v>
      </c>
      <c r="N2731" s="6"/>
      <c r="O2731" s="6">
        <v>0</v>
      </c>
      <c r="P2731" s="6">
        <v>60478962.94</v>
      </c>
      <c r="Q2731" s="6">
        <v>11386359.82</v>
      </c>
      <c r="R2731" s="6"/>
      <c r="S2731" s="6">
        <v>278503144.34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73160491.79</v>
      </c>
      <c r="AA2731" s="6">
        <v>29305273.84</v>
      </c>
      <c r="AB2731" s="10">
        <f t="shared" si="180"/>
        <v>536599699.06</v>
      </c>
      <c r="AC2731" s="10">
        <f t="shared" si="178"/>
        <v>441447872.91</v>
      </c>
      <c r="AD2731" s="10">
        <f t="shared" si="179"/>
        <v>95151826.15</v>
      </c>
      <c r="AE2731" s="12">
        <f>C2731/(1+0.13)/VLOOKUP(A2731,[1]选股结果!$A$2:$AX$3002,3,FALSE)</f>
        <v>0.695766751171522</v>
      </c>
      <c r="AF2731" s="12">
        <f>(S2731/(1+0.1)+Z2731)/(VLOOKUP(A2731,[1]选股结果!$A$2:$AY$3002,51,FALSE))</f>
        <v>0.640735203982473</v>
      </c>
      <c r="AG2731" s="16"/>
      <c r="AH2731" s="12">
        <f>AD2731/VLOOKUP(A2731,[1]选股结果!$A$2:$AX$3002,35,FALSE)</f>
        <v>0.759020354282445</v>
      </c>
      <c r="AI2731" s="10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S2731/(1+0.13)+Z2731)</f>
        <v>189705779.21708</v>
      </c>
      <c r="AJ2731" s="10">
        <f t="shared" si="177"/>
        <v>-94553953.0670796</v>
      </c>
      <c r="AK2731" s="18">
        <f>AD2731-VLOOKUP(A2731,[2]选股结果!$A$2:$G$4900,7,FALSE)</f>
        <v>95184666.25</v>
      </c>
    </row>
    <row r="2732" spans="1:37">
      <c r="A2732" s="5" t="s">
        <v>5497</v>
      </c>
      <c r="B2732" s="5" t="s">
        <v>5498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/>
      <c r="L2732" s="6">
        <v>0</v>
      </c>
      <c r="M2732" s="6">
        <v>0</v>
      </c>
      <c r="N2732" s="6"/>
      <c r="O2732" s="6">
        <v>0</v>
      </c>
      <c r="P2732" s="6">
        <v>32789245.22</v>
      </c>
      <c r="Q2732" s="6">
        <v>250566959.97</v>
      </c>
      <c r="R2732" s="6"/>
      <c r="S2732" s="6">
        <v>1925258765.02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114512518.48</v>
      </c>
      <c r="AA2732" s="6">
        <v>214472499.09</v>
      </c>
      <c r="AB2732" s="10">
        <f t="shared" si="180"/>
        <v>2035498333.97</v>
      </c>
      <c r="AC2732" s="10">
        <f t="shared" si="178"/>
        <v>2287033027.81</v>
      </c>
      <c r="AD2732" s="10">
        <f t="shared" si="179"/>
        <v>-251534693.84</v>
      </c>
      <c r="AE2732" s="12">
        <f>C2732/(1+0.13)/VLOOKUP(A2732,[1]选股结果!$A$2:$AX$3002,3,FALSE)</f>
        <v>0.841944442498071</v>
      </c>
      <c r="AF2732" s="12">
        <f>(S2732/(1+0.1)+Z2732)/(VLOOKUP(A2732,[1]选股结果!$A$2:$AY$3002,51,FALSE))</f>
        <v>1.04343962621096</v>
      </c>
      <c r="AG2732" s="16"/>
      <c r="AH2732" s="12">
        <f>AD2732/VLOOKUP(A2732,[1]选股结果!$A$2:$AX$3002,35,FALSE)</f>
        <v>-6.93612291768396</v>
      </c>
      <c r="AI2732" s="10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S2732/(1+0.13)+Z2732)</f>
        <v>-31165233.2217703</v>
      </c>
      <c r="AJ2732" s="10">
        <f t="shared" si="177"/>
        <v>-220369460.61823</v>
      </c>
      <c r="AK2732" s="18">
        <f>AD2732-VLOOKUP(A2732,[2]选股结果!$A$2:$G$4900,7,FALSE)</f>
        <v>-251462215.03</v>
      </c>
    </row>
    <row r="2733" spans="1:37">
      <c r="A2733" s="5" t="s">
        <v>5499</v>
      </c>
      <c r="B2733" s="5" t="s">
        <v>5500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/>
      <c r="L2733" s="6">
        <v>0</v>
      </c>
      <c r="M2733" s="6">
        <v>0</v>
      </c>
      <c r="N2733" s="6"/>
      <c r="O2733" s="6">
        <v>0</v>
      </c>
      <c r="P2733" s="6">
        <v>35651670.42</v>
      </c>
      <c r="Q2733" s="6">
        <v>10660785.17</v>
      </c>
      <c r="R2733" s="6"/>
      <c r="S2733" s="6">
        <v>341345963.4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97000621.12</v>
      </c>
      <c r="AA2733" s="6">
        <v>54995666.05</v>
      </c>
      <c r="AB2733" s="10">
        <f t="shared" si="180"/>
        <v>522053782.77</v>
      </c>
      <c r="AC2733" s="10">
        <f t="shared" si="178"/>
        <v>528993920.99</v>
      </c>
      <c r="AD2733" s="10">
        <f t="shared" si="179"/>
        <v>-6940138.21999997</v>
      </c>
      <c r="AE2733" s="12">
        <f>C2733/(1+0.13)/VLOOKUP(A2733,[1]选股结果!$A$2:$AX$3002,3,FALSE)</f>
        <v>0.520813687377418</v>
      </c>
      <c r="AF2733" s="12">
        <f>(S2733/(1+0.1)+Z2733)/(VLOOKUP(A2733,[1]选股结果!$A$2:$AY$3002,51,FALSE))</f>
        <v>0.517362697965203</v>
      </c>
      <c r="AG2733" s="16"/>
      <c r="AH2733" s="12">
        <f>AD2733/VLOOKUP(A2733,[1]选股结果!$A$2:$AX$3002,35,FALSE)</f>
        <v>-0.103976804209006</v>
      </c>
      <c r="AI2733" s="10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S2733/(1+0.13)+Z2733)</f>
        <v>388214570.76469</v>
      </c>
      <c r="AJ2733" s="10">
        <f t="shared" si="177"/>
        <v>-395154708.98469</v>
      </c>
      <c r="AK2733" s="18">
        <f>AD2733-VLOOKUP(A2733,[2]选股结果!$A$2:$G$4900,7,FALSE)</f>
        <v>-6951710.68999997</v>
      </c>
    </row>
    <row r="2734" spans="1:37">
      <c r="A2734" s="5" t="s">
        <v>5501</v>
      </c>
      <c r="B2734" s="5" t="s">
        <v>5502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/>
      <c r="L2734" s="6">
        <v>0</v>
      </c>
      <c r="M2734" s="6">
        <v>0</v>
      </c>
      <c r="N2734" s="6"/>
      <c r="O2734" s="6">
        <v>0</v>
      </c>
      <c r="P2734" s="6">
        <v>923972088.57</v>
      </c>
      <c r="Q2734" s="6">
        <v>360922329.47</v>
      </c>
      <c r="R2734" s="6"/>
      <c r="S2734" s="6">
        <v>9648343684.06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2324393770.82</v>
      </c>
      <c r="AA2734" s="6">
        <v>1191648198.06</v>
      </c>
      <c r="AB2734" s="10">
        <f t="shared" si="180"/>
        <v>17023427609.33</v>
      </c>
      <c r="AC2734" s="10">
        <f t="shared" si="178"/>
        <v>14088357741.51</v>
      </c>
      <c r="AD2734" s="10">
        <f t="shared" si="179"/>
        <v>2935069867.82</v>
      </c>
      <c r="AE2734" s="12">
        <f>C2734/(1+0.13)/VLOOKUP(A2734,[1]选股结果!$A$2:$AX$3002,3,FALSE)</f>
        <v>1.02386391292491</v>
      </c>
      <c r="AF2734" s="12">
        <f>(S2734/(1+0.1)+Z2734)/(VLOOKUP(A2734,[1]选股结果!$A$2:$AY$3002,51,FALSE))</f>
        <v>0.914546841105478</v>
      </c>
      <c r="AG2734" s="16"/>
      <c r="AH2734" s="12">
        <f>AD2734/VLOOKUP(A2734,[1]选股结果!$A$2:$AX$3002,35,FALSE)</f>
        <v>1.43916401356175</v>
      </c>
      <c r="AI2734" s="10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S2734/(1+0.13)+Z2734)</f>
        <v>1269613129.27903</v>
      </c>
      <c r="AJ2734" s="10">
        <f t="shared" si="177"/>
        <v>1665456738.54098</v>
      </c>
      <c r="AK2734" s="18">
        <f>AD2734-VLOOKUP(A2734,[2]选股结果!$A$2:$G$4900,7,FALSE)</f>
        <v>2927777425.02</v>
      </c>
    </row>
    <row r="2735" spans="1:37">
      <c r="A2735" s="5" t="s">
        <v>5503</v>
      </c>
      <c r="B2735" s="5" t="s">
        <v>5504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/>
      <c r="L2735" s="6">
        <v>0</v>
      </c>
      <c r="M2735" s="6">
        <v>0</v>
      </c>
      <c r="N2735" s="6"/>
      <c r="O2735" s="6">
        <v>0</v>
      </c>
      <c r="P2735" s="6">
        <v>128289701.64</v>
      </c>
      <c r="Q2735" s="6">
        <v>120736163.01</v>
      </c>
      <c r="R2735" s="6"/>
      <c r="S2735" s="6">
        <v>6123832415.12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267923161.21</v>
      </c>
      <c r="AA2735" s="6">
        <v>215453101.82</v>
      </c>
      <c r="AB2735" s="10">
        <f t="shared" si="180"/>
        <v>6802526700.16</v>
      </c>
      <c r="AC2735" s="10">
        <f t="shared" si="178"/>
        <v>6735498379.79</v>
      </c>
      <c r="AD2735" s="10">
        <f t="shared" si="179"/>
        <v>67028320.3699999</v>
      </c>
      <c r="AE2735" s="12">
        <f>C2735/(1+0.13)/VLOOKUP(A2735,[1]选股结果!$A$2:$AX$3002,3,FALSE)</f>
        <v>0.705099880281911</v>
      </c>
      <c r="AF2735" s="12">
        <f>(S2735/(1+0.1)+Z2735)/(VLOOKUP(A2735,[1]选股结果!$A$2:$AY$3002,51,FALSE))</f>
        <v>0.763755138568365</v>
      </c>
      <c r="AG2735" s="16"/>
      <c r="AH2735" s="12">
        <f>AD2735/VLOOKUP(A2735,[1]选股结果!$A$2:$AX$3002,35,FALSE)</f>
        <v>0.127853101588211</v>
      </c>
      <c r="AI2735" s="10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S2735/(1+0.13)+Z2735)</f>
        <v>1952696255.23487</v>
      </c>
      <c r="AJ2735" s="10">
        <f t="shared" si="177"/>
        <v>-1885667934.86487</v>
      </c>
      <c r="AK2735" s="18">
        <f>AD2735-VLOOKUP(A2735,[2]选股结果!$A$2:$G$4900,7,FALSE)</f>
        <v>67108348.6099999</v>
      </c>
    </row>
    <row r="2736" spans="1:37">
      <c r="A2736" s="5" t="s">
        <v>5505</v>
      </c>
      <c r="B2736" s="5" t="s">
        <v>5506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/>
      <c r="L2736" s="6">
        <v>0</v>
      </c>
      <c r="M2736" s="6">
        <v>0</v>
      </c>
      <c r="N2736" s="6"/>
      <c r="O2736" s="6">
        <v>0</v>
      </c>
      <c r="P2736" s="6">
        <v>10322498.37</v>
      </c>
      <c r="Q2736" s="6">
        <v>16448785.52</v>
      </c>
      <c r="R2736" s="6"/>
      <c r="S2736" s="6">
        <v>166981937.52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77584901.76</v>
      </c>
      <c r="AA2736" s="6">
        <v>22149075.49</v>
      </c>
      <c r="AB2736" s="10">
        <f t="shared" si="180"/>
        <v>301610759.84</v>
      </c>
      <c r="AC2736" s="10">
        <f t="shared" si="178"/>
        <v>277038413.14</v>
      </c>
      <c r="AD2736" s="10">
        <f t="shared" si="179"/>
        <v>24572346.6999999</v>
      </c>
      <c r="AE2736" s="12">
        <f>C2736/(1+0.13)/VLOOKUP(A2736,[1]选股结果!$A$2:$AX$3002,3,FALSE)</f>
        <v>0.807115764159813</v>
      </c>
      <c r="AF2736" s="12">
        <f>(S2736/(1+0.1)+Z2736)/(VLOOKUP(A2736,[1]选股结果!$A$2:$AY$3002,51,FALSE))</f>
        <v>0.763013507231423</v>
      </c>
      <c r="AG2736" s="16"/>
      <c r="AH2736" s="12">
        <f>AD2736/VLOOKUP(A2736,[1]选股结果!$A$2:$AX$3002,35,FALSE)</f>
        <v>0.660440968793841</v>
      </c>
      <c r="AI2736" s="10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S2736/(1+0.13)+Z2736)</f>
        <v>75275978.5761061</v>
      </c>
      <c r="AJ2736" s="10">
        <f t="shared" si="177"/>
        <v>-50703631.8761062</v>
      </c>
      <c r="AK2736" s="18">
        <f>AD2736-VLOOKUP(A2736,[2]选股结果!$A$2:$G$4900,7,FALSE)</f>
        <v>24673857.1499999</v>
      </c>
    </row>
    <row r="2737" spans="1:37">
      <c r="A2737" s="5" t="s">
        <v>5507</v>
      </c>
      <c r="B2737" s="5" t="s">
        <v>5508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/>
      <c r="L2737" s="6">
        <v>0</v>
      </c>
      <c r="M2737" s="6">
        <v>0</v>
      </c>
      <c r="N2737" s="6"/>
      <c r="O2737" s="6">
        <v>0</v>
      </c>
      <c r="P2737" s="6">
        <v>209427394.91</v>
      </c>
      <c r="Q2737" s="6">
        <v>182107909.89</v>
      </c>
      <c r="R2737" s="6"/>
      <c r="S2737" s="6">
        <v>1087052515.46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478011034.94</v>
      </c>
      <c r="AA2737" s="6">
        <v>379056154.47</v>
      </c>
      <c r="AB2737" s="10">
        <f t="shared" si="180"/>
        <v>2346872242.46</v>
      </c>
      <c r="AC2737" s="10">
        <f t="shared" si="178"/>
        <v>2153547099.78</v>
      </c>
      <c r="AD2737" s="10">
        <f t="shared" si="179"/>
        <v>193325142.68</v>
      </c>
      <c r="AE2737" s="12">
        <f>C2737/(1+0.13)/VLOOKUP(A2737,[1]选股结果!$A$2:$AX$3002,3,FALSE)</f>
        <v>0.867003997991464</v>
      </c>
      <c r="AF2737" s="12">
        <f>(S2737/(1+0.1)+Z2737)/(VLOOKUP(A2737,[1]选股结果!$A$2:$AY$3002,51,FALSE))</f>
        <v>0.727647495735216</v>
      </c>
      <c r="AG2737" s="16"/>
      <c r="AH2737" s="12">
        <f>AD2737/VLOOKUP(A2737,[1]选股结果!$A$2:$AX$3002,35,FALSE)</f>
        <v>1.61589286964477</v>
      </c>
      <c r="AI2737" s="10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S2737/(1+0.13)+Z2737)</f>
        <v>575038041.166726</v>
      </c>
      <c r="AJ2737" s="10">
        <f t="shared" si="177"/>
        <v>-381712898.486726</v>
      </c>
      <c r="AK2737" s="18">
        <f>AD2737-VLOOKUP(A2737,[2]选股结果!$A$2:$G$4900,7,FALSE)</f>
        <v>193670191.25</v>
      </c>
    </row>
    <row r="2738" spans="1:37">
      <c r="A2738" s="5" t="s">
        <v>5509</v>
      </c>
      <c r="B2738" s="5" t="s">
        <v>5510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/>
      <c r="L2738" s="6">
        <v>0</v>
      </c>
      <c r="M2738" s="6">
        <v>0</v>
      </c>
      <c r="N2738" s="6"/>
      <c r="O2738" s="6">
        <v>0</v>
      </c>
      <c r="P2738" s="6">
        <v>134190198.81</v>
      </c>
      <c r="Q2738" s="6">
        <v>300524850.61</v>
      </c>
      <c r="R2738" s="6"/>
      <c r="S2738" s="6">
        <v>2740064954.68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200797448.26</v>
      </c>
      <c r="AA2738" s="6">
        <v>316868783.22</v>
      </c>
      <c r="AB2738" s="10">
        <f t="shared" si="180"/>
        <v>3279819975.75</v>
      </c>
      <c r="AC2738" s="10">
        <f t="shared" si="178"/>
        <v>3391921384.97</v>
      </c>
      <c r="AD2738" s="10">
        <f t="shared" si="179"/>
        <v>-112101409.22</v>
      </c>
      <c r="AE2738" s="12">
        <f>C2738/(1+0.13)/VLOOKUP(A2738,[1]选股结果!$A$2:$AX$3002,3,FALSE)</f>
        <v>0.918184844175195</v>
      </c>
      <c r="AF2738" s="12">
        <f>(S2738/(1+0.1)+Z2738)/(VLOOKUP(A2738,[1]选股结果!$A$2:$AY$3002,51,FALSE))</f>
        <v>1.00570708565936</v>
      </c>
      <c r="AG2738" s="16"/>
      <c r="AH2738" s="12">
        <f>AD2738/VLOOKUP(A2738,[1]选股结果!$A$2:$AX$3002,35,FALSE)</f>
        <v>-1.55880081342895</v>
      </c>
      <c r="AI2738" s="10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S2738/(1+0.13)+Z2738)</f>
        <v>50856936.260354</v>
      </c>
      <c r="AJ2738" s="10">
        <f t="shared" si="177"/>
        <v>-162958345.480354</v>
      </c>
      <c r="AK2738" s="18">
        <f>AD2738-VLOOKUP(A2738,[2]选股结果!$A$2:$G$4900,7,FALSE)</f>
        <v>-112101409.22</v>
      </c>
    </row>
    <row r="2739" spans="1:37">
      <c r="A2739" s="5" t="s">
        <v>5511</v>
      </c>
      <c r="B2739" s="5" t="s">
        <v>5512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/>
      <c r="L2739" s="6">
        <v>0</v>
      </c>
      <c r="M2739" s="6">
        <v>0</v>
      </c>
      <c r="N2739" s="6"/>
      <c r="O2739" s="6">
        <v>0</v>
      </c>
      <c r="P2739" s="6">
        <v>100261793.04</v>
      </c>
      <c r="Q2739" s="6">
        <v>20179922.84</v>
      </c>
      <c r="R2739" s="6"/>
      <c r="S2739" s="6">
        <v>583582869.68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141280758.89</v>
      </c>
      <c r="AA2739" s="6">
        <v>156340692.83</v>
      </c>
      <c r="AB2739" s="10">
        <f t="shared" si="180"/>
        <v>1074080019.71</v>
      </c>
      <c r="AC2739" s="10">
        <f t="shared" si="178"/>
        <v>981466114.44</v>
      </c>
      <c r="AD2739" s="10">
        <f t="shared" si="179"/>
        <v>92613905.2700001</v>
      </c>
      <c r="AE2739" s="12">
        <f>C2739/(1+0.13)/VLOOKUP(A2739,[1]选股结果!$A$2:$AX$3002,3,FALSE)</f>
        <v>0.983544106379981</v>
      </c>
      <c r="AF2739" s="12">
        <f>(S2739/(1+0.1)+Z2739)/(VLOOKUP(A2739,[1]选股结果!$A$2:$AY$3002,51,FALSE))</f>
        <v>0.906527487740893</v>
      </c>
      <c r="AG2739" s="16"/>
      <c r="AH2739" s="12">
        <f>AD2739/VLOOKUP(A2739,[1]选股结果!$A$2:$AX$3002,35,FALSE)</f>
        <v>0.456378019930071</v>
      </c>
      <c r="AI2739" s="10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S2739/(1+0.13)+Z2739)</f>
        <v>83355602.3640708</v>
      </c>
      <c r="AJ2739" s="10">
        <f t="shared" si="177"/>
        <v>9258302.90592933</v>
      </c>
      <c r="AK2739" s="18">
        <f>AD2739-VLOOKUP(A2739,[2]选股结果!$A$2:$G$4900,7,FALSE)</f>
        <v>92620601.7400001</v>
      </c>
    </row>
    <row r="2740" spans="1:37">
      <c r="A2740" s="5" t="s">
        <v>5513</v>
      </c>
      <c r="B2740" s="5" t="s">
        <v>5514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/>
      <c r="L2740" s="6">
        <v>0</v>
      </c>
      <c r="M2740" s="6">
        <v>0</v>
      </c>
      <c r="N2740" s="6"/>
      <c r="O2740" s="6">
        <v>0</v>
      </c>
      <c r="P2740" s="6">
        <v>232753465.92</v>
      </c>
      <c r="Q2740" s="6">
        <v>26281150.52</v>
      </c>
      <c r="R2740" s="6"/>
      <c r="S2740" s="6">
        <v>904603875.08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212974187.7</v>
      </c>
      <c r="AA2740" s="6">
        <v>528526998.56</v>
      </c>
      <c r="AB2740" s="10">
        <f t="shared" si="180"/>
        <v>2106637652.79</v>
      </c>
      <c r="AC2740" s="10">
        <f t="shared" si="178"/>
        <v>1878858527.26</v>
      </c>
      <c r="AD2740" s="10">
        <f t="shared" si="179"/>
        <v>227779125.53</v>
      </c>
      <c r="AE2740" s="12">
        <f>C2740/(1+0.13)/VLOOKUP(A2740,[1]选股结果!$A$2:$AX$3002,3,FALSE)</f>
        <v>0.882353668499784</v>
      </c>
      <c r="AF2740" s="12">
        <f>(S2740/(1+0.1)+Z2740)/(VLOOKUP(A2740,[1]选股结果!$A$2:$AY$3002,51,FALSE))</f>
        <v>0.57820487511028</v>
      </c>
      <c r="AG2740" s="16"/>
      <c r="AH2740" s="12">
        <f>AD2740/VLOOKUP(A2740,[1]选股结果!$A$2:$AX$3002,35,FALSE)</f>
        <v>0.755818524568034</v>
      </c>
      <c r="AI2740" s="10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S2740/(1+0.13)+Z2740)</f>
        <v>777104722.314336</v>
      </c>
      <c r="AJ2740" s="10">
        <f t="shared" si="177"/>
        <v>-549325596.784336</v>
      </c>
      <c r="AK2740" s="18">
        <f>AD2740-VLOOKUP(A2740,[2]选股结果!$A$2:$G$4900,7,FALSE)</f>
        <v>227854625.53</v>
      </c>
    </row>
    <row r="2741" spans="1:37">
      <c r="A2741" s="5" t="s">
        <v>5515</v>
      </c>
      <c r="B2741" s="5" t="s">
        <v>5516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/>
      <c r="L2741" s="6">
        <v>0</v>
      </c>
      <c r="M2741" s="6">
        <v>0</v>
      </c>
      <c r="N2741" s="6"/>
      <c r="O2741" s="6">
        <v>0</v>
      </c>
      <c r="P2741" s="6">
        <v>99424136.58</v>
      </c>
      <c r="Q2741" s="6">
        <v>108112594.69</v>
      </c>
      <c r="R2741" s="6"/>
      <c r="S2741" s="6">
        <v>1250153094.65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118422923.18</v>
      </c>
      <c r="AA2741" s="6">
        <v>205406163.15</v>
      </c>
      <c r="AB2741" s="10">
        <f t="shared" si="180"/>
        <v>1430036069.16</v>
      </c>
      <c r="AC2741" s="10">
        <f t="shared" si="178"/>
        <v>1673406317.56</v>
      </c>
      <c r="AD2741" s="10">
        <f t="shared" si="179"/>
        <v>-243370248.4</v>
      </c>
      <c r="AE2741" s="12">
        <f>C2741/(1+0.13)/VLOOKUP(A2741,[1]选股结果!$A$2:$AX$3002,3,FALSE)</f>
        <v>0.713800106741498</v>
      </c>
      <c r="AF2741" s="12">
        <f>(S2741/(1+0.1)+Z2741)/(VLOOKUP(A2741,[1]选股结果!$A$2:$AY$3002,51,FALSE))</f>
        <v>0.870383547484671</v>
      </c>
      <c r="AG2741" s="16"/>
      <c r="AH2741" s="12">
        <f>AD2741/VLOOKUP(A2741,[1]选股结果!$A$2:$AX$3002,35,FALSE)</f>
        <v>-1.77538226370171</v>
      </c>
      <c r="AI2741" s="10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S2741/(1+0.13)+Z2741)</f>
        <v>217054645.673363</v>
      </c>
      <c r="AJ2741" s="10">
        <f t="shared" si="177"/>
        <v>-460424894.073363</v>
      </c>
      <c r="AK2741" s="18">
        <f>AD2741-VLOOKUP(A2741,[2]选股结果!$A$2:$G$4900,7,FALSE)</f>
        <v>-242929087.19</v>
      </c>
    </row>
    <row r="2742" spans="1:37">
      <c r="A2742" s="5" t="s">
        <v>5517</v>
      </c>
      <c r="B2742" s="5" t="s">
        <v>5518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/>
      <c r="L2742" s="6">
        <v>0</v>
      </c>
      <c r="M2742" s="6">
        <v>0</v>
      </c>
      <c r="N2742" s="6"/>
      <c r="O2742" s="6">
        <v>0</v>
      </c>
      <c r="P2742" s="6">
        <v>1816140247.28</v>
      </c>
      <c r="Q2742" s="6">
        <v>334664228.47</v>
      </c>
      <c r="R2742" s="6"/>
      <c r="S2742" s="6">
        <v>2698293680.27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698372486.27</v>
      </c>
      <c r="AA2742" s="6">
        <v>6681850561.23</v>
      </c>
      <c r="AB2742" s="10">
        <f t="shared" si="180"/>
        <v>12602309997.1</v>
      </c>
      <c r="AC2742" s="10">
        <f t="shared" si="178"/>
        <v>11894656975.05</v>
      </c>
      <c r="AD2742" s="10">
        <f t="shared" si="179"/>
        <v>707653022.049997</v>
      </c>
      <c r="AE2742" s="12">
        <f>C2742/(1+0.13)/VLOOKUP(A2742,[1]选股结果!$A$2:$AX$3002,3,FALSE)</f>
        <v>0.954221236866717</v>
      </c>
      <c r="AF2742" s="12">
        <f>(S2742/(1+0.1)+Z2742)/(VLOOKUP(A2742,[1]选股结果!$A$2:$AY$3002,51,FALSE))</f>
        <v>0.319858065201694</v>
      </c>
      <c r="AG2742" s="16"/>
      <c r="AH2742" s="12">
        <f>AD2742/VLOOKUP(A2742,[1]选股结果!$A$2:$AX$3002,35,FALSE)</f>
        <v>0.672348703460315</v>
      </c>
      <c r="AI2742" s="10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S2742/(1+0.13)+Z2742)</f>
        <v>6766148057.08673</v>
      </c>
      <c r="AJ2742" s="10">
        <f t="shared" si="177"/>
        <v>-6058495035.03673</v>
      </c>
      <c r="AK2742" s="18">
        <f>AD2742-VLOOKUP(A2742,[2]选股结果!$A$2:$G$4900,7,FALSE)</f>
        <v>709340487.589997</v>
      </c>
    </row>
    <row r="2743" spans="1:37">
      <c r="A2743" s="5" t="s">
        <v>5519</v>
      </c>
      <c r="B2743" s="5" t="s">
        <v>5520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/>
      <c r="L2743" s="6">
        <v>0</v>
      </c>
      <c r="M2743" s="6">
        <v>0</v>
      </c>
      <c r="N2743" s="6"/>
      <c r="O2743" s="6">
        <v>0</v>
      </c>
      <c r="P2743" s="6">
        <v>42639065.72</v>
      </c>
      <c r="Q2743" s="6">
        <v>93446302.89</v>
      </c>
      <c r="R2743" s="6"/>
      <c r="S2743" s="6">
        <v>417498529.78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107954742.84</v>
      </c>
      <c r="AA2743" s="6">
        <v>151845111.87</v>
      </c>
      <c r="AB2743" s="10">
        <f t="shared" si="180"/>
        <v>651251973.33</v>
      </c>
      <c r="AC2743" s="10">
        <f t="shared" si="178"/>
        <v>719937450.21</v>
      </c>
      <c r="AD2743" s="10">
        <f t="shared" si="179"/>
        <v>-68685476.88</v>
      </c>
      <c r="AE2743" s="12">
        <f>C2743/(1+0.13)/VLOOKUP(A2743,[1]选股结果!$A$2:$AX$3002,3,FALSE)</f>
        <v>0.618692309665826</v>
      </c>
      <c r="AF2743" s="12">
        <f>(S2743/(1+0.1)+Z2743)/(VLOOKUP(A2743,[1]选股结果!$A$2:$AY$3002,51,FALSE))</f>
        <v>0.728097510630453</v>
      </c>
      <c r="AG2743" s="16"/>
      <c r="AH2743" s="12">
        <f>AD2743/VLOOKUP(A2743,[1]选股结果!$A$2:$AX$3002,35,FALSE)</f>
        <v>-0.683090611442531</v>
      </c>
      <c r="AI2743" s="10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S2743/(1+0.13)+Z2743)</f>
        <v>192129142.160973</v>
      </c>
      <c r="AJ2743" s="10">
        <f t="shared" si="177"/>
        <v>-260814619.040973</v>
      </c>
      <c r="AK2743" s="18">
        <f>AD2743-VLOOKUP(A2743,[2]选股结果!$A$2:$G$4900,7,FALSE)</f>
        <v>-69021819.62</v>
      </c>
    </row>
    <row r="2744" spans="1:37">
      <c r="A2744" s="5" t="s">
        <v>5521</v>
      </c>
      <c r="B2744" s="5" t="s">
        <v>5522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/>
      <c r="L2744" s="6">
        <v>0</v>
      </c>
      <c r="M2744" s="6">
        <v>0</v>
      </c>
      <c r="N2744" s="6"/>
      <c r="O2744" s="6">
        <v>0</v>
      </c>
      <c r="P2744" s="6">
        <v>13567984.68</v>
      </c>
      <c r="Q2744" s="6">
        <v>5588621.57</v>
      </c>
      <c r="R2744" s="6"/>
      <c r="S2744" s="6">
        <v>46183767.61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55450159.36</v>
      </c>
      <c r="AA2744" s="6">
        <v>17674055.09</v>
      </c>
      <c r="AB2744" s="10">
        <f t="shared" si="180"/>
        <v>100194746.45</v>
      </c>
      <c r="AC2744" s="10">
        <f t="shared" si="178"/>
        <v>132875966.74</v>
      </c>
      <c r="AD2744" s="10">
        <f t="shared" si="179"/>
        <v>-32681220.29</v>
      </c>
      <c r="AE2744" s="12">
        <f>C2744/(1+0.13)/VLOOKUP(A2744,[1]选股结果!$A$2:$AX$3002,3,FALSE)</f>
        <v>1.01130959783435</v>
      </c>
      <c r="AF2744" s="12">
        <f>(S2744/(1+0.1)+Z2744)/(VLOOKUP(A2744,[1]选股结果!$A$2:$AY$3002,51,FALSE))</f>
        <v>1.05370836094492</v>
      </c>
      <c r="AG2744" s="16"/>
      <c r="AH2744" s="12">
        <f>AD2744/VLOOKUP(A2744,[1]选股结果!$A$2:$AX$3002,35,FALSE)</f>
        <v>4.47301909248131</v>
      </c>
      <c r="AI2744" s="10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S2744/(1+0.13)+Z2744)</f>
        <v>-3851708.20530972</v>
      </c>
      <c r="AJ2744" s="10">
        <f t="shared" si="177"/>
        <v>-28829512.0846903</v>
      </c>
      <c r="AK2744" s="18">
        <f>AD2744-VLOOKUP(A2744,[2]选股结果!$A$2:$G$4900,7,FALSE)</f>
        <v>-32681220.29</v>
      </c>
    </row>
    <row r="2745" spans="1:37">
      <c r="A2745" s="5" t="s">
        <v>5523</v>
      </c>
      <c r="B2745" s="5" t="s">
        <v>5524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/>
      <c r="L2745" s="6">
        <v>0</v>
      </c>
      <c r="M2745" s="6">
        <v>0</v>
      </c>
      <c r="N2745" s="6"/>
      <c r="O2745" s="6">
        <v>0</v>
      </c>
      <c r="P2745" s="6">
        <v>91527771.46</v>
      </c>
      <c r="Q2745" s="6">
        <v>223324814.68</v>
      </c>
      <c r="R2745" s="6"/>
      <c r="S2745" s="6">
        <v>1569943674.19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257125325.06</v>
      </c>
      <c r="AA2745" s="6">
        <v>370749222.02</v>
      </c>
      <c r="AB2745" s="10">
        <f t="shared" si="180"/>
        <v>2222094189.29</v>
      </c>
      <c r="AC2745" s="10">
        <f t="shared" si="178"/>
        <v>2289345992.73</v>
      </c>
      <c r="AD2745" s="10">
        <f t="shared" si="179"/>
        <v>-67251803.4400001</v>
      </c>
      <c r="AE2745" s="12">
        <f>C2745/(1+0.13)/VLOOKUP(A2745,[1]选股结果!$A$2:$AX$3002,3,FALSE)</f>
        <v>0.839675190001352</v>
      </c>
      <c r="AF2745" s="12">
        <f>(S2745/(1+0.1)+Z2745)/(VLOOKUP(A2745,[1]选股结果!$A$2:$AY$3002,51,FALSE))</f>
        <v>0.782055749130173</v>
      </c>
      <c r="AG2745" s="16"/>
      <c r="AH2745" s="12">
        <f>AD2745/VLOOKUP(A2745,[1]选股结果!$A$2:$AX$3002,35,FALSE)</f>
        <v>6.26745561338741</v>
      </c>
      <c r="AI2745" s="10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S2745/(1+0.13)+Z2745)</f>
        <v>507286672.386106</v>
      </c>
      <c r="AJ2745" s="10">
        <f t="shared" si="177"/>
        <v>-574538475.826106</v>
      </c>
      <c r="AK2745" s="18">
        <f>AD2745-VLOOKUP(A2745,[2]选股结果!$A$2:$G$4900,7,FALSE)</f>
        <v>-67239824.4100001</v>
      </c>
    </row>
    <row r="2746" spans="1:37">
      <c r="A2746" s="5" t="s">
        <v>5525</v>
      </c>
      <c r="B2746" s="5" t="s">
        <v>5526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/>
      <c r="L2746" s="6">
        <v>0</v>
      </c>
      <c r="M2746" s="6">
        <v>0</v>
      </c>
      <c r="N2746" s="6"/>
      <c r="O2746" s="6">
        <v>0</v>
      </c>
      <c r="P2746" s="6">
        <v>520141331.65</v>
      </c>
      <c r="Q2746" s="6">
        <v>72941205.28</v>
      </c>
      <c r="R2746" s="6"/>
      <c r="S2746" s="6">
        <v>3062871636.99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790523036.68</v>
      </c>
      <c r="AA2746" s="6">
        <v>138980290.65</v>
      </c>
      <c r="AB2746" s="10">
        <f t="shared" si="180"/>
        <v>5204854051.1</v>
      </c>
      <c r="AC2746" s="10">
        <f t="shared" si="178"/>
        <v>4512516295.97</v>
      </c>
      <c r="AD2746" s="10">
        <f t="shared" si="179"/>
        <v>692337755.13</v>
      </c>
      <c r="AE2746" s="12">
        <f>C2746/(1+0.13)/VLOOKUP(A2746,[1]选股结果!$A$2:$AX$3002,3,FALSE)</f>
        <v>0.973849044108831</v>
      </c>
      <c r="AF2746" s="12">
        <f>(S2746/(1+0.1)+Z2746)/(VLOOKUP(A2746,[1]选股结果!$A$2:$AY$3002,51,FALSE))</f>
        <v>0.894708264722167</v>
      </c>
      <c r="AG2746" s="16"/>
      <c r="AH2746" s="12">
        <f>AD2746/VLOOKUP(A2746,[1]选股结果!$A$2:$AX$3002,35,FALSE)</f>
        <v>1.28373018181119</v>
      </c>
      <c r="AI2746" s="10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S2746/(1+0.13)+Z2746)</f>
        <v>494633071.037522</v>
      </c>
      <c r="AJ2746" s="10">
        <f t="shared" si="177"/>
        <v>197704684.092478</v>
      </c>
      <c r="AK2746" s="18">
        <f>AD2746-VLOOKUP(A2746,[2]选股结果!$A$2:$G$4900,7,FALSE)</f>
        <v>692171749.04</v>
      </c>
    </row>
    <row r="2747" spans="1:37">
      <c r="A2747" s="5" t="s">
        <v>5527</v>
      </c>
      <c r="B2747" s="5" t="s">
        <v>5528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/>
      <c r="L2747" s="6">
        <v>0</v>
      </c>
      <c r="M2747" s="6">
        <v>0</v>
      </c>
      <c r="N2747" s="6"/>
      <c r="O2747" s="6">
        <v>0</v>
      </c>
      <c r="P2747" s="6">
        <v>53616721.02</v>
      </c>
      <c r="Q2747" s="6">
        <v>19237599.67</v>
      </c>
      <c r="R2747" s="6"/>
      <c r="S2747" s="6">
        <v>1453137742.61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101291956.72</v>
      </c>
      <c r="AA2747" s="6">
        <v>83875875.16</v>
      </c>
      <c r="AB2747" s="10">
        <f t="shared" si="180"/>
        <v>1624180631.89</v>
      </c>
      <c r="AC2747" s="10">
        <f t="shared" si="178"/>
        <v>1691922295.51</v>
      </c>
      <c r="AD2747" s="10">
        <f t="shared" si="179"/>
        <v>-67741663.6199999</v>
      </c>
      <c r="AE2747" s="12">
        <f>C2747/(1+0.13)/VLOOKUP(A2747,[1]选股结果!$A$2:$AX$3002,3,FALSE)</f>
        <v>0.756394804899882</v>
      </c>
      <c r="AF2747" s="12">
        <f>(S2747/(1+0.1)+Z2747)/(VLOOKUP(A2747,[1]选股结果!$A$2:$AY$3002,51,FALSE))</f>
        <v>0.814602369798874</v>
      </c>
      <c r="AG2747" s="16"/>
      <c r="AH2747" s="12">
        <f>AD2747/VLOOKUP(A2747,[1]选股结果!$A$2:$AX$3002,35,FALSE)</f>
        <v>-0.609778235639954</v>
      </c>
      <c r="AI2747" s="10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S2747/(1+0.13)+Z2747)</f>
        <v>358782918.240354</v>
      </c>
      <c r="AJ2747" s="10">
        <f t="shared" si="177"/>
        <v>-426524581.860354</v>
      </c>
      <c r="AK2747" s="18">
        <f>AD2747-VLOOKUP(A2747,[2]选股结果!$A$2:$G$4900,7,FALSE)</f>
        <v>-67741663.6199999</v>
      </c>
    </row>
    <row r="2748" spans="1:37">
      <c r="A2748" s="5" t="s">
        <v>5529</v>
      </c>
      <c r="B2748" s="5" t="s">
        <v>5530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/>
      <c r="L2748" s="6">
        <v>0</v>
      </c>
      <c r="M2748" s="6">
        <v>0</v>
      </c>
      <c r="N2748" s="6"/>
      <c r="O2748" s="6">
        <v>0</v>
      </c>
      <c r="P2748" s="6">
        <v>336657370.61</v>
      </c>
      <c r="Q2748" s="6">
        <v>55208130.75</v>
      </c>
      <c r="R2748" s="6"/>
      <c r="S2748" s="6">
        <v>1678714540.97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301440343.51</v>
      </c>
      <c r="AA2748" s="6">
        <v>500612643.63</v>
      </c>
      <c r="AB2748" s="10">
        <f t="shared" si="180"/>
        <v>3177839677.64</v>
      </c>
      <c r="AC2748" s="10">
        <f t="shared" si="178"/>
        <v>2817424898.72</v>
      </c>
      <c r="AD2748" s="10">
        <f t="shared" si="179"/>
        <v>360414778.92</v>
      </c>
      <c r="AE2748" s="12">
        <f>C2748/(1+0.13)/VLOOKUP(A2748,[1]选股结果!$A$2:$AX$3002,3,FALSE)</f>
        <v>0.965281668199344</v>
      </c>
      <c r="AF2748" s="12">
        <f>(S2748/(1+0.1)+Z2748)/(VLOOKUP(A2748,[1]选股结果!$A$2:$AY$3002,51,FALSE))</f>
        <v>0.808639533791683</v>
      </c>
      <c r="AG2748" s="16"/>
      <c r="AH2748" s="12">
        <f>AD2748/VLOOKUP(A2748,[1]选股结果!$A$2:$AX$3002,35,FALSE)</f>
        <v>0.720598129809621</v>
      </c>
      <c r="AI2748" s="10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S2748/(1+0.13)+Z2748)</f>
        <v>472995218.336018</v>
      </c>
      <c r="AJ2748" s="10">
        <f t="shared" si="177"/>
        <v>-112580439.416018</v>
      </c>
      <c r="AK2748" s="18">
        <f>AD2748-VLOOKUP(A2748,[2]选股结果!$A$2:$G$4900,7,FALSE)</f>
        <v>364053164.69</v>
      </c>
    </row>
    <row r="2749" spans="1:37">
      <c r="A2749" s="5" t="s">
        <v>5531</v>
      </c>
      <c r="B2749" s="5" t="s">
        <v>5532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/>
      <c r="L2749" s="6">
        <v>0</v>
      </c>
      <c r="M2749" s="6">
        <v>0</v>
      </c>
      <c r="N2749" s="6"/>
      <c r="O2749" s="6">
        <v>0</v>
      </c>
      <c r="P2749" s="6">
        <v>53278151.55</v>
      </c>
      <c r="Q2749" s="6">
        <v>518060379.22</v>
      </c>
      <c r="R2749" s="6"/>
      <c r="S2749" s="6">
        <v>226033846.23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135806820.24</v>
      </c>
      <c r="AA2749" s="6">
        <v>171872553.26</v>
      </c>
      <c r="AB2749" s="10">
        <f t="shared" si="180"/>
        <v>1108298355.87</v>
      </c>
      <c r="AC2749" s="10">
        <f t="shared" si="178"/>
        <v>586991371.28</v>
      </c>
      <c r="AD2749" s="10">
        <f t="shared" si="179"/>
        <v>521306984.59</v>
      </c>
      <c r="AE2749" s="12">
        <f>C2749/(1+0.13)/VLOOKUP(A2749,[1]选股结果!$A$2:$AX$3002,3,FALSE)</f>
        <v>1.18586445192175</v>
      </c>
      <c r="AF2749" s="12">
        <f>(S2749/(1+0.1)+Z2749)/(VLOOKUP(A2749,[1]选股结果!$A$2:$AY$3002,51,FALSE))</f>
        <v>0.756505823478071</v>
      </c>
      <c r="AG2749" s="16"/>
      <c r="AH2749" s="12">
        <f>AD2749/VLOOKUP(A2749,[1]选股结果!$A$2:$AX$3002,35,FALSE)</f>
        <v>14.5483425454206</v>
      </c>
      <c r="AI2749" s="10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S2749/(1+0.13)+Z2749)</f>
        <v>115306000.344071</v>
      </c>
      <c r="AJ2749" s="10">
        <f t="shared" si="177"/>
        <v>406000984.245929</v>
      </c>
      <c r="AK2749" s="18">
        <f>AD2749-VLOOKUP(A2749,[2]选股结果!$A$2:$G$4900,7,FALSE)</f>
        <v>521415291.63</v>
      </c>
    </row>
    <row r="2750" spans="1:37">
      <c r="A2750" s="5" t="s">
        <v>5533</v>
      </c>
      <c r="B2750" s="5" t="s">
        <v>5534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/>
      <c r="L2750" s="6">
        <v>0</v>
      </c>
      <c r="M2750" s="6">
        <v>0</v>
      </c>
      <c r="N2750" s="6"/>
      <c r="O2750" s="6">
        <v>0</v>
      </c>
      <c r="P2750" s="6">
        <v>52665504.18</v>
      </c>
      <c r="Q2750" s="6">
        <v>483240149.12</v>
      </c>
      <c r="R2750" s="6"/>
      <c r="S2750" s="6">
        <v>2960949138.31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57079261.62</v>
      </c>
      <c r="AA2750" s="6">
        <v>578999382.58</v>
      </c>
      <c r="AB2750" s="10">
        <f t="shared" si="180"/>
        <v>3034983664.59</v>
      </c>
      <c r="AC2750" s="10">
        <f t="shared" si="178"/>
        <v>3649693286.69</v>
      </c>
      <c r="AD2750" s="10">
        <f t="shared" si="179"/>
        <v>-614709622.1</v>
      </c>
      <c r="AE2750" s="12">
        <f>C2750/(1+0.13)/VLOOKUP(A2750,[1]选股结果!$A$2:$AX$3002,3,FALSE)</f>
        <v>0.88736236941991</v>
      </c>
      <c r="AF2750" s="12">
        <f>(S2750/(1+0.1)+Z2750)/(VLOOKUP(A2750,[1]选股结果!$A$2:$AY$3002,51,FALSE))</f>
        <v>1.21279834758257</v>
      </c>
      <c r="AG2750" s="16"/>
      <c r="AH2750" s="12">
        <f>AD2750/VLOOKUP(A2750,[1]选股结果!$A$2:$AX$3002,35,FALSE)</f>
        <v>-2.56594380558873</v>
      </c>
      <c r="AI2750" s="10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S2750/(1+0.13)+Z2750)</f>
        <v>-410852159.365752</v>
      </c>
      <c r="AJ2750" s="10">
        <f t="shared" si="177"/>
        <v>-203857462.734248</v>
      </c>
      <c r="AK2750" s="18">
        <f>AD2750-VLOOKUP(A2750,[2]选股结果!$A$2:$G$4900,7,FALSE)</f>
        <v>-614680071.09</v>
      </c>
    </row>
    <row r="2751" spans="1:37">
      <c r="A2751" s="5" t="s">
        <v>5535</v>
      </c>
      <c r="B2751" s="5" t="s">
        <v>5536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/>
      <c r="L2751" s="6">
        <v>0</v>
      </c>
      <c r="M2751" s="6">
        <v>0</v>
      </c>
      <c r="N2751" s="6"/>
      <c r="O2751" s="6">
        <v>0</v>
      </c>
      <c r="P2751" s="6">
        <v>169814848.27</v>
      </c>
      <c r="Q2751" s="6">
        <v>1845976397.85</v>
      </c>
      <c r="R2751" s="6"/>
      <c r="S2751" s="6">
        <v>6726784972.57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390448689.2</v>
      </c>
      <c r="AA2751" s="6">
        <v>2836969674.82</v>
      </c>
      <c r="AB2751" s="10">
        <f t="shared" si="180"/>
        <v>9394896419.39</v>
      </c>
      <c r="AC2751" s="10">
        <f t="shared" si="178"/>
        <v>10124018184.86</v>
      </c>
      <c r="AD2751" s="10">
        <f t="shared" si="179"/>
        <v>-729121765.470001</v>
      </c>
      <c r="AE2751" s="12">
        <f>C2751/(1+0.13)/VLOOKUP(A2751,[1]选股结果!$A$2:$AX$3002,3,FALSE)</f>
        <v>0.519305793272403</v>
      </c>
      <c r="AF2751" s="12">
        <f>(S2751/(1+0.1)+Z2751)/(VLOOKUP(A2751,[1]选股结果!$A$2:$AY$3002,51,FALSE))</f>
        <v>0.532786354548425</v>
      </c>
      <c r="AG2751" s="16"/>
      <c r="AH2751" s="12">
        <f>AD2751/VLOOKUP(A2751,[1]选股结果!$A$2:$AX$3002,35,FALSE)</f>
        <v>-3.13134133105996</v>
      </c>
      <c r="AI2751" s="10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S2751/(1+0.13)+Z2751)</f>
        <v>5867369435.66832</v>
      </c>
      <c r="AJ2751" s="10">
        <f t="shared" si="177"/>
        <v>-6596491201.13832</v>
      </c>
      <c r="AK2751" s="18">
        <f>AD2751-VLOOKUP(A2751,[2]选股结果!$A$2:$G$4900,7,FALSE)</f>
        <v>-732105974.250001</v>
      </c>
    </row>
    <row r="2752" spans="1:37">
      <c r="A2752" s="5" t="s">
        <v>5537</v>
      </c>
      <c r="B2752" s="5" t="s">
        <v>5538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/>
      <c r="L2752" s="6">
        <v>0</v>
      </c>
      <c r="M2752" s="6">
        <v>0</v>
      </c>
      <c r="N2752" s="6"/>
      <c r="O2752" s="6">
        <v>0</v>
      </c>
      <c r="P2752" s="6">
        <v>673730747.65</v>
      </c>
      <c r="Q2752" s="6">
        <v>321805332.33</v>
      </c>
      <c r="R2752" s="6"/>
      <c r="S2752" s="6">
        <v>4502158909.55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1404944590.81</v>
      </c>
      <c r="AA2752" s="6">
        <v>1678058582.02</v>
      </c>
      <c r="AB2752" s="10">
        <f t="shared" si="180"/>
        <v>8315677554.82</v>
      </c>
      <c r="AC2752" s="10">
        <f t="shared" si="178"/>
        <v>8258892830.03</v>
      </c>
      <c r="AD2752" s="10">
        <f t="shared" si="179"/>
        <v>56784724.789999</v>
      </c>
      <c r="AE2752" s="12">
        <f>C2752/(1+0.13)/VLOOKUP(A2752,[1]选股结果!$A$2:$AX$3002,3,FALSE)</f>
        <v>0.954820483901714</v>
      </c>
      <c r="AF2752" s="12">
        <f>(S2752/(1+0.1)+Z2752)/(VLOOKUP(A2752,[1]选股结果!$A$2:$AY$3002,51,FALSE))</f>
        <v>0.816533915133027</v>
      </c>
      <c r="AG2752" s="16"/>
      <c r="AH2752" s="12">
        <f>AD2752/VLOOKUP(A2752,[1]选股结果!$A$2:$AX$3002,35,FALSE)</f>
        <v>0.158107640649315</v>
      </c>
      <c r="AI2752" s="10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S2752/(1+0.13)+Z2752)</f>
        <v>1343958464.03947</v>
      </c>
      <c r="AJ2752" s="10">
        <f t="shared" si="177"/>
        <v>-1287173739.24947</v>
      </c>
      <c r="AK2752" s="18">
        <f>AD2752-VLOOKUP(A2752,[2]选股结果!$A$2:$G$4900,7,FALSE)</f>
        <v>61504472.729999</v>
      </c>
    </row>
    <row r="2753" spans="1:37">
      <c r="A2753" s="5" t="s">
        <v>5539</v>
      </c>
      <c r="B2753" s="5" t="s">
        <v>5540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/>
      <c r="L2753" s="6">
        <v>0</v>
      </c>
      <c r="M2753" s="6">
        <v>0</v>
      </c>
      <c r="N2753" s="6"/>
      <c r="O2753" s="6">
        <v>0</v>
      </c>
      <c r="P2753" s="6">
        <v>54228258.41</v>
      </c>
      <c r="Q2753" s="6">
        <v>62804875.21</v>
      </c>
      <c r="R2753" s="6"/>
      <c r="S2753" s="6">
        <v>1334780984.86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138147760.47</v>
      </c>
      <c r="AA2753" s="6">
        <v>26069427.18</v>
      </c>
      <c r="AB2753" s="10">
        <f t="shared" si="180"/>
        <v>2011504236.97</v>
      </c>
      <c r="AC2753" s="10">
        <f t="shared" si="178"/>
        <v>1553226430.92</v>
      </c>
      <c r="AD2753" s="10">
        <f t="shared" si="179"/>
        <v>458277806.05</v>
      </c>
      <c r="AE2753" s="12">
        <f>C2753/(1+0.13)/VLOOKUP(A2753,[1]选股结果!$A$2:$AX$3002,3,FALSE)</f>
        <v>0.862668139481073</v>
      </c>
      <c r="AF2753" s="12">
        <f>(S2753/(1+0.1)+Z2753)/(VLOOKUP(A2753,[1]选股结果!$A$2:$AY$3002,51,FALSE))</f>
        <v>0.738408625144446</v>
      </c>
      <c r="AG2753" s="16"/>
      <c r="AH2753" s="12">
        <f>AD2753/VLOOKUP(A2753,[1]选股结果!$A$2:$AX$3002,35,FALSE)</f>
        <v>3.04311042167406</v>
      </c>
      <c r="AI2753" s="10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S2753/(1+0.13)+Z2753)</f>
        <v>511032664.174425</v>
      </c>
      <c r="AJ2753" s="10">
        <f t="shared" si="177"/>
        <v>-52754858.1244249</v>
      </c>
      <c r="AK2753" s="18">
        <f>AD2753-VLOOKUP(A2753,[2]选股结果!$A$2:$G$4900,7,FALSE)</f>
        <v>458276502.34</v>
      </c>
    </row>
    <row r="2754" spans="1:37">
      <c r="A2754" s="5" t="s">
        <v>5541</v>
      </c>
      <c r="B2754" s="5" t="s">
        <v>5542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/>
      <c r="L2754" s="6">
        <v>0</v>
      </c>
      <c r="M2754" s="6">
        <v>0</v>
      </c>
      <c r="N2754" s="6"/>
      <c r="O2754" s="6">
        <v>0</v>
      </c>
      <c r="P2754" s="6">
        <v>7904267.77</v>
      </c>
      <c r="Q2754" s="6">
        <v>5316190.32</v>
      </c>
      <c r="R2754" s="6"/>
      <c r="S2754" s="6">
        <v>314778100.28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14294741.85</v>
      </c>
      <c r="AA2754" s="6">
        <v>24164614.98</v>
      </c>
      <c r="AB2754" s="10">
        <f t="shared" si="180"/>
        <v>373134792.34</v>
      </c>
      <c r="AC2754" s="10">
        <f t="shared" si="178"/>
        <v>361141724.88</v>
      </c>
      <c r="AD2754" s="10">
        <f t="shared" si="179"/>
        <v>11993067.46</v>
      </c>
      <c r="AE2754" s="12">
        <f>C2754/(1+0.13)/VLOOKUP(A2754,[1]选股结果!$A$2:$AX$3002,3,FALSE)</f>
        <v>1.04175610847115</v>
      </c>
      <c r="AF2754" s="12">
        <f>(S2754/(1+0.1)+Z2754)/(VLOOKUP(A2754,[1]选股结果!$A$2:$AY$3002,51,FALSE))</f>
        <v>0.974028431353863</v>
      </c>
      <c r="AG2754" s="16"/>
      <c r="AH2754" s="12">
        <f>AD2754/VLOOKUP(A2754,[1]选股结果!$A$2:$AX$3002,35,FALSE)</f>
        <v>2.40305054700933</v>
      </c>
      <c r="AI2754" s="10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S2754/(1+0.13)+Z2754)</f>
        <v>15608617.9767257</v>
      </c>
      <c r="AJ2754" s="10">
        <f t="shared" si="177"/>
        <v>-3615550.51672572</v>
      </c>
      <c r="AK2754" s="18">
        <f>AD2754-VLOOKUP(A2754,[2]选股结果!$A$2:$G$4900,7,FALSE)</f>
        <v>12005225.58</v>
      </c>
    </row>
    <row r="2755" spans="1:37">
      <c r="A2755" s="5" t="s">
        <v>5543</v>
      </c>
      <c r="B2755" s="5" t="s">
        <v>5544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/>
      <c r="L2755" s="6">
        <v>0</v>
      </c>
      <c r="M2755" s="6">
        <v>0</v>
      </c>
      <c r="N2755" s="6"/>
      <c r="O2755" s="6">
        <v>0</v>
      </c>
      <c r="P2755" s="6">
        <v>12101399.99</v>
      </c>
      <c r="Q2755" s="6">
        <v>7212330.39</v>
      </c>
      <c r="R2755" s="6"/>
      <c r="S2755" s="6">
        <v>204016031.11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67731498.42</v>
      </c>
      <c r="AA2755" s="6">
        <v>46934810.46</v>
      </c>
      <c r="AB2755" s="10">
        <f t="shared" si="180"/>
        <v>290871120.89</v>
      </c>
      <c r="AC2755" s="10">
        <f t="shared" si="178"/>
        <v>330783739.98</v>
      </c>
      <c r="AD2755" s="10">
        <f t="shared" si="179"/>
        <v>-39912619.09</v>
      </c>
      <c r="AE2755" s="12">
        <f>C2755/(1+0.13)/VLOOKUP(A2755,[1]选股结果!$A$2:$AX$3002,3,FALSE)</f>
        <v>0.619428689862148</v>
      </c>
      <c r="AF2755" s="12">
        <f>(S2755/(1+0.1)+Z2755)/(VLOOKUP(A2755,[1]选股结果!$A$2:$AY$3002,51,FALSE))</f>
        <v>0.646557919694554</v>
      </c>
      <c r="AG2755" s="16"/>
      <c r="AH2755" s="12">
        <f>AD2755/VLOOKUP(A2755,[1]选股结果!$A$2:$AX$3002,35,FALSE)</f>
        <v>-2.90187731369587</v>
      </c>
      <c r="AI2755" s="10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S2755/(1+0.13)+Z2755)</f>
        <v>143336543.925664</v>
      </c>
      <c r="AJ2755" s="10">
        <f t="shared" ref="AJ2755:AJ2818" si="181">AD2755-AI2755</f>
        <v>-183249163.015664</v>
      </c>
      <c r="AK2755" s="18">
        <f>AD2755-VLOOKUP(A2755,[2]选股结果!$A$2:$G$4900,7,FALSE)</f>
        <v>-39857806.18</v>
      </c>
    </row>
    <row r="2756" spans="1:37">
      <c r="A2756" s="5" t="s">
        <v>5545</v>
      </c>
      <c r="B2756" s="5" t="s">
        <v>5546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/>
      <c r="L2756" s="6">
        <v>0</v>
      </c>
      <c r="M2756" s="6">
        <v>0</v>
      </c>
      <c r="N2756" s="6"/>
      <c r="O2756" s="6">
        <v>0</v>
      </c>
      <c r="P2756" s="6">
        <v>34366721.43</v>
      </c>
      <c r="Q2756" s="6">
        <v>48277717.11</v>
      </c>
      <c r="R2756" s="6"/>
      <c r="S2756" s="6">
        <v>279734389.31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96202889.93</v>
      </c>
      <c r="AA2756" s="6">
        <v>41317090.16</v>
      </c>
      <c r="AB2756" s="10">
        <f t="shared" si="180"/>
        <v>849944870.84</v>
      </c>
      <c r="AC2756" s="10">
        <f t="shared" si="178"/>
        <v>451621090.83</v>
      </c>
      <c r="AD2756" s="10">
        <f t="shared" si="179"/>
        <v>398323780.01</v>
      </c>
      <c r="AE2756" s="12">
        <f>C2756/(1+0.13)/VLOOKUP(A2756,[1]选股结果!$A$2:$AX$3002,3,FALSE)</f>
        <v>0.829891257299484</v>
      </c>
      <c r="AF2756" s="12">
        <f>(S2756/(1+0.1)+Z2756)/(VLOOKUP(A2756,[1]选股结果!$A$2:$AY$3002,51,FALSE))</f>
        <v>0.554035434264896</v>
      </c>
      <c r="AG2756" s="16"/>
      <c r="AH2756" s="12">
        <f>AD2756/VLOOKUP(A2756,[1]选股结果!$A$2:$AX$3002,35,FALSE)</f>
        <v>4.36681258240332</v>
      </c>
      <c r="AI2756" s="10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S2756/(1+0.13)+Z2756)</f>
        <v>288887988.098496</v>
      </c>
      <c r="AJ2756" s="10">
        <f t="shared" si="181"/>
        <v>109435791.911504</v>
      </c>
      <c r="AK2756" s="18">
        <f>AD2756-VLOOKUP(A2756,[2]选股结果!$A$2:$G$4900,7,FALSE)</f>
        <v>399190890.93</v>
      </c>
    </row>
    <row r="2757" spans="1:37">
      <c r="A2757" s="5" t="s">
        <v>5547</v>
      </c>
      <c r="B2757" s="5" t="s">
        <v>5548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/>
      <c r="L2757" s="6">
        <v>0</v>
      </c>
      <c r="M2757" s="6">
        <v>0</v>
      </c>
      <c r="N2757" s="6"/>
      <c r="O2757" s="6">
        <v>0</v>
      </c>
      <c r="P2757" s="6">
        <v>235751328.69</v>
      </c>
      <c r="Q2757" s="6">
        <v>93616573.91</v>
      </c>
      <c r="R2757" s="6"/>
      <c r="S2757" s="6">
        <v>2997502252.99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1415379332.28</v>
      </c>
      <c r="AA2757" s="6">
        <v>1150272812.33</v>
      </c>
      <c r="AB2757" s="10">
        <f t="shared" si="180"/>
        <v>6861078229.84</v>
      </c>
      <c r="AC2757" s="10">
        <f t="shared" si="178"/>
        <v>5798905726.29</v>
      </c>
      <c r="AD2757" s="10">
        <f t="shared" si="179"/>
        <v>1062172503.55</v>
      </c>
      <c r="AE2757" s="12">
        <f>C2757/(1+0.13)/VLOOKUP(A2757,[1]选股结果!$A$2:$AX$3002,3,FALSE)</f>
        <v>0.694990535346146</v>
      </c>
      <c r="AF2757" s="12">
        <f>(S2757/(1+0.1)+Z2757)/(VLOOKUP(A2757,[1]选股结果!$A$2:$AY$3002,51,FALSE))</f>
        <v>0.631350287850511</v>
      </c>
      <c r="AG2757" s="16"/>
      <c r="AH2757" s="12">
        <f>AD2757/VLOOKUP(A2757,[1]选股结果!$A$2:$AX$3002,35,FALSE)</f>
        <v>0.627036968660119</v>
      </c>
      <c r="AI2757" s="10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S2757/(1+0.13)+Z2757)</f>
        <v>2489941937.2369</v>
      </c>
      <c r="AJ2757" s="10">
        <f t="shared" si="181"/>
        <v>-1427769433.6869</v>
      </c>
      <c r="AK2757" s="18">
        <f>AD2757-VLOOKUP(A2757,[2]选股结果!$A$2:$G$4900,7,FALSE)</f>
        <v>1063602375.66</v>
      </c>
    </row>
    <row r="2758" spans="1:37">
      <c r="A2758" s="5" t="s">
        <v>5549</v>
      </c>
      <c r="B2758" s="5" t="s">
        <v>5550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/>
      <c r="L2758" s="6">
        <v>0</v>
      </c>
      <c r="M2758" s="6">
        <v>0</v>
      </c>
      <c r="N2758" s="6"/>
      <c r="O2758" s="6">
        <v>0</v>
      </c>
      <c r="P2758" s="6">
        <v>371991939</v>
      </c>
      <c r="Q2758" s="6">
        <v>94939055</v>
      </c>
      <c r="R2758" s="6"/>
      <c r="S2758" s="6">
        <v>8628240356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1591634552</v>
      </c>
      <c r="AA2758" s="6">
        <v>624961249</v>
      </c>
      <c r="AB2758" s="10">
        <f t="shared" si="180"/>
        <v>12888230006</v>
      </c>
      <c r="AC2758" s="10">
        <f t="shared" si="178"/>
        <v>11216828096</v>
      </c>
      <c r="AD2758" s="10">
        <f t="shared" si="179"/>
        <v>1671401910</v>
      </c>
      <c r="AE2758" s="12">
        <f>C2758/(1+0.13)/VLOOKUP(A2758,[1]选股结果!$A$2:$AX$3002,3,FALSE)</f>
        <v>1.00364511012838</v>
      </c>
      <c r="AF2758" s="12">
        <f>(S2758/(1+0.1)+Z2758)/(VLOOKUP(A2758,[1]选股结果!$A$2:$AY$3002,51,FALSE))</f>
        <v>0.901145766939496</v>
      </c>
      <c r="AG2758" s="16"/>
      <c r="AH2758" s="12">
        <f>AD2758/VLOOKUP(A2758,[1]选股结果!$A$2:$AX$3002,35,FALSE)</f>
        <v>3.00832912941986</v>
      </c>
      <c r="AI2758" s="10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S2758/(1+0.13)+Z2758)</f>
        <v>1243301862.48672</v>
      </c>
      <c r="AJ2758" s="10">
        <f t="shared" si="181"/>
        <v>428100047.513275</v>
      </c>
      <c r="AK2758" s="18">
        <f>AD2758-VLOOKUP(A2758,[2]选股结果!$A$2:$G$4900,7,FALSE)</f>
        <v>1672382348</v>
      </c>
    </row>
    <row r="2759" spans="1:37">
      <c r="A2759" s="5" t="s">
        <v>5551</v>
      </c>
      <c r="B2759" s="5" t="s">
        <v>5552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/>
      <c r="L2759" s="6">
        <v>0</v>
      </c>
      <c r="M2759" s="6">
        <v>0</v>
      </c>
      <c r="N2759" s="6"/>
      <c r="O2759" s="6">
        <v>0</v>
      </c>
      <c r="P2759" s="6">
        <v>1022534132.75</v>
      </c>
      <c r="Q2759" s="6">
        <v>1162941483.14</v>
      </c>
      <c r="R2759" s="6"/>
      <c r="S2759" s="6">
        <v>5564733743.19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2253793395.97</v>
      </c>
      <c r="AA2759" s="6">
        <v>1201232649.13</v>
      </c>
      <c r="AB2759" s="10">
        <f t="shared" si="180"/>
        <v>11662761113.31</v>
      </c>
      <c r="AC2759" s="10">
        <f t="shared" si="178"/>
        <v>10042293921.04</v>
      </c>
      <c r="AD2759" s="10">
        <f t="shared" si="179"/>
        <v>1620467192.27</v>
      </c>
      <c r="AE2759" s="12">
        <f>C2759/(1+0.13)/VLOOKUP(A2759,[1]选股结果!$A$2:$AX$3002,3,FALSE)</f>
        <v>1.01778963508827</v>
      </c>
      <c r="AF2759" s="12">
        <f>(S2759/(1+0.1)+Z2759)/(VLOOKUP(A2759,[1]选股结果!$A$2:$AY$3002,51,FALSE))</f>
        <v>0.774297115186728</v>
      </c>
      <c r="AG2759" s="16"/>
      <c r="AH2759" s="12">
        <f>AD2759/VLOOKUP(A2759,[1]选股结果!$A$2:$AX$3002,35,FALSE)</f>
        <v>-2.58078048903911</v>
      </c>
      <c r="AI2759" s="10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S2759/(1+0.13)+Z2759)</f>
        <v>2265896321.70363</v>
      </c>
      <c r="AJ2759" s="10">
        <f t="shared" si="181"/>
        <v>-645429129.43363</v>
      </c>
      <c r="AK2759" s="18">
        <f>AD2759-VLOOKUP(A2759,[2]选股结果!$A$2:$G$4900,7,FALSE)</f>
        <v>1627452273.6</v>
      </c>
    </row>
    <row r="2760" spans="1:37">
      <c r="A2760" s="5" t="s">
        <v>5553</v>
      </c>
      <c r="B2760" s="5" t="s">
        <v>5554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/>
      <c r="L2760" s="6">
        <v>0</v>
      </c>
      <c r="M2760" s="6">
        <v>0</v>
      </c>
      <c r="N2760" s="6"/>
      <c r="O2760" s="6">
        <v>0</v>
      </c>
      <c r="P2760" s="6">
        <v>164396565.08</v>
      </c>
      <c r="Q2760" s="6">
        <v>26450189.17</v>
      </c>
      <c r="R2760" s="6"/>
      <c r="S2760" s="6">
        <v>885411449.97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408186231.16</v>
      </c>
      <c r="AA2760" s="6">
        <v>333977619.1</v>
      </c>
      <c r="AB2760" s="10">
        <f t="shared" si="180"/>
        <v>2620713687.35</v>
      </c>
      <c r="AC2760" s="10">
        <f t="shared" si="178"/>
        <v>1791971865.31</v>
      </c>
      <c r="AD2760" s="10">
        <f t="shared" si="179"/>
        <v>828741822.04</v>
      </c>
      <c r="AE2760" s="12">
        <f>C2760/(1+0.13)/VLOOKUP(A2760,[1]选股结果!$A$2:$AX$3002,3,FALSE)</f>
        <v>1.10144944551023</v>
      </c>
      <c r="AF2760" s="12">
        <f>(S2760/(1+0.1)+Z2760)/(VLOOKUP(A2760,[1]选股结果!$A$2:$AY$3002,51,FALSE))</f>
        <v>0.732131192836142</v>
      </c>
      <c r="AG2760" s="16"/>
      <c r="AH2760" s="12">
        <f>AD2760/VLOOKUP(A2760,[1]选股结果!$A$2:$AX$3002,35,FALSE)</f>
        <v>2.56661031373945</v>
      </c>
      <c r="AI2760" s="10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S2760/(1+0.13)+Z2760)</f>
        <v>465215112.284336</v>
      </c>
      <c r="AJ2760" s="10">
        <f t="shared" si="181"/>
        <v>363526709.755664</v>
      </c>
      <c r="AK2760" s="18">
        <f>AD2760-VLOOKUP(A2760,[2]选股结果!$A$2:$G$4900,7,FALSE)</f>
        <v>828741822.04</v>
      </c>
    </row>
    <row r="2761" spans="1:37">
      <c r="A2761" s="5" t="s">
        <v>5555</v>
      </c>
      <c r="B2761" s="5" t="s">
        <v>5556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/>
      <c r="L2761" s="6">
        <v>0</v>
      </c>
      <c r="M2761" s="6">
        <v>0</v>
      </c>
      <c r="N2761" s="6"/>
      <c r="O2761" s="6">
        <v>0</v>
      </c>
      <c r="P2761" s="6">
        <v>116114803.8</v>
      </c>
      <c r="Q2761" s="6">
        <v>96445596.68</v>
      </c>
      <c r="R2761" s="6"/>
      <c r="S2761" s="6">
        <v>2274630915.43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154673546.85</v>
      </c>
      <c r="AA2761" s="6">
        <v>174389365.36</v>
      </c>
      <c r="AB2761" s="10">
        <f t="shared" si="180"/>
        <v>2400405658.24</v>
      </c>
      <c r="AC2761" s="10">
        <f t="shared" si="178"/>
        <v>2719808631.44</v>
      </c>
      <c r="AD2761" s="10">
        <f t="shared" si="179"/>
        <v>-319402973.2</v>
      </c>
      <c r="AE2761" s="12">
        <f>C2761/(1+0.13)/VLOOKUP(A2761,[1]选股结果!$A$2:$AX$3002,3,FALSE)</f>
        <v>1.1728910924146</v>
      </c>
      <c r="AF2761" s="12">
        <f>(S2761/(1+0.1)+Z2761)/(VLOOKUP(A2761,[1]选股结果!$A$2:$AY$3002,51,FALSE))</f>
        <v>1.38151350213554</v>
      </c>
      <c r="AG2761" s="16"/>
      <c r="AH2761" s="12">
        <f>AD2761/VLOOKUP(A2761,[1]选股结果!$A$2:$AX$3002,35,FALSE)</f>
        <v>-5.46209509197985</v>
      </c>
      <c r="AI2761" s="10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S2761/(1+0.13)+Z2761)</f>
        <v>-558864030.559912</v>
      </c>
      <c r="AJ2761" s="10">
        <f t="shared" si="181"/>
        <v>239461057.359912</v>
      </c>
      <c r="AK2761" s="18">
        <f>AD2761-VLOOKUP(A2761,[2]选股结果!$A$2:$G$4900,7,FALSE)</f>
        <v>-319402973.2</v>
      </c>
    </row>
    <row r="2762" spans="1:37">
      <c r="A2762" s="5" t="s">
        <v>5557</v>
      </c>
      <c r="B2762" s="5" t="s">
        <v>5558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/>
      <c r="L2762" s="6">
        <v>0</v>
      </c>
      <c r="M2762" s="6">
        <v>0</v>
      </c>
      <c r="N2762" s="6"/>
      <c r="O2762" s="6">
        <v>0</v>
      </c>
      <c r="P2762" s="6">
        <v>40785284.25</v>
      </c>
      <c r="Q2762" s="6">
        <v>17599924.51</v>
      </c>
      <c r="R2762" s="6"/>
      <c r="S2762" s="6">
        <v>540053570.89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439929959.34</v>
      </c>
      <c r="AA2762" s="6">
        <v>87137348.32</v>
      </c>
      <c r="AB2762" s="10">
        <f t="shared" si="180"/>
        <v>1124559081.72</v>
      </c>
      <c r="AC2762" s="10">
        <f t="shared" si="178"/>
        <v>1107906162.8</v>
      </c>
      <c r="AD2762" s="10">
        <f t="shared" si="179"/>
        <v>16652918.9200001</v>
      </c>
      <c r="AE2762" s="12">
        <f>C2762/(1+0.13)/VLOOKUP(A2762,[1]选股结果!$A$2:$AX$3002,3,FALSE)</f>
        <v>0.934757890945817</v>
      </c>
      <c r="AF2762" s="12">
        <f>(S2762/(1+0.1)+Z2762)/(VLOOKUP(A2762,[1]选股结果!$A$2:$AY$3002,51,FALSE))</f>
        <v>0.905291281931202</v>
      </c>
      <c r="AG2762" s="16"/>
      <c r="AH2762" s="12">
        <f>AD2762/VLOOKUP(A2762,[1]选股结果!$A$2:$AX$3002,35,FALSE)</f>
        <v>0.307232681083393</v>
      </c>
      <c r="AI2762" s="10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S2762/(1+0.13)+Z2762)</f>
        <v>110420817.578053</v>
      </c>
      <c r="AJ2762" s="10">
        <f t="shared" si="181"/>
        <v>-93767898.6580529</v>
      </c>
      <c r="AK2762" s="18">
        <f>AD2762-VLOOKUP(A2762,[2]选股结果!$A$2:$G$4900,7,FALSE)</f>
        <v>16652918.9200001</v>
      </c>
    </row>
    <row r="2763" spans="1:37">
      <c r="A2763" s="5" t="s">
        <v>5559</v>
      </c>
      <c r="B2763" s="5" t="s">
        <v>5560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/>
      <c r="L2763" s="6">
        <v>0</v>
      </c>
      <c r="M2763" s="6">
        <v>0</v>
      </c>
      <c r="N2763" s="6"/>
      <c r="O2763" s="6">
        <v>0</v>
      </c>
      <c r="P2763" s="6">
        <v>103310341.84</v>
      </c>
      <c r="Q2763" s="6">
        <v>30211873.52</v>
      </c>
      <c r="R2763" s="6"/>
      <c r="S2763" s="6">
        <v>2491904230.33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296381299.84</v>
      </c>
      <c r="AA2763" s="6">
        <v>67537375.84</v>
      </c>
      <c r="AB2763" s="10">
        <f t="shared" si="180"/>
        <v>2540559178.8</v>
      </c>
      <c r="AC2763" s="10">
        <f t="shared" si="178"/>
        <v>2959133247.85</v>
      </c>
      <c r="AD2763" s="10">
        <f t="shared" ref="AD2763:AD2826" si="182">AB2763-AC2763</f>
        <v>-418574069.05</v>
      </c>
      <c r="AE2763" s="12">
        <f>C2763/(1+0.13)/VLOOKUP(A2763,[1]选股结果!$A$2:$AX$3002,3,FALSE)</f>
        <v>0.821134020485546</v>
      </c>
      <c r="AF2763" s="12">
        <f>(S2763/(1+0.1)+Z2763)/(VLOOKUP(A2763,[1]选股结果!$A$2:$AY$3002,51,FALSE))</f>
        <v>1.07481666288179</v>
      </c>
      <c r="AG2763" s="16"/>
      <c r="AH2763" s="12">
        <f>AD2763/VLOOKUP(A2763,[1]选股结果!$A$2:$AX$3002,35,FALSE)</f>
        <v>-1.62248108688981</v>
      </c>
      <c r="AI2763" s="10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S2763/(1+0.13)+Z2763)</f>
        <v>-118177675.092921</v>
      </c>
      <c r="AJ2763" s="10">
        <f t="shared" si="181"/>
        <v>-300396393.957079</v>
      </c>
      <c r="AK2763" s="18">
        <f>AD2763-VLOOKUP(A2763,[2]选股结果!$A$2:$G$4900,7,FALSE)</f>
        <v>-418501607.33</v>
      </c>
    </row>
    <row r="2764" spans="1:37">
      <c r="A2764" s="5" t="s">
        <v>5561</v>
      </c>
      <c r="B2764" s="5" t="s">
        <v>5562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/>
      <c r="L2764" s="6">
        <v>0</v>
      </c>
      <c r="M2764" s="6">
        <v>0</v>
      </c>
      <c r="N2764" s="6"/>
      <c r="O2764" s="6">
        <v>0</v>
      </c>
      <c r="P2764" s="6">
        <v>53789459.66</v>
      </c>
      <c r="Q2764" s="6">
        <v>80520371.39</v>
      </c>
      <c r="R2764" s="6"/>
      <c r="S2764" s="6">
        <v>2757638392.6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410352719.22</v>
      </c>
      <c r="AA2764" s="6">
        <v>88962242.07</v>
      </c>
      <c r="AB2764" s="10">
        <f t="shared" si="180"/>
        <v>3306228214.97</v>
      </c>
      <c r="AC2764" s="10">
        <f t="shared" si="178"/>
        <v>3310742813.55</v>
      </c>
      <c r="AD2764" s="10">
        <f t="shared" si="182"/>
        <v>-4514598.57999992</v>
      </c>
      <c r="AE2764" s="12">
        <f>C2764/(1+0.13)/VLOOKUP(A2764,[1]选股结果!$A$2:$AX$3002,3,FALSE)</f>
        <v>0.975868876787332</v>
      </c>
      <c r="AF2764" s="12">
        <f>(S2764/(1+0.1)+Z2764)/(VLOOKUP(A2764,[1]选股结果!$A$2:$AY$3002,51,FALSE))</f>
        <v>1.08954747581292</v>
      </c>
      <c r="AG2764" s="16"/>
      <c r="AH2764" s="12">
        <f>AD2764/VLOOKUP(A2764,[1]选股结果!$A$2:$AX$3002,35,FALSE)</f>
        <v>-0.0204663584950813</v>
      </c>
      <c r="AI2764" s="10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S2764/(1+0.13)+Z2764)</f>
        <v>-173210071.903098</v>
      </c>
      <c r="AJ2764" s="10">
        <f t="shared" si="181"/>
        <v>168695473.323098</v>
      </c>
      <c r="AK2764" s="18">
        <f>AD2764-VLOOKUP(A2764,[2]选股结果!$A$2:$G$4900,7,FALSE)</f>
        <v>-4107629.72999992</v>
      </c>
    </row>
    <row r="2765" spans="1:37">
      <c r="A2765" s="5" t="s">
        <v>5563</v>
      </c>
      <c r="B2765" s="5" t="s">
        <v>5564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/>
      <c r="L2765" s="6">
        <v>0</v>
      </c>
      <c r="M2765" s="6">
        <v>0</v>
      </c>
      <c r="N2765" s="6"/>
      <c r="O2765" s="6">
        <v>0</v>
      </c>
      <c r="P2765" s="6">
        <v>76660310.47</v>
      </c>
      <c r="Q2765" s="6">
        <v>30699908.37</v>
      </c>
      <c r="R2765" s="6"/>
      <c r="S2765" s="6">
        <v>1586499770.81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288192164.85</v>
      </c>
      <c r="AA2765" s="6">
        <v>88642138.88</v>
      </c>
      <c r="AB2765" s="10">
        <f t="shared" si="180"/>
        <v>2247127478.8</v>
      </c>
      <c r="AC2765" s="10">
        <f t="shared" si="178"/>
        <v>2039994385.01</v>
      </c>
      <c r="AD2765" s="10">
        <f t="shared" si="182"/>
        <v>207133093.79</v>
      </c>
      <c r="AE2765" s="12">
        <f>C2765/(1+0.13)/VLOOKUP(A2765,[1]选股结果!$A$2:$AX$3002,3,FALSE)</f>
        <v>0.953536671042913</v>
      </c>
      <c r="AF2765" s="12">
        <f>(S2765/(1+0.1)+Z2765)/(VLOOKUP(A2765,[1]选股结果!$A$2:$AY$3002,51,FALSE))</f>
        <v>0.988562352998627</v>
      </c>
      <c r="AG2765" s="16"/>
      <c r="AH2765" s="12">
        <f>AD2765/VLOOKUP(A2765,[1]选股结果!$A$2:$AX$3002,35,FALSE)</f>
        <v>0.607500148309371</v>
      </c>
      <c r="AI2765" s="10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S2765/(1+0.13)+Z2765)</f>
        <v>58311863.2480531</v>
      </c>
      <c r="AJ2765" s="10">
        <f t="shared" si="181"/>
        <v>148821230.541947</v>
      </c>
      <c r="AK2765" s="18">
        <f>AD2765-VLOOKUP(A2765,[2]选股结果!$A$2:$G$4900,7,FALSE)</f>
        <v>207185152.48</v>
      </c>
    </row>
    <row r="2766" spans="1:37">
      <c r="A2766" s="5" t="s">
        <v>5565</v>
      </c>
      <c r="B2766" s="5" t="s">
        <v>5566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/>
      <c r="L2766" s="6">
        <v>0</v>
      </c>
      <c r="M2766" s="6">
        <v>0</v>
      </c>
      <c r="N2766" s="6"/>
      <c r="O2766" s="6">
        <v>0</v>
      </c>
      <c r="P2766" s="6">
        <v>50320881.04</v>
      </c>
      <c r="Q2766" s="6">
        <v>37035667.8</v>
      </c>
      <c r="R2766" s="6"/>
      <c r="S2766" s="6">
        <v>309224875.76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73359662.13</v>
      </c>
      <c r="AA2766" s="6">
        <v>84258740.83</v>
      </c>
      <c r="AB2766" s="10">
        <f t="shared" si="180"/>
        <v>346772367.92</v>
      </c>
      <c r="AC2766" s="10">
        <f t="shared" si="178"/>
        <v>517164159.76</v>
      </c>
      <c r="AD2766" s="10">
        <f t="shared" si="182"/>
        <v>-170391791.84</v>
      </c>
      <c r="AE2766" s="12">
        <f>C2766/(1+0.13)/VLOOKUP(A2766,[1]选股结果!$A$2:$AX$3002,3,FALSE)</f>
        <v>0.722996262394923</v>
      </c>
      <c r="AF2766" s="12">
        <f>(S2766/(1+0.1)+Z2766)/(VLOOKUP(A2766,[1]选股结果!$A$2:$AY$3002,51,FALSE))</f>
        <v>0.969948459764531</v>
      </c>
      <c r="AG2766" s="16"/>
      <c r="AH2766" s="12">
        <f>AD2766/VLOOKUP(A2766,[1]选股结果!$A$2:$AX$3002,35,FALSE)</f>
        <v>-15.6437703843373</v>
      </c>
      <c r="AI2766" s="10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S2766/(1+0.13)+Z2766)</f>
        <v>18445697.3190265</v>
      </c>
      <c r="AJ2766" s="10">
        <f t="shared" si="181"/>
        <v>-188837489.159027</v>
      </c>
      <c r="AK2766" s="18">
        <f>AD2766-VLOOKUP(A2766,[2]选股结果!$A$2:$G$4900,7,FALSE)</f>
        <v>-170391791.84</v>
      </c>
    </row>
    <row r="2767" spans="1:37">
      <c r="A2767" s="5" t="s">
        <v>5567</v>
      </c>
      <c r="B2767" s="5" t="s">
        <v>5568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/>
      <c r="L2767" s="6">
        <v>0</v>
      </c>
      <c r="M2767" s="6">
        <v>0</v>
      </c>
      <c r="N2767" s="6"/>
      <c r="O2767" s="6">
        <v>0</v>
      </c>
      <c r="P2767" s="6">
        <v>39327339.54</v>
      </c>
      <c r="Q2767" s="6">
        <v>68063061.57</v>
      </c>
      <c r="R2767" s="6"/>
      <c r="S2767" s="6">
        <v>91327076.63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86012491.3</v>
      </c>
      <c r="AA2767" s="6">
        <v>211800760.6</v>
      </c>
      <c r="AB2767" s="10">
        <f t="shared" si="180"/>
        <v>610975477.99</v>
      </c>
      <c r="AC2767" s="10">
        <f t="shared" si="178"/>
        <v>428467668.07</v>
      </c>
      <c r="AD2767" s="10">
        <f t="shared" si="182"/>
        <v>182507809.92</v>
      </c>
      <c r="AE2767" s="12">
        <f>C2767/(1+0.13)/VLOOKUP(A2767,[1]选股结果!$A$2:$AX$3002,3,FALSE)</f>
        <v>1.00148968039682</v>
      </c>
      <c r="AF2767" s="12">
        <f>(S2767/(1+0.1)+Z2767)/(VLOOKUP(A2767,[1]选股结果!$A$2:$AY$3002,51,FALSE))</f>
        <v>0.405050525307807</v>
      </c>
      <c r="AG2767" s="16"/>
      <c r="AH2767" s="12">
        <f>AD2767/VLOOKUP(A2767,[1]选股结果!$A$2:$AX$3002,35,FALSE)</f>
        <v>2.3932122582351</v>
      </c>
      <c r="AI2767" s="10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S2767/(1+0.13)+Z2767)</f>
        <v>250490595.59354</v>
      </c>
      <c r="AJ2767" s="10">
        <f t="shared" si="181"/>
        <v>-67982785.6735399</v>
      </c>
      <c r="AK2767" s="18">
        <f>AD2767-VLOOKUP(A2767,[2]选股结果!$A$2:$G$4900,7,FALSE)</f>
        <v>182543267.66</v>
      </c>
    </row>
    <row r="2768" spans="1:37">
      <c r="A2768" s="5" t="s">
        <v>5569</v>
      </c>
      <c r="B2768" s="5" t="s">
        <v>5570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/>
      <c r="L2768" s="6">
        <v>0</v>
      </c>
      <c r="M2768" s="6">
        <v>0</v>
      </c>
      <c r="N2768" s="6"/>
      <c r="O2768" s="6">
        <v>0</v>
      </c>
      <c r="P2768" s="6">
        <v>100743748.24</v>
      </c>
      <c r="Q2768" s="6">
        <v>58380696.63</v>
      </c>
      <c r="R2768" s="6"/>
      <c r="S2768" s="6">
        <v>8356967810.82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72393104.64</v>
      </c>
      <c r="AA2768" s="6">
        <v>74343551.84</v>
      </c>
      <c r="AB2768" s="10">
        <f t="shared" si="180"/>
        <v>8147870000.54</v>
      </c>
      <c r="AC2768" s="10">
        <f t="shared" si="178"/>
        <v>8604448215.54</v>
      </c>
      <c r="AD2768" s="10">
        <f t="shared" si="182"/>
        <v>-456578215.000001</v>
      </c>
      <c r="AE2768" s="12">
        <f>C2768/(1+0.13)/VLOOKUP(A2768,[1]选股结果!$A$2:$AX$3002,3,FALSE)</f>
        <v>0.8935184841479</v>
      </c>
      <c r="AF2768" s="12">
        <f>(S2768/(1+0.1)+Z2768)/(VLOOKUP(A2768,[1]选股结果!$A$2:$AY$3002,51,FALSE))</f>
        <v>0.995042773580858</v>
      </c>
      <c r="AG2768" s="16"/>
      <c r="AH2768" s="12">
        <f>AD2768/VLOOKUP(A2768,[1]选股结果!$A$2:$AX$3002,35,FALSE)</f>
        <v>-1.78378017399656</v>
      </c>
      <c r="AI2768" s="10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S2768/(1+0.13)+Z2768)</f>
        <v>239906267.50106</v>
      </c>
      <c r="AJ2768" s="10">
        <f t="shared" si="181"/>
        <v>-696484482.501061</v>
      </c>
      <c r="AK2768" s="18">
        <f>AD2768-VLOOKUP(A2768,[2]选股结果!$A$2:$G$4900,7,FALSE)</f>
        <v>-456578215.000001</v>
      </c>
    </row>
    <row r="2769" spans="1:37">
      <c r="A2769" s="5" t="s">
        <v>5571</v>
      </c>
      <c r="B2769" s="5" t="s">
        <v>5572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/>
      <c r="L2769" s="6">
        <v>0</v>
      </c>
      <c r="M2769" s="6">
        <v>0</v>
      </c>
      <c r="N2769" s="6"/>
      <c r="O2769" s="6">
        <v>0</v>
      </c>
      <c r="P2769" s="6">
        <v>184137482.89</v>
      </c>
      <c r="Q2769" s="6">
        <v>45588322.8</v>
      </c>
      <c r="R2769" s="6"/>
      <c r="S2769" s="6">
        <v>1586206761.99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514652643.89</v>
      </c>
      <c r="AA2769" s="6">
        <v>199767890.29</v>
      </c>
      <c r="AB2769" s="10">
        <f t="shared" si="180"/>
        <v>2502555937.48</v>
      </c>
      <c r="AC2769" s="10">
        <f t="shared" si="178"/>
        <v>2484764779.06</v>
      </c>
      <c r="AD2769" s="10">
        <f t="shared" si="182"/>
        <v>17791158.4200001</v>
      </c>
      <c r="AE2769" s="12">
        <f>C2769/(1+0.13)/VLOOKUP(A2769,[1]选股结果!$A$2:$AX$3002,3,FALSE)</f>
        <v>0.895271595251309</v>
      </c>
      <c r="AF2769" s="12">
        <f>(S2769/(1+0.1)+Z2769)/(VLOOKUP(A2769,[1]选股结果!$A$2:$AY$3002,51,FALSE))</f>
        <v>0.943099476228369</v>
      </c>
      <c r="AG2769" s="16"/>
      <c r="AH2769" s="12">
        <f>AD2769/VLOOKUP(A2769,[1]选股结果!$A$2:$AX$3002,35,FALSE)</f>
        <v>0.064843619537251</v>
      </c>
      <c r="AI2769" s="10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S2769/(1+0.13)+Z2769)</f>
        <v>156335487.618761</v>
      </c>
      <c r="AJ2769" s="10">
        <f t="shared" si="181"/>
        <v>-138544329.198761</v>
      </c>
      <c r="AK2769" s="18">
        <f>AD2769-VLOOKUP(A2769,[2]选股结果!$A$2:$G$4900,7,FALSE)</f>
        <v>13405766.0800001</v>
      </c>
    </row>
    <row r="2770" spans="1:37">
      <c r="A2770" s="5" t="s">
        <v>5573</v>
      </c>
      <c r="B2770" s="5" t="s">
        <v>5574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/>
      <c r="L2770" s="6">
        <v>0</v>
      </c>
      <c r="M2770" s="6">
        <v>0</v>
      </c>
      <c r="N2770" s="6"/>
      <c r="O2770" s="6">
        <v>0</v>
      </c>
      <c r="P2770" s="6">
        <v>940543139.66</v>
      </c>
      <c r="Q2770" s="6">
        <v>937936412.59</v>
      </c>
      <c r="R2770" s="6"/>
      <c r="S2770" s="6">
        <v>10823910282.56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701508446.98</v>
      </c>
      <c r="AA2770" s="6">
        <v>740302323.86</v>
      </c>
      <c r="AB2770" s="10">
        <f t="shared" si="180"/>
        <v>14184275844.87</v>
      </c>
      <c r="AC2770" s="10">
        <f t="shared" ref="AC2770:AC2833" si="183">S2770+T2770+U2770+V2770+W2770+X2770+Y2770+Z2770+AA2770+P2770</f>
        <v>13206264193.06</v>
      </c>
      <c r="AD2770" s="10">
        <f t="shared" si="182"/>
        <v>978011651.810001</v>
      </c>
      <c r="AE2770" s="12">
        <f>C2770/(1+0.13)/VLOOKUP(A2770,[1]选股结果!$A$2:$AX$3002,3,FALSE)</f>
        <v>0.964680207476672</v>
      </c>
      <c r="AF2770" s="12">
        <f>(S2770/(1+0.1)+Z2770)/(VLOOKUP(A2770,[1]选股结果!$A$2:$AY$3002,51,FALSE))</f>
        <v>0.965570904084511</v>
      </c>
      <c r="AG2770" s="16"/>
      <c r="AH2770" s="12">
        <f>AD2770/VLOOKUP(A2770,[1]选股结果!$A$2:$AX$3002,35,FALSE)</f>
        <v>0.921319337138115</v>
      </c>
      <c r="AI2770" s="10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S2770/(1+0.13)+Z2770)</f>
        <v>637109529.227701</v>
      </c>
      <c r="AJ2770" s="10">
        <f t="shared" si="181"/>
        <v>340902122.5823</v>
      </c>
      <c r="AK2770" s="18">
        <f>AD2770-VLOOKUP(A2770,[2]选股结果!$A$2:$G$4900,7,FALSE)</f>
        <v>982845514.260001</v>
      </c>
    </row>
    <row r="2771" spans="1:37">
      <c r="A2771" s="5" t="s">
        <v>5575</v>
      </c>
      <c r="B2771" s="5" t="s">
        <v>5576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/>
      <c r="L2771" s="6">
        <v>0</v>
      </c>
      <c r="M2771" s="6">
        <v>0</v>
      </c>
      <c r="N2771" s="6"/>
      <c r="O2771" s="6">
        <v>0</v>
      </c>
      <c r="P2771" s="6">
        <v>132063161.53</v>
      </c>
      <c r="Q2771" s="6">
        <v>25945450.34</v>
      </c>
      <c r="R2771" s="6"/>
      <c r="S2771" s="6">
        <v>840446627.1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221764740.75</v>
      </c>
      <c r="AA2771" s="6">
        <v>169397096.23</v>
      </c>
      <c r="AB2771" s="10">
        <f t="shared" si="180"/>
        <v>1225722516.91</v>
      </c>
      <c r="AC2771" s="10">
        <f t="shared" si="183"/>
        <v>1363671625.61</v>
      </c>
      <c r="AD2771" s="10">
        <f t="shared" si="182"/>
        <v>-137949108.7</v>
      </c>
      <c r="AE2771" s="12">
        <f>C2771/(1+0.13)/VLOOKUP(A2771,[1]选股结果!$A$2:$AX$3002,3,FALSE)</f>
        <v>0.977201198927915</v>
      </c>
      <c r="AF2771" s="12">
        <f>(S2771/(1+0.1)+Z2771)/(VLOOKUP(A2771,[1]选股结果!$A$2:$AY$3002,51,FALSE))</f>
        <v>1.00349893958077</v>
      </c>
      <c r="AG2771" s="16"/>
      <c r="AH2771" s="12">
        <f>AD2771/VLOOKUP(A2771,[1]选股结果!$A$2:$AX$3002,35,FALSE)</f>
        <v>-1.35523982066988</v>
      </c>
      <c r="AI2771" s="10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S2771/(1+0.13)+Z2771)</f>
        <v>16847058.350354</v>
      </c>
      <c r="AJ2771" s="10">
        <f t="shared" si="181"/>
        <v>-154796167.050354</v>
      </c>
      <c r="AK2771" s="18">
        <f>AD2771-VLOOKUP(A2771,[2]选股结果!$A$2:$G$4900,7,FALSE)</f>
        <v>-137806084.75</v>
      </c>
    </row>
    <row r="2772" spans="1:37">
      <c r="A2772" s="5" t="s">
        <v>5577</v>
      </c>
      <c r="B2772" s="5" t="s">
        <v>5578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/>
      <c r="L2772" s="6">
        <v>0</v>
      </c>
      <c r="M2772" s="6">
        <v>0</v>
      </c>
      <c r="N2772" s="6"/>
      <c r="O2772" s="6">
        <v>0</v>
      </c>
      <c r="P2772" s="6">
        <v>101155024.24</v>
      </c>
      <c r="Q2772" s="6">
        <v>20390833.42</v>
      </c>
      <c r="R2772" s="6"/>
      <c r="S2772" s="6">
        <v>1262521977.13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382268783.33</v>
      </c>
      <c r="AA2772" s="6">
        <v>161042178.64</v>
      </c>
      <c r="AB2772" s="10">
        <f t="shared" si="180"/>
        <v>1951121501.51</v>
      </c>
      <c r="AC2772" s="10">
        <f t="shared" si="183"/>
        <v>1906987963.34</v>
      </c>
      <c r="AD2772" s="10">
        <f t="shared" si="182"/>
        <v>44133538.1700001</v>
      </c>
      <c r="AE2772" s="12">
        <f>C2772/(1+0.13)/VLOOKUP(A2772,[1]选股结果!$A$2:$AX$3002,3,FALSE)</f>
        <v>0.862822230176618</v>
      </c>
      <c r="AF2772" s="12">
        <f>(S2772/(1+0.1)+Z2772)/(VLOOKUP(A2772,[1]选股结果!$A$2:$AY$3002,51,FALSE))</f>
        <v>0.899542074387758</v>
      </c>
      <c r="AG2772" s="16"/>
      <c r="AH2772" s="12">
        <f>AD2772/VLOOKUP(A2772,[1]选股结果!$A$2:$AX$3002,35,FALSE)</f>
        <v>0.211521334233386</v>
      </c>
      <c r="AI2772" s="10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S2772/(1+0.13)+Z2772)</f>
        <v>201338367.674248</v>
      </c>
      <c r="AJ2772" s="10">
        <f t="shared" si="181"/>
        <v>-157204829.504248</v>
      </c>
      <c r="AK2772" s="18">
        <f>AD2772-VLOOKUP(A2772,[2]选股结果!$A$2:$G$4900,7,FALSE)</f>
        <v>44659768.6800001</v>
      </c>
    </row>
    <row r="2773" spans="1:37">
      <c r="A2773" s="5" t="s">
        <v>5579</v>
      </c>
      <c r="B2773" s="5" t="s">
        <v>5580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/>
      <c r="L2773" s="6">
        <v>0</v>
      </c>
      <c r="M2773" s="6">
        <v>0</v>
      </c>
      <c r="N2773" s="6"/>
      <c r="O2773" s="6">
        <v>0</v>
      </c>
      <c r="P2773" s="6">
        <v>47196086.95</v>
      </c>
      <c r="Q2773" s="6">
        <v>55459983.79</v>
      </c>
      <c r="R2773" s="6"/>
      <c r="S2773" s="6">
        <v>557504857.67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161092554.08</v>
      </c>
      <c r="AA2773" s="6">
        <v>79515720.32</v>
      </c>
      <c r="AB2773" s="10">
        <f t="shared" si="180"/>
        <v>800743964.86</v>
      </c>
      <c r="AC2773" s="10">
        <f t="shared" si="183"/>
        <v>845309219.02</v>
      </c>
      <c r="AD2773" s="10">
        <f t="shared" si="182"/>
        <v>-44565254.16</v>
      </c>
      <c r="AE2773" s="12">
        <f>C2773/(1+0.13)/VLOOKUP(A2773,[1]选股结果!$A$2:$AX$3002,3,FALSE)</f>
        <v>0.841475341111666</v>
      </c>
      <c r="AF2773" s="12">
        <f>(S2773/(1+0.1)+Z2773)/(VLOOKUP(A2773,[1]选股结果!$A$2:$AY$3002,51,FALSE))</f>
        <v>1.0459913191548</v>
      </c>
      <c r="AG2773" s="16"/>
      <c r="AH2773" s="12">
        <f>AD2773/VLOOKUP(A2773,[1]选股结果!$A$2:$AX$3002,35,FALSE)</f>
        <v>-0.430288168558133</v>
      </c>
      <c r="AI2773" s="10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S2773/(1+0.13)+Z2773)</f>
        <v>-15912175.111416</v>
      </c>
      <c r="AJ2773" s="10">
        <f t="shared" si="181"/>
        <v>-28653079.048584</v>
      </c>
      <c r="AK2773" s="18">
        <f>AD2773-VLOOKUP(A2773,[2]选股结果!$A$2:$G$4900,7,FALSE)</f>
        <v>-43545782.84</v>
      </c>
    </row>
    <row r="2774" spans="1:37">
      <c r="A2774" s="5" t="s">
        <v>5581</v>
      </c>
      <c r="B2774" s="5" t="s">
        <v>5582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/>
      <c r="L2774" s="6">
        <v>0</v>
      </c>
      <c r="M2774" s="6">
        <v>0</v>
      </c>
      <c r="N2774" s="6"/>
      <c r="O2774" s="6">
        <v>0</v>
      </c>
      <c r="P2774" s="6">
        <v>132630264.23</v>
      </c>
      <c r="Q2774" s="6">
        <v>46914549.19</v>
      </c>
      <c r="R2774" s="6"/>
      <c r="S2774" s="6">
        <v>1395913646.34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168819284.74</v>
      </c>
      <c r="AA2774" s="6">
        <v>247949117.42</v>
      </c>
      <c r="AB2774" s="10">
        <f t="shared" si="180"/>
        <v>1950680021.98</v>
      </c>
      <c r="AC2774" s="10">
        <f t="shared" si="183"/>
        <v>1945312312.73</v>
      </c>
      <c r="AD2774" s="10">
        <f t="shared" si="182"/>
        <v>5367709.25</v>
      </c>
      <c r="AE2774" s="12">
        <f>C2774/(1+0.13)/VLOOKUP(A2774,[1]选股结果!$A$2:$AX$3002,3,FALSE)</f>
        <v>0.727661231083708</v>
      </c>
      <c r="AF2774" s="12">
        <f>(S2774/(1+0.1)+Z2774)/(VLOOKUP(A2774,[1]选股结果!$A$2:$AY$3002,51,FALSE))</f>
        <v>0.698621038851163</v>
      </c>
      <c r="AG2774" s="16"/>
      <c r="AH2774" s="12">
        <f>AD2774/VLOOKUP(A2774,[1]选股结果!$A$2:$AX$3002,35,FALSE)</f>
        <v>0.0253326656791808</v>
      </c>
      <c r="AI2774" s="10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S2774/(1+0.13)+Z2774)</f>
        <v>653958518.499646</v>
      </c>
      <c r="AJ2774" s="10">
        <f t="shared" si="181"/>
        <v>-648590809.249646</v>
      </c>
      <c r="AK2774" s="18">
        <f>AD2774-VLOOKUP(A2774,[2]选股结果!$A$2:$G$4900,7,FALSE)</f>
        <v>5367709.25</v>
      </c>
    </row>
    <row r="2775" spans="1:37">
      <c r="A2775" s="5" t="s">
        <v>5583</v>
      </c>
      <c r="B2775" s="5" t="s">
        <v>5584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/>
      <c r="L2775" s="6">
        <v>0</v>
      </c>
      <c r="M2775" s="6">
        <v>0</v>
      </c>
      <c r="N2775" s="6"/>
      <c r="O2775" s="6">
        <v>0</v>
      </c>
      <c r="P2775" s="6">
        <v>30960117.1</v>
      </c>
      <c r="Q2775" s="6">
        <v>11686838.74</v>
      </c>
      <c r="R2775" s="6"/>
      <c r="S2775" s="6">
        <v>478458773.46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122274598.63</v>
      </c>
      <c r="AA2775" s="6">
        <v>62954150.73</v>
      </c>
      <c r="AB2775" s="10">
        <f t="shared" si="180"/>
        <v>697828661.39</v>
      </c>
      <c r="AC2775" s="10">
        <f t="shared" si="183"/>
        <v>694647639.92</v>
      </c>
      <c r="AD2775" s="10">
        <f t="shared" si="182"/>
        <v>3181021.47000003</v>
      </c>
      <c r="AE2775" s="12">
        <f>C2775/(1+0.13)/VLOOKUP(A2775,[1]选股结果!$A$2:$AX$3002,3,FALSE)</f>
        <v>0.838851147742754</v>
      </c>
      <c r="AF2775" s="12">
        <f>(S2775/(1+0.1)+Z2775)/(VLOOKUP(A2775,[1]选股结果!$A$2:$AY$3002,51,FALSE))</f>
        <v>0.8730425134815</v>
      </c>
      <c r="AG2775" s="16"/>
      <c r="AH2775" s="12">
        <f>AD2775/VLOOKUP(A2775,[1]选股结果!$A$2:$AX$3002,35,FALSE)</f>
        <v>0.0460119184563699</v>
      </c>
      <c r="AI2775" s="10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S2775/(1+0.13)+Z2775)</f>
        <v>92580872.4500886</v>
      </c>
      <c r="AJ2775" s="10">
        <f t="shared" si="181"/>
        <v>-89399850.9800886</v>
      </c>
      <c r="AK2775" s="18">
        <f>AD2775-VLOOKUP(A2775,[2]选股结果!$A$2:$G$4900,7,FALSE)</f>
        <v>3506837.54000003</v>
      </c>
    </row>
    <row r="2776" spans="1:37">
      <c r="A2776" s="5" t="s">
        <v>5585</v>
      </c>
      <c r="B2776" s="5" t="s">
        <v>5586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/>
      <c r="L2776" s="6">
        <v>0</v>
      </c>
      <c r="M2776" s="6">
        <v>0</v>
      </c>
      <c r="N2776" s="6"/>
      <c r="O2776" s="6">
        <v>0</v>
      </c>
      <c r="P2776" s="6">
        <v>39246007.59</v>
      </c>
      <c r="Q2776" s="6">
        <v>201784376.81</v>
      </c>
      <c r="R2776" s="6"/>
      <c r="S2776" s="6">
        <v>286208498.32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217015763.07</v>
      </c>
      <c r="AA2776" s="6">
        <v>229597670.86</v>
      </c>
      <c r="AB2776" s="10">
        <f t="shared" si="180"/>
        <v>750904424.07</v>
      </c>
      <c r="AC2776" s="10">
        <f t="shared" si="183"/>
        <v>772067939.84</v>
      </c>
      <c r="AD2776" s="10">
        <f t="shared" si="182"/>
        <v>-21163515.7700001</v>
      </c>
      <c r="AE2776" s="12">
        <f>C2776/(1+0.13)/VLOOKUP(A2776,[1]选股结果!$A$2:$AX$3002,3,FALSE)</f>
        <v>0.944882380073058</v>
      </c>
      <c r="AF2776" s="12">
        <f>(S2776/(1+0.1)+Z2776)/(VLOOKUP(A2776,[1]选股结果!$A$2:$AY$3002,51,FALSE))</f>
        <v>1.031157273408</v>
      </c>
      <c r="AG2776" s="16"/>
      <c r="AH2776" s="12">
        <f>AD2776/VLOOKUP(A2776,[1]选股结果!$A$2:$AX$3002,35,FALSE)</f>
        <v>-0.932222735203624</v>
      </c>
      <c r="AI2776" s="10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S2776/(1+0.13)+Z2776)</f>
        <v>-7511467.67035401</v>
      </c>
      <c r="AJ2776" s="10">
        <f t="shared" si="181"/>
        <v>-13652048.0996461</v>
      </c>
      <c r="AK2776" s="18">
        <f>AD2776-VLOOKUP(A2776,[2]选股结果!$A$2:$G$4900,7,FALSE)</f>
        <v>-21086882.9800001</v>
      </c>
    </row>
    <row r="2777" spans="1:37">
      <c r="A2777" s="5" t="s">
        <v>5587</v>
      </c>
      <c r="B2777" s="5" t="s">
        <v>5588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/>
      <c r="L2777" s="6">
        <v>0</v>
      </c>
      <c r="M2777" s="6">
        <v>0</v>
      </c>
      <c r="N2777" s="6"/>
      <c r="O2777" s="6">
        <v>0</v>
      </c>
      <c r="P2777" s="6">
        <v>42602801.88</v>
      </c>
      <c r="Q2777" s="6">
        <v>22868213.8</v>
      </c>
      <c r="R2777" s="6"/>
      <c r="S2777" s="6">
        <v>393831445.67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62981341.62</v>
      </c>
      <c r="AA2777" s="6">
        <v>33134084.26</v>
      </c>
      <c r="AB2777" s="10">
        <f t="shared" si="180"/>
        <v>515348230.09</v>
      </c>
      <c r="AC2777" s="10">
        <f t="shared" si="183"/>
        <v>532549673.43</v>
      </c>
      <c r="AD2777" s="10">
        <f t="shared" si="182"/>
        <v>-17201443.34</v>
      </c>
      <c r="AE2777" s="12">
        <f>C2777/(1+0.13)/VLOOKUP(A2777,[1]选股结果!$A$2:$AX$3002,3,FALSE)</f>
        <v>0.839358067321834</v>
      </c>
      <c r="AF2777" s="12">
        <f>(S2777/(1+0.1)+Z2777)/(VLOOKUP(A2777,[1]选股结果!$A$2:$AY$3002,51,FALSE))</f>
        <v>0.962287680117411</v>
      </c>
      <c r="AG2777" s="16"/>
      <c r="AH2777" s="12">
        <f>AD2777/VLOOKUP(A2777,[1]选股结果!$A$2:$AX$3002,35,FALSE)</f>
        <v>-0.248454702638462</v>
      </c>
      <c r="AI2777" s="10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S2777/(1+0.13)+Z2777)</f>
        <v>26004679.0722123</v>
      </c>
      <c r="AJ2777" s="10">
        <f t="shared" si="181"/>
        <v>-43206122.4122123</v>
      </c>
      <c r="AK2777" s="18">
        <f>AD2777-VLOOKUP(A2777,[2]选股结果!$A$2:$G$4900,7,FALSE)</f>
        <v>-17593032.68</v>
      </c>
    </row>
    <row r="2778" spans="1:37">
      <c r="A2778" s="5" t="s">
        <v>5589</v>
      </c>
      <c r="B2778" s="5" t="s">
        <v>5590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/>
      <c r="L2778" s="6">
        <v>0</v>
      </c>
      <c r="M2778" s="6">
        <v>0</v>
      </c>
      <c r="N2778" s="6"/>
      <c r="O2778" s="6">
        <v>0</v>
      </c>
      <c r="P2778" s="6">
        <v>84498966.67</v>
      </c>
      <c r="Q2778" s="6">
        <v>41367425.31</v>
      </c>
      <c r="R2778" s="6"/>
      <c r="S2778" s="6">
        <v>1321780597.93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232336338.09</v>
      </c>
      <c r="AA2778" s="6">
        <v>93396440.12</v>
      </c>
      <c r="AB2778" s="10">
        <f t="shared" si="180"/>
        <v>1900006366.53</v>
      </c>
      <c r="AC2778" s="10">
        <f t="shared" si="183"/>
        <v>1732012342.81</v>
      </c>
      <c r="AD2778" s="10">
        <f t="shared" si="182"/>
        <v>167994023.72</v>
      </c>
      <c r="AE2778" s="12">
        <f>C2778/(1+0.13)/VLOOKUP(A2778,[1]选股结果!$A$2:$AX$3002,3,FALSE)</f>
        <v>0.728283939796284</v>
      </c>
      <c r="AF2778" s="12">
        <f>(S2778/(1+0.1)+Z2778)/(VLOOKUP(A2778,[1]选股结果!$A$2:$AY$3002,51,FALSE))</f>
        <v>0.757758317816871</v>
      </c>
      <c r="AG2778" s="16"/>
      <c r="AH2778" s="12">
        <f>AD2778/VLOOKUP(A2778,[1]选股结果!$A$2:$AX$3002,35,FALSE)</f>
        <v>0.493049142073031</v>
      </c>
      <c r="AI2778" s="10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S2778/(1+0.13)+Z2778)</f>
        <v>490310981.279115</v>
      </c>
      <c r="AJ2778" s="10">
        <f t="shared" si="181"/>
        <v>-322316957.559115</v>
      </c>
      <c r="AK2778" s="18">
        <f>AD2778-VLOOKUP(A2778,[2]选股结果!$A$2:$G$4900,7,FALSE)</f>
        <v>167430107</v>
      </c>
    </row>
    <row r="2779" spans="1:37">
      <c r="A2779" s="5" t="s">
        <v>5591</v>
      </c>
      <c r="B2779" s="5" t="s">
        <v>5592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/>
      <c r="L2779" s="6">
        <v>0</v>
      </c>
      <c r="M2779" s="6">
        <v>0</v>
      </c>
      <c r="N2779" s="6"/>
      <c r="O2779" s="6">
        <v>0</v>
      </c>
      <c r="P2779" s="6">
        <v>249859582.37</v>
      </c>
      <c r="Q2779" s="6">
        <v>118612627.24</v>
      </c>
      <c r="R2779" s="6"/>
      <c r="S2779" s="6">
        <v>1581474194.88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454058867.44</v>
      </c>
      <c r="AA2779" s="6">
        <v>360018079.08</v>
      </c>
      <c r="AB2779" s="10">
        <f t="shared" si="180"/>
        <v>2753501692.84</v>
      </c>
      <c r="AC2779" s="10">
        <f t="shared" si="183"/>
        <v>2645410723.77</v>
      </c>
      <c r="AD2779" s="10">
        <f t="shared" si="182"/>
        <v>108090969.07</v>
      </c>
      <c r="AE2779" s="12">
        <f>C2779/(1+0.13)/VLOOKUP(A2779,[1]选股结果!$A$2:$AX$3002,3,FALSE)</f>
        <v>0.721352969655191</v>
      </c>
      <c r="AF2779" s="12">
        <f>(S2779/(1+0.1)+Z2779)/(VLOOKUP(A2779,[1]选股结果!$A$2:$AY$3002,51,FALSE))</f>
        <v>0.694116220487704</v>
      </c>
      <c r="AG2779" s="16"/>
      <c r="AH2779" s="12">
        <f>AD2779/VLOOKUP(A2779,[1]选股结果!$A$2:$AX$3002,35,FALSE)</f>
        <v>0.282491389048787</v>
      </c>
      <c r="AI2779" s="10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S2779/(1+0.13)+Z2779)</f>
        <v>871832859.765486</v>
      </c>
      <c r="AJ2779" s="10">
        <f t="shared" si="181"/>
        <v>-763741890.695487</v>
      </c>
      <c r="AK2779" s="18">
        <f>AD2779-VLOOKUP(A2779,[2]选股结果!$A$2:$G$4900,7,FALSE)</f>
        <v>107812290.74</v>
      </c>
    </row>
    <row r="2780" spans="1:37">
      <c r="A2780" s="5" t="s">
        <v>5593</v>
      </c>
      <c r="B2780" s="5" t="s">
        <v>5594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/>
      <c r="L2780" s="6">
        <v>0</v>
      </c>
      <c r="M2780" s="6">
        <v>0</v>
      </c>
      <c r="N2780" s="6"/>
      <c r="O2780" s="6">
        <v>0</v>
      </c>
      <c r="P2780" s="6">
        <v>31788258.83</v>
      </c>
      <c r="Q2780" s="6">
        <v>20483716.38</v>
      </c>
      <c r="R2780" s="6"/>
      <c r="S2780" s="6">
        <v>252424765.95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91261149.38</v>
      </c>
      <c r="AA2780" s="6">
        <v>23132342.43</v>
      </c>
      <c r="AB2780" s="10">
        <f t="shared" si="180"/>
        <v>482432089.6</v>
      </c>
      <c r="AC2780" s="10">
        <f t="shared" si="183"/>
        <v>398606516.59</v>
      </c>
      <c r="AD2780" s="10">
        <f t="shared" si="182"/>
        <v>83825573.01</v>
      </c>
      <c r="AE2780" s="12">
        <f>C2780/(1+0.13)/VLOOKUP(A2780,[1]选股结果!$A$2:$AX$3002,3,FALSE)</f>
        <v>0.830043009690843</v>
      </c>
      <c r="AF2780" s="12">
        <f>(S2780/(1+0.1)+Z2780)/(VLOOKUP(A2780,[1]选股结果!$A$2:$AY$3002,51,FALSE))</f>
        <v>0.727786274959762</v>
      </c>
      <c r="AG2780" s="16"/>
      <c r="AH2780" s="12">
        <f>AD2780/VLOOKUP(A2780,[1]选股结果!$A$2:$AX$3002,35,FALSE)</f>
        <v>2.15191703311417</v>
      </c>
      <c r="AI2780" s="10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S2780/(1+0.13)+Z2780)</f>
        <v>126057946.471681</v>
      </c>
      <c r="AJ2780" s="10">
        <f t="shared" si="181"/>
        <v>-42232373.4616813</v>
      </c>
      <c r="AK2780" s="18">
        <f>AD2780-VLOOKUP(A2780,[2]选股结果!$A$2:$G$4900,7,FALSE)</f>
        <v>83186092.75</v>
      </c>
    </row>
    <row r="2781" spans="1:37">
      <c r="A2781" s="5" t="s">
        <v>5595</v>
      </c>
      <c r="B2781" s="5" t="s">
        <v>5596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/>
      <c r="L2781" s="6">
        <v>0</v>
      </c>
      <c r="M2781" s="6">
        <v>0</v>
      </c>
      <c r="N2781" s="6"/>
      <c r="O2781" s="6">
        <v>0</v>
      </c>
      <c r="P2781" s="6">
        <v>27890178.53</v>
      </c>
      <c r="Q2781" s="6">
        <v>36001344.3</v>
      </c>
      <c r="R2781" s="6"/>
      <c r="S2781" s="6">
        <v>482720139.08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118652897.48</v>
      </c>
      <c r="AA2781" s="6">
        <v>92631316.14</v>
      </c>
      <c r="AB2781" s="10">
        <f t="shared" si="180"/>
        <v>688511706.15</v>
      </c>
      <c r="AC2781" s="10">
        <f t="shared" si="183"/>
        <v>721894531.23</v>
      </c>
      <c r="AD2781" s="10">
        <f t="shared" si="182"/>
        <v>-33382825.0799999</v>
      </c>
      <c r="AE2781" s="12">
        <f>C2781/(1+0.13)/VLOOKUP(A2781,[1]选股结果!$A$2:$AX$3002,3,FALSE)</f>
        <v>0.929942414457016</v>
      </c>
      <c r="AF2781" s="12">
        <f>(S2781/(1+0.1)+Z2781)/(VLOOKUP(A2781,[1]选股结果!$A$2:$AY$3002,51,FALSE))</f>
        <v>0.98560185825583</v>
      </c>
      <c r="AG2781" s="16"/>
      <c r="AH2781" s="12">
        <f>AD2781/VLOOKUP(A2781,[1]选股结果!$A$2:$AX$3002,35,FALSE)</f>
        <v>-0.766613603881068</v>
      </c>
      <c r="AI2781" s="10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S2781/(1+0.13)+Z2781)</f>
        <v>19794596.9923893</v>
      </c>
      <c r="AJ2781" s="10">
        <f t="shared" si="181"/>
        <v>-53177422.0723892</v>
      </c>
      <c r="AK2781" s="18">
        <f>AD2781-VLOOKUP(A2781,[2]选股结果!$A$2:$G$4900,7,FALSE)</f>
        <v>-33382825.0799999</v>
      </c>
    </row>
    <row r="2782" spans="1:37">
      <c r="A2782" s="5" t="s">
        <v>5597</v>
      </c>
      <c r="B2782" s="5" t="s">
        <v>5598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/>
      <c r="L2782" s="6">
        <v>0</v>
      </c>
      <c r="M2782" s="6">
        <v>0</v>
      </c>
      <c r="N2782" s="6"/>
      <c r="O2782" s="6">
        <v>0</v>
      </c>
      <c r="P2782" s="6">
        <v>412072870.79</v>
      </c>
      <c r="Q2782" s="6">
        <v>80201116.67</v>
      </c>
      <c r="R2782" s="6"/>
      <c r="S2782" s="6">
        <v>877189268.29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222519136.48</v>
      </c>
      <c r="AA2782" s="6">
        <v>194506174.28</v>
      </c>
      <c r="AB2782" s="10">
        <f t="shared" si="180"/>
        <v>1619400869.33</v>
      </c>
      <c r="AC2782" s="10">
        <f t="shared" si="183"/>
        <v>1706287449.84</v>
      </c>
      <c r="AD2782" s="10">
        <f t="shared" si="182"/>
        <v>-86886580.5099998</v>
      </c>
      <c r="AE2782" s="12">
        <f>C2782/(1+0.13)/VLOOKUP(A2782,[1]选股结果!$A$2:$AX$3002,3,FALSE)</f>
        <v>1.01572270166433</v>
      </c>
      <c r="AF2782" s="12">
        <f>(S2782/(1+0.1)+Z2782)/(VLOOKUP(A2782,[1]选股结果!$A$2:$AY$3002,51,FALSE))</f>
        <v>0.97411481705965</v>
      </c>
      <c r="AG2782" s="16"/>
      <c r="AH2782" s="12">
        <f>AD2782/VLOOKUP(A2782,[1]选股结果!$A$2:$AX$3002,35,FALSE)</f>
        <v>-0.375522094065334</v>
      </c>
      <c r="AI2782" s="10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S2782/(1+0.13)+Z2782)</f>
        <v>48274633.3177875</v>
      </c>
      <c r="AJ2782" s="10">
        <f t="shared" si="181"/>
        <v>-135161213.827787</v>
      </c>
      <c r="AK2782" s="18">
        <f>AD2782-VLOOKUP(A2782,[2]选股结果!$A$2:$G$4900,7,FALSE)</f>
        <v>-86835473.9399998</v>
      </c>
    </row>
    <row r="2783" spans="1:37">
      <c r="A2783" s="5" t="s">
        <v>5599</v>
      </c>
      <c r="B2783" s="5" t="s">
        <v>5600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/>
      <c r="L2783" s="6">
        <v>0</v>
      </c>
      <c r="M2783" s="6">
        <v>0</v>
      </c>
      <c r="N2783" s="6"/>
      <c r="O2783" s="6">
        <v>0</v>
      </c>
      <c r="P2783" s="6">
        <v>34919159.59</v>
      </c>
      <c r="Q2783" s="6">
        <v>49615005.48</v>
      </c>
      <c r="R2783" s="6"/>
      <c r="S2783" s="6">
        <v>1989803638.24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396936958.35</v>
      </c>
      <c r="AA2783" s="6">
        <v>108631593.57</v>
      </c>
      <c r="AB2783" s="10">
        <f t="shared" ref="AB2783:AB2846" si="184">C2783+D2783+E2783+F2783+G2783+H2783+I2783+J2783+L2783+M2783+O2783+Q2783</f>
        <v>2528958598.73</v>
      </c>
      <c r="AC2783" s="10">
        <f t="shared" si="183"/>
        <v>2530291349.75</v>
      </c>
      <c r="AD2783" s="10">
        <f t="shared" si="182"/>
        <v>-1332751.02000046</v>
      </c>
      <c r="AE2783" s="12">
        <f>C2783/(1+0.13)/VLOOKUP(A2783,[1]选股结果!$A$2:$AX$3002,3,FALSE)</f>
        <v>0.841081323752867</v>
      </c>
      <c r="AF2783" s="12">
        <f>(S2783/(1+0.1)+Z2783)/(VLOOKUP(A2783,[1]选股结果!$A$2:$AY$3002,51,FALSE))</f>
        <v>0.908652296664813</v>
      </c>
      <c r="AG2783" s="16"/>
      <c r="AH2783" s="12">
        <f>AD2783/VLOOKUP(A2783,[1]选股结果!$A$2:$AX$3002,35,FALSE)</f>
        <v>-0.00900976225276432</v>
      </c>
      <c r="AI2783" s="10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S2783/(1+0.13)+Z2783)</f>
        <v>269780414.396371</v>
      </c>
      <c r="AJ2783" s="10">
        <f t="shared" si="181"/>
        <v>-271113165.416372</v>
      </c>
      <c r="AK2783" s="18">
        <f>AD2783-VLOOKUP(A2783,[2]选股结果!$A$2:$G$4900,7,FALSE)</f>
        <v>-7455422.52000046</v>
      </c>
    </row>
    <row r="2784" spans="1:37">
      <c r="A2784" s="5" t="s">
        <v>5601</v>
      </c>
      <c r="B2784" s="5" t="s">
        <v>5602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/>
      <c r="L2784" s="6">
        <v>0</v>
      </c>
      <c r="M2784" s="6">
        <v>0</v>
      </c>
      <c r="N2784" s="6"/>
      <c r="O2784" s="6">
        <v>0</v>
      </c>
      <c r="P2784" s="6">
        <v>11480248.18</v>
      </c>
      <c r="Q2784" s="6">
        <v>20598905.99</v>
      </c>
      <c r="R2784" s="6"/>
      <c r="S2784" s="6">
        <v>238153862.32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68145614.2</v>
      </c>
      <c r="AA2784" s="6">
        <v>18130565.2</v>
      </c>
      <c r="AB2784" s="10">
        <f t="shared" si="184"/>
        <v>417284881.54</v>
      </c>
      <c r="AC2784" s="10">
        <f t="shared" si="183"/>
        <v>335910289.9</v>
      </c>
      <c r="AD2784" s="10">
        <f t="shared" si="182"/>
        <v>81374591.64</v>
      </c>
      <c r="AE2784" s="12">
        <f>C2784/(1+0.13)/VLOOKUP(A2784,[1]选股结果!$A$2:$AX$3002,3,FALSE)</f>
        <v>0.99781909365489</v>
      </c>
      <c r="AF2784" s="12">
        <f>(S2784/(1+0.1)+Z2784)/(VLOOKUP(A2784,[1]选股结果!$A$2:$AY$3002,51,FALSE))</f>
        <v>0.802076153234232</v>
      </c>
      <c r="AG2784" s="16"/>
      <c r="AH2784" s="12">
        <f>AD2784/VLOOKUP(A2784,[1]选股结果!$A$2:$AX$3002,35,FALSE)</f>
        <v>-4.32401371770333</v>
      </c>
      <c r="AI2784" s="10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S2784/(1+0.13)+Z2784)</f>
        <v>75989153.6183186</v>
      </c>
      <c r="AJ2784" s="10">
        <f t="shared" si="181"/>
        <v>5385438.02168149</v>
      </c>
      <c r="AK2784" s="18">
        <f>AD2784-VLOOKUP(A2784,[2]选股结果!$A$2:$G$4900,7,FALSE)</f>
        <v>81374591.64</v>
      </c>
    </row>
    <row r="2785" spans="1:37">
      <c r="A2785" s="5" t="s">
        <v>5603</v>
      </c>
      <c r="B2785" s="5" t="s">
        <v>5604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/>
      <c r="L2785" s="6">
        <v>0</v>
      </c>
      <c r="M2785" s="6">
        <v>0</v>
      </c>
      <c r="N2785" s="6"/>
      <c r="O2785" s="6">
        <v>0</v>
      </c>
      <c r="P2785" s="6">
        <v>65007511.53</v>
      </c>
      <c r="Q2785" s="6">
        <v>19627934.03</v>
      </c>
      <c r="R2785" s="6"/>
      <c r="S2785" s="6">
        <v>591813421.21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187005265.2</v>
      </c>
      <c r="AA2785" s="6">
        <v>54711637.65</v>
      </c>
      <c r="AB2785" s="10">
        <f t="shared" si="184"/>
        <v>1009022330.51</v>
      </c>
      <c r="AC2785" s="10">
        <f t="shared" si="183"/>
        <v>898537835.59</v>
      </c>
      <c r="AD2785" s="10">
        <f t="shared" si="182"/>
        <v>110484494.92</v>
      </c>
      <c r="AE2785" s="12">
        <f>C2785/(1+0.13)/VLOOKUP(A2785,[1]选股结果!$A$2:$AX$3002,3,FALSE)</f>
        <v>0.686114634625555</v>
      </c>
      <c r="AF2785" s="12">
        <f>(S2785/(1+0.1)+Z2785)/(VLOOKUP(A2785,[1]选股结果!$A$2:$AY$3002,51,FALSE))</f>
        <v>0.653151106419654</v>
      </c>
      <c r="AG2785" s="16"/>
      <c r="AH2785" s="12">
        <f>AD2785/VLOOKUP(A2785,[1]选股结果!$A$2:$AX$3002,35,FALSE)</f>
        <v>0.778071890179422</v>
      </c>
      <c r="AI2785" s="10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S2785/(1+0.13)+Z2785)</f>
        <v>399296263.383717</v>
      </c>
      <c r="AJ2785" s="10">
        <f t="shared" si="181"/>
        <v>-288811768.463717</v>
      </c>
      <c r="AK2785" s="18">
        <f>AD2785-VLOOKUP(A2785,[2]选股结果!$A$2:$G$4900,7,FALSE)</f>
        <v>110901033.54</v>
      </c>
    </row>
    <row r="2786" spans="1:37">
      <c r="A2786" s="5" t="s">
        <v>5605</v>
      </c>
      <c r="B2786" s="5" t="s">
        <v>5606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/>
      <c r="L2786" s="6">
        <v>0</v>
      </c>
      <c r="M2786" s="6">
        <v>0</v>
      </c>
      <c r="N2786" s="6"/>
      <c r="O2786" s="6">
        <v>0</v>
      </c>
      <c r="P2786" s="6">
        <v>169635936.63</v>
      </c>
      <c r="Q2786" s="6">
        <v>69852576.43</v>
      </c>
      <c r="R2786" s="6"/>
      <c r="S2786" s="6">
        <v>1730816226.06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2595149956.81</v>
      </c>
      <c r="AA2786" s="6">
        <v>111647864.39</v>
      </c>
      <c r="AB2786" s="10">
        <f t="shared" si="184"/>
        <v>3374970247.66</v>
      </c>
      <c r="AC2786" s="10">
        <f t="shared" si="183"/>
        <v>4607249983.89</v>
      </c>
      <c r="AD2786" s="10">
        <f t="shared" si="182"/>
        <v>-1232279736.23</v>
      </c>
      <c r="AE2786" s="12">
        <f>C2786/(1+0.13)/VLOOKUP(A2786,[1]选股结果!$A$2:$AX$3002,3,FALSE)</f>
        <v>0.740519708291386</v>
      </c>
      <c r="AF2786" s="12">
        <f>(S2786/(1+0.1)+Z2786)/(VLOOKUP(A2786,[1]选股结果!$A$2:$AY$3002,51,FALSE))</f>
        <v>1.13196649844222</v>
      </c>
      <c r="AG2786" s="16"/>
      <c r="AH2786" s="12">
        <f>AD2786/VLOOKUP(A2786,[1]选股结果!$A$2:$AX$3002,35,FALSE)</f>
        <v>-4.84345522370298</v>
      </c>
      <c r="AI2786" s="10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S2786/(1+0.13)+Z2786)</f>
        <v>-444210902.374336</v>
      </c>
      <c r="AJ2786" s="10">
        <f t="shared" si="181"/>
        <v>-788068833.855665</v>
      </c>
      <c r="AK2786" s="18">
        <f>AD2786-VLOOKUP(A2786,[2]选股结果!$A$2:$G$4900,7,FALSE)</f>
        <v>-1233042871.91</v>
      </c>
    </row>
    <row r="2787" spans="1:37">
      <c r="A2787" s="5" t="s">
        <v>5607</v>
      </c>
      <c r="B2787" s="5" t="s">
        <v>5608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/>
      <c r="L2787" s="6">
        <v>0</v>
      </c>
      <c r="M2787" s="6">
        <v>0</v>
      </c>
      <c r="N2787" s="6"/>
      <c r="O2787" s="6">
        <v>0</v>
      </c>
      <c r="P2787" s="6">
        <v>55335085.69</v>
      </c>
      <c r="Q2787" s="6">
        <v>1152457.95</v>
      </c>
      <c r="R2787" s="6"/>
      <c r="S2787" s="6">
        <v>1353820183.69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67191066.32</v>
      </c>
      <c r="AA2787" s="6">
        <v>28985960.91</v>
      </c>
      <c r="AB2787" s="10">
        <f t="shared" si="184"/>
        <v>1503190711.34</v>
      </c>
      <c r="AC2787" s="10">
        <f t="shared" si="183"/>
        <v>1505332296.61</v>
      </c>
      <c r="AD2787" s="10">
        <f t="shared" si="182"/>
        <v>-2141585.26999998</v>
      </c>
      <c r="AE2787" s="12">
        <f>C2787/(1+0.13)/VLOOKUP(A2787,[1]选股结果!$A$2:$AX$3002,3,FALSE)</f>
        <v>0.937445427840464</v>
      </c>
      <c r="AF2787" s="12">
        <f>(S2787/(1+0.1)+Z2787)/(VLOOKUP(A2787,[1]选股结果!$A$2:$AY$3002,51,FALSE))</f>
        <v>0.983686881181681</v>
      </c>
      <c r="AG2787" s="16"/>
      <c r="AH2787" s="12">
        <f>AD2787/VLOOKUP(A2787,[1]选股结果!$A$2:$AX$3002,35,FALSE)</f>
        <v>-0.0271747141841327</v>
      </c>
      <c r="AI2787" s="10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S2787/(1+0.13)+Z2787)</f>
        <v>54199190.1023009</v>
      </c>
      <c r="AJ2787" s="10">
        <f t="shared" si="181"/>
        <v>-56340775.3723009</v>
      </c>
      <c r="AK2787" s="18">
        <f>AD2787-VLOOKUP(A2787,[2]选股结果!$A$2:$G$4900,7,FALSE)</f>
        <v>-2141585.26999998</v>
      </c>
    </row>
    <row r="2788" spans="1:37">
      <c r="A2788" s="5" t="s">
        <v>5609</v>
      </c>
      <c r="B2788" s="5" t="s">
        <v>5610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/>
      <c r="L2788" s="6">
        <v>0</v>
      </c>
      <c r="M2788" s="6">
        <v>0</v>
      </c>
      <c r="N2788" s="6"/>
      <c r="O2788" s="6">
        <v>0</v>
      </c>
      <c r="P2788" s="6">
        <v>14027162.75</v>
      </c>
      <c r="Q2788" s="6">
        <v>31016526.65</v>
      </c>
      <c r="R2788" s="6"/>
      <c r="S2788" s="6">
        <v>1194889487.74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96195810.55</v>
      </c>
      <c r="AA2788" s="6">
        <v>46796878.43</v>
      </c>
      <c r="AB2788" s="10">
        <f t="shared" si="184"/>
        <v>1331720197.32</v>
      </c>
      <c r="AC2788" s="10">
        <f t="shared" si="183"/>
        <v>1351909339.47</v>
      </c>
      <c r="AD2788" s="10">
        <f t="shared" si="182"/>
        <v>-20189142.1499999</v>
      </c>
      <c r="AE2788" s="12">
        <f>C2788/(1+0.13)/VLOOKUP(A2788,[1]选股结果!$A$2:$AX$3002,3,FALSE)</f>
        <v>0.760073056567046</v>
      </c>
      <c r="AF2788" s="12">
        <f>(S2788/(1+0.1)+Z2788)/(VLOOKUP(A2788,[1]选股结果!$A$2:$AY$3002,51,FALSE))</f>
        <v>0.809341911936316</v>
      </c>
      <c r="AG2788" s="16"/>
      <c r="AH2788" s="12">
        <f>AD2788/VLOOKUP(A2788,[1]选股结果!$A$2:$AX$3002,35,FALSE)</f>
        <v>-1.06151026425457</v>
      </c>
      <c r="AI2788" s="10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S2788/(1+0.13)+Z2788)</f>
        <v>307392773.126371</v>
      </c>
      <c r="AJ2788" s="10">
        <f t="shared" si="181"/>
        <v>-327581915.276371</v>
      </c>
      <c r="AK2788" s="18">
        <f>AD2788-VLOOKUP(A2788,[2]选股结果!$A$2:$G$4900,7,FALSE)</f>
        <v>-20201884.5799999</v>
      </c>
    </row>
    <row r="2789" spans="1:37">
      <c r="A2789" s="5" t="s">
        <v>5611</v>
      </c>
      <c r="B2789" s="5" t="s">
        <v>5612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/>
      <c r="L2789" s="6">
        <v>0</v>
      </c>
      <c r="M2789" s="6">
        <v>0</v>
      </c>
      <c r="N2789" s="6"/>
      <c r="O2789" s="6">
        <v>0</v>
      </c>
      <c r="P2789" s="6">
        <v>21678560.75</v>
      </c>
      <c r="Q2789" s="6">
        <v>20798063.79</v>
      </c>
      <c r="R2789" s="6"/>
      <c r="S2789" s="6">
        <v>381100602.25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28355089</v>
      </c>
      <c r="AA2789" s="6">
        <v>16602909.56</v>
      </c>
      <c r="AB2789" s="10">
        <f t="shared" si="184"/>
        <v>547533392.19</v>
      </c>
      <c r="AC2789" s="10">
        <f t="shared" si="183"/>
        <v>447737161.56</v>
      </c>
      <c r="AD2789" s="10">
        <f t="shared" si="182"/>
        <v>99796230.6299999</v>
      </c>
      <c r="AE2789" s="12">
        <f>C2789/(1+0.13)/VLOOKUP(A2789,[1]选股结果!$A$2:$AX$3002,3,FALSE)</f>
        <v>0.875542990837108</v>
      </c>
      <c r="AF2789" s="12">
        <f>(S2789/(1+0.1)+Z2789)/(VLOOKUP(A2789,[1]选股结果!$A$2:$AY$3002,51,FALSE))</f>
        <v>0.860690488901257</v>
      </c>
      <c r="AG2789" s="16"/>
      <c r="AH2789" s="12">
        <f>AD2789/VLOOKUP(A2789,[1]选股结果!$A$2:$AX$3002,35,FALSE)</f>
        <v>1.10104623402016</v>
      </c>
      <c r="AI2789" s="10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S2789/(1+0.13)+Z2789)</f>
        <v>69863892.6172566</v>
      </c>
      <c r="AJ2789" s="10">
        <f t="shared" si="181"/>
        <v>29932338.0127434</v>
      </c>
      <c r="AK2789" s="18">
        <f>AD2789-VLOOKUP(A2789,[2]选股结果!$A$2:$G$4900,7,FALSE)</f>
        <v>99930951.0199999</v>
      </c>
    </row>
    <row r="2790" spans="1:37">
      <c r="A2790" s="5" t="s">
        <v>5613</v>
      </c>
      <c r="B2790" s="5" t="s">
        <v>5614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/>
      <c r="L2790" s="6">
        <v>0</v>
      </c>
      <c r="M2790" s="6">
        <v>0</v>
      </c>
      <c r="N2790" s="6"/>
      <c r="O2790" s="6">
        <v>0</v>
      </c>
      <c r="P2790" s="6">
        <v>41796981.28</v>
      </c>
      <c r="Q2790" s="6">
        <v>5697076.91</v>
      </c>
      <c r="R2790" s="6"/>
      <c r="S2790" s="6">
        <v>1216390455.12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138251403.86</v>
      </c>
      <c r="AA2790" s="6">
        <v>47960691.97</v>
      </c>
      <c r="AB2790" s="10">
        <f t="shared" si="184"/>
        <v>1486974390.25</v>
      </c>
      <c r="AC2790" s="10">
        <f t="shared" si="183"/>
        <v>1444399532.23</v>
      </c>
      <c r="AD2790" s="10">
        <f t="shared" si="182"/>
        <v>42574858.02</v>
      </c>
      <c r="AE2790" s="12">
        <f>C2790/(1+0.13)/VLOOKUP(A2790,[1]选股结果!$A$2:$AX$3002,3,FALSE)</f>
        <v>0.829170775890983</v>
      </c>
      <c r="AF2790" s="12">
        <f>(S2790/(1+0.1)+Z2790)/(VLOOKUP(A2790,[1]选股结果!$A$2:$AY$3002,51,FALSE))</f>
        <v>0.840506912537769</v>
      </c>
      <c r="AG2790" s="16"/>
      <c r="AH2790" s="12">
        <f>AD2790/VLOOKUP(A2790,[1]选股结果!$A$2:$AX$3002,35,FALSE)</f>
        <v>0.622012280076938</v>
      </c>
      <c r="AI2790" s="10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S2790/(1+0.13)+Z2790)</f>
        <v>265428545.95531</v>
      </c>
      <c r="AJ2790" s="10">
        <f t="shared" si="181"/>
        <v>-222853687.93531</v>
      </c>
      <c r="AK2790" s="18">
        <f>AD2790-VLOOKUP(A2790,[2]选股结果!$A$2:$G$4900,7,FALSE)</f>
        <v>42944217.71</v>
      </c>
    </row>
    <row r="2791" spans="1:37">
      <c r="A2791" s="5" t="s">
        <v>5615</v>
      </c>
      <c r="B2791" s="5" t="s">
        <v>5616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/>
      <c r="L2791" s="6">
        <v>0</v>
      </c>
      <c r="M2791" s="6">
        <v>0</v>
      </c>
      <c r="N2791" s="6"/>
      <c r="O2791" s="6">
        <v>0</v>
      </c>
      <c r="P2791" s="6">
        <v>26256159.24</v>
      </c>
      <c r="Q2791" s="6">
        <v>191174376.76</v>
      </c>
      <c r="R2791" s="6"/>
      <c r="S2791" s="6">
        <v>1233249130.37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335471615.76</v>
      </c>
      <c r="AA2791" s="6">
        <v>266165057.55</v>
      </c>
      <c r="AB2791" s="10">
        <f t="shared" si="184"/>
        <v>1913640227</v>
      </c>
      <c r="AC2791" s="10">
        <f t="shared" si="183"/>
        <v>1861141962.92</v>
      </c>
      <c r="AD2791" s="10">
        <f t="shared" si="182"/>
        <v>52498264.0800002</v>
      </c>
      <c r="AE2791" s="12">
        <f>C2791/(1+0.13)/VLOOKUP(A2791,[1]选股结果!$A$2:$AX$3002,3,FALSE)</f>
        <v>0.581371886728174</v>
      </c>
      <c r="AF2791" s="12">
        <f>(S2791/(1+0.1)+Z2791)/(VLOOKUP(A2791,[1]选股结果!$A$2:$AY$3002,51,FALSE))</f>
        <v>0.617625813083966</v>
      </c>
      <c r="AG2791" s="16"/>
      <c r="AH2791" s="12">
        <f>AD2791/VLOOKUP(A2791,[1]选股结果!$A$2:$AX$3002,35,FALSE)</f>
        <v>0.271800564000098</v>
      </c>
      <c r="AI2791" s="10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S2791/(1+0.13)+Z2791)</f>
        <v>931554997.198142</v>
      </c>
      <c r="AJ2791" s="10">
        <f t="shared" si="181"/>
        <v>-879056733.118142</v>
      </c>
      <c r="AK2791" s="18">
        <f>AD2791-VLOOKUP(A2791,[2]选股结果!$A$2:$G$4900,7,FALSE)</f>
        <v>52683061.5800002</v>
      </c>
    </row>
    <row r="2792" spans="1:37">
      <c r="A2792" s="5" t="s">
        <v>5617</v>
      </c>
      <c r="B2792" s="5" t="s">
        <v>5618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/>
      <c r="L2792" s="6">
        <v>0</v>
      </c>
      <c r="M2792" s="6">
        <v>0</v>
      </c>
      <c r="N2792" s="6"/>
      <c r="O2792" s="6">
        <v>0</v>
      </c>
      <c r="P2792" s="6">
        <v>39421857.67</v>
      </c>
      <c r="Q2792" s="6">
        <v>81123243.71</v>
      </c>
      <c r="R2792" s="6"/>
      <c r="S2792" s="6">
        <v>809147058.12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35962909.34</v>
      </c>
      <c r="AA2792" s="6">
        <v>84768183.12</v>
      </c>
      <c r="AB2792" s="10">
        <f t="shared" si="184"/>
        <v>932060788.26</v>
      </c>
      <c r="AC2792" s="10">
        <f t="shared" si="183"/>
        <v>969300008.25</v>
      </c>
      <c r="AD2792" s="10">
        <f t="shared" si="182"/>
        <v>-37239219.99</v>
      </c>
      <c r="AE2792" s="12">
        <f>C2792/(1+0.13)/VLOOKUP(A2792,[1]选股结果!$A$2:$AX$3002,3,FALSE)</f>
        <v>0.593024772605202</v>
      </c>
      <c r="AF2792" s="12">
        <f>(S2792/(1+0.1)+Z2792)/(VLOOKUP(A2792,[1]选股结果!$A$2:$AY$3002,51,FALSE))</f>
        <v>0.677096087870701</v>
      </c>
      <c r="AG2792" s="16"/>
      <c r="AH2792" s="12">
        <f>AD2792/VLOOKUP(A2792,[1]选股结果!$A$2:$AX$3002,35,FALSE)</f>
        <v>-0.364347381052228</v>
      </c>
      <c r="AI2792" s="10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S2792/(1+0.13)+Z2792)</f>
        <v>387477971.480973</v>
      </c>
      <c r="AJ2792" s="10">
        <f t="shared" si="181"/>
        <v>-424717191.470973</v>
      </c>
      <c r="AK2792" s="18">
        <f>AD2792-VLOOKUP(A2792,[2]选股结果!$A$2:$G$4900,7,FALSE)</f>
        <v>-37120533.09</v>
      </c>
    </row>
    <row r="2793" spans="1:37">
      <c r="A2793" s="5" t="s">
        <v>5619</v>
      </c>
      <c r="B2793" s="5" t="s">
        <v>5620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/>
      <c r="L2793" s="6">
        <v>0</v>
      </c>
      <c r="M2793" s="6">
        <v>0</v>
      </c>
      <c r="N2793" s="6"/>
      <c r="O2793" s="6">
        <v>0</v>
      </c>
      <c r="P2793" s="6">
        <v>98266178.75</v>
      </c>
      <c r="Q2793" s="6">
        <v>27464910.19</v>
      </c>
      <c r="R2793" s="6"/>
      <c r="S2793" s="6">
        <v>669344223.19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62217526.08</v>
      </c>
      <c r="AA2793" s="6">
        <v>28027952.7</v>
      </c>
      <c r="AB2793" s="10">
        <f t="shared" si="184"/>
        <v>937979097.36</v>
      </c>
      <c r="AC2793" s="10">
        <f t="shared" si="183"/>
        <v>857855880.72</v>
      </c>
      <c r="AD2793" s="10">
        <f t="shared" si="182"/>
        <v>80123216.6399999</v>
      </c>
      <c r="AE2793" s="12">
        <f>C2793/(1+0.13)/VLOOKUP(A2793,[1]选股结果!$A$2:$AX$3002,3,FALSE)</f>
        <v>0.711974399081885</v>
      </c>
      <c r="AF2793" s="12">
        <f>(S2793/(1+0.1)+Z2793)/(VLOOKUP(A2793,[1]选股结果!$A$2:$AY$3002,51,FALSE))</f>
        <v>0.801530633944969</v>
      </c>
      <c r="AG2793" s="16"/>
      <c r="AH2793" s="12">
        <f>AD2793/VLOOKUP(A2793,[1]选股结果!$A$2:$AX$3002,35,FALSE)</f>
        <v>0.328721929291111</v>
      </c>
      <c r="AI2793" s="10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S2793/(1+0.13)+Z2793)</f>
        <v>182231773.767876</v>
      </c>
      <c r="AJ2793" s="10">
        <f t="shared" si="181"/>
        <v>-102108557.127876</v>
      </c>
      <c r="AK2793" s="18">
        <f>AD2793-VLOOKUP(A2793,[2]选股结果!$A$2:$G$4900,7,FALSE)</f>
        <v>80123216.6399999</v>
      </c>
    </row>
    <row r="2794" spans="1:37">
      <c r="A2794" s="5" t="s">
        <v>5621</v>
      </c>
      <c r="B2794" s="5" t="s">
        <v>5622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/>
      <c r="L2794" s="6">
        <v>0</v>
      </c>
      <c r="M2794" s="6">
        <v>0</v>
      </c>
      <c r="N2794" s="6"/>
      <c r="O2794" s="6">
        <v>0</v>
      </c>
      <c r="P2794" s="6">
        <v>545182058.68</v>
      </c>
      <c r="Q2794" s="6">
        <v>336078426.73</v>
      </c>
      <c r="R2794" s="6"/>
      <c r="S2794" s="6">
        <v>7028843497.5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2097085553.24</v>
      </c>
      <c r="AA2794" s="6">
        <v>487017831.94</v>
      </c>
      <c r="AB2794" s="10">
        <f t="shared" si="184"/>
        <v>11824479083.21</v>
      </c>
      <c r="AC2794" s="10">
        <f t="shared" si="183"/>
        <v>10158128941.36</v>
      </c>
      <c r="AD2794" s="10">
        <f t="shared" si="182"/>
        <v>1666350141.85</v>
      </c>
      <c r="AE2794" s="12">
        <f>C2794/(1+0.13)/VLOOKUP(A2794,[1]选股结果!$A$2:$AX$3002,3,FALSE)</f>
        <v>0.929487682036142</v>
      </c>
      <c r="AF2794" s="12">
        <f>(S2794/(1+0.1)+Z2794)/(VLOOKUP(A2794,[1]选股结果!$A$2:$AY$3002,51,FALSE))</f>
        <v>0.860926130404806</v>
      </c>
      <c r="AG2794" s="16"/>
      <c r="AH2794" s="12">
        <f>AD2794/VLOOKUP(A2794,[1]选股结果!$A$2:$AX$3002,35,FALSE)</f>
        <v>2.27884875084609</v>
      </c>
      <c r="AI2794" s="10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S2794/(1+0.13)+Z2794)</f>
        <v>1540621702.08673</v>
      </c>
      <c r="AJ2794" s="10">
        <f t="shared" si="181"/>
        <v>125728439.763273</v>
      </c>
      <c r="AK2794" s="18">
        <f>AD2794-VLOOKUP(A2794,[2]选股结果!$A$2:$G$4900,7,FALSE)</f>
        <v>1669595519</v>
      </c>
    </row>
    <row r="2795" spans="1:37">
      <c r="A2795" s="5" t="s">
        <v>5623</v>
      </c>
      <c r="B2795" s="5" t="s">
        <v>5624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/>
      <c r="L2795" s="6">
        <v>0</v>
      </c>
      <c r="M2795" s="6">
        <v>0</v>
      </c>
      <c r="N2795" s="6"/>
      <c r="O2795" s="6">
        <v>0</v>
      </c>
      <c r="P2795" s="6">
        <v>30501358.12</v>
      </c>
      <c r="Q2795" s="6">
        <v>11858966.35</v>
      </c>
      <c r="R2795" s="6"/>
      <c r="S2795" s="6">
        <v>1092279069.57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82287128.44</v>
      </c>
      <c r="AA2795" s="6">
        <v>40201672.33</v>
      </c>
      <c r="AB2795" s="10">
        <f t="shared" si="184"/>
        <v>1276670297.51</v>
      </c>
      <c r="AC2795" s="10">
        <f t="shared" si="183"/>
        <v>1245269228.46</v>
      </c>
      <c r="AD2795" s="10">
        <f t="shared" si="182"/>
        <v>31401069.0500002</v>
      </c>
      <c r="AE2795" s="12">
        <f>C2795/(1+0.13)/VLOOKUP(A2795,[1]选股结果!$A$2:$AX$3002,3,FALSE)</f>
        <v>0.556063574407955</v>
      </c>
      <c r="AF2795" s="12">
        <f>(S2795/(1+0.1)+Z2795)/(VLOOKUP(A2795,[1]选股结果!$A$2:$AY$3002,51,FALSE))</f>
        <v>0.582412128367595</v>
      </c>
      <c r="AG2795" s="16"/>
      <c r="AH2795" s="12">
        <f>AD2795/VLOOKUP(A2795,[1]选股结果!$A$2:$AX$3002,35,FALSE)</f>
        <v>0.205435306543766</v>
      </c>
      <c r="AI2795" s="10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S2795/(1+0.13)+Z2795)</f>
        <v>797326555.922832</v>
      </c>
      <c r="AJ2795" s="10">
        <f t="shared" si="181"/>
        <v>-765925486.872832</v>
      </c>
      <c r="AK2795" s="18">
        <f>AD2795-VLOOKUP(A2795,[2]选股结果!$A$2:$G$4900,7,FALSE)</f>
        <v>31480749.6200002</v>
      </c>
    </row>
    <row r="2796" spans="1:37">
      <c r="A2796" s="5" t="s">
        <v>5625</v>
      </c>
      <c r="B2796" s="5" t="s">
        <v>5626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/>
      <c r="L2796" s="6">
        <v>0</v>
      </c>
      <c r="M2796" s="6">
        <v>0</v>
      </c>
      <c r="N2796" s="6"/>
      <c r="O2796" s="6">
        <v>0</v>
      </c>
      <c r="P2796" s="6">
        <v>67360301.37</v>
      </c>
      <c r="Q2796" s="6">
        <v>7764878.14</v>
      </c>
      <c r="R2796" s="6"/>
      <c r="S2796" s="6">
        <v>128949014.21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61398169.74</v>
      </c>
      <c r="AA2796" s="6">
        <v>23252970.93</v>
      </c>
      <c r="AB2796" s="10">
        <f t="shared" si="184"/>
        <v>379654898.24</v>
      </c>
      <c r="AC2796" s="10">
        <f t="shared" si="183"/>
        <v>280960456.25</v>
      </c>
      <c r="AD2796" s="10">
        <f t="shared" si="182"/>
        <v>98694441.99</v>
      </c>
      <c r="AE2796" s="12">
        <f>C2796/(1+0.13)/VLOOKUP(A2796,[1]选股结果!$A$2:$AX$3002,3,FALSE)</f>
        <v>0.883514231552424</v>
      </c>
      <c r="AF2796" s="12">
        <f>(S2796/(1+0.1)+Z2796)/(VLOOKUP(A2796,[1]选股结果!$A$2:$AY$3002,51,FALSE))</f>
        <v>0.662680039758914</v>
      </c>
      <c r="AG2796" s="16"/>
      <c r="AH2796" s="12">
        <f>AD2796/VLOOKUP(A2796,[1]选股结果!$A$2:$AX$3002,35,FALSE)</f>
        <v>1.01282441658215</v>
      </c>
      <c r="AI2796" s="10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S2796/(1+0.13)+Z2796)</f>
        <v>94036363.0127434</v>
      </c>
      <c r="AJ2796" s="10">
        <f t="shared" si="181"/>
        <v>4658078.97725666</v>
      </c>
      <c r="AK2796" s="18">
        <f>AD2796-VLOOKUP(A2796,[2]选股结果!$A$2:$G$4900,7,FALSE)</f>
        <v>100951872.51</v>
      </c>
    </row>
    <row r="2797" spans="1:37">
      <c r="A2797" s="5" t="s">
        <v>5627</v>
      </c>
      <c r="B2797" s="5" t="s">
        <v>5628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/>
      <c r="L2797" s="6">
        <v>0</v>
      </c>
      <c r="M2797" s="6">
        <v>0</v>
      </c>
      <c r="N2797" s="6"/>
      <c r="O2797" s="6">
        <v>0</v>
      </c>
      <c r="P2797" s="6">
        <v>98034038.27</v>
      </c>
      <c r="Q2797" s="6">
        <v>254928801.48</v>
      </c>
      <c r="R2797" s="6"/>
      <c r="S2797" s="6">
        <v>556562090.18</v>
      </c>
      <c r="T2797" s="6">
        <v>0</v>
      </c>
      <c r="U2797" s="6">
        <v>0</v>
      </c>
      <c r="V2797" s="6">
        <v>0</v>
      </c>
      <c r="W2797" s="6">
        <v>0</v>
      </c>
      <c r="X2797" s="6">
        <v>270905.22</v>
      </c>
      <c r="Y2797" s="6">
        <v>0</v>
      </c>
      <c r="Z2797" s="6">
        <v>156866758.84</v>
      </c>
      <c r="AA2797" s="6">
        <v>265504183.95</v>
      </c>
      <c r="AB2797" s="10">
        <f t="shared" si="184"/>
        <v>1438094782.6</v>
      </c>
      <c r="AC2797" s="10">
        <f t="shared" si="183"/>
        <v>1077237976.46</v>
      </c>
      <c r="AD2797" s="10">
        <f t="shared" si="182"/>
        <v>360856806.14</v>
      </c>
      <c r="AE2797" s="12">
        <f>C2797/(1+0.13)/VLOOKUP(A2797,[1]选股结果!$A$2:$AX$3002,3,FALSE)</f>
        <v>0.815123786793461</v>
      </c>
      <c r="AF2797" s="12">
        <f>(S2797/(1+0.1)+Z2797)/(VLOOKUP(A2797,[1]选股结果!$A$2:$AY$3002,51,FALSE))</f>
        <v>0.639036819417821</v>
      </c>
      <c r="AG2797" s="16"/>
      <c r="AH2797" s="12">
        <f>AD2797/VLOOKUP(A2797,[1]选股结果!$A$2:$AX$3002,35,FALSE)</f>
        <v>1.67869835355384</v>
      </c>
      <c r="AI2797" s="10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S2797/(1+0.13)+Z2797)</f>
        <v>387836888.921858</v>
      </c>
      <c r="AJ2797" s="10">
        <f t="shared" si="181"/>
        <v>-26980082.7818584</v>
      </c>
      <c r="AK2797" s="18">
        <f>AD2797-VLOOKUP(A2797,[2]选股结果!$A$2:$G$4900,7,FALSE)</f>
        <v>360856806.14</v>
      </c>
    </row>
    <row r="2798" spans="1:37">
      <c r="A2798" s="5" t="s">
        <v>5629</v>
      </c>
      <c r="B2798" s="5" t="s">
        <v>5630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/>
      <c r="L2798" s="6">
        <v>0</v>
      </c>
      <c r="M2798" s="6">
        <v>0</v>
      </c>
      <c r="N2798" s="6"/>
      <c r="O2798" s="6">
        <v>0</v>
      </c>
      <c r="P2798" s="6">
        <v>20670139.53</v>
      </c>
      <c r="Q2798" s="6">
        <v>30433692.68</v>
      </c>
      <c r="R2798" s="6"/>
      <c r="S2798" s="6">
        <v>478928110.08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75235407.19</v>
      </c>
      <c r="AA2798" s="6">
        <v>134388616.51</v>
      </c>
      <c r="AB2798" s="10">
        <f t="shared" si="184"/>
        <v>557289050.99</v>
      </c>
      <c r="AC2798" s="10">
        <f t="shared" si="183"/>
        <v>709222273.31</v>
      </c>
      <c r="AD2798" s="10">
        <f t="shared" si="182"/>
        <v>-151933222.32</v>
      </c>
      <c r="AE2798" s="12">
        <f>C2798/(1+0.13)/VLOOKUP(A2798,[1]选股结果!$A$2:$AX$3002,3,FALSE)</f>
        <v>1.25749639615778</v>
      </c>
      <c r="AF2798" s="12">
        <f>(S2798/(1+0.1)+Z2798)/(VLOOKUP(A2798,[1]选股结果!$A$2:$AY$3002,51,FALSE))</f>
        <v>1.43812036439532</v>
      </c>
      <c r="AG2798" s="16"/>
      <c r="AH2798" s="12">
        <f>AD2798/VLOOKUP(A2798,[1]选股结果!$A$2:$AX$3002,35,FALSE)</f>
        <v>-3.18636198079863</v>
      </c>
      <c r="AI2798" s="10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S2798/(1+0.13)+Z2798)</f>
        <v>-144001711.931504</v>
      </c>
      <c r="AJ2798" s="10">
        <f t="shared" si="181"/>
        <v>-7931510.3884955</v>
      </c>
      <c r="AK2798" s="18">
        <f>AD2798-VLOOKUP(A2798,[2]选股结果!$A$2:$G$4900,7,FALSE)</f>
        <v>-151909579.12</v>
      </c>
    </row>
    <row r="2799" spans="1:37">
      <c r="A2799" s="5" t="s">
        <v>5631</v>
      </c>
      <c r="B2799" s="5" t="s">
        <v>5632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/>
      <c r="L2799" s="6">
        <v>0</v>
      </c>
      <c r="M2799" s="6">
        <v>0</v>
      </c>
      <c r="N2799" s="6"/>
      <c r="O2799" s="6">
        <v>0</v>
      </c>
      <c r="P2799" s="6">
        <v>90805374.84</v>
      </c>
      <c r="Q2799" s="6">
        <v>68894195.22</v>
      </c>
      <c r="R2799" s="6"/>
      <c r="S2799" s="6">
        <v>306164428.43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299163533.08</v>
      </c>
      <c r="AA2799" s="6">
        <v>194537892.75</v>
      </c>
      <c r="AB2799" s="10">
        <f t="shared" si="184"/>
        <v>744797434.61</v>
      </c>
      <c r="AC2799" s="10">
        <f t="shared" si="183"/>
        <v>890671229.1</v>
      </c>
      <c r="AD2799" s="10">
        <f t="shared" si="182"/>
        <v>-145873794.49</v>
      </c>
      <c r="AE2799" s="12">
        <f>C2799/(1+0.13)/VLOOKUP(A2799,[1]选股结果!$A$2:$AX$3002,3,FALSE)</f>
        <v>0.743066112070055</v>
      </c>
      <c r="AF2799" s="12">
        <f>(S2799/(1+0.1)+Z2799)/(VLOOKUP(A2799,[1]选股结果!$A$2:$AY$3002,51,FALSE))</f>
        <v>0.891709319745073</v>
      </c>
      <c r="AG2799" s="16"/>
      <c r="AH2799" s="12">
        <f>AD2799/VLOOKUP(A2799,[1]选股结果!$A$2:$AX$3002,35,FALSE)</f>
        <v>-1.244419720066</v>
      </c>
      <c r="AI2799" s="10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S2799/(1+0.13)+Z2799)</f>
        <v>77521270.6080531</v>
      </c>
      <c r="AJ2799" s="10">
        <f t="shared" si="181"/>
        <v>-223395065.098053</v>
      </c>
      <c r="AK2799" s="18">
        <f>AD2799-VLOOKUP(A2799,[2]选股结果!$A$2:$G$4900,7,FALSE)</f>
        <v>-145542366.91</v>
      </c>
    </row>
    <row r="2800" spans="1:37">
      <c r="A2800" s="5" t="s">
        <v>5633</v>
      </c>
      <c r="B2800" s="5" t="s">
        <v>5634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/>
      <c r="L2800" s="6">
        <v>0</v>
      </c>
      <c r="M2800" s="6">
        <v>0</v>
      </c>
      <c r="N2800" s="6"/>
      <c r="O2800" s="6">
        <v>0</v>
      </c>
      <c r="P2800" s="6">
        <v>54242127.76</v>
      </c>
      <c r="Q2800" s="6">
        <v>11891007.39</v>
      </c>
      <c r="R2800" s="6"/>
      <c r="S2800" s="6">
        <v>337476382.06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248219221.28</v>
      </c>
      <c r="AA2800" s="6">
        <v>130120070.87</v>
      </c>
      <c r="AB2800" s="10">
        <f t="shared" si="184"/>
        <v>753896468.31</v>
      </c>
      <c r="AC2800" s="10">
        <f t="shared" si="183"/>
        <v>770057801.97</v>
      </c>
      <c r="AD2800" s="10">
        <f t="shared" si="182"/>
        <v>-16161333.6600001</v>
      </c>
      <c r="AE2800" s="12">
        <f>C2800/(1+0.13)/VLOOKUP(A2800,[1]选股结果!$A$2:$AX$3002,3,FALSE)</f>
        <v>0.985663242701134</v>
      </c>
      <c r="AF2800" s="12">
        <f>(S2800/(1+0.1)+Z2800)/(VLOOKUP(A2800,[1]选股结果!$A$2:$AY$3002,51,FALSE))</f>
        <v>0.82542863464417</v>
      </c>
      <c r="AG2800" s="16"/>
      <c r="AH2800" s="12">
        <f>AD2800/VLOOKUP(A2800,[1]选股结果!$A$2:$AX$3002,35,FALSE)</f>
        <v>0.933572304809241</v>
      </c>
      <c r="AI2800" s="10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S2800/(1+0.13)+Z2800)</f>
        <v>125526348.930177</v>
      </c>
      <c r="AJ2800" s="10">
        <f t="shared" si="181"/>
        <v>-141687682.590177</v>
      </c>
      <c r="AK2800" s="18">
        <f>AD2800-VLOOKUP(A2800,[2]选股结果!$A$2:$G$4900,7,FALSE)</f>
        <v>-16130100.5600001</v>
      </c>
    </row>
    <row r="2801" spans="1:37">
      <c r="A2801" s="5" t="s">
        <v>5635</v>
      </c>
      <c r="B2801" s="5" t="s">
        <v>5636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/>
      <c r="L2801" s="6">
        <v>0</v>
      </c>
      <c r="M2801" s="6">
        <v>0</v>
      </c>
      <c r="N2801" s="6"/>
      <c r="O2801" s="6">
        <v>0</v>
      </c>
      <c r="P2801" s="6">
        <v>17152525.25</v>
      </c>
      <c r="Q2801" s="6">
        <v>30684223.66</v>
      </c>
      <c r="R2801" s="6"/>
      <c r="S2801" s="6">
        <v>412336042.49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133001719.55</v>
      </c>
      <c r="AA2801" s="6">
        <v>74837018.27</v>
      </c>
      <c r="AB2801" s="10">
        <f t="shared" si="184"/>
        <v>846870481.16</v>
      </c>
      <c r="AC2801" s="10">
        <f t="shared" si="183"/>
        <v>637327305.56</v>
      </c>
      <c r="AD2801" s="10">
        <f t="shared" si="182"/>
        <v>209543175.6</v>
      </c>
      <c r="AE2801" s="12">
        <f>C2801/(1+0.13)/VLOOKUP(A2801,[1]选股结果!$A$2:$AX$3002,3,FALSE)</f>
        <v>1.11027905732549</v>
      </c>
      <c r="AF2801" s="12">
        <f>(S2801/(1+0.1)+Z2801)/(VLOOKUP(A2801,[1]选股结果!$A$2:$AY$3002,51,FALSE))</f>
        <v>0.821410119898618</v>
      </c>
      <c r="AG2801" s="16"/>
      <c r="AH2801" s="12">
        <f>AD2801/VLOOKUP(A2801,[1]选股结果!$A$2:$AX$3002,35,FALSE)</f>
        <v>4.28097439007623</v>
      </c>
      <c r="AI2801" s="10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S2801/(1+0.13)+Z2801)</f>
        <v>120368436.843982</v>
      </c>
      <c r="AJ2801" s="10">
        <f t="shared" si="181"/>
        <v>89174738.7560178</v>
      </c>
      <c r="AK2801" s="18">
        <f>AD2801-VLOOKUP(A2801,[2]选股结果!$A$2:$G$4900,7,FALSE)</f>
        <v>209793390.85</v>
      </c>
    </row>
    <row r="2802" spans="1:37">
      <c r="A2802" s="5" t="s">
        <v>5637</v>
      </c>
      <c r="B2802" s="5" t="s">
        <v>5638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/>
      <c r="L2802" s="6">
        <v>0</v>
      </c>
      <c r="M2802" s="6">
        <v>0</v>
      </c>
      <c r="N2802" s="6"/>
      <c r="O2802" s="6">
        <v>0</v>
      </c>
      <c r="P2802" s="6">
        <v>32437896.93</v>
      </c>
      <c r="Q2802" s="6">
        <v>12690066.54</v>
      </c>
      <c r="R2802" s="6"/>
      <c r="S2802" s="6">
        <v>293179771.63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99358258.99</v>
      </c>
      <c r="AA2802" s="6">
        <v>15912178.82</v>
      </c>
      <c r="AB2802" s="10">
        <f t="shared" si="184"/>
        <v>347927765.11</v>
      </c>
      <c r="AC2802" s="10">
        <f t="shared" si="183"/>
        <v>440888106.37</v>
      </c>
      <c r="AD2802" s="10">
        <f t="shared" si="182"/>
        <v>-92960341.26</v>
      </c>
      <c r="AE2802" s="12">
        <f>C2802/(1+0.13)/VLOOKUP(A2802,[1]选股结果!$A$2:$AX$3002,3,FALSE)</f>
        <v>0.6803435155284</v>
      </c>
      <c r="AF2802" s="12">
        <f>(S2802/(1+0.1)+Z2802)/(VLOOKUP(A2802,[1]选股结果!$A$2:$AY$3002,51,FALSE))</f>
        <v>0.945238713525125</v>
      </c>
      <c r="AG2802" s="16"/>
      <c r="AH2802" s="12">
        <f>AD2802/VLOOKUP(A2802,[1]选股结果!$A$2:$AX$3002,35,FALSE)</f>
        <v>-1.82700362556513</v>
      </c>
      <c r="AI2802" s="10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S2802/(1+0.13)+Z2802)</f>
        <v>28273073.1237168</v>
      </c>
      <c r="AJ2802" s="10">
        <f t="shared" si="181"/>
        <v>-121233414.383717</v>
      </c>
      <c r="AK2802" s="18">
        <f>AD2802-VLOOKUP(A2802,[2]选股结果!$A$2:$G$4900,7,FALSE)</f>
        <v>-92785707.5</v>
      </c>
    </row>
    <row r="2803" spans="1:37">
      <c r="A2803" s="5" t="s">
        <v>5639</v>
      </c>
      <c r="B2803" s="5" t="s">
        <v>5640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/>
      <c r="L2803" s="6">
        <v>0</v>
      </c>
      <c r="M2803" s="6">
        <v>0</v>
      </c>
      <c r="N2803" s="6"/>
      <c r="O2803" s="6">
        <v>0</v>
      </c>
      <c r="P2803" s="6">
        <v>15942001.29</v>
      </c>
      <c r="Q2803" s="6">
        <v>3593194.53</v>
      </c>
      <c r="R2803" s="6"/>
      <c r="S2803" s="6">
        <v>24371376.91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21658353.61</v>
      </c>
      <c r="AA2803" s="6">
        <v>92199283.07</v>
      </c>
      <c r="AB2803" s="10">
        <f t="shared" si="184"/>
        <v>150347514.74</v>
      </c>
      <c r="AC2803" s="10">
        <f t="shared" si="183"/>
        <v>154171014.88</v>
      </c>
      <c r="AD2803" s="10">
        <f t="shared" si="182"/>
        <v>-3823500.13999996</v>
      </c>
      <c r="AE2803" s="12">
        <f>C2803/(1+0.13)/VLOOKUP(A2803,[1]选股结果!$A$2:$AX$3002,3,FALSE)</f>
        <v>1.00563658305447</v>
      </c>
      <c r="AF2803" s="12">
        <f>(S2803/(1+0.1)+Z2803)/(VLOOKUP(A2803,[1]选股结果!$A$2:$AY$3002,51,FALSE))</f>
        <v>0.314305172285431</v>
      </c>
      <c r="AG2803" s="16"/>
      <c r="AH2803" s="12">
        <f>AD2803/VLOOKUP(A2803,[1]选股结果!$A$2:$AX$3002,35,FALSE)</f>
        <v>0.603310343457309</v>
      </c>
      <c r="AI2803" s="10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S2803/(1+0.13)+Z2803)</f>
        <v>96174087.3341593</v>
      </c>
      <c r="AJ2803" s="10">
        <f t="shared" si="181"/>
        <v>-99997587.4741592</v>
      </c>
      <c r="AK2803" s="18">
        <f>AD2803-VLOOKUP(A2803,[2]选股结果!$A$2:$G$4900,7,FALSE)</f>
        <v>-3823439.01999996</v>
      </c>
    </row>
    <row r="2804" spans="1:37">
      <c r="A2804" s="5" t="s">
        <v>5641</v>
      </c>
      <c r="B2804" s="5" t="s">
        <v>5642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/>
      <c r="L2804" s="6">
        <v>0</v>
      </c>
      <c r="M2804" s="6">
        <v>0</v>
      </c>
      <c r="N2804" s="6"/>
      <c r="O2804" s="6">
        <v>0</v>
      </c>
      <c r="P2804" s="6">
        <v>79677418.42</v>
      </c>
      <c r="Q2804" s="6">
        <v>21741970.49</v>
      </c>
      <c r="R2804" s="6"/>
      <c r="S2804" s="6">
        <v>1059833321.98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203616798.17</v>
      </c>
      <c r="AA2804" s="6">
        <v>76879391.49</v>
      </c>
      <c r="AB2804" s="10">
        <f t="shared" si="184"/>
        <v>1415481812.56</v>
      </c>
      <c r="AC2804" s="10">
        <f t="shared" si="183"/>
        <v>1420006930.06</v>
      </c>
      <c r="AD2804" s="10">
        <f t="shared" si="182"/>
        <v>-4525117.50000024</v>
      </c>
      <c r="AE2804" s="12">
        <f>C2804/(1+0.13)/VLOOKUP(A2804,[1]选股结果!$A$2:$AX$3002,3,FALSE)</f>
        <v>1.09000056954972</v>
      </c>
      <c r="AF2804" s="12">
        <f>(S2804/(1+0.1)+Z2804)/(VLOOKUP(A2804,[1]选股结果!$A$2:$AY$3002,51,FALSE))</f>
        <v>1.2059493895533</v>
      </c>
      <c r="AG2804" s="16"/>
      <c r="AH2804" s="12">
        <f>AD2804/VLOOKUP(A2804,[1]选股结果!$A$2:$AX$3002,35,FALSE)</f>
        <v>-0.0319394032065207</v>
      </c>
      <c r="AI2804" s="10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S2804/(1+0.13)+Z2804)</f>
        <v>-173735812.042567</v>
      </c>
      <c r="AJ2804" s="10">
        <f t="shared" si="181"/>
        <v>169210694.542566</v>
      </c>
      <c r="AK2804" s="18">
        <f>AD2804-VLOOKUP(A2804,[2]选股结果!$A$2:$G$4900,7,FALSE)</f>
        <v>-4473893.59000024</v>
      </c>
    </row>
    <row r="2805" spans="1:37">
      <c r="A2805" s="5" t="s">
        <v>5643</v>
      </c>
      <c r="B2805" s="5" t="s">
        <v>5644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/>
      <c r="L2805" s="6">
        <v>0</v>
      </c>
      <c r="M2805" s="6">
        <v>0</v>
      </c>
      <c r="N2805" s="6"/>
      <c r="O2805" s="6">
        <v>0</v>
      </c>
      <c r="P2805" s="6">
        <v>61419640.22</v>
      </c>
      <c r="Q2805" s="6">
        <v>91614100</v>
      </c>
      <c r="R2805" s="6"/>
      <c r="S2805" s="6">
        <v>7613882540.12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172065265.86</v>
      </c>
      <c r="AA2805" s="6">
        <v>105973268.82</v>
      </c>
      <c r="AB2805" s="10">
        <f t="shared" si="184"/>
        <v>7832490773.77</v>
      </c>
      <c r="AC2805" s="10">
        <f t="shared" si="183"/>
        <v>7953340715.02</v>
      </c>
      <c r="AD2805" s="10">
        <f t="shared" si="182"/>
        <v>-120849941.249999</v>
      </c>
      <c r="AE2805" s="12">
        <f>C2805/(1+0.13)/VLOOKUP(A2805,[1]选股结果!$A$2:$AX$3002,3,FALSE)</f>
        <v>0.803613479024984</v>
      </c>
      <c r="AF2805" s="12">
        <f>(S2805/(1+0.1)+Z2805)/(VLOOKUP(A2805,[1]选股结果!$A$2:$AY$3002,51,FALSE))</f>
        <v>0.853570513792798</v>
      </c>
      <c r="AG2805" s="16"/>
      <c r="AH2805" s="12">
        <f>AD2805/VLOOKUP(A2805,[1]选股结果!$A$2:$AX$3002,35,FALSE)</f>
        <v>-0.636824304520444</v>
      </c>
      <c r="AI2805" s="10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S2805/(1+0.13)+Z2805)</f>
        <v>1400695186.77133</v>
      </c>
      <c r="AJ2805" s="10">
        <f t="shared" si="181"/>
        <v>-1521545128.02133</v>
      </c>
      <c r="AK2805" s="18">
        <f>AD2805-VLOOKUP(A2805,[2]选股结果!$A$2:$G$4900,7,FALSE)</f>
        <v>-117895323.659999</v>
      </c>
    </row>
    <row r="2806" spans="1:37">
      <c r="A2806" s="5" t="s">
        <v>5645</v>
      </c>
      <c r="B2806" s="5" t="s">
        <v>5646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/>
      <c r="L2806" s="6">
        <v>0</v>
      </c>
      <c r="M2806" s="6">
        <v>0</v>
      </c>
      <c r="N2806" s="6"/>
      <c r="O2806" s="6">
        <v>0</v>
      </c>
      <c r="P2806" s="6">
        <v>30054828.92</v>
      </c>
      <c r="Q2806" s="6">
        <v>7483504.09</v>
      </c>
      <c r="R2806" s="6"/>
      <c r="S2806" s="6">
        <v>1301252561.95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114232378.97</v>
      </c>
      <c r="AA2806" s="6">
        <v>48043934.59</v>
      </c>
      <c r="AB2806" s="10">
        <f t="shared" si="184"/>
        <v>1474078646.16</v>
      </c>
      <c r="AC2806" s="10">
        <f t="shared" si="183"/>
        <v>1493583704.43</v>
      </c>
      <c r="AD2806" s="10">
        <f t="shared" si="182"/>
        <v>-19505058.2700002</v>
      </c>
      <c r="AE2806" s="12">
        <f>C2806/(1+0.13)/VLOOKUP(A2806,[1]选股结果!$A$2:$AX$3002,3,FALSE)</f>
        <v>0.613476297885554</v>
      </c>
      <c r="AF2806" s="12">
        <f>(S2806/(1+0.1)+Z2806)/(VLOOKUP(A2806,[1]选股结果!$A$2:$AY$3002,51,FALSE))</f>
        <v>0.641600509067922</v>
      </c>
      <c r="AG2806" s="16"/>
      <c r="AH2806" s="12">
        <f>AD2806/VLOOKUP(A2806,[1]选股结果!$A$2:$AX$3002,35,FALSE)</f>
        <v>-0.226253504856563</v>
      </c>
      <c r="AI2806" s="10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S2806/(1+0.13)+Z2806)</f>
        <v>756018776.381239</v>
      </c>
      <c r="AJ2806" s="10">
        <f t="shared" si="181"/>
        <v>-775523834.651239</v>
      </c>
      <c r="AK2806" s="18">
        <f>AD2806-VLOOKUP(A2806,[2]选股结果!$A$2:$G$4900,7,FALSE)</f>
        <v>-19465217.4400002</v>
      </c>
    </row>
    <row r="2807" spans="1:37">
      <c r="A2807" s="5" t="s">
        <v>5647</v>
      </c>
      <c r="B2807" s="5" t="s">
        <v>5648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/>
      <c r="L2807" s="6">
        <v>0</v>
      </c>
      <c r="M2807" s="6">
        <v>0</v>
      </c>
      <c r="N2807" s="6"/>
      <c r="O2807" s="6">
        <v>0</v>
      </c>
      <c r="P2807" s="6">
        <v>85098968.19</v>
      </c>
      <c r="Q2807" s="6">
        <v>109934135</v>
      </c>
      <c r="R2807" s="6"/>
      <c r="S2807" s="6">
        <v>2047409540.84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73765974.7</v>
      </c>
      <c r="AA2807" s="6">
        <v>169642982.87</v>
      </c>
      <c r="AB2807" s="10">
        <f t="shared" si="184"/>
        <v>2331351087.97</v>
      </c>
      <c r="AC2807" s="10">
        <f t="shared" si="183"/>
        <v>2375917466.6</v>
      </c>
      <c r="AD2807" s="10">
        <f t="shared" si="182"/>
        <v>-44566378.6300001</v>
      </c>
      <c r="AE2807" s="12">
        <f>C2807/(1+0.13)/VLOOKUP(A2807,[1]选股结果!$A$2:$AX$3002,3,FALSE)</f>
        <v>0.7983072386512</v>
      </c>
      <c r="AF2807" s="12">
        <f>(S2807/(1+0.1)+Z2807)/(VLOOKUP(A2807,[1]选股结果!$A$2:$AY$3002,51,FALSE))</f>
        <v>0.861738845290257</v>
      </c>
      <c r="AG2807" s="16"/>
      <c r="AH2807" s="12">
        <f>AD2807/VLOOKUP(A2807,[1]选股结果!$A$2:$AX$3002,35,FALSE)</f>
        <v>-0.319531229127532</v>
      </c>
      <c r="AI2807" s="10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S2807/(1+0.13)+Z2807)</f>
        <v>359882026.789115</v>
      </c>
      <c r="AJ2807" s="10">
        <f t="shared" si="181"/>
        <v>-404448405.419115</v>
      </c>
      <c r="AK2807" s="18">
        <f>AD2807-VLOOKUP(A2807,[2]选股结果!$A$2:$G$4900,7,FALSE)</f>
        <v>-44588641.5100001</v>
      </c>
    </row>
    <row r="2808" spans="1:37">
      <c r="A2808" s="5" t="s">
        <v>5649</v>
      </c>
      <c r="B2808" s="5" t="s">
        <v>5650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/>
      <c r="L2808" s="6">
        <v>0</v>
      </c>
      <c r="M2808" s="6">
        <v>0</v>
      </c>
      <c r="N2808" s="6"/>
      <c r="O2808" s="6">
        <v>0</v>
      </c>
      <c r="P2808" s="6">
        <v>58457027.23</v>
      </c>
      <c r="Q2808" s="6">
        <v>74895508.3</v>
      </c>
      <c r="R2808" s="6"/>
      <c r="S2808" s="6">
        <v>6809679553.27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117649757.02</v>
      </c>
      <c r="AA2808" s="6">
        <v>192475728.04</v>
      </c>
      <c r="AB2808" s="10">
        <f t="shared" si="184"/>
        <v>6087398631.32</v>
      </c>
      <c r="AC2808" s="10">
        <f t="shared" si="183"/>
        <v>7178262065.56</v>
      </c>
      <c r="AD2808" s="10">
        <f t="shared" si="182"/>
        <v>-1090863434.24</v>
      </c>
      <c r="AE2808" s="12">
        <f>C2808/(1+0.13)/VLOOKUP(A2808,[1]选股结果!$A$2:$AX$3002,3,FALSE)</f>
        <v>0.711817383728495</v>
      </c>
      <c r="AF2808" s="12">
        <f>(S2808/(1+0.1)+Z2808)/(VLOOKUP(A2808,[1]选股结果!$A$2:$AY$3002,51,FALSE))</f>
        <v>0.868687153545561</v>
      </c>
      <c r="AG2808" s="16"/>
      <c r="AH2808" s="12">
        <f>AD2808/VLOOKUP(A2808,[1]选股结果!$A$2:$AX$3002,35,FALSE)</f>
        <v>-6.81342753177184</v>
      </c>
      <c r="AI2808" s="10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S2808/(1+0.13)+Z2808)</f>
        <v>1117925627.73062</v>
      </c>
      <c r="AJ2808" s="10">
        <f t="shared" si="181"/>
        <v>-2208789061.97062</v>
      </c>
      <c r="AK2808" s="18">
        <f>AD2808-VLOOKUP(A2808,[2]选股结果!$A$2:$G$4900,7,FALSE)</f>
        <v>-1090520059.01</v>
      </c>
    </row>
    <row r="2809" spans="1:37">
      <c r="A2809" s="5" t="s">
        <v>5651</v>
      </c>
      <c r="B2809" s="5" t="s">
        <v>5652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/>
      <c r="L2809" s="6">
        <v>0</v>
      </c>
      <c r="M2809" s="6">
        <v>0</v>
      </c>
      <c r="N2809" s="6"/>
      <c r="O2809" s="6">
        <v>0</v>
      </c>
      <c r="P2809" s="6">
        <v>23121876.65</v>
      </c>
      <c r="Q2809" s="6">
        <v>39525009.44</v>
      </c>
      <c r="R2809" s="6"/>
      <c r="S2809" s="6">
        <v>284754975.48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94311497.96</v>
      </c>
      <c r="AA2809" s="6">
        <v>24120928.37</v>
      </c>
      <c r="AB2809" s="10">
        <f t="shared" si="184"/>
        <v>522493835.08</v>
      </c>
      <c r="AC2809" s="10">
        <f t="shared" si="183"/>
        <v>426309278.46</v>
      </c>
      <c r="AD2809" s="10">
        <f t="shared" si="182"/>
        <v>96184556.62</v>
      </c>
      <c r="AE2809" s="12">
        <f>C2809/(1+0.13)/VLOOKUP(A2809,[1]选股结果!$A$2:$AX$3002,3,FALSE)</f>
        <v>0.774728721847648</v>
      </c>
      <c r="AF2809" s="12">
        <f>(S2809/(1+0.1)+Z2809)/(VLOOKUP(A2809,[1]选股结果!$A$2:$AY$3002,51,FALSE))</f>
        <v>0.744249743686103</v>
      </c>
      <c r="AG2809" s="16"/>
      <c r="AH2809" s="12">
        <f>AD2809/VLOOKUP(A2809,[1]选股结果!$A$2:$AX$3002,35,FALSE)</f>
        <v>1.49987619559221</v>
      </c>
      <c r="AI2809" s="10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S2809/(1+0.13)+Z2809)</f>
        <v>128237495.537876</v>
      </c>
      <c r="AJ2809" s="10">
        <f t="shared" si="181"/>
        <v>-32052938.9178761</v>
      </c>
      <c r="AK2809" s="18">
        <f>AD2809-VLOOKUP(A2809,[2]选股结果!$A$2:$G$4900,7,FALSE)</f>
        <v>96184556.62</v>
      </c>
    </row>
    <row r="2810" spans="1:37">
      <c r="A2810" s="5" t="s">
        <v>5653</v>
      </c>
      <c r="B2810" s="5" t="s">
        <v>5654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/>
      <c r="L2810" s="6">
        <v>0</v>
      </c>
      <c r="M2810" s="6">
        <v>0</v>
      </c>
      <c r="N2810" s="6"/>
      <c r="O2810" s="6">
        <v>0</v>
      </c>
      <c r="P2810" s="6">
        <v>109569375.68</v>
      </c>
      <c r="Q2810" s="6">
        <v>78200507.57</v>
      </c>
      <c r="R2810" s="6"/>
      <c r="S2810" s="6">
        <v>685553285.84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254099229.57</v>
      </c>
      <c r="AA2810" s="6">
        <v>136142699.38</v>
      </c>
      <c r="AB2810" s="10">
        <f t="shared" si="184"/>
        <v>1299435346.85</v>
      </c>
      <c r="AC2810" s="10">
        <f t="shared" si="183"/>
        <v>1185364590.47</v>
      </c>
      <c r="AD2810" s="10">
        <f t="shared" si="182"/>
        <v>114070756.38</v>
      </c>
      <c r="AE2810" s="12">
        <f>C2810/(1+0.13)/VLOOKUP(A2810,[1]选股结果!$A$2:$AX$3002,3,FALSE)</f>
        <v>0.808896690101279</v>
      </c>
      <c r="AF2810" s="12">
        <f>(S2810/(1+0.1)+Z2810)/(VLOOKUP(A2810,[1]选股结果!$A$2:$AY$3002,51,FALSE))</f>
        <v>0.787123153850305</v>
      </c>
      <c r="AG2810" s="16"/>
      <c r="AH2810" s="12">
        <f>AD2810/VLOOKUP(A2810,[1]选股结果!$A$2:$AX$3002,35,FALSE)</f>
        <v>0.683906979964424</v>
      </c>
      <c r="AI2810" s="10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S2810/(1+0.13)+Z2810)</f>
        <v>253819015.707788</v>
      </c>
      <c r="AJ2810" s="10">
        <f t="shared" si="181"/>
        <v>-139748259.327788</v>
      </c>
      <c r="AK2810" s="18">
        <f>AD2810-VLOOKUP(A2810,[2]选股结果!$A$2:$G$4900,7,FALSE)</f>
        <v>114116217.25</v>
      </c>
    </row>
    <row r="2811" spans="1:37">
      <c r="A2811" s="5" t="s">
        <v>5655</v>
      </c>
      <c r="B2811" s="5" t="s">
        <v>5656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/>
      <c r="L2811" s="6">
        <v>0</v>
      </c>
      <c r="M2811" s="6">
        <v>0</v>
      </c>
      <c r="N2811" s="6"/>
      <c r="O2811" s="6">
        <v>0</v>
      </c>
      <c r="P2811" s="6">
        <v>31941220.69</v>
      </c>
      <c r="Q2811" s="6">
        <v>13825566.8</v>
      </c>
      <c r="R2811" s="6"/>
      <c r="S2811" s="6">
        <v>817754456.4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42022347.21</v>
      </c>
      <c r="AA2811" s="6">
        <v>50924385.47</v>
      </c>
      <c r="AB2811" s="10">
        <f t="shared" si="184"/>
        <v>809245252.96</v>
      </c>
      <c r="AC2811" s="10">
        <f t="shared" si="183"/>
        <v>942642409.77</v>
      </c>
      <c r="AD2811" s="10">
        <f t="shared" si="182"/>
        <v>-133397156.81</v>
      </c>
      <c r="AE2811" s="12">
        <f>C2811/(1+0.13)/VLOOKUP(A2811,[1]选股结果!$A$2:$AX$3002,3,FALSE)</f>
        <v>0.694779641098401</v>
      </c>
      <c r="AF2811" s="12">
        <f>(S2811/(1+0.1)+Z2811)/(VLOOKUP(A2811,[1]选股结果!$A$2:$AY$3002,51,FALSE))</f>
        <v>0.807562789788824</v>
      </c>
      <c r="AG2811" s="16"/>
      <c r="AH2811" s="12">
        <f>AD2811/VLOOKUP(A2811,[1]选股结果!$A$2:$AX$3002,35,FALSE)</f>
        <v>-6.12001888696432</v>
      </c>
      <c r="AI2811" s="10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S2811/(1+0.13)+Z2811)</f>
        <v>206901043.691504</v>
      </c>
      <c r="AJ2811" s="10">
        <f t="shared" si="181"/>
        <v>-340298200.501504</v>
      </c>
      <c r="AK2811" s="18">
        <f>AD2811-VLOOKUP(A2811,[2]选股结果!$A$2:$G$4900,7,FALSE)</f>
        <v>-133397156.81</v>
      </c>
    </row>
    <row r="2812" spans="1:37">
      <c r="A2812" s="5" t="s">
        <v>5657</v>
      </c>
      <c r="B2812" s="5" t="s">
        <v>5658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/>
      <c r="L2812" s="6">
        <v>0</v>
      </c>
      <c r="M2812" s="6">
        <v>0</v>
      </c>
      <c r="N2812" s="6"/>
      <c r="O2812" s="6">
        <v>0</v>
      </c>
      <c r="P2812" s="6">
        <v>207041782</v>
      </c>
      <c r="Q2812" s="6">
        <v>80313045.07</v>
      </c>
      <c r="R2812" s="6"/>
      <c r="S2812" s="6">
        <v>2479427885.58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686227457.73</v>
      </c>
      <c r="AA2812" s="6">
        <v>331840067.81</v>
      </c>
      <c r="AB2812" s="10">
        <f t="shared" si="184"/>
        <v>3836162325.91</v>
      </c>
      <c r="AC2812" s="10">
        <f t="shared" si="183"/>
        <v>3704537193.12</v>
      </c>
      <c r="AD2812" s="10">
        <f t="shared" si="182"/>
        <v>131625132.79</v>
      </c>
      <c r="AE2812" s="12">
        <f>C2812/(1+0.13)/VLOOKUP(A2812,[1]选股结果!$A$2:$AX$3002,3,FALSE)</f>
        <v>1.01415848866363</v>
      </c>
      <c r="AF2812" s="12">
        <f>(S2812/(1+0.1)+Z2812)/(VLOOKUP(A2812,[1]选股结果!$A$2:$AY$3002,51,FALSE))</f>
        <v>1.09261856154207</v>
      </c>
      <c r="AG2812" s="16"/>
      <c r="AH2812" s="12">
        <f>AD2812/VLOOKUP(A2812,[1]选股结果!$A$2:$AX$3002,35,FALSE)</f>
        <v>0.379895729714853</v>
      </c>
      <c r="AI2812" s="10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S2812/(1+0.13)+Z2812)</f>
        <v>-189396546.369823</v>
      </c>
      <c r="AJ2812" s="10">
        <f t="shared" si="181"/>
        <v>321021679.159823</v>
      </c>
      <c r="AK2812" s="18">
        <f>AD2812-VLOOKUP(A2812,[2]选股结果!$A$2:$G$4900,7,FALSE)</f>
        <v>131629881.87</v>
      </c>
    </row>
    <row r="2813" spans="1:37">
      <c r="A2813" s="5" t="s">
        <v>5659</v>
      </c>
      <c r="B2813" s="5" t="s">
        <v>5660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/>
      <c r="L2813" s="6">
        <v>0</v>
      </c>
      <c r="M2813" s="6">
        <v>0</v>
      </c>
      <c r="N2813" s="6"/>
      <c r="O2813" s="6">
        <v>0</v>
      </c>
      <c r="P2813" s="6">
        <v>93471694.98</v>
      </c>
      <c r="Q2813" s="6">
        <v>65472681.48</v>
      </c>
      <c r="R2813" s="6"/>
      <c r="S2813" s="6">
        <v>340771545.35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172643825.97</v>
      </c>
      <c r="AA2813" s="6">
        <v>97277410.38</v>
      </c>
      <c r="AB2813" s="10">
        <f t="shared" si="184"/>
        <v>669030531.4</v>
      </c>
      <c r="AC2813" s="10">
        <f t="shared" si="183"/>
        <v>704164476.68</v>
      </c>
      <c r="AD2813" s="10">
        <f t="shared" si="182"/>
        <v>-35133945.2800001</v>
      </c>
      <c r="AE2813" s="12">
        <f>C2813/(1+0.13)/VLOOKUP(A2813,[1]选股结果!$A$2:$AX$3002,3,FALSE)</f>
        <v>0.312559869804215</v>
      </c>
      <c r="AF2813" s="12">
        <f>(S2813/(1+0.1)+Z2813)/(VLOOKUP(A2813,[1]选股结果!$A$2:$AY$3002,51,FALSE))</f>
        <v>0.287285378901978</v>
      </c>
      <c r="AG2813" s="16"/>
      <c r="AH2813" s="12">
        <f>AD2813/VLOOKUP(A2813,[1]选股结果!$A$2:$AX$3002,35,FALSE)</f>
        <v>-0.268195170898018</v>
      </c>
      <c r="AI2813" s="10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S2813/(1+0.13)+Z2813)</f>
        <v>1205080787.80221</v>
      </c>
      <c r="AJ2813" s="10">
        <f t="shared" si="181"/>
        <v>-1240214733.08221</v>
      </c>
      <c r="AK2813" s="18">
        <f>AD2813-VLOOKUP(A2813,[2]选股结果!$A$2:$G$4900,7,FALSE)</f>
        <v>-35590019.0000001</v>
      </c>
    </row>
    <row r="2814" spans="1:37">
      <c r="A2814" s="5" t="s">
        <v>5661</v>
      </c>
      <c r="B2814" s="5" t="s">
        <v>5662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/>
      <c r="L2814" s="6">
        <v>0</v>
      </c>
      <c r="M2814" s="6">
        <v>0</v>
      </c>
      <c r="N2814" s="6"/>
      <c r="O2814" s="6">
        <v>0</v>
      </c>
      <c r="P2814" s="6">
        <v>33485135.86</v>
      </c>
      <c r="Q2814" s="6">
        <v>14216444.19</v>
      </c>
      <c r="R2814" s="6"/>
      <c r="S2814" s="6">
        <v>978355625.48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238212402.22</v>
      </c>
      <c r="AA2814" s="6">
        <v>61090621.31</v>
      </c>
      <c r="AB2814" s="10">
        <f t="shared" si="184"/>
        <v>1306210159.81</v>
      </c>
      <c r="AC2814" s="10">
        <f t="shared" si="183"/>
        <v>1311143784.87</v>
      </c>
      <c r="AD2814" s="10">
        <f t="shared" si="182"/>
        <v>-4933625.05999994</v>
      </c>
      <c r="AE2814" s="12">
        <f>C2814/(1+0.13)/VLOOKUP(A2814,[1]选股结果!$A$2:$AX$3002,3,FALSE)</f>
        <v>0.961760591100421</v>
      </c>
      <c r="AF2814" s="12">
        <f>(S2814/(1+0.1)+Z2814)/(VLOOKUP(A2814,[1]选股结果!$A$2:$AY$3002,51,FALSE))</f>
        <v>1.02628010731881</v>
      </c>
      <c r="AG2814" s="16"/>
      <c r="AH2814" s="12">
        <f>AD2814/VLOOKUP(A2814,[1]选股结果!$A$2:$AX$3002,35,FALSE)</f>
        <v>-0.0678636313176122</v>
      </c>
      <c r="AI2814" s="10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S2814/(1+0.13)+Z2814)</f>
        <v>-5262535.70787621</v>
      </c>
      <c r="AJ2814" s="10">
        <f t="shared" si="181"/>
        <v>328910.647876263</v>
      </c>
      <c r="AK2814" s="18">
        <f>AD2814-VLOOKUP(A2814,[2]选股结果!$A$2:$G$4900,7,FALSE)</f>
        <v>-5444480.75999994</v>
      </c>
    </row>
    <row r="2815" spans="1:37">
      <c r="A2815" s="5" t="s">
        <v>5663</v>
      </c>
      <c r="B2815" s="5" t="s">
        <v>5664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/>
      <c r="L2815" s="6">
        <v>0</v>
      </c>
      <c r="M2815" s="6">
        <v>0</v>
      </c>
      <c r="N2815" s="6"/>
      <c r="O2815" s="6">
        <v>0</v>
      </c>
      <c r="P2815" s="6">
        <v>196744884.1</v>
      </c>
      <c r="Q2815" s="6">
        <v>74048801.55</v>
      </c>
      <c r="R2815" s="6"/>
      <c r="S2815" s="6">
        <v>614766889.91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142228872.98</v>
      </c>
      <c r="AA2815" s="6">
        <v>481989823.56</v>
      </c>
      <c r="AB2815" s="10">
        <f t="shared" si="184"/>
        <v>1242378566.83</v>
      </c>
      <c r="AC2815" s="10">
        <f t="shared" si="183"/>
        <v>1435730470.55</v>
      </c>
      <c r="AD2815" s="10">
        <f t="shared" si="182"/>
        <v>-193351903.72</v>
      </c>
      <c r="AE2815" s="12">
        <f>C2815/(1+0.13)/VLOOKUP(A2815,[1]选股结果!$A$2:$AX$3002,3,FALSE)</f>
        <v>0.908772161635996</v>
      </c>
      <c r="AF2815" s="12">
        <f>(S2815/(1+0.1)+Z2815)/(VLOOKUP(A2815,[1]选股结果!$A$2:$AY$3002,51,FALSE))</f>
        <v>0.678767897666277</v>
      </c>
      <c r="AG2815" s="16"/>
      <c r="AH2815" s="12">
        <f>AD2815/VLOOKUP(A2815,[1]选股结果!$A$2:$AX$3002,35,FALSE)</f>
        <v>-1.6435171543599</v>
      </c>
      <c r="AI2815" s="10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S2815/(1+0.13)+Z2815)</f>
        <v>346642157.614425</v>
      </c>
      <c r="AJ2815" s="10">
        <f t="shared" si="181"/>
        <v>-539994061.334425</v>
      </c>
      <c r="AK2815" s="18">
        <f>AD2815-VLOOKUP(A2815,[2]选股结果!$A$2:$G$4900,7,FALSE)</f>
        <v>-193311614.44</v>
      </c>
    </row>
    <row r="2816" spans="1:37">
      <c r="A2816" s="5" t="s">
        <v>5665</v>
      </c>
      <c r="B2816" s="5" t="s">
        <v>5666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/>
      <c r="L2816" s="6">
        <v>0</v>
      </c>
      <c r="M2816" s="6">
        <v>0</v>
      </c>
      <c r="N2816" s="6"/>
      <c r="O2816" s="6">
        <v>0</v>
      </c>
      <c r="P2816" s="6">
        <v>162061716.61</v>
      </c>
      <c r="Q2816" s="6">
        <v>114846528.21</v>
      </c>
      <c r="R2816" s="6"/>
      <c r="S2816" s="6">
        <v>501411378.6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123855814.38</v>
      </c>
      <c r="AA2816" s="6">
        <v>164941028.63</v>
      </c>
      <c r="AB2816" s="10">
        <f t="shared" si="184"/>
        <v>1152374896.52</v>
      </c>
      <c r="AC2816" s="10">
        <f t="shared" si="183"/>
        <v>952269938.22</v>
      </c>
      <c r="AD2816" s="10">
        <f t="shared" si="182"/>
        <v>200104958.3</v>
      </c>
      <c r="AE2816" s="12">
        <f>C2816/(1+0.13)/VLOOKUP(A2816,[1]选股结果!$A$2:$AX$3002,3,FALSE)</f>
        <v>0.530725351624149</v>
      </c>
      <c r="AF2816" s="12">
        <f>(S2816/(1+0.1)+Z2816)/(VLOOKUP(A2816,[1]选股结果!$A$2:$AY$3002,51,FALSE))</f>
        <v>0.423479570616115</v>
      </c>
      <c r="AG2816" s="16"/>
      <c r="AH2816" s="12">
        <f>AD2816/VLOOKUP(A2816,[1]选股结果!$A$2:$AX$3002,35,FALSE)</f>
        <v>0.60145453372759</v>
      </c>
      <c r="AI2816" s="10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S2816/(1+0.13)+Z2816)</f>
        <v>801277527.053186</v>
      </c>
      <c r="AJ2816" s="10">
        <f t="shared" si="181"/>
        <v>-601172568.753186</v>
      </c>
      <c r="AK2816" s="18">
        <f>AD2816-VLOOKUP(A2816,[2]选股结果!$A$2:$G$4900,7,FALSE)</f>
        <v>200234545.74</v>
      </c>
    </row>
    <row r="2817" spans="1:37">
      <c r="A2817" s="5" t="s">
        <v>5667</v>
      </c>
      <c r="B2817" s="5" t="s">
        <v>5668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/>
      <c r="L2817" s="6">
        <v>0</v>
      </c>
      <c r="M2817" s="6">
        <v>0</v>
      </c>
      <c r="N2817" s="6"/>
      <c r="O2817" s="6">
        <v>0</v>
      </c>
      <c r="P2817" s="6">
        <v>84735303.55</v>
      </c>
      <c r="Q2817" s="6">
        <v>235654280.21</v>
      </c>
      <c r="R2817" s="6"/>
      <c r="S2817" s="6">
        <v>4149068595.63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485268087.41</v>
      </c>
      <c r="AA2817" s="6">
        <v>382240433.1</v>
      </c>
      <c r="AB2817" s="10">
        <f t="shared" si="184"/>
        <v>6566923688.5</v>
      </c>
      <c r="AC2817" s="10">
        <f t="shared" si="183"/>
        <v>5101312419.69</v>
      </c>
      <c r="AD2817" s="10">
        <f t="shared" si="182"/>
        <v>1465611268.81</v>
      </c>
      <c r="AE2817" s="12">
        <f>C2817/(1+0.13)/VLOOKUP(A2817,[1]选股结果!$A$2:$AX$3002,3,FALSE)</f>
        <v>0.885140915731454</v>
      </c>
      <c r="AF2817" s="12">
        <f>(S2817/(1+0.1)+Z2817)/(VLOOKUP(A2817,[1]选股结果!$A$2:$AY$3002,51,FALSE))</f>
        <v>0.913116077392986</v>
      </c>
      <c r="AG2817" s="16"/>
      <c r="AH2817" s="12">
        <f>AD2817/VLOOKUP(A2817,[1]选股结果!$A$2:$AX$3002,35,FALSE)</f>
        <v>0.915488762033836</v>
      </c>
      <c r="AI2817" s="10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S2817/(1+0.13)+Z2817)</f>
        <v>505210439.303451</v>
      </c>
      <c r="AJ2817" s="10">
        <f t="shared" si="181"/>
        <v>960400829.506549</v>
      </c>
      <c r="AK2817" s="18">
        <f>AD2817-VLOOKUP(A2817,[2]选股结果!$A$2:$G$4900,7,FALSE)</f>
        <v>1465664416.09</v>
      </c>
    </row>
    <row r="2818" spans="1:37">
      <c r="A2818" s="5" t="s">
        <v>5669</v>
      </c>
      <c r="B2818" s="5" t="s">
        <v>5670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/>
      <c r="L2818" s="6">
        <v>0</v>
      </c>
      <c r="M2818" s="6">
        <v>0</v>
      </c>
      <c r="N2818" s="6"/>
      <c r="O2818" s="6">
        <v>0</v>
      </c>
      <c r="P2818" s="6">
        <v>135909583.69</v>
      </c>
      <c r="Q2818" s="6">
        <v>54739329.67</v>
      </c>
      <c r="R2818" s="6"/>
      <c r="S2818" s="6">
        <v>1240931776.74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462346259.62</v>
      </c>
      <c r="AA2818" s="6">
        <v>276444946.01</v>
      </c>
      <c r="AB2818" s="10">
        <f t="shared" si="184"/>
        <v>2196137471.6</v>
      </c>
      <c r="AC2818" s="10">
        <f t="shared" si="183"/>
        <v>2115632566.06</v>
      </c>
      <c r="AD2818" s="10">
        <f t="shared" si="182"/>
        <v>80504905.5399997</v>
      </c>
      <c r="AE2818" s="12">
        <f>C2818/(1+0.13)/VLOOKUP(A2818,[1]选股结果!$A$2:$AX$3002,3,FALSE)</f>
        <v>0.856067957810264</v>
      </c>
      <c r="AF2818" s="12">
        <f>(S2818/(1+0.1)+Z2818)/(VLOOKUP(A2818,[1]选股结果!$A$2:$AY$3002,51,FALSE))</f>
        <v>0.841169465817755</v>
      </c>
      <c r="AG2818" s="16"/>
      <c r="AH2818" s="12">
        <f>AD2818/VLOOKUP(A2818,[1]选股结果!$A$2:$AX$3002,35,FALSE)</f>
        <v>0.285599262595368</v>
      </c>
      <c r="AI2818" s="10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S2818/(1+0.13)+Z2818)</f>
        <v>330263615.210796</v>
      </c>
      <c r="AJ2818" s="10">
        <f t="shared" si="181"/>
        <v>-249758709.670797</v>
      </c>
      <c r="AK2818" s="18">
        <f>AD2818-VLOOKUP(A2818,[2]选股结果!$A$2:$G$4900,7,FALSE)</f>
        <v>80359779.1599997</v>
      </c>
    </row>
    <row r="2819" spans="1:37">
      <c r="A2819" s="5" t="s">
        <v>5671</v>
      </c>
      <c r="B2819" s="5" t="s">
        <v>5672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/>
      <c r="L2819" s="6">
        <v>0</v>
      </c>
      <c r="M2819" s="6">
        <v>0</v>
      </c>
      <c r="N2819" s="6"/>
      <c r="O2819" s="6">
        <v>0</v>
      </c>
      <c r="P2819" s="6">
        <v>19383397.27</v>
      </c>
      <c r="Q2819" s="6">
        <v>6428555.65</v>
      </c>
      <c r="R2819" s="6"/>
      <c r="S2819" s="6">
        <v>205389694.19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92579718.91</v>
      </c>
      <c r="AA2819" s="6">
        <v>58237620</v>
      </c>
      <c r="AB2819" s="10">
        <f t="shared" si="184"/>
        <v>398226597.23</v>
      </c>
      <c r="AC2819" s="10">
        <f t="shared" si="183"/>
        <v>375590430.37</v>
      </c>
      <c r="AD2819" s="10">
        <f t="shared" si="182"/>
        <v>22636166.86</v>
      </c>
      <c r="AE2819" s="12">
        <f>C2819/(1+0.13)/VLOOKUP(A2819,[1]选股结果!$A$2:$AX$3002,3,FALSE)</f>
        <v>0.624078803210666</v>
      </c>
      <c r="AF2819" s="12">
        <f>(S2819/(1+0.1)+Z2819)/(VLOOKUP(A2819,[1]选股结果!$A$2:$AY$3002,51,FALSE))</f>
        <v>0.545598113174039</v>
      </c>
      <c r="AG2819" s="16"/>
      <c r="AH2819" s="12">
        <f>AD2819/VLOOKUP(A2819,[1]选股结果!$A$2:$AX$3002,35,FALSE)</f>
        <v>2.2723604449471</v>
      </c>
      <c r="AI2819" s="10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S2819/(1+0.13)+Z2819)</f>
        <v>237570392.641416</v>
      </c>
      <c r="AJ2819" s="10">
        <f t="shared" ref="AJ2819:AJ2882" si="185">AD2819-AI2819</f>
        <v>-214934225.781416</v>
      </c>
      <c r="AK2819" s="18">
        <f>AD2819-VLOOKUP(A2819,[2]选股结果!$A$2:$G$4900,7,FALSE)</f>
        <v>22636166.86</v>
      </c>
    </row>
    <row r="2820" spans="1:37">
      <c r="A2820" s="5" t="s">
        <v>5673</v>
      </c>
      <c r="B2820" s="5" t="s">
        <v>5674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/>
      <c r="L2820" s="6">
        <v>0</v>
      </c>
      <c r="M2820" s="6">
        <v>0</v>
      </c>
      <c r="N2820" s="6"/>
      <c r="O2820" s="6">
        <v>0</v>
      </c>
      <c r="P2820" s="6">
        <v>99306995.33</v>
      </c>
      <c r="Q2820" s="6">
        <v>31539955.67</v>
      </c>
      <c r="R2820" s="6"/>
      <c r="S2820" s="6">
        <v>735213098.59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329841994.69</v>
      </c>
      <c r="AA2820" s="6">
        <v>165668101.81</v>
      </c>
      <c r="AB2820" s="10">
        <f t="shared" si="184"/>
        <v>1652207840.94</v>
      </c>
      <c r="AC2820" s="10">
        <f t="shared" si="183"/>
        <v>1330030190.42</v>
      </c>
      <c r="AD2820" s="10">
        <f t="shared" si="182"/>
        <v>322177650.52</v>
      </c>
      <c r="AE2820" s="12">
        <f>C2820/(1+0.13)/VLOOKUP(A2820,[1]选股结果!$A$2:$AX$3002,3,FALSE)</f>
        <v>0.602456802889572</v>
      </c>
      <c r="AF2820" s="12">
        <f>(S2820/(1+0.1)+Z2820)/(VLOOKUP(A2820,[1]选股结果!$A$2:$AY$3002,51,FALSE))</f>
        <v>0.496245805017925</v>
      </c>
      <c r="AG2820" s="16"/>
      <c r="AH2820" s="12">
        <f>AD2820/VLOOKUP(A2820,[1]选股结果!$A$2:$AX$3002,35,FALSE)</f>
        <v>0.919322533729357</v>
      </c>
      <c r="AI2820" s="10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S2820/(1+0.13)+Z2820)</f>
        <v>1031065437.77088</v>
      </c>
      <c r="AJ2820" s="10">
        <f t="shared" si="185"/>
        <v>-708887787.250885</v>
      </c>
      <c r="AK2820" s="18">
        <f>AD2820-VLOOKUP(A2820,[2]选股结果!$A$2:$G$4900,7,FALSE)</f>
        <v>338980133.51</v>
      </c>
    </row>
    <row r="2821" spans="1:37">
      <c r="A2821" s="5" t="s">
        <v>5675</v>
      </c>
      <c r="B2821" s="5" t="s">
        <v>5676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/>
      <c r="L2821" s="6">
        <v>0</v>
      </c>
      <c r="M2821" s="6">
        <v>0</v>
      </c>
      <c r="N2821" s="6"/>
      <c r="O2821" s="6">
        <v>0</v>
      </c>
      <c r="P2821" s="6">
        <v>37460683.17</v>
      </c>
      <c r="Q2821" s="6">
        <v>17982231.88</v>
      </c>
      <c r="R2821" s="6"/>
      <c r="S2821" s="6">
        <v>83717034.3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120082636.06</v>
      </c>
      <c r="AA2821" s="6">
        <v>47623593.29</v>
      </c>
      <c r="AB2821" s="10">
        <f t="shared" si="184"/>
        <v>263841782.63</v>
      </c>
      <c r="AC2821" s="10">
        <f t="shared" si="183"/>
        <v>288883946.82</v>
      </c>
      <c r="AD2821" s="10">
        <f t="shared" si="182"/>
        <v>-25042164.19</v>
      </c>
      <c r="AE2821" s="12">
        <f>C2821/(1+0.13)/VLOOKUP(A2821,[1]选股结果!$A$2:$AX$3002,3,FALSE)</f>
        <v>0.997531819987126</v>
      </c>
      <c r="AF2821" s="12">
        <f>(S2821/(1+0.1)+Z2821)/(VLOOKUP(A2821,[1]选股结果!$A$2:$AY$3002,51,FALSE))</f>
        <v>0.944998538184862</v>
      </c>
      <c r="AG2821" s="16"/>
      <c r="AH2821" s="12">
        <f>AD2821/VLOOKUP(A2821,[1]选股结果!$A$2:$AX$3002,35,FALSE)</f>
        <v>-27.5150235526495</v>
      </c>
      <c r="AI2821" s="10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S2821/(1+0.13)+Z2821)</f>
        <v>13439254.1080531</v>
      </c>
      <c r="AJ2821" s="10">
        <f t="shared" si="185"/>
        <v>-38481418.2980531</v>
      </c>
      <c r="AK2821" s="18">
        <f>AD2821-VLOOKUP(A2821,[2]选股结果!$A$2:$G$4900,7,FALSE)</f>
        <v>-24952832.7</v>
      </c>
    </row>
    <row r="2822" spans="1:37">
      <c r="A2822" s="5" t="s">
        <v>5677</v>
      </c>
      <c r="B2822" s="5" t="s">
        <v>5678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/>
      <c r="L2822" s="6">
        <v>0</v>
      </c>
      <c r="M2822" s="6">
        <v>0</v>
      </c>
      <c r="N2822" s="6"/>
      <c r="O2822" s="6">
        <v>0</v>
      </c>
      <c r="P2822" s="6">
        <v>4702377.75</v>
      </c>
      <c r="Q2822" s="6">
        <v>2155957.7</v>
      </c>
      <c r="R2822" s="6"/>
      <c r="S2822" s="6">
        <v>16761431.53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19191449.23</v>
      </c>
      <c r="AA2822" s="6">
        <v>12409795.78</v>
      </c>
      <c r="AB2822" s="10">
        <f t="shared" si="184"/>
        <v>114163891.21</v>
      </c>
      <c r="AC2822" s="10">
        <f t="shared" si="183"/>
        <v>53065054.29</v>
      </c>
      <c r="AD2822" s="10">
        <f t="shared" si="182"/>
        <v>61098836.92</v>
      </c>
      <c r="AE2822" s="12">
        <f>C2822/(1+0.13)/VLOOKUP(A2822,[1]选股结果!$A$2:$AX$3002,3,FALSE)</f>
        <v>0.960320894023351</v>
      </c>
      <c r="AF2822" s="12">
        <f>(S2822/(1+0.1)+Z2822)/(VLOOKUP(A2822,[1]选股结果!$A$2:$AY$3002,51,FALSE))</f>
        <v>0.292916047966004</v>
      </c>
      <c r="AG2822" s="16"/>
      <c r="AH2822" s="12">
        <f>AD2822/VLOOKUP(A2822,[1]选股结果!$A$2:$AX$3002,35,FALSE)</f>
        <v>-3.27113572865174</v>
      </c>
      <c r="AI2822" s="10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S2822/(1+0.13)+Z2822)</f>
        <v>83514612.9322124</v>
      </c>
      <c r="AJ2822" s="10">
        <f t="shared" si="185"/>
        <v>-22415776.0122124</v>
      </c>
      <c r="AK2822" s="18">
        <f>AD2822-VLOOKUP(A2822,[2]选股结果!$A$2:$G$4900,7,FALSE)</f>
        <v>61072913.88</v>
      </c>
    </row>
    <row r="2823" spans="1:37">
      <c r="A2823" s="5" t="s">
        <v>5679</v>
      </c>
      <c r="B2823" s="5" t="s">
        <v>5680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/>
      <c r="L2823" s="6">
        <v>0</v>
      </c>
      <c r="M2823" s="6">
        <v>0</v>
      </c>
      <c r="N2823" s="6"/>
      <c r="O2823" s="6">
        <v>0</v>
      </c>
      <c r="P2823" s="6">
        <v>72106199.09</v>
      </c>
      <c r="Q2823" s="6">
        <v>36306956.97</v>
      </c>
      <c r="R2823" s="6"/>
      <c r="S2823" s="6">
        <v>1486179696.17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410810531.96</v>
      </c>
      <c r="AA2823" s="6">
        <v>83104291.3</v>
      </c>
      <c r="AB2823" s="10">
        <f t="shared" si="184"/>
        <v>2060995374.42</v>
      </c>
      <c r="AC2823" s="10">
        <f t="shared" si="183"/>
        <v>2052200718.52</v>
      </c>
      <c r="AD2823" s="10">
        <f t="shared" si="182"/>
        <v>8794655.9000001</v>
      </c>
      <c r="AE2823" s="12">
        <f>C2823/(1+0.13)/VLOOKUP(A2823,[1]选股结果!$A$2:$AX$3002,3,FALSE)</f>
        <v>0.897014783986885</v>
      </c>
      <c r="AF2823" s="12">
        <f>(S2823/(1+0.1)+Z2823)/(VLOOKUP(A2823,[1]选股结果!$A$2:$AY$3002,51,FALSE))</f>
        <v>0.994435783929812</v>
      </c>
      <c r="AG2823" s="16"/>
      <c r="AH2823" s="12">
        <f>AD2823/VLOOKUP(A2823,[1]选股结果!$A$2:$AX$3002,35,FALSE)</f>
        <v>0.0447535707746502</v>
      </c>
      <c r="AI2823" s="10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S2823/(1+0.13)+Z2823)</f>
        <v>45727531.7230973</v>
      </c>
      <c r="AJ2823" s="10">
        <f t="shared" si="185"/>
        <v>-36932875.8230972</v>
      </c>
      <c r="AK2823" s="18">
        <f>AD2823-VLOOKUP(A2823,[2]选股结果!$A$2:$G$4900,7,FALSE)</f>
        <v>9406054.6600001</v>
      </c>
    </row>
    <row r="2824" spans="1:37">
      <c r="A2824" s="5" t="s">
        <v>5681</v>
      </c>
      <c r="B2824" s="5" t="s">
        <v>5682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/>
      <c r="L2824" s="6">
        <v>0</v>
      </c>
      <c r="M2824" s="6">
        <v>0</v>
      </c>
      <c r="N2824" s="6"/>
      <c r="O2824" s="6">
        <v>0</v>
      </c>
      <c r="P2824" s="6">
        <v>3545626118.83</v>
      </c>
      <c r="Q2824" s="6">
        <v>685000533.23</v>
      </c>
      <c r="R2824" s="6"/>
      <c r="S2824" s="6">
        <v>119652559319.52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2141438999.77</v>
      </c>
      <c r="AA2824" s="6">
        <v>400439980.96</v>
      </c>
      <c r="AB2824" s="10">
        <f t="shared" si="184"/>
        <v>128254828060.2</v>
      </c>
      <c r="AC2824" s="10">
        <f t="shared" si="183"/>
        <v>125740064419.08</v>
      </c>
      <c r="AD2824" s="10">
        <f t="shared" si="182"/>
        <v>2514763641.11998</v>
      </c>
      <c r="AE2824" s="12">
        <f>C2824/(1+0.13)/VLOOKUP(A2824,[1]选股结果!$A$2:$AX$3002,3,FALSE)</f>
        <v>0.892026683836442</v>
      </c>
      <c r="AF2824" s="12">
        <f>(S2824/(1+0.1)+Z2824)/(VLOOKUP(A2824,[1]选股结果!$A$2:$AY$3002,51,FALSE))</f>
        <v>0.948832026750959</v>
      </c>
      <c r="AG2824" s="16"/>
      <c r="AH2824" s="12">
        <f>AD2824/VLOOKUP(A2824,[1]选股结果!$A$2:$AX$3002,35,FALSE)</f>
        <v>0.602156711105805</v>
      </c>
      <c r="AI2824" s="10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S2824/(1+0.13)+Z2824)</f>
        <v>8869263072.11662</v>
      </c>
      <c r="AJ2824" s="10">
        <f t="shared" si="185"/>
        <v>-6354499430.99664</v>
      </c>
      <c r="AK2824" s="18">
        <f>AD2824-VLOOKUP(A2824,[2]选股结果!$A$2:$G$4900,7,FALSE)</f>
        <v>2513057662.86998</v>
      </c>
    </row>
    <row r="2825" spans="1:37">
      <c r="A2825" s="5" t="s">
        <v>5683</v>
      </c>
      <c r="B2825" s="5" t="s">
        <v>5684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/>
      <c r="L2825" s="6">
        <v>0</v>
      </c>
      <c r="M2825" s="6">
        <v>0</v>
      </c>
      <c r="N2825" s="6"/>
      <c r="O2825" s="6">
        <v>0</v>
      </c>
      <c r="P2825" s="6">
        <v>232983884.66</v>
      </c>
      <c r="Q2825" s="6">
        <v>220443007.9</v>
      </c>
      <c r="R2825" s="6"/>
      <c r="S2825" s="6">
        <v>23838481444.89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264816216.95</v>
      </c>
      <c r="AA2825" s="6">
        <v>282769523.85</v>
      </c>
      <c r="AB2825" s="10">
        <f t="shared" si="184"/>
        <v>24815444057.09</v>
      </c>
      <c r="AC2825" s="10">
        <f t="shared" si="183"/>
        <v>24619051070.35</v>
      </c>
      <c r="AD2825" s="10">
        <f t="shared" si="182"/>
        <v>196392986.740002</v>
      </c>
      <c r="AE2825" s="12">
        <f>C2825/(1+0.13)/VLOOKUP(A2825,[1]选股结果!$A$2:$AX$3002,3,FALSE)</f>
        <v>0.967902758227979</v>
      </c>
      <c r="AF2825" s="12">
        <f>(S2825/(1+0.1)+Z2825)/(VLOOKUP(A2825,[1]选股结果!$A$2:$AY$3002,51,FALSE))</f>
        <v>1.00603036767217</v>
      </c>
      <c r="AG2825" s="16"/>
      <c r="AH2825" s="12">
        <f>AD2825/VLOOKUP(A2825,[1]选股结果!$A$2:$AX$3002,35,FALSE)</f>
        <v>0.391541025094735</v>
      </c>
      <c r="AI2825" s="10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S2825/(1+0.13)+Z2825)</f>
        <v>443855295.516277</v>
      </c>
      <c r="AJ2825" s="10">
        <f t="shared" si="185"/>
        <v>-247462308.776276</v>
      </c>
      <c r="AK2825" s="18">
        <f>AD2825-VLOOKUP(A2825,[2]选股结果!$A$2:$G$4900,7,FALSE)</f>
        <v>196485049.240002</v>
      </c>
    </row>
    <row r="2826" spans="1:37">
      <c r="A2826" s="5" t="s">
        <v>5685</v>
      </c>
      <c r="B2826" s="5" t="s">
        <v>5686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/>
      <c r="L2826" s="6">
        <v>0</v>
      </c>
      <c r="M2826" s="6">
        <v>0</v>
      </c>
      <c r="N2826" s="6"/>
      <c r="O2826" s="6">
        <v>0</v>
      </c>
      <c r="P2826" s="6">
        <v>305592726.51</v>
      </c>
      <c r="Q2826" s="6">
        <v>38650188.46</v>
      </c>
      <c r="R2826" s="6"/>
      <c r="S2826" s="6">
        <v>9417628488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3360862260.8</v>
      </c>
      <c r="AA2826" s="6">
        <v>455988473.88</v>
      </c>
      <c r="AB2826" s="10">
        <f t="shared" si="184"/>
        <v>13573539798.62</v>
      </c>
      <c r="AC2826" s="10">
        <f t="shared" si="183"/>
        <v>13540071949.19</v>
      </c>
      <c r="AD2826" s="10">
        <f t="shared" si="182"/>
        <v>33467849.4300003</v>
      </c>
      <c r="AE2826" s="12">
        <f>C2826/(1+0.13)/VLOOKUP(A2826,[1]选股结果!$A$2:$AX$3002,3,FALSE)</f>
        <v>0.957801955618528</v>
      </c>
      <c r="AF2826" s="12">
        <f>(S2826/(1+0.1)+Z2826)/(VLOOKUP(A2826,[1]选股结果!$A$2:$AY$3002,51,FALSE))</f>
        <v>0.981905444228964</v>
      </c>
      <c r="AG2826" s="16"/>
      <c r="AH2826" s="12">
        <f>AD2826/VLOOKUP(A2826,[1]选股结果!$A$2:$AX$3002,35,FALSE)</f>
        <v>0.216761362813254</v>
      </c>
      <c r="AI2826" s="10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S2826/(1+0.13)+Z2826)</f>
        <v>447000899.595133</v>
      </c>
      <c r="AJ2826" s="10">
        <f t="shared" si="185"/>
        <v>-413533050.165133</v>
      </c>
      <c r="AK2826" s="18">
        <f>AD2826-VLOOKUP(A2826,[2]选股结果!$A$2:$G$4900,7,FALSE)</f>
        <v>39880700.5200003</v>
      </c>
    </row>
    <row r="2827" spans="1:37">
      <c r="A2827" s="5" t="s">
        <v>5687</v>
      </c>
      <c r="B2827" s="5" t="s">
        <v>5688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/>
      <c r="L2827" s="6">
        <v>0</v>
      </c>
      <c r="M2827" s="6">
        <v>0</v>
      </c>
      <c r="N2827" s="6"/>
      <c r="O2827" s="6">
        <v>0</v>
      </c>
      <c r="P2827" s="6">
        <v>129181721.66</v>
      </c>
      <c r="Q2827" s="6">
        <v>35065597.89</v>
      </c>
      <c r="R2827" s="6"/>
      <c r="S2827" s="6">
        <v>280638839.11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250198845.04</v>
      </c>
      <c r="AA2827" s="6">
        <v>430094795.85</v>
      </c>
      <c r="AB2827" s="10">
        <f t="shared" si="184"/>
        <v>1123432219.63</v>
      </c>
      <c r="AC2827" s="10">
        <f t="shared" si="183"/>
        <v>1090114201.66</v>
      </c>
      <c r="AD2827" s="10">
        <f t="shared" ref="AD2827:AD2890" si="186">AB2827-AC2827</f>
        <v>33318017.97</v>
      </c>
      <c r="AE2827" s="12">
        <f>C2827/(1+0.13)/VLOOKUP(A2827,[1]选股结果!$A$2:$AX$3002,3,FALSE)</f>
        <v>0.865461815134002</v>
      </c>
      <c r="AF2827" s="12">
        <f>(S2827/(1+0.1)+Z2827)/(VLOOKUP(A2827,[1]选股结果!$A$2:$AY$3002,51,FALSE))</f>
        <v>0.497873549251637</v>
      </c>
      <c r="AG2827" s="16"/>
      <c r="AH2827" s="12">
        <f>AD2827/VLOOKUP(A2827,[1]选股结果!$A$2:$AX$3002,35,FALSE)</f>
        <v>0.560832175530064</v>
      </c>
      <c r="AI2827" s="10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S2827/(1+0.13)+Z2827)</f>
        <v>516414878.125398</v>
      </c>
      <c r="AJ2827" s="10">
        <f t="shared" si="185"/>
        <v>-483096860.155398</v>
      </c>
      <c r="AK2827" s="18">
        <f>AD2827-VLOOKUP(A2827,[2]选股结果!$A$2:$G$4900,7,FALSE)</f>
        <v>33311098.95</v>
      </c>
    </row>
    <row r="2828" spans="1:37">
      <c r="A2828" s="5" t="s">
        <v>5689</v>
      </c>
      <c r="B2828" s="5" t="s">
        <v>5690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/>
      <c r="L2828" s="6">
        <v>0</v>
      </c>
      <c r="M2828" s="6">
        <v>0</v>
      </c>
      <c r="N2828" s="6"/>
      <c r="O2828" s="6">
        <v>0</v>
      </c>
      <c r="P2828" s="6">
        <v>16959078.7</v>
      </c>
      <c r="Q2828" s="6">
        <v>15983170.01</v>
      </c>
      <c r="R2828" s="6"/>
      <c r="S2828" s="6">
        <v>387749613.36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96280348.85</v>
      </c>
      <c r="AA2828" s="6">
        <v>24687893.74</v>
      </c>
      <c r="AB2828" s="10">
        <f t="shared" si="184"/>
        <v>537802203.6</v>
      </c>
      <c r="AC2828" s="10">
        <f t="shared" si="183"/>
        <v>525676934.65</v>
      </c>
      <c r="AD2828" s="10">
        <f t="shared" si="186"/>
        <v>12125268.95</v>
      </c>
      <c r="AE2828" s="12">
        <f>C2828/(1+0.13)/VLOOKUP(A2828,[1]选股结果!$A$2:$AX$3002,3,FALSE)</f>
        <v>0.59061832118392</v>
      </c>
      <c r="AF2828" s="12">
        <f>(S2828/(1+0.1)+Z2828)/(VLOOKUP(A2828,[1]选股结果!$A$2:$AY$3002,51,FALSE))</f>
        <v>0.611288840296914</v>
      </c>
      <c r="AG2828" s="16"/>
      <c r="AH2828" s="12">
        <f>AD2828/VLOOKUP(A2828,[1]选股结果!$A$2:$AX$3002,35,FALSE)</f>
        <v>0.207196489709924</v>
      </c>
      <c r="AI2828" s="10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S2828/(1+0.13)+Z2828)</f>
        <v>294732155.168938</v>
      </c>
      <c r="AJ2828" s="10">
        <f t="shared" si="185"/>
        <v>-282606886.218938</v>
      </c>
      <c r="AK2828" s="18">
        <f>AD2828-VLOOKUP(A2828,[2]选股结果!$A$2:$G$4900,7,FALSE)</f>
        <v>12125268.95</v>
      </c>
    </row>
    <row r="2829" spans="1:37">
      <c r="A2829" s="5" t="s">
        <v>5691</v>
      </c>
      <c r="B2829" s="5" t="s">
        <v>5692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/>
      <c r="L2829" s="6">
        <v>0</v>
      </c>
      <c r="M2829" s="6">
        <v>0</v>
      </c>
      <c r="N2829" s="6"/>
      <c r="O2829" s="6">
        <v>0</v>
      </c>
      <c r="P2829" s="6">
        <v>63079640.16</v>
      </c>
      <c r="Q2829" s="6">
        <v>126449639.93</v>
      </c>
      <c r="R2829" s="6"/>
      <c r="S2829" s="6">
        <v>274165910.88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205224262.55</v>
      </c>
      <c r="AA2829" s="6">
        <v>170741118.63</v>
      </c>
      <c r="AB2829" s="10">
        <f t="shared" si="184"/>
        <v>735049586.72</v>
      </c>
      <c r="AC2829" s="10">
        <f t="shared" si="183"/>
        <v>713210932.22</v>
      </c>
      <c r="AD2829" s="10">
        <f t="shared" si="186"/>
        <v>21838654.5000001</v>
      </c>
      <c r="AE2829" s="12">
        <f>C2829/(1+0.13)/VLOOKUP(A2829,[1]选股结果!$A$2:$AX$3002,3,FALSE)</f>
        <v>1.3880738676744</v>
      </c>
      <c r="AF2829" s="12">
        <f>(S2829/(1+0.1)+Z2829)/(VLOOKUP(A2829,[1]选股结果!$A$2:$AY$3002,51,FALSE))</f>
        <v>0.909278790465416</v>
      </c>
      <c r="AG2829" s="16"/>
      <c r="AH2829" s="12">
        <f>AD2829/VLOOKUP(A2829,[1]选股结果!$A$2:$AX$3002,35,FALSE)</f>
        <v>-0.176231355394674</v>
      </c>
      <c r="AI2829" s="10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S2829/(1+0.13)+Z2829)</f>
        <v>51960341.8961946</v>
      </c>
      <c r="AJ2829" s="10">
        <f t="shared" si="185"/>
        <v>-30121687.3961945</v>
      </c>
      <c r="AK2829" s="18">
        <f>AD2829-VLOOKUP(A2829,[2]选股结果!$A$2:$G$4900,7,FALSE)</f>
        <v>20066067.8500001</v>
      </c>
    </row>
    <row r="2830" spans="1:37">
      <c r="A2830" s="5" t="s">
        <v>5693</v>
      </c>
      <c r="B2830" s="5" t="s">
        <v>5694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/>
      <c r="L2830" s="6">
        <v>0</v>
      </c>
      <c r="M2830" s="6">
        <v>0</v>
      </c>
      <c r="N2830" s="6"/>
      <c r="O2830" s="6">
        <v>0</v>
      </c>
      <c r="P2830" s="6">
        <v>30997191.98</v>
      </c>
      <c r="Q2830" s="6">
        <v>4985010.26</v>
      </c>
      <c r="R2830" s="6"/>
      <c r="S2830" s="6">
        <v>249556904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62491049.65</v>
      </c>
      <c r="AA2830" s="6">
        <v>24707365.69</v>
      </c>
      <c r="AB2830" s="10">
        <f t="shared" si="184"/>
        <v>431890238.37</v>
      </c>
      <c r="AC2830" s="10">
        <f t="shared" si="183"/>
        <v>367752511.32</v>
      </c>
      <c r="AD2830" s="10">
        <f t="shared" si="186"/>
        <v>64137727.05</v>
      </c>
      <c r="AE2830" s="12">
        <f>C2830/(1+0.13)/VLOOKUP(A2830,[1]选股结果!$A$2:$AX$3002,3,FALSE)</f>
        <v>0.911225926388346</v>
      </c>
      <c r="AF2830" s="12">
        <f>(S2830/(1+0.1)+Z2830)/(VLOOKUP(A2830,[1]选股结果!$A$2:$AY$3002,51,FALSE))</f>
        <v>0.950265966670574</v>
      </c>
      <c r="AG2830" s="16"/>
      <c r="AH2830" s="12">
        <f>AD2830/VLOOKUP(A2830,[1]选股结果!$A$2:$AX$3002,35,FALSE)</f>
        <v>0.599360200457466</v>
      </c>
      <c r="AI2830" s="10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S2830/(1+0.13)+Z2830)</f>
        <v>21167368.5808849</v>
      </c>
      <c r="AJ2830" s="10">
        <f t="shared" si="185"/>
        <v>42970358.4691151</v>
      </c>
      <c r="AK2830" s="18">
        <f>AD2830-VLOOKUP(A2830,[2]选股结果!$A$2:$G$4900,7,FALSE)</f>
        <v>64299247.78</v>
      </c>
    </row>
    <row r="2831" spans="1:37">
      <c r="A2831" s="5" t="s">
        <v>5695</v>
      </c>
      <c r="B2831" s="5" t="s">
        <v>5696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/>
      <c r="L2831" s="6">
        <v>0</v>
      </c>
      <c r="M2831" s="6">
        <v>0</v>
      </c>
      <c r="N2831" s="6"/>
      <c r="O2831" s="6">
        <v>0</v>
      </c>
      <c r="P2831" s="6">
        <v>55523372.5</v>
      </c>
      <c r="Q2831" s="6">
        <v>17969301.62</v>
      </c>
      <c r="R2831" s="6"/>
      <c r="S2831" s="6">
        <v>793713830.48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187570936.6</v>
      </c>
      <c r="AA2831" s="6">
        <v>35926144.53</v>
      </c>
      <c r="AB2831" s="10">
        <f t="shared" si="184"/>
        <v>1163072690</v>
      </c>
      <c r="AC2831" s="10">
        <f t="shared" si="183"/>
        <v>1072734284.11</v>
      </c>
      <c r="AD2831" s="10">
        <f t="shared" si="186"/>
        <v>90338405.89</v>
      </c>
      <c r="AE2831" s="12">
        <f>C2831/(1+0.13)/VLOOKUP(A2831,[1]选股结果!$A$2:$AX$3002,3,FALSE)</f>
        <v>1.00189853093658</v>
      </c>
      <c r="AF2831" s="12">
        <f>(S2831/(1+0.1)+Z2831)/(VLOOKUP(A2831,[1]选股结果!$A$2:$AY$3002,51,FALSE))</f>
        <v>1.08253425686317</v>
      </c>
      <c r="AG2831" s="16"/>
      <c r="AH2831" s="12">
        <f>AD2831/VLOOKUP(A2831,[1]选股结果!$A$2:$AX$3002,35,FALSE)</f>
        <v>0.629933181082537</v>
      </c>
      <c r="AI2831" s="10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S2831/(1+0.13)+Z2831)</f>
        <v>-50157133.9838055</v>
      </c>
      <c r="AJ2831" s="10">
        <f t="shared" si="185"/>
        <v>140495539.873806</v>
      </c>
      <c r="AK2831" s="18">
        <f>AD2831-VLOOKUP(A2831,[2]选股结果!$A$2:$G$4900,7,FALSE)</f>
        <v>90607816.01</v>
      </c>
    </row>
    <row r="2832" spans="1:37">
      <c r="A2832" s="5" t="s">
        <v>5697</v>
      </c>
      <c r="B2832" s="5" t="s">
        <v>5698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/>
      <c r="L2832" s="6">
        <v>0</v>
      </c>
      <c r="M2832" s="6">
        <v>0</v>
      </c>
      <c r="N2832" s="6"/>
      <c r="O2832" s="6">
        <v>0</v>
      </c>
      <c r="P2832" s="6">
        <v>128251148.85</v>
      </c>
      <c r="Q2832" s="6">
        <v>32878625.24</v>
      </c>
      <c r="R2832" s="6"/>
      <c r="S2832" s="6">
        <v>351317454.88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217524094.08</v>
      </c>
      <c r="AA2832" s="6">
        <v>62667991.47</v>
      </c>
      <c r="AB2832" s="10">
        <f t="shared" si="184"/>
        <v>1263796921.68</v>
      </c>
      <c r="AC2832" s="10">
        <f t="shared" si="183"/>
        <v>759760689.28</v>
      </c>
      <c r="AD2832" s="10">
        <f t="shared" si="186"/>
        <v>504036232.4</v>
      </c>
      <c r="AE2832" s="12">
        <f>C2832/(1+0.13)/VLOOKUP(A2832,[1]选股结果!$A$2:$AX$3002,3,FALSE)</f>
        <v>0.52936801284558</v>
      </c>
      <c r="AF2832" s="12">
        <f>(S2832/(1+0.1)+Z2832)/(VLOOKUP(A2832,[1]选股结果!$A$2:$AY$3002,51,FALSE))</f>
        <v>0.371621268476039</v>
      </c>
      <c r="AG2832" s="16"/>
      <c r="AH2832" s="12">
        <f>AD2832/VLOOKUP(A2832,[1]选股结果!$A$2:$AX$3002,35,FALSE)</f>
        <v>1.13939121067088</v>
      </c>
      <c r="AI2832" s="10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S2832/(1+0.13)+Z2832)</f>
        <v>916335650.491327</v>
      </c>
      <c r="AJ2832" s="10">
        <f t="shared" si="185"/>
        <v>-412299418.091327</v>
      </c>
      <c r="AK2832" s="18">
        <f>AD2832-VLOOKUP(A2832,[2]选股结果!$A$2:$G$4900,7,FALSE)</f>
        <v>504850124.02</v>
      </c>
    </row>
    <row r="2833" spans="1:37">
      <c r="A2833" s="5" t="s">
        <v>5699</v>
      </c>
      <c r="B2833" s="5" t="s">
        <v>5700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/>
      <c r="L2833" s="6">
        <v>0</v>
      </c>
      <c r="M2833" s="6">
        <v>0</v>
      </c>
      <c r="N2833" s="6"/>
      <c r="O2833" s="6">
        <v>0</v>
      </c>
      <c r="P2833" s="6">
        <v>189005681.53</v>
      </c>
      <c r="Q2833" s="6">
        <v>473026837.42</v>
      </c>
      <c r="R2833" s="6"/>
      <c r="S2833" s="6">
        <v>1898583794.07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78707549.23</v>
      </c>
      <c r="AA2833" s="6">
        <v>420506758.89</v>
      </c>
      <c r="AB2833" s="10">
        <f t="shared" si="184"/>
        <v>2841021664.49</v>
      </c>
      <c r="AC2833" s="10">
        <f t="shared" si="183"/>
        <v>2586803783.72</v>
      </c>
      <c r="AD2833" s="10">
        <f t="shared" si="186"/>
        <v>254217880.77</v>
      </c>
      <c r="AE2833" s="12">
        <f>C2833/(1+0.13)/VLOOKUP(A2833,[1]选股结果!$A$2:$AX$3002,3,FALSE)</f>
        <v>0.780754353203565</v>
      </c>
      <c r="AF2833" s="12">
        <f>(S2833/(1+0.1)+Z2833)/(VLOOKUP(A2833,[1]选股结果!$A$2:$AY$3002,51,FALSE))</f>
        <v>0.799981146182058</v>
      </c>
      <c r="AG2833" s="16"/>
      <c r="AH2833" s="12">
        <f>AD2833/VLOOKUP(A2833,[1]选股结果!$A$2:$AX$3002,35,FALSE)</f>
        <v>0.822082078927093</v>
      </c>
      <c r="AI2833" s="10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S2833/(1+0.13)+Z2833)</f>
        <v>497048987.720531</v>
      </c>
      <c r="AJ2833" s="10">
        <f t="shared" si="185"/>
        <v>-242831106.950531</v>
      </c>
      <c r="AK2833" s="18">
        <f>AD2833-VLOOKUP(A2833,[2]选股结果!$A$2:$G$4900,7,FALSE)</f>
        <v>254356366.34</v>
      </c>
    </row>
    <row r="2834" spans="1:37">
      <c r="A2834" s="5" t="s">
        <v>5701</v>
      </c>
      <c r="B2834" s="5" t="s">
        <v>5702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/>
      <c r="L2834" s="6">
        <v>0</v>
      </c>
      <c r="M2834" s="6">
        <v>0</v>
      </c>
      <c r="N2834" s="6"/>
      <c r="O2834" s="6">
        <v>0</v>
      </c>
      <c r="P2834" s="6">
        <v>76091481.41</v>
      </c>
      <c r="Q2834" s="6">
        <v>15648764.3</v>
      </c>
      <c r="R2834" s="6"/>
      <c r="S2834" s="6">
        <v>1088434658.67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33682385.23</v>
      </c>
      <c r="AA2834" s="6">
        <v>20090092.73</v>
      </c>
      <c r="AB2834" s="10">
        <f t="shared" si="184"/>
        <v>1136421695.03</v>
      </c>
      <c r="AC2834" s="10">
        <f t="shared" ref="AC2834:AC2897" si="187">S2834+T2834+U2834+V2834+W2834+X2834+Y2834+Z2834+AA2834+P2834</f>
        <v>1218298618.04</v>
      </c>
      <c r="AD2834" s="10">
        <f t="shared" si="186"/>
        <v>-81876923.0100002</v>
      </c>
      <c r="AE2834" s="12">
        <f>C2834/(1+0.13)/VLOOKUP(A2834,[1]选股结果!$A$2:$AX$3002,3,FALSE)</f>
        <v>0.759134500684649</v>
      </c>
      <c r="AF2834" s="12">
        <f>(S2834/(1+0.1)+Z2834)/(VLOOKUP(A2834,[1]选股结果!$A$2:$AY$3002,51,FALSE))</f>
        <v>0.917602776443672</v>
      </c>
      <c r="AG2834" s="16"/>
      <c r="AH2834" s="12">
        <f>AD2834/VLOOKUP(A2834,[1]选股结果!$A$2:$AX$3002,35,FALSE)</f>
        <v>-0.516199788256234</v>
      </c>
      <c r="AI2834" s="10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S2834/(1+0.13)+Z2834)</f>
        <v>118146157.932655</v>
      </c>
      <c r="AJ2834" s="10">
        <f t="shared" si="185"/>
        <v>-200023080.942655</v>
      </c>
      <c r="AK2834" s="18">
        <f>AD2834-VLOOKUP(A2834,[2]选股结果!$A$2:$G$4900,7,FALSE)</f>
        <v>-81876923.0100002</v>
      </c>
    </row>
    <row r="2835" spans="1:37">
      <c r="A2835" s="5" t="s">
        <v>5703</v>
      </c>
      <c r="B2835" s="5" t="s">
        <v>5704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/>
      <c r="L2835" s="6">
        <v>0</v>
      </c>
      <c r="M2835" s="6">
        <v>0</v>
      </c>
      <c r="N2835" s="6"/>
      <c r="O2835" s="6">
        <v>0</v>
      </c>
      <c r="P2835" s="6">
        <v>86424037.38</v>
      </c>
      <c r="Q2835" s="6">
        <v>91994807.47</v>
      </c>
      <c r="R2835" s="6"/>
      <c r="S2835" s="6">
        <v>991906392.67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145910921.97</v>
      </c>
      <c r="AA2835" s="6">
        <v>99105113.2</v>
      </c>
      <c r="AB2835" s="10">
        <f t="shared" si="184"/>
        <v>1707240693.95</v>
      </c>
      <c r="AC2835" s="10">
        <f t="shared" si="187"/>
        <v>1323346465.22</v>
      </c>
      <c r="AD2835" s="10">
        <f t="shared" si="186"/>
        <v>383894228.73</v>
      </c>
      <c r="AE2835" s="12">
        <f>C2835/(1+0.13)/VLOOKUP(A2835,[1]选股结果!$A$2:$AX$3002,3,FALSE)</f>
        <v>0.868169927371171</v>
      </c>
      <c r="AF2835" s="12">
        <f>(S2835/(1+0.1)+Z2835)/(VLOOKUP(A2835,[1]选股结果!$A$2:$AY$3002,51,FALSE))</f>
        <v>0.763947648840628</v>
      </c>
      <c r="AG2835" s="16"/>
      <c r="AH2835" s="12">
        <f>AD2835/VLOOKUP(A2835,[1]选股结果!$A$2:$AX$3002,35,FALSE)</f>
        <v>1.73720958084316</v>
      </c>
      <c r="AI2835" s="10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S2835/(1+0.13)+Z2835)</f>
        <v>347651567.090443</v>
      </c>
      <c r="AJ2835" s="10">
        <f t="shared" si="185"/>
        <v>36242661.6395577</v>
      </c>
      <c r="AK2835" s="18">
        <f>AD2835-VLOOKUP(A2835,[2]选股结果!$A$2:$G$4900,7,FALSE)</f>
        <v>384124462.35</v>
      </c>
    </row>
    <row r="2836" spans="1:37">
      <c r="A2836" s="5" t="s">
        <v>5705</v>
      </c>
      <c r="B2836" s="5" t="s">
        <v>5706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/>
      <c r="L2836" s="6">
        <v>0</v>
      </c>
      <c r="M2836" s="6">
        <v>0</v>
      </c>
      <c r="N2836" s="6"/>
      <c r="O2836" s="6">
        <v>0</v>
      </c>
      <c r="P2836" s="6">
        <v>77502810.59</v>
      </c>
      <c r="Q2836" s="6">
        <v>28554383.99</v>
      </c>
      <c r="R2836" s="6"/>
      <c r="S2836" s="6">
        <v>1820590712.77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110367953.4</v>
      </c>
      <c r="AA2836" s="6">
        <v>64802488.65</v>
      </c>
      <c r="AB2836" s="10">
        <f t="shared" si="184"/>
        <v>2363624686.04</v>
      </c>
      <c r="AC2836" s="10">
        <f t="shared" si="187"/>
        <v>2073263965.41</v>
      </c>
      <c r="AD2836" s="10">
        <f t="shared" si="186"/>
        <v>290360720.63</v>
      </c>
      <c r="AE2836" s="12">
        <f>C2836/(1+0.13)/VLOOKUP(A2836,[1]选股结果!$A$2:$AX$3002,3,FALSE)</f>
        <v>0.962422054691413</v>
      </c>
      <c r="AF2836" s="12">
        <f>(S2836/(1+0.1)+Z2836)/(VLOOKUP(A2836,[1]选股结果!$A$2:$AY$3002,51,FALSE))</f>
        <v>0.921837393566857</v>
      </c>
      <c r="AG2836" s="16"/>
      <c r="AH2836" s="12">
        <f>AD2836/VLOOKUP(A2836,[1]选股结果!$A$2:$AX$3002,35,FALSE)</f>
        <v>1.37589304081855</v>
      </c>
      <c r="AI2836" s="10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S2836/(1+0.13)+Z2836)</f>
        <v>193632810.029734</v>
      </c>
      <c r="AJ2836" s="10">
        <f t="shared" si="185"/>
        <v>96727910.6002657</v>
      </c>
      <c r="AK2836" s="18">
        <f>AD2836-VLOOKUP(A2836,[2]选股结果!$A$2:$G$4900,7,FALSE)</f>
        <v>290364796.26</v>
      </c>
    </row>
    <row r="2837" spans="1:37">
      <c r="A2837" s="5" t="s">
        <v>5707</v>
      </c>
      <c r="B2837" s="5" t="s">
        <v>5708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/>
      <c r="L2837" s="6">
        <v>0</v>
      </c>
      <c r="M2837" s="6">
        <v>0</v>
      </c>
      <c r="N2837" s="6"/>
      <c r="O2837" s="6">
        <v>0</v>
      </c>
      <c r="P2837" s="6">
        <v>17920532.55</v>
      </c>
      <c r="Q2837" s="6">
        <v>7514675.02</v>
      </c>
      <c r="R2837" s="6"/>
      <c r="S2837" s="6">
        <v>319814444.63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31193341.53</v>
      </c>
      <c r="AA2837" s="6">
        <v>35333147.11</v>
      </c>
      <c r="AB2837" s="10">
        <f t="shared" si="184"/>
        <v>451632961.17</v>
      </c>
      <c r="AC2837" s="10">
        <f t="shared" si="187"/>
        <v>404261465.82</v>
      </c>
      <c r="AD2837" s="10">
        <f t="shared" si="186"/>
        <v>47371495.35</v>
      </c>
      <c r="AE2837" s="12">
        <f>C2837/(1+0.13)/VLOOKUP(A2837,[1]选股结果!$A$2:$AX$3002,3,FALSE)</f>
        <v>0.832359518643327</v>
      </c>
      <c r="AF2837" s="12">
        <f>(S2837/(1+0.1)+Z2837)/(VLOOKUP(A2837,[1]选股结果!$A$2:$AY$3002,51,FALSE))</f>
        <v>0.820635070904345</v>
      </c>
      <c r="AG2837" s="16"/>
      <c r="AH2837" s="12">
        <f>AD2837/VLOOKUP(A2837,[1]选股结果!$A$2:$AX$3002,35,FALSE)</f>
        <v>0.694563213705091</v>
      </c>
      <c r="AI2837" s="10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S2837/(1+0.13)+Z2837)</f>
        <v>78083329.1040708</v>
      </c>
      <c r="AJ2837" s="10">
        <f t="shared" si="185"/>
        <v>-30711833.7540709</v>
      </c>
      <c r="AK2837" s="18">
        <f>AD2837-VLOOKUP(A2837,[2]选股结果!$A$2:$G$4900,7,FALSE)</f>
        <v>47371495.35</v>
      </c>
    </row>
    <row r="2838" spans="1:37">
      <c r="A2838" s="5" t="s">
        <v>5709</v>
      </c>
      <c r="B2838" s="5" t="s">
        <v>5710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/>
      <c r="L2838" s="6">
        <v>0</v>
      </c>
      <c r="M2838" s="6">
        <v>0</v>
      </c>
      <c r="N2838" s="6"/>
      <c r="O2838" s="6">
        <v>0</v>
      </c>
      <c r="P2838" s="6">
        <v>65683214.68</v>
      </c>
      <c r="Q2838" s="6">
        <v>26990881.23</v>
      </c>
      <c r="R2838" s="6"/>
      <c r="S2838" s="6">
        <v>800495192.11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192027401.58</v>
      </c>
      <c r="AA2838" s="6">
        <v>27912013.86</v>
      </c>
      <c r="AB2838" s="10">
        <f t="shared" si="184"/>
        <v>1262720401.82</v>
      </c>
      <c r="AC2838" s="10">
        <f t="shared" si="187"/>
        <v>1086117822.23</v>
      </c>
      <c r="AD2838" s="10">
        <f t="shared" si="186"/>
        <v>176602579.59</v>
      </c>
      <c r="AE2838" s="12">
        <f>C2838/(1+0.13)/VLOOKUP(A2838,[1]选股结果!$A$2:$AX$3002,3,FALSE)</f>
        <v>1.0528773496843</v>
      </c>
      <c r="AF2838" s="12">
        <f>(S2838/(1+0.1)+Z2838)/(VLOOKUP(A2838,[1]选股结果!$A$2:$AY$3002,51,FALSE))</f>
        <v>0.985438902555708</v>
      </c>
      <c r="AG2838" s="16"/>
      <c r="AH2838" s="12">
        <f>AD2838/VLOOKUP(A2838,[1]选股结果!$A$2:$AX$3002,35,FALSE)</f>
        <v>1.60971831274003</v>
      </c>
      <c r="AI2838" s="10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S2838/(1+0.13)+Z2838)</f>
        <v>32910542.9338937</v>
      </c>
      <c r="AJ2838" s="10">
        <f t="shared" si="185"/>
        <v>143692036.656106</v>
      </c>
      <c r="AK2838" s="18">
        <f>AD2838-VLOOKUP(A2838,[2]选股结果!$A$2:$G$4900,7,FALSE)</f>
        <v>176765432.17</v>
      </c>
    </row>
    <row r="2839" spans="1:37">
      <c r="A2839" s="5" t="s">
        <v>5711</v>
      </c>
      <c r="B2839" s="5" t="s">
        <v>5712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/>
      <c r="L2839" s="6">
        <v>0</v>
      </c>
      <c r="M2839" s="6">
        <v>0</v>
      </c>
      <c r="N2839" s="6"/>
      <c r="O2839" s="6">
        <v>0</v>
      </c>
      <c r="P2839" s="6">
        <v>44082550.65</v>
      </c>
      <c r="Q2839" s="6">
        <v>41740238.79</v>
      </c>
      <c r="R2839" s="6"/>
      <c r="S2839" s="6">
        <v>1125829948.96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171213899.96</v>
      </c>
      <c r="AA2839" s="6">
        <v>169273179.08</v>
      </c>
      <c r="AB2839" s="10">
        <f t="shared" si="184"/>
        <v>1588053409.08</v>
      </c>
      <c r="AC2839" s="10">
        <f t="shared" si="187"/>
        <v>1510399578.65</v>
      </c>
      <c r="AD2839" s="10">
        <f t="shared" si="186"/>
        <v>77653830.4299998</v>
      </c>
      <c r="AE2839" s="12">
        <f>C2839/(1+0.13)/VLOOKUP(A2839,[1]选股结果!$A$2:$AX$3002,3,FALSE)</f>
        <v>0.670357958046759</v>
      </c>
      <c r="AF2839" s="12">
        <f>(S2839/(1+0.1)+Z2839)/(VLOOKUP(A2839,[1]选股结果!$A$2:$AY$3002,51,FALSE))</f>
        <v>0.65961238692098</v>
      </c>
      <c r="AG2839" s="16"/>
      <c r="AH2839" s="12">
        <f>AD2839/VLOOKUP(A2839,[1]选股结果!$A$2:$AX$3002,35,FALSE)</f>
        <v>0.471710598464991</v>
      </c>
      <c r="AI2839" s="10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S2839/(1+0.13)+Z2839)</f>
        <v>643685077.224867</v>
      </c>
      <c r="AJ2839" s="10">
        <f t="shared" si="185"/>
        <v>-566031246.794867</v>
      </c>
      <c r="AK2839" s="18">
        <f>AD2839-VLOOKUP(A2839,[2]选股结果!$A$2:$G$4900,7,FALSE)</f>
        <v>78260536.4499998</v>
      </c>
    </row>
    <row r="2840" spans="1:37">
      <c r="A2840" s="5" t="s">
        <v>5713</v>
      </c>
      <c r="B2840" s="5" t="s">
        <v>5714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/>
      <c r="L2840" s="6">
        <v>0</v>
      </c>
      <c r="M2840" s="6">
        <v>0</v>
      </c>
      <c r="N2840" s="6"/>
      <c r="O2840" s="6">
        <v>0</v>
      </c>
      <c r="P2840" s="6">
        <v>31421634.66</v>
      </c>
      <c r="Q2840" s="6">
        <v>9202016.48</v>
      </c>
      <c r="R2840" s="6"/>
      <c r="S2840" s="6">
        <v>130492566.37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17673987.28</v>
      </c>
      <c r="AA2840" s="6">
        <v>9898765.51</v>
      </c>
      <c r="AB2840" s="10">
        <f t="shared" si="184"/>
        <v>289529516.17</v>
      </c>
      <c r="AC2840" s="10">
        <f t="shared" si="187"/>
        <v>189486953.82</v>
      </c>
      <c r="AD2840" s="10">
        <f t="shared" si="186"/>
        <v>100042562.35</v>
      </c>
      <c r="AE2840" s="12">
        <f>C2840/(1+0.13)/VLOOKUP(A2840,[1]选股结果!$A$2:$AX$3002,3,FALSE)</f>
        <v>0.89698284882933</v>
      </c>
      <c r="AF2840" s="12">
        <f>(S2840/(1+0.1)+Z2840)/(VLOOKUP(A2840,[1]选股结果!$A$2:$AY$3002,51,FALSE))</f>
        <v>0.95724595053878</v>
      </c>
      <c r="AG2840" s="16"/>
      <c r="AH2840" s="12">
        <f>AD2840/VLOOKUP(A2840,[1]选股结果!$A$2:$AX$3002,35,FALSE)</f>
        <v>0.899383910345273</v>
      </c>
      <c r="AI2840" s="10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S2840/(1+0.13)+Z2840)</f>
        <v>9237267.60991149</v>
      </c>
      <c r="AJ2840" s="10">
        <f t="shared" si="185"/>
        <v>90805294.7400885</v>
      </c>
      <c r="AK2840" s="18">
        <f>AD2840-VLOOKUP(A2840,[2]选股结果!$A$2:$G$4900,7,FALSE)</f>
        <v>100042562.35</v>
      </c>
    </row>
    <row r="2841" spans="1:37">
      <c r="A2841" s="5" t="s">
        <v>5715</v>
      </c>
      <c r="B2841" s="5" t="s">
        <v>5716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/>
      <c r="L2841" s="6">
        <v>0</v>
      </c>
      <c r="M2841" s="6">
        <v>0</v>
      </c>
      <c r="N2841" s="6"/>
      <c r="O2841" s="6">
        <v>0</v>
      </c>
      <c r="P2841" s="6">
        <v>16488249.1</v>
      </c>
      <c r="Q2841" s="6">
        <v>5834023.95</v>
      </c>
      <c r="R2841" s="6"/>
      <c r="S2841" s="6">
        <v>497231838.57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54816335.67</v>
      </c>
      <c r="AA2841" s="6">
        <v>49861474.88</v>
      </c>
      <c r="AB2841" s="10">
        <f t="shared" si="184"/>
        <v>386150869.04</v>
      </c>
      <c r="AC2841" s="10">
        <f t="shared" si="187"/>
        <v>618397898.22</v>
      </c>
      <c r="AD2841" s="10">
        <f t="shared" si="186"/>
        <v>-232247029.18</v>
      </c>
      <c r="AE2841" s="12">
        <f>C2841/(1+0.13)/VLOOKUP(A2841,[1]选股结果!$A$2:$AX$3002,3,FALSE)</f>
        <v>0.611448328144914</v>
      </c>
      <c r="AF2841" s="12">
        <f>(S2841/(1+0.1)+Z2841)/(VLOOKUP(A2841,[1]选股结果!$A$2:$AY$3002,51,FALSE))</f>
        <v>1.09034394078878</v>
      </c>
      <c r="AG2841" s="16"/>
      <c r="AH2841" s="12">
        <f>AD2841/VLOOKUP(A2841,[1]选股结果!$A$2:$AX$3002,35,FALSE)</f>
        <v>-3.64425954419333</v>
      </c>
      <c r="AI2841" s="10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S2841/(1+0.13)+Z2841)</f>
        <v>-29995521.2156637</v>
      </c>
      <c r="AJ2841" s="10">
        <f t="shared" si="185"/>
        <v>-202251507.964336</v>
      </c>
      <c r="AK2841" s="18">
        <f>AD2841-VLOOKUP(A2841,[2]选股结果!$A$2:$G$4900,7,FALSE)</f>
        <v>-232247029.18</v>
      </c>
    </row>
    <row r="2842" spans="1:37">
      <c r="A2842" s="5" t="s">
        <v>5717</v>
      </c>
      <c r="B2842" s="5" t="s">
        <v>5718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/>
      <c r="L2842" s="6">
        <v>0</v>
      </c>
      <c r="M2842" s="6">
        <v>0</v>
      </c>
      <c r="N2842" s="6"/>
      <c r="O2842" s="6">
        <v>0</v>
      </c>
      <c r="P2842" s="6">
        <v>142574692.39</v>
      </c>
      <c r="Q2842" s="6">
        <v>85699757.15</v>
      </c>
      <c r="R2842" s="6"/>
      <c r="S2842" s="6">
        <v>6611154537.3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55079851.32</v>
      </c>
      <c r="AA2842" s="6">
        <v>56507345.58</v>
      </c>
      <c r="AB2842" s="10">
        <f t="shared" si="184"/>
        <v>6647503445.07</v>
      </c>
      <c r="AC2842" s="10">
        <f t="shared" si="187"/>
        <v>6865316426.59</v>
      </c>
      <c r="AD2842" s="10">
        <f t="shared" si="186"/>
        <v>-217812981.52</v>
      </c>
      <c r="AE2842" s="12">
        <f>C2842/(1+0.13)/VLOOKUP(A2842,[1]选股结果!$A$2:$AX$3002,3,FALSE)</f>
        <v>0.821932298209715</v>
      </c>
      <c r="AF2842" s="12">
        <f>(S2842/(1+0.1)+Z2842)/(VLOOKUP(A2842,[1]选股结果!$A$2:$AY$3002,51,FALSE))</f>
        <v>0.899259942751617</v>
      </c>
      <c r="AG2842" s="16"/>
      <c r="AH2842" s="12">
        <f>AD2842/VLOOKUP(A2842,[1]选股结果!$A$2:$AX$3002,35,FALSE)</f>
        <v>-0.966232789167731</v>
      </c>
      <c r="AI2842" s="10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S2842/(1+0.13)+Z2842)</f>
        <v>839020677.601326</v>
      </c>
      <c r="AJ2842" s="10">
        <f t="shared" si="185"/>
        <v>-1056833659.12133</v>
      </c>
      <c r="AK2842" s="18">
        <f>AD2842-VLOOKUP(A2842,[2]选股结果!$A$2:$G$4900,7,FALSE)</f>
        <v>-217881785.4</v>
      </c>
    </row>
    <row r="2843" spans="1:37">
      <c r="A2843" s="5" t="s">
        <v>5719</v>
      </c>
      <c r="B2843" s="5" t="s">
        <v>5720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/>
      <c r="L2843" s="6">
        <v>0</v>
      </c>
      <c r="M2843" s="6">
        <v>0</v>
      </c>
      <c r="N2843" s="6"/>
      <c r="O2843" s="6">
        <v>0</v>
      </c>
      <c r="P2843" s="6">
        <v>29451983.48</v>
      </c>
      <c r="Q2843" s="6">
        <v>122628434.55</v>
      </c>
      <c r="R2843" s="6"/>
      <c r="S2843" s="6">
        <v>372074152.87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192745132.15</v>
      </c>
      <c r="AA2843" s="6">
        <v>102511572.39</v>
      </c>
      <c r="AB2843" s="10">
        <f t="shared" si="184"/>
        <v>925279103.5</v>
      </c>
      <c r="AC2843" s="10">
        <f t="shared" si="187"/>
        <v>696782840.89</v>
      </c>
      <c r="AD2843" s="10">
        <f t="shared" si="186"/>
        <v>228496262.61</v>
      </c>
      <c r="AE2843" s="12">
        <f>C2843/(1+0.13)/VLOOKUP(A2843,[1]选股结果!$A$2:$AX$3002,3,FALSE)</f>
        <v>0.860642792941131</v>
      </c>
      <c r="AF2843" s="12">
        <f>(S2843/(1+0.1)+Z2843)/(VLOOKUP(A2843,[1]选股结果!$A$2:$AY$3002,51,FALSE))</f>
        <v>0.690985979390162</v>
      </c>
      <c r="AG2843" s="16"/>
      <c r="AH2843" s="12">
        <f>AD2843/VLOOKUP(A2843,[1]选股结果!$A$2:$AX$3002,35,FALSE)</f>
        <v>6.16255483899127</v>
      </c>
      <c r="AI2843" s="10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S2843/(1+0.13)+Z2843)</f>
        <v>246444658.688141</v>
      </c>
      <c r="AJ2843" s="10">
        <f t="shared" si="185"/>
        <v>-17948396.0781415</v>
      </c>
      <c r="AK2843" s="18">
        <f>AD2843-VLOOKUP(A2843,[2]选股结果!$A$2:$G$4900,7,FALSE)</f>
        <v>228496262.61</v>
      </c>
    </row>
    <row r="2844" spans="1:37">
      <c r="A2844" s="5" t="s">
        <v>5721</v>
      </c>
      <c r="B2844" s="5" t="s">
        <v>5722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/>
      <c r="L2844" s="6">
        <v>0</v>
      </c>
      <c r="M2844" s="6">
        <v>0</v>
      </c>
      <c r="N2844" s="6"/>
      <c r="O2844" s="6">
        <v>0</v>
      </c>
      <c r="P2844" s="6">
        <v>136046514.89</v>
      </c>
      <c r="Q2844" s="6">
        <v>25074644.66</v>
      </c>
      <c r="R2844" s="6"/>
      <c r="S2844" s="6">
        <v>970072971.83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251404102.17</v>
      </c>
      <c r="AA2844" s="6">
        <v>129264511.27</v>
      </c>
      <c r="AB2844" s="10">
        <f t="shared" si="184"/>
        <v>1394057110.17</v>
      </c>
      <c r="AC2844" s="10">
        <f t="shared" si="187"/>
        <v>1486788100.16</v>
      </c>
      <c r="AD2844" s="10">
        <f t="shared" si="186"/>
        <v>-92730989.9899998</v>
      </c>
      <c r="AE2844" s="12">
        <f>C2844/(1+0.13)/VLOOKUP(A2844,[1]选股结果!$A$2:$AX$3002,3,FALSE)</f>
        <v>1.00266878129456</v>
      </c>
      <c r="AF2844" s="12">
        <f>(S2844/(1+0.1)+Z2844)/(VLOOKUP(A2844,[1]选股结果!$A$2:$AY$3002,51,FALSE))</f>
        <v>1.06047970762358</v>
      </c>
      <c r="AG2844" s="16"/>
      <c r="AH2844" s="12">
        <f>AD2844/VLOOKUP(A2844,[1]选股结果!$A$2:$AX$3002,35,FALSE)</f>
        <v>-0.843143202936051</v>
      </c>
      <c r="AI2844" s="10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S2844/(1+0.13)+Z2844)</f>
        <v>-41219174.4067256</v>
      </c>
      <c r="AJ2844" s="10">
        <f t="shared" si="185"/>
        <v>-51511815.5832741</v>
      </c>
      <c r="AK2844" s="18">
        <f>AD2844-VLOOKUP(A2844,[2]选股结果!$A$2:$G$4900,7,FALSE)</f>
        <v>-92634478.4199998</v>
      </c>
    </row>
    <row r="2845" spans="1:37">
      <c r="A2845" s="5" t="s">
        <v>5723</v>
      </c>
      <c r="B2845" s="5" t="s">
        <v>5724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/>
      <c r="L2845" s="6">
        <v>0</v>
      </c>
      <c r="M2845" s="6">
        <v>0</v>
      </c>
      <c r="N2845" s="6"/>
      <c r="O2845" s="6">
        <v>0</v>
      </c>
      <c r="P2845" s="6">
        <v>21125420.1</v>
      </c>
      <c r="Q2845" s="6">
        <v>16431662.3</v>
      </c>
      <c r="R2845" s="6"/>
      <c r="S2845" s="6">
        <v>237728680.7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97419872.01</v>
      </c>
      <c r="AA2845" s="6">
        <v>56674045.04</v>
      </c>
      <c r="AB2845" s="10">
        <f t="shared" si="184"/>
        <v>500330375.62</v>
      </c>
      <c r="AC2845" s="10">
        <f t="shared" si="187"/>
        <v>412948017.85</v>
      </c>
      <c r="AD2845" s="10">
        <f t="shared" si="186"/>
        <v>87382357.77</v>
      </c>
      <c r="AE2845" s="12">
        <f>C2845/(1+0.13)/VLOOKUP(A2845,[1]选股结果!$A$2:$AX$3002,3,FALSE)</f>
        <v>0.524201514960589</v>
      </c>
      <c r="AF2845" s="12">
        <f>(S2845/(1+0.1)+Z2845)/(VLOOKUP(A2845,[1]选股结果!$A$2:$AY$3002,51,FALSE))</f>
        <v>0.446403862583207</v>
      </c>
      <c r="AG2845" s="16"/>
      <c r="AH2845" s="12">
        <f>AD2845/VLOOKUP(A2845,[1]选股结果!$A$2:$AX$3002,35,FALSE)</f>
        <v>0.753884864908224</v>
      </c>
      <c r="AI2845" s="10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S2845/(1+0.13)+Z2845)</f>
        <v>394562192.708673</v>
      </c>
      <c r="AJ2845" s="10">
        <f t="shared" si="185"/>
        <v>-307179834.938673</v>
      </c>
      <c r="AK2845" s="18">
        <f>AD2845-VLOOKUP(A2845,[2]选股结果!$A$2:$G$4900,7,FALSE)</f>
        <v>87234649.04</v>
      </c>
    </row>
    <row r="2846" spans="1:37">
      <c r="A2846" s="5" t="s">
        <v>5725</v>
      </c>
      <c r="B2846" s="5" t="s">
        <v>5726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/>
      <c r="L2846" s="6">
        <v>0</v>
      </c>
      <c r="M2846" s="6">
        <v>0</v>
      </c>
      <c r="N2846" s="6"/>
      <c r="O2846" s="6">
        <v>0</v>
      </c>
      <c r="P2846" s="6">
        <v>47758865.06</v>
      </c>
      <c r="Q2846" s="6">
        <v>9518265.99</v>
      </c>
      <c r="R2846" s="6"/>
      <c r="S2846" s="6">
        <v>209527529.04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143880366.81</v>
      </c>
      <c r="AA2846" s="6">
        <v>23168451.08</v>
      </c>
      <c r="AB2846" s="10">
        <f t="shared" si="184"/>
        <v>531916110.98</v>
      </c>
      <c r="AC2846" s="10">
        <f t="shared" si="187"/>
        <v>424335211.99</v>
      </c>
      <c r="AD2846" s="10">
        <f t="shared" si="186"/>
        <v>107580898.99</v>
      </c>
      <c r="AE2846" s="12">
        <f>C2846/(1+0.13)/VLOOKUP(A2846,[1]选股结果!$A$2:$AX$3002,3,FALSE)</f>
        <v>0.786216695426893</v>
      </c>
      <c r="AF2846" s="12">
        <f>(S2846/(1+0.1)+Z2846)/(VLOOKUP(A2846,[1]选股结果!$A$2:$AY$3002,51,FALSE))</f>
        <v>0.725554121500409</v>
      </c>
      <c r="AG2846" s="16"/>
      <c r="AH2846" s="12">
        <f>AD2846/VLOOKUP(A2846,[1]选股结果!$A$2:$AX$3002,35,FALSE)</f>
        <v>0.848204102204177</v>
      </c>
      <c r="AI2846" s="10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S2846/(1+0.13)+Z2846)</f>
        <v>131530945.519204</v>
      </c>
      <c r="AJ2846" s="10">
        <f t="shared" si="185"/>
        <v>-23950046.5292035</v>
      </c>
      <c r="AK2846" s="18">
        <f>AD2846-VLOOKUP(A2846,[2]选股结果!$A$2:$G$4900,7,FALSE)</f>
        <v>107540304.73</v>
      </c>
    </row>
    <row r="2847" spans="1:37">
      <c r="A2847" s="5" t="s">
        <v>5727</v>
      </c>
      <c r="B2847" s="5" t="s">
        <v>5728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/>
      <c r="L2847" s="6">
        <v>0</v>
      </c>
      <c r="M2847" s="6">
        <v>0</v>
      </c>
      <c r="N2847" s="6"/>
      <c r="O2847" s="6">
        <v>0</v>
      </c>
      <c r="P2847" s="6">
        <v>165297682.78</v>
      </c>
      <c r="Q2847" s="6">
        <v>130109522.09</v>
      </c>
      <c r="R2847" s="6"/>
      <c r="S2847" s="6">
        <v>912276809.78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368178373.86</v>
      </c>
      <c r="AA2847" s="6">
        <v>296622407.08</v>
      </c>
      <c r="AB2847" s="10">
        <f t="shared" ref="AB2847:AB2910" si="188">C2847+D2847+E2847+F2847+G2847+H2847+I2847+J2847+L2847+M2847+O2847+Q2847</f>
        <v>1730746540.15</v>
      </c>
      <c r="AC2847" s="10">
        <f t="shared" si="187"/>
        <v>1742375273.5</v>
      </c>
      <c r="AD2847" s="10">
        <f t="shared" si="186"/>
        <v>-11628733.3499999</v>
      </c>
      <c r="AE2847" s="12">
        <f>C2847/(1+0.13)/VLOOKUP(A2847,[1]选股结果!$A$2:$AX$3002,3,FALSE)</f>
        <v>0.600742841203691</v>
      </c>
      <c r="AF2847" s="12">
        <f>(S2847/(1+0.1)+Z2847)/(VLOOKUP(A2847,[1]选股结果!$A$2:$AY$3002,51,FALSE))</f>
        <v>0.543889376114023</v>
      </c>
      <c r="AG2847" s="16"/>
      <c r="AH2847" s="12">
        <f>AD2847/VLOOKUP(A2847,[1]选股结果!$A$2:$AX$3002,35,FALSE)</f>
        <v>-0.0930444668017937</v>
      </c>
      <c r="AI2847" s="10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S2847/(1+0.13)+Z2847)</f>
        <v>1026269987.93522</v>
      </c>
      <c r="AJ2847" s="10">
        <f t="shared" si="185"/>
        <v>-1037898721.28522</v>
      </c>
      <c r="AK2847" s="18">
        <f>AD2847-VLOOKUP(A2847,[2]选股结果!$A$2:$G$4900,7,FALSE)</f>
        <v>-11237240.2399999</v>
      </c>
    </row>
    <row r="2848" spans="1:37">
      <c r="A2848" s="5" t="s">
        <v>5729</v>
      </c>
      <c r="B2848" s="5" t="s">
        <v>5730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/>
      <c r="L2848" s="6">
        <v>0</v>
      </c>
      <c r="M2848" s="6">
        <v>0</v>
      </c>
      <c r="N2848" s="6"/>
      <c r="O2848" s="6">
        <v>0</v>
      </c>
      <c r="P2848" s="6">
        <v>63455352.24</v>
      </c>
      <c r="Q2848" s="6">
        <v>25736863.4</v>
      </c>
      <c r="R2848" s="6"/>
      <c r="S2848" s="6">
        <v>483546795.17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76464923.64</v>
      </c>
      <c r="AA2848" s="6">
        <v>39038289.62</v>
      </c>
      <c r="AB2848" s="10">
        <f t="shared" si="188"/>
        <v>808357365.43</v>
      </c>
      <c r="AC2848" s="10">
        <f t="shared" si="187"/>
        <v>662505360.67</v>
      </c>
      <c r="AD2848" s="10">
        <f t="shared" si="186"/>
        <v>145852004.76</v>
      </c>
      <c r="AE2848" s="12">
        <f>C2848/(1+0.13)/VLOOKUP(A2848,[1]选股结果!$A$2:$AX$3002,3,FALSE)</f>
        <v>1.20613055094774</v>
      </c>
      <c r="AF2848" s="12">
        <f>(S2848/(1+0.1)+Z2848)/(VLOOKUP(A2848,[1]选股结果!$A$2:$AY$3002,51,FALSE))</f>
        <v>1.22615392534035</v>
      </c>
      <c r="AG2848" s="16"/>
      <c r="AH2848" s="12">
        <f>AD2848/VLOOKUP(A2848,[1]选股结果!$A$2:$AX$3002,35,FALSE)</f>
        <v>1.09843733479785</v>
      </c>
      <c r="AI2848" s="10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S2848/(1+0.13)+Z2848)</f>
        <v>-83511204.5395576</v>
      </c>
      <c r="AJ2848" s="10">
        <f t="shared" si="185"/>
        <v>229363209.299557</v>
      </c>
      <c r="AK2848" s="18">
        <f>AD2848-VLOOKUP(A2848,[2]选股结果!$A$2:$G$4900,7,FALSE)</f>
        <v>145800002.91</v>
      </c>
    </row>
    <row r="2849" spans="1:37">
      <c r="A2849" s="5" t="s">
        <v>5731</v>
      </c>
      <c r="B2849" s="5" t="s">
        <v>5732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/>
      <c r="L2849" s="6">
        <v>0</v>
      </c>
      <c r="M2849" s="6">
        <v>0</v>
      </c>
      <c r="N2849" s="6"/>
      <c r="O2849" s="6">
        <v>0</v>
      </c>
      <c r="P2849" s="6">
        <v>45022908.11</v>
      </c>
      <c r="Q2849" s="6">
        <v>18986595.75</v>
      </c>
      <c r="R2849" s="6"/>
      <c r="S2849" s="6">
        <v>529291832.82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173670546.27</v>
      </c>
      <c r="AA2849" s="6">
        <v>179617900.28</v>
      </c>
      <c r="AB2849" s="10">
        <f t="shared" si="188"/>
        <v>538592282.96</v>
      </c>
      <c r="AC2849" s="10">
        <f t="shared" si="187"/>
        <v>927603187.48</v>
      </c>
      <c r="AD2849" s="10">
        <f t="shared" si="186"/>
        <v>-389010904.52</v>
      </c>
      <c r="AE2849" s="12">
        <f>C2849/(1+0.13)/VLOOKUP(A2849,[1]选股结果!$A$2:$AX$3002,3,FALSE)</f>
        <v>0.543794450349083</v>
      </c>
      <c r="AF2849" s="12">
        <f>(S2849/(1+0.1)+Z2849)/(VLOOKUP(A2849,[1]选股结果!$A$2:$AY$3002,51,FALSE))</f>
        <v>0.906016569119846</v>
      </c>
      <c r="AG2849" s="16"/>
      <c r="AH2849" s="12">
        <f>AD2849/VLOOKUP(A2849,[1]选股结果!$A$2:$AX$3002,35,FALSE)</f>
        <v>-4.25324241851508</v>
      </c>
      <c r="AI2849" s="10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S2849/(1+0.13)+Z2849)</f>
        <v>80703292.6469027</v>
      </c>
      <c r="AJ2849" s="10">
        <f t="shared" si="185"/>
        <v>-469714197.166903</v>
      </c>
      <c r="AK2849" s="18">
        <f>AD2849-VLOOKUP(A2849,[2]选股结果!$A$2:$G$4900,7,FALSE)</f>
        <v>-389009922.64</v>
      </c>
    </row>
    <row r="2850" spans="1:37">
      <c r="A2850" s="5" t="s">
        <v>5733</v>
      </c>
      <c r="B2850" s="5" t="s">
        <v>5734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/>
      <c r="L2850" s="6">
        <v>0</v>
      </c>
      <c r="M2850" s="6">
        <v>0</v>
      </c>
      <c r="N2850" s="6"/>
      <c r="O2850" s="6">
        <v>0</v>
      </c>
      <c r="P2850" s="6">
        <v>55233165.46</v>
      </c>
      <c r="Q2850" s="6">
        <v>26012722.6</v>
      </c>
      <c r="R2850" s="6"/>
      <c r="S2850" s="6">
        <v>946882881.64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94325247.62</v>
      </c>
      <c r="AA2850" s="6">
        <v>89368737.5</v>
      </c>
      <c r="AB2850" s="10">
        <f t="shared" si="188"/>
        <v>1214851019.45</v>
      </c>
      <c r="AC2850" s="10">
        <f t="shared" si="187"/>
        <v>1185810032.22</v>
      </c>
      <c r="AD2850" s="10">
        <f t="shared" si="186"/>
        <v>29040987.2299998</v>
      </c>
      <c r="AE2850" s="12">
        <f>C2850/(1+0.13)/VLOOKUP(A2850,[1]选股结果!$A$2:$AX$3002,3,FALSE)</f>
        <v>0.885632345534482</v>
      </c>
      <c r="AF2850" s="12">
        <f>(S2850/(1+0.1)+Z2850)/(VLOOKUP(A2850,[1]选股结果!$A$2:$AY$3002,51,FALSE))</f>
        <v>0.932933415912022</v>
      </c>
      <c r="AG2850" s="16"/>
      <c r="AH2850" s="12">
        <f>AD2850/VLOOKUP(A2850,[1]选股结果!$A$2:$AX$3002,35,FALSE)</f>
        <v>0.169268065877171</v>
      </c>
      <c r="AI2850" s="10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S2850/(1+0.13)+Z2850)</f>
        <v>91515262.5312387</v>
      </c>
      <c r="AJ2850" s="10">
        <f t="shared" si="185"/>
        <v>-62474275.3012389</v>
      </c>
      <c r="AK2850" s="18">
        <f>AD2850-VLOOKUP(A2850,[2]选股结果!$A$2:$G$4900,7,FALSE)</f>
        <v>29087258.1899998</v>
      </c>
    </row>
    <row r="2851" spans="1:37">
      <c r="A2851" s="5" t="s">
        <v>5735</v>
      </c>
      <c r="B2851" s="5" t="s">
        <v>5736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/>
      <c r="L2851" s="6">
        <v>0</v>
      </c>
      <c r="M2851" s="6">
        <v>0</v>
      </c>
      <c r="N2851" s="6"/>
      <c r="O2851" s="6">
        <v>0</v>
      </c>
      <c r="P2851" s="6">
        <v>36448853.43</v>
      </c>
      <c r="Q2851" s="6">
        <v>11707403.01</v>
      </c>
      <c r="R2851" s="6"/>
      <c r="S2851" s="6">
        <v>387332136.66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87106512.05</v>
      </c>
      <c r="AA2851" s="6">
        <v>34532300.29</v>
      </c>
      <c r="AB2851" s="10">
        <f t="shared" si="188"/>
        <v>678320817.73</v>
      </c>
      <c r="AC2851" s="10">
        <f t="shared" si="187"/>
        <v>545419802.43</v>
      </c>
      <c r="AD2851" s="10">
        <f t="shared" si="186"/>
        <v>132901015.3</v>
      </c>
      <c r="AE2851" s="12">
        <f>C2851/(1+0.13)/VLOOKUP(A2851,[1]选股结果!$A$2:$AX$3002,3,FALSE)</f>
        <v>0.887152754719443</v>
      </c>
      <c r="AF2851" s="12">
        <f>(S2851/(1+0.1)+Z2851)/(VLOOKUP(A2851,[1]选股结果!$A$2:$AY$3002,51,FALSE))</f>
        <v>0.943244191916977</v>
      </c>
      <c r="AG2851" s="16"/>
      <c r="AH2851" s="12">
        <f>AD2851/VLOOKUP(A2851,[1]选股结果!$A$2:$AX$3002,35,FALSE)</f>
        <v>0.727591350334757</v>
      </c>
      <c r="AI2851" s="10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S2851/(1+0.13)+Z2851)</f>
        <v>35776963.4660177</v>
      </c>
      <c r="AJ2851" s="10">
        <f t="shared" si="185"/>
        <v>97124051.8339823</v>
      </c>
      <c r="AK2851" s="18">
        <f>AD2851-VLOOKUP(A2851,[2]选股结果!$A$2:$G$4900,7,FALSE)</f>
        <v>132901015.3</v>
      </c>
    </row>
    <row r="2852" spans="1:37">
      <c r="A2852" s="5" t="s">
        <v>5737</v>
      </c>
      <c r="B2852" s="5" t="s">
        <v>5738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/>
      <c r="L2852" s="6">
        <v>0</v>
      </c>
      <c r="M2852" s="6">
        <v>0</v>
      </c>
      <c r="N2852" s="6"/>
      <c r="O2852" s="6">
        <v>0</v>
      </c>
      <c r="P2852" s="6">
        <v>36407147.26</v>
      </c>
      <c r="Q2852" s="6">
        <v>19312236.09</v>
      </c>
      <c r="R2852" s="6"/>
      <c r="S2852" s="6">
        <v>152822976.42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86468852.04</v>
      </c>
      <c r="AA2852" s="6">
        <v>34330409.3</v>
      </c>
      <c r="AB2852" s="10">
        <f t="shared" si="188"/>
        <v>151768406.22</v>
      </c>
      <c r="AC2852" s="10">
        <f t="shared" si="187"/>
        <v>310029385.02</v>
      </c>
      <c r="AD2852" s="10">
        <f t="shared" si="186"/>
        <v>-158260978.8</v>
      </c>
      <c r="AE2852" s="12">
        <f>C2852/(1+0.13)/VLOOKUP(A2852,[1]选股结果!$A$2:$AX$3002,3,FALSE)</f>
        <v>0.459380555366154</v>
      </c>
      <c r="AF2852" s="12">
        <f>(S2852/(1+0.1)+Z2852)/(VLOOKUP(A2852,[1]选股结果!$A$2:$AY$3002,51,FALSE))</f>
        <v>1.19717462418431</v>
      </c>
      <c r="AG2852" s="16"/>
      <c r="AH2852" s="12">
        <f>AD2852/VLOOKUP(A2852,[1]选股结果!$A$2:$AX$3002,35,FALSE)</f>
        <v>-2.87669801264554</v>
      </c>
      <c r="AI2852" s="10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S2852/(1+0.13)+Z2852)</f>
        <v>-33434774.0330973</v>
      </c>
      <c r="AJ2852" s="10">
        <f t="shared" si="185"/>
        <v>-124826204.766903</v>
      </c>
      <c r="AK2852" s="18">
        <f>AD2852-VLOOKUP(A2852,[2]选股结果!$A$2:$G$4900,7,FALSE)</f>
        <v>-158269612.1</v>
      </c>
    </row>
    <row r="2853" spans="1:37">
      <c r="A2853" s="5" t="s">
        <v>5739</v>
      </c>
      <c r="B2853" s="5" t="s">
        <v>5740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/>
      <c r="L2853" s="6">
        <v>0</v>
      </c>
      <c r="M2853" s="6">
        <v>0</v>
      </c>
      <c r="N2853" s="6"/>
      <c r="O2853" s="6">
        <v>0</v>
      </c>
      <c r="P2853" s="6">
        <v>60695554.96</v>
      </c>
      <c r="Q2853" s="6">
        <v>5651979.78</v>
      </c>
      <c r="R2853" s="6"/>
      <c r="S2853" s="6">
        <v>59582585.58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37400698.95</v>
      </c>
      <c r="AA2853" s="6">
        <v>2111780.55</v>
      </c>
      <c r="AB2853" s="10">
        <f t="shared" si="188"/>
        <v>247979912.75</v>
      </c>
      <c r="AC2853" s="10">
        <f t="shared" si="187"/>
        <v>159790620.04</v>
      </c>
      <c r="AD2853" s="10">
        <f t="shared" si="186"/>
        <v>88189292.71</v>
      </c>
      <c r="AE2853" s="12">
        <f>C2853/(1+0.13)/VLOOKUP(A2853,[1]选股结果!$A$2:$AX$3002,3,FALSE)</f>
        <v>1.04105726386638</v>
      </c>
      <c r="AF2853" s="12">
        <f>(S2853/(1+0.1)+Z2853)/(VLOOKUP(A2853,[1]选股结果!$A$2:$AY$3002,51,FALSE))</f>
        <v>0.755371357332793</v>
      </c>
      <c r="AG2853" s="16"/>
      <c r="AH2853" s="12">
        <f>AD2853/VLOOKUP(A2853,[1]选股结果!$A$2:$AX$3002,35,FALSE)</f>
        <v>1.27829686611816</v>
      </c>
      <c r="AI2853" s="10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S2853/(1+0.13)+Z2853)</f>
        <v>31092103.679292</v>
      </c>
      <c r="AJ2853" s="10">
        <f t="shared" si="185"/>
        <v>57097189.030708</v>
      </c>
      <c r="AK2853" s="18">
        <f>AD2853-VLOOKUP(A2853,[2]选股结果!$A$2:$G$4900,7,FALSE)</f>
        <v>88189292.71</v>
      </c>
    </row>
    <row r="2854" spans="1:37">
      <c r="A2854" s="5" t="s">
        <v>5741</v>
      </c>
      <c r="B2854" s="5" t="s">
        <v>5742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/>
      <c r="L2854" s="6">
        <v>0</v>
      </c>
      <c r="M2854" s="6">
        <v>0</v>
      </c>
      <c r="N2854" s="6"/>
      <c r="O2854" s="6">
        <v>0</v>
      </c>
      <c r="P2854" s="6">
        <v>20220410.6</v>
      </c>
      <c r="Q2854" s="6">
        <v>180138673.24</v>
      </c>
      <c r="R2854" s="6"/>
      <c r="S2854" s="6">
        <v>1545588574.29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259988533.01</v>
      </c>
      <c r="AA2854" s="6">
        <v>281614524.69</v>
      </c>
      <c r="AB2854" s="10">
        <f t="shared" si="188"/>
        <v>1896372358.49</v>
      </c>
      <c r="AC2854" s="10">
        <f t="shared" si="187"/>
        <v>2107412042.59</v>
      </c>
      <c r="AD2854" s="10">
        <f t="shared" si="186"/>
        <v>-211039684.1</v>
      </c>
      <c r="AE2854" s="12">
        <f>C2854/(1+0.13)/VLOOKUP(A2854,[1]选股结果!$A$2:$AX$3002,3,FALSE)</f>
        <v>0.835008485801374</v>
      </c>
      <c r="AF2854" s="12">
        <f>(S2854/(1+0.1)+Z2854)/(VLOOKUP(A2854,[1]选股结果!$A$2:$AY$3002,51,FALSE))</f>
        <v>0.96415072165086</v>
      </c>
      <c r="AG2854" s="16"/>
      <c r="AH2854" s="12">
        <f>AD2854/VLOOKUP(A2854,[1]选股结果!$A$2:$AX$3002,35,FALSE)</f>
        <v>-2.15370339251674</v>
      </c>
      <c r="AI2854" s="10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S2854/(1+0.13)+Z2854)</f>
        <v>99214010.9883184</v>
      </c>
      <c r="AJ2854" s="10">
        <f t="shared" si="185"/>
        <v>-310253695.088318</v>
      </c>
      <c r="AK2854" s="18">
        <f>AD2854-VLOOKUP(A2854,[2]选股结果!$A$2:$G$4900,7,FALSE)</f>
        <v>-198642513.58</v>
      </c>
    </row>
    <row r="2855" spans="1:37">
      <c r="A2855" s="5" t="s">
        <v>5743</v>
      </c>
      <c r="B2855" s="5" t="s">
        <v>5744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/>
      <c r="L2855" s="6">
        <v>0</v>
      </c>
      <c r="M2855" s="6">
        <v>0</v>
      </c>
      <c r="N2855" s="6"/>
      <c r="O2855" s="6">
        <v>0</v>
      </c>
      <c r="P2855" s="6">
        <v>13088496.41</v>
      </c>
      <c r="Q2855" s="6">
        <v>18359097</v>
      </c>
      <c r="R2855" s="6"/>
      <c r="S2855" s="6">
        <v>441040526.24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50447475.35</v>
      </c>
      <c r="AA2855" s="6">
        <v>24873722.96</v>
      </c>
      <c r="AB2855" s="10">
        <f t="shared" si="188"/>
        <v>647967359.45</v>
      </c>
      <c r="AC2855" s="10">
        <f t="shared" si="187"/>
        <v>529450220.96</v>
      </c>
      <c r="AD2855" s="10">
        <f t="shared" si="186"/>
        <v>118517138.49</v>
      </c>
      <c r="AE2855" s="12">
        <f>C2855/(1+0.13)/VLOOKUP(A2855,[1]选股结果!$A$2:$AX$3002,3,FALSE)</f>
        <v>0.976823891763529</v>
      </c>
      <c r="AF2855" s="12">
        <f>(S2855/(1+0.1)+Z2855)/(VLOOKUP(A2855,[1]选股结果!$A$2:$AY$3002,51,FALSE))</f>
        <v>0.937171252385852</v>
      </c>
      <c r="AG2855" s="16"/>
      <c r="AH2855" s="12">
        <f>AD2855/VLOOKUP(A2855,[1]选股结果!$A$2:$AX$3002,35,FALSE)</f>
        <v>1.23975276583137</v>
      </c>
      <c r="AI2855" s="10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S2855/(1+0.13)+Z2855)</f>
        <v>40906375.3751327</v>
      </c>
      <c r="AJ2855" s="10">
        <f t="shared" si="185"/>
        <v>77610763.1148673</v>
      </c>
      <c r="AK2855" s="18">
        <f>AD2855-VLOOKUP(A2855,[2]选股结果!$A$2:$G$4900,7,FALSE)</f>
        <v>118299469.97</v>
      </c>
    </row>
    <row r="2856" spans="1:37">
      <c r="A2856" s="5" t="s">
        <v>5745</v>
      </c>
      <c r="B2856" s="5" t="s">
        <v>5746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/>
      <c r="L2856" s="6">
        <v>0</v>
      </c>
      <c r="M2856" s="6">
        <v>0</v>
      </c>
      <c r="N2856" s="6"/>
      <c r="O2856" s="6">
        <v>0</v>
      </c>
      <c r="P2856" s="6">
        <v>101222943.45</v>
      </c>
      <c r="Q2856" s="6">
        <v>67461628.57</v>
      </c>
      <c r="R2856" s="6"/>
      <c r="S2856" s="6">
        <v>11934617026.58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141877910.76</v>
      </c>
      <c r="AA2856" s="6">
        <v>50574590.62</v>
      </c>
      <c r="AB2856" s="10">
        <f t="shared" si="188"/>
        <v>12215652534.61</v>
      </c>
      <c r="AC2856" s="10">
        <f t="shared" si="187"/>
        <v>12228292471.41</v>
      </c>
      <c r="AD2856" s="10">
        <f t="shared" si="186"/>
        <v>-12639936.8000011</v>
      </c>
      <c r="AE2856" s="12">
        <f>C2856/(1+0.13)/VLOOKUP(A2856,[1]选股结果!$A$2:$AX$3002,3,FALSE)</f>
        <v>0.923626584258076</v>
      </c>
      <c r="AF2856" s="12">
        <f>(S2856/(1+0.1)+Z2856)/(VLOOKUP(A2856,[1]选股结果!$A$2:$AY$3002,51,FALSE))</f>
        <v>1.01040148825655</v>
      </c>
      <c r="AG2856" s="16"/>
      <c r="AH2856" s="12">
        <f>AD2856/VLOOKUP(A2856,[1]选股结果!$A$2:$AX$3002,35,FALSE)</f>
        <v>-0.020994799456851</v>
      </c>
      <c r="AI2856" s="10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S2856/(1+0.13)+Z2856)</f>
        <v>174892528.756105</v>
      </c>
      <c r="AJ2856" s="10">
        <f t="shared" si="185"/>
        <v>-187532465.556107</v>
      </c>
      <c r="AK2856" s="18">
        <f>AD2856-VLOOKUP(A2856,[2]选股结果!$A$2:$G$4900,7,FALSE)</f>
        <v>-10637281.3000011</v>
      </c>
    </row>
    <row r="2857" spans="1:37">
      <c r="A2857" s="5" t="s">
        <v>5747</v>
      </c>
      <c r="B2857" s="5" t="s">
        <v>5748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/>
      <c r="L2857" s="6">
        <v>0</v>
      </c>
      <c r="M2857" s="6">
        <v>0</v>
      </c>
      <c r="N2857" s="6"/>
      <c r="O2857" s="6">
        <v>0</v>
      </c>
      <c r="P2857" s="6">
        <v>32671867.55</v>
      </c>
      <c r="Q2857" s="6">
        <v>11927284.17</v>
      </c>
      <c r="R2857" s="6"/>
      <c r="S2857" s="6">
        <v>73760934.51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154645402.56</v>
      </c>
      <c r="AA2857" s="6">
        <v>38731237.66</v>
      </c>
      <c r="AB2857" s="10">
        <f t="shared" si="188"/>
        <v>458180320.54</v>
      </c>
      <c r="AC2857" s="10">
        <f t="shared" si="187"/>
        <v>299809442.28</v>
      </c>
      <c r="AD2857" s="10">
        <f t="shared" si="186"/>
        <v>158370878.26</v>
      </c>
      <c r="AE2857" s="12">
        <f>C2857/(1+0.13)/VLOOKUP(A2857,[1]选股结果!$A$2:$AX$3002,3,FALSE)</f>
        <v>1.10837881262145</v>
      </c>
      <c r="AF2857" s="12">
        <f>(S2857/(1+0.1)+Z2857)/(VLOOKUP(A2857,[1]选股结果!$A$2:$AY$3002,51,FALSE))</f>
        <v>0.837934906945078</v>
      </c>
      <c r="AG2857" s="16"/>
      <c r="AH2857" s="12">
        <f>AD2857/VLOOKUP(A2857,[1]选股结果!$A$2:$AX$3002,35,FALSE)</f>
        <v>1.49976917229638</v>
      </c>
      <c r="AI2857" s="10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S2857/(1+0.13)+Z2857)</f>
        <v>44659410.1568141</v>
      </c>
      <c r="AJ2857" s="10">
        <f t="shared" si="185"/>
        <v>113711468.103186</v>
      </c>
      <c r="AK2857" s="18">
        <f>AD2857-VLOOKUP(A2857,[2]选股结果!$A$2:$G$4900,7,FALSE)</f>
        <v>158370878.26</v>
      </c>
    </row>
    <row r="2858" spans="1:37">
      <c r="A2858" s="5" t="s">
        <v>5749</v>
      </c>
      <c r="B2858" s="5" t="s">
        <v>5750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/>
      <c r="L2858" s="6">
        <v>0</v>
      </c>
      <c r="M2858" s="6">
        <v>0</v>
      </c>
      <c r="N2858" s="6"/>
      <c r="O2858" s="6">
        <v>0</v>
      </c>
      <c r="P2858" s="6">
        <v>78327182.79</v>
      </c>
      <c r="Q2858" s="6">
        <v>24016719.08</v>
      </c>
      <c r="R2858" s="6"/>
      <c r="S2858" s="6">
        <v>1294837650.06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297044741.7</v>
      </c>
      <c r="AA2858" s="6">
        <v>43556991.53</v>
      </c>
      <c r="AB2858" s="10">
        <f t="shared" si="188"/>
        <v>1725130301.88</v>
      </c>
      <c r="AC2858" s="10">
        <f t="shared" si="187"/>
        <v>1713766566.08</v>
      </c>
      <c r="AD2858" s="10">
        <f t="shared" si="186"/>
        <v>11363735.8</v>
      </c>
      <c r="AE2858" s="12">
        <f>C2858/(1+0.13)/VLOOKUP(A2858,[1]选股结果!$A$2:$AX$3002,3,FALSE)</f>
        <v>0.860770587956469</v>
      </c>
      <c r="AF2858" s="12">
        <f>(S2858/(1+0.1)+Z2858)/(VLOOKUP(A2858,[1]选股结果!$A$2:$AY$3002,51,FALSE))</f>
        <v>1.02369094866427</v>
      </c>
      <c r="AG2858" s="16"/>
      <c r="AH2858" s="12">
        <f>AD2858/VLOOKUP(A2858,[1]选股结果!$A$2:$AX$3002,35,FALSE)</f>
        <v>0.0382004893990778</v>
      </c>
      <c r="AI2858" s="10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S2858/(1+0.13)+Z2858)</f>
        <v>-2865127.07176995</v>
      </c>
      <c r="AJ2858" s="10">
        <f t="shared" si="185"/>
        <v>14228862.8717699</v>
      </c>
      <c r="AK2858" s="18">
        <f>AD2858-VLOOKUP(A2858,[2]选股结果!$A$2:$G$4900,7,FALSE)</f>
        <v>11255682.69</v>
      </c>
    </row>
    <row r="2859" spans="1:37">
      <c r="A2859" s="5" t="s">
        <v>5751</v>
      </c>
      <c r="B2859" s="5" t="s">
        <v>5752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/>
      <c r="L2859" s="6">
        <v>0</v>
      </c>
      <c r="M2859" s="6">
        <v>0</v>
      </c>
      <c r="N2859" s="6"/>
      <c r="O2859" s="6">
        <v>0</v>
      </c>
      <c r="P2859" s="6">
        <v>79887394.48</v>
      </c>
      <c r="Q2859" s="6">
        <v>23082007.27</v>
      </c>
      <c r="R2859" s="6"/>
      <c r="S2859" s="6">
        <v>281711605.95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63015709.63</v>
      </c>
      <c r="AA2859" s="6">
        <v>53321574.9</v>
      </c>
      <c r="AB2859" s="10">
        <f t="shared" si="188"/>
        <v>637679370.26</v>
      </c>
      <c r="AC2859" s="10">
        <f t="shared" si="187"/>
        <v>477936284.96</v>
      </c>
      <c r="AD2859" s="10">
        <f t="shared" si="186"/>
        <v>159743085.3</v>
      </c>
      <c r="AE2859" s="12">
        <f>C2859/(1+0.13)/VLOOKUP(A2859,[1]选股结果!$A$2:$AX$3002,3,FALSE)</f>
        <v>0.485192894490624</v>
      </c>
      <c r="AF2859" s="12">
        <f>(S2859/(1+0.1)+Z2859)/(VLOOKUP(A2859,[1]选股结果!$A$2:$AY$3002,51,FALSE))</f>
        <v>0.324289085015739</v>
      </c>
      <c r="AG2859" s="16"/>
      <c r="AH2859" s="12">
        <f>AD2859/VLOOKUP(A2859,[1]选股结果!$A$2:$AX$3002,35,FALSE)</f>
        <v>1.23163275236806</v>
      </c>
      <c r="AI2859" s="10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S2859/(1+0.13)+Z2859)</f>
        <v>671733512.099557</v>
      </c>
      <c r="AJ2859" s="10">
        <f t="shared" si="185"/>
        <v>-511990426.799557</v>
      </c>
      <c r="AK2859" s="18">
        <f>AD2859-VLOOKUP(A2859,[2]选股结果!$A$2:$G$4900,7,FALSE)</f>
        <v>159785414.15</v>
      </c>
    </row>
    <row r="2860" spans="1:37">
      <c r="A2860" s="5" t="s">
        <v>5753</v>
      </c>
      <c r="B2860" s="5" t="s">
        <v>5754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/>
      <c r="L2860" s="6">
        <v>0</v>
      </c>
      <c r="M2860" s="6">
        <v>0</v>
      </c>
      <c r="N2860" s="6"/>
      <c r="O2860" s="6">
        <v>0</v>
      </c>
      <c r="P2860" s="6">
        <v>99778901.04</v>
      </c>
      <c r="Q2860" s="6">
        <v>55735650.94</v>
      </c>
      <c r="R2860" s="6"/>
      <c r="S2860" s="6">
        <v>476004303.15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354893281.91</v>
      </c>
      <c r="AA2860" s="6">
        <v>55356501.04</v>
      </c>
      <c r="AB2860" s="10">
        <f t="shared" si="188"/>
        <v>1247274845.05</v>
      </c>
      <c r="AC2860" s="10">
        <f t="shared" si="187"/>
        <v>986032987.14</v>
      </c>
      <c r="AD2860" s="10">
        <f t="shared" si="186"/>
        <v>261241857.91</v>
      </c>
      <c r="AE2860" s="12">
        <f>C2860/(1+0.13)/VLOOKUP(A2860,[1]选股结果!$A$2:$AX$3002,3,FALSE)</f>
        <v>0.940373876766356</v>
      </c>
      <c r="AF2860" s="12">
        <f>(S2860/(1+0.1)+Z2860)/(VLOOKUP(A2860,[1]选股结果!$A$2:$AY$3002,51,FALSE))</f>
        <v>0.769182604328235</v>
      </c>
      <c r="AG2860" s="16"/>
      <c r="AH2860" s="12">
        <f>AD2860/VLOOKUP(A2860,[1]选股结果!$A$2:$AX$3002,35,FALSE)</f>
        <v>3.78334218433697</v>
      </c>
      <c r="AI2860" s="10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S2860/(1+0.13)+Z2860)</f>
        <v>247839894.119558</v>
      </c>
      <c r="AJ2860" s="10">
        <f t="shared" si="185"/>
        <v>13401963.7904425</v>
      </c>
      <c r="AK2860" s="18">
        <f>AD2860-VLOOKUP(A2860,[2]选股结果!$A$2:$G$4900,7,FALSE)</f>
        <v>261241857.91</v>
      </c>
    </row>
    <row r="2861" spans="1:37">
      <c r="A2861" s="5" t="s">
        <v>5755</v>
      </c>
      <c r="B2861" s="5" t="s">
        <v>5756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/>
      <c r="L2861" s="6">
        <v>0</v>
      </c>
      <c r="M2861" s="6">
        <v>0</v>
      </c>
      <c r="N2861" s="6"/>
      <c r="O2861" s="6">
        <v>0</v>
      </c>
      <c r="P2861" s="6">
        <v>81398662.91</v>
      </c>
      <c r="Q2861" s="6">
        <v>18907982.57</v>
      </c>
      <c r="R2861" s="6"/>
      <c r="S2861" s="6">
        <v>761438448.82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56997723.55</v>
      </c>
      <c r="AA2861" s="6">
        <v>29225613.45</v>
      </c>
      <c r="AB2861" s="10">
        <f t="shared" si="188"/>
        <v>1316019352.78</v>
      </c>
      <c r="AC2861" s="10">
        <f t="shared" si="187"/>
        <v>929060448.73</v>
      </c>
      <c r="AD2861" s="10">
        <f t="shared" si="186"/>
        <v>386958904.05</v>
      </c>
      <c r="AE2861" s="12">
        <f>C2861/(1+0.13)/VLOOKUP(A2861,[1]选股结果!$A$2:$AX$3002,3,FALSE)</f>
        <v>1.044069034007</v>
      </c>
      <c r="AF2861" s="12">
        <f>(S2861/(1+0.1)+Z2861)/(VLOOKUP(A2861,[1]选股结果!$A$2:$AY$3002,51,FALSE))</f>
        <v>0.988512483686072</v>
      </c>
      <c r="AG2861" s="16"/>
      <c r="AH2861" s="12">
        <f>AD2861/VLOOKUP(A2861,[1]选股结果!$A$2:$AX$3002,35,FALSE)</f>
        <v>1.26717705130804</v>
      </c>
      <c r="AI2861" s="10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S2861/(1+0.13)+Z2861)</f>
        <v>27084067.7210618</v>
      </c>
      <c r="AJ2861" s="10">
        <f t="shared" si="185"/>
        <v>359874836.328938</v>
      </c>
      <c r="AK2861" s="18">
        <f>AD2861-VLOOKUP(A2861,[2]选股结果!$A$2:$G$4900,7,FALSE)</f>
        <v>387156593.37</v>
      </c>
    </row>
    <row r="2862" spans="1:37">
      <c r="A2862" s="5" t="s">
        <v>5757</v>
      </c>
      <c r="B2862" s="5" t="s">
        <v>5758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/>
      <c r="L2862" s="6">
        <v>0</v>
      </c>
      <c r="M2862" s="6">
        <v>0</v>
      </c>
      <c r="N2862" s="6"/>
      <c r="O2862" s="6">
        <v>0</v>
      </c>
      <c r="P2862" s="6">
        <v>37407562.06</v>
      </c>
      <c r="Q2862" s="6">
        <v>15501316.67</v>
      </c>
      <c r="R2862" s="6"/>
      <c r="S2862" s="6">
        <v>295004911.51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112243152.3</v>
      </c>
      <c r="AA2862" s="6">
        <v>62070071.8</v>
      </c>
      <c r="AB2862" s="10">
        <f t="shared" si="188"/>
        <v>605601476.92</v>
      </c>
      <c r="AC2862" s="10">
        <f t="shared" si="187"/>
        <v>506725697.67</v>
      </c>
      <c r="AD2862" s="10">
        <f t="shared" si="186"/>
        <v>98875779.2499999</v>
      </c>
      <c r="AE2862" s="12">
        <f>C2862/(1+0.13)/VLOOKUP(A2862,[1]选股结果!$A$2:$AX$3002,3,FALSE)</f>
        <v>0.886480816905862</v>
      </c>
      <c r="AF2862" s="12">
        <f>(S2862/(1+0.1)+Z2862)/(VLOOKUP(A2862,[1]选股结果!$A$2:$AY$3002,51,FALSE))</f>
        <v>0.862434712032401</v>
      </c>
      <c r="AG2862" s="16"/>
      <c r="AH2862" s="12">
        <f>AD2862/VLOOKUP(A2862,[1]选股结果!$A$2:$AX$3002,35,FALSE)</f>
        <v>0.779278033697108</v>
      </c>
      <c r="AI2862" s="10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S2862/(1+0.13)+Z2862)</f>
        <v>67801551.1183186</v>
      </c>
      <c r="AJ2862" s="10">
        <f t="shared" si="185"/>
        <v>31074228.1316814</v>
      </c>
      <c r="AK2862" s="18">
        <f>AD2862-VLOOKUP(A2862,[2]选股结果!$A$2:$G$4900,7,FALSE)</f>
        <v>98550738.8999999</v>
      </c>
    </row>
    <row r="2863" spans="1:37">
      <c r="A2863" s="5" t="s">
        <v>5759</v>
      </c>
      <c r="B2863" s="5" t="s">
        <v>5760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/>
      <c r="L2863" s="6">
        <v>0</v>
      </c>
      <c r="M2863" s="6">
        <v>0</v>
      </c>
      <c r="N2863" s="6"/>
      <c r="O2863" s="6">
        <v>0</v>
      </c>
      <c r="P2863" s="6">
        <v>122166604.15</v>
      </c>
      <c r="Q2863" s="6">
        <v>36490944.32</v>
      </c>
      <c r="R2863" s="6"/>
      <c r="S2863" s="6">
        <v>882258278.16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194279269.68</v>
      </c>
      <c r="AA2863" s="6">
        <v>130836533.98</v>
      </c>
      <c r="AB2863" s="10">
        <f t="shared" si="188"/>
        <v>1771735999.75</v>
      </c>
      <c r="AC2863" s="10">
        <f t="shared" si="187"/>
        <v>1329540685.97</v>
      </c>
      <c r="AD2863" s="10">
        <f t="shared" si="186"/>
        <v>442195313.78</v>
      </c>
      <c r="AE2863" s="12">
        <f>C2863/(1+0.13)/VLOOKUP(A2863,[1]选股结果!$A$2:$AX$3002,3,FALSE)</f>
        <v>0.506990718205313</v>
      </c>
      <c r="AF2863" s="12">
        <f>(S2863/(1+0.1)+Z2863)/(VLOOKUP(A2863,[1]选股结果!$A$2:$AY$3002,51,FALSE))</f>
        <v>0.384207254504453</v>
      </c>
      <c r="AG2863" s="16"/>
      <c r="AH2863" s="12">
        <f>AD2863/VLOOKUP(A2863,[1]选股结果!$A$2:$AX$3002,35,FALSE)</f>
        <v>1.13303775369578</v>
      </c>
      <c r="AI2863" s="10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S2863/(1+0.13)+Z2863)</f>
        <v>1618176802.04531</v>
      </c>
      <c r="AJ2863" s="10">
        <f t="shared" si="185"/>
        <v>-1175981488.26531</v>
      </c>
      <c r="AK2863" s="18">
        <f>AD2863-VLOOKUP(A2863,[2]选股结果!$A$2:$G$4900,7,FALSE)</f>
        <v>442307261.38</v>
      </c>
    </row>
    <row r="2864" spans="1:37">
      <c r="A2864" s="5" t="s">
        <v>5761</v>
      </c>
      <c r="B2864" s="5" t="s">
        <v>5762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/>
      <c r="L2864" s="6">
        <v>0</v>
      </c>
      <c r="M2864" s="6">
        <v>0</v>
      </c>
      <c r="N2864" s="6"/>
      <c r="O2864" s="6">
        <v>0</v>
      </c>
      <c r="P2864" s="6">
        <v>22546423.2</v>
      </c>
      <c r="Q2864" s="6">
        <v>16505329.92</v>
      </c>
      <c r="R2864" s="6"/>
      <c r="S2864" s="6">
        <v>205150328.7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83126683.46</v>
      </c>
      <c r="AA2864" s="6">
        <v>17691525.44</v>
      </c>
      <c r="AB2864" s="10">
        <f t="shared" si="188"/>
        <v>370444755.52</v>
      </c>
      <c r="AC2864" s="10">
        <f t="shared" si="187"/>
        <v>328514960.8</v>
      </c>
      <c r="AD2864" s="10">
        <f t="shared" si="186"/>
        <v>41929794.7200001</v>
      </c>
      <c r="AE2864" s="12">
        <f>C2864/(1+0.13)/VLOOKUP(A2864,[1]选股结果!$A$2:$AX$3002,3,FALSE)</f>
        <v>0.872698559786751</v>
      </c>
      <c r="AF2864" s="12">
        <f>(S2864/(1+0.1)+Z2864)/(VLOOKUP(A2864,[1]选股结果!$A$2:$AY$3002,51,FALSE))</f>
        <v>1.06901117073868</v>
      </c>
      <c r="AG2864" s="16"/>
      <c r="AH2864" s="12">
        <f>AD2864/VLOOKUP(A2864,[1]选股结果!$A$2:$AX$3002,35,FALSE)</f>
        <v>0.386346891616363</v>
      </c>
      <c r="AI2864" s="10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S2864/(1+0.13)+Z2864)</f>
        <v>-12454725.6913274</v>
      </c>
      <c r="AJ2864" s="10">
        <f t="shared" si="185"/>
        <v>54384520.4113275</v>
      </c>
      <c r="AK2864" s="18">
        <f>AD2864-VLOOKUP(A2864,[2]选股结果!$A$2:$G$4900,7,FALSE)</f>
        <v>46555487.9000001</v>
      </c>
    </row>
    <row r="2865" spans="1:37">
      <c r="A2865" s="5" t="s">
        <v>5763</v>
      </c>
      <c r="B2865" s="5" t="s">
        <v>5764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/>
      <c r="L2865" s="6">
        <v>0</v>
      </c>
      <c r="M2865" s="6">
        <v>0</v>
      </c>
      <c r="N2865" s="6"/>
      <c r="O2865" s="6">
        <v>0</v>
      </c>
      <c r="P2865" s="6">
        <v>86212507.93</v>
      </c>
      <c r="Q2865" s="6">
        <v>27861551.04</v>
      </c>
      <c r="R2865" s="6"/>
      <c r="S2865" s="6">
        <v>416270034.33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54682178.82</v>
      </c>
      <c r="AA2865" s="6">
        <v>44099871.16</v>
      </c>
      <c r="AB2865" s="10">
        <f t="shared" si="188"/>
        <v>515853907.93</v>
      </c>
      <c r="AC2865" s="10">
        <f t="shared" si="187"/>
        <v>601264592.24</v>
      </c>
      <c r="AD2865" s="10">
        <f t="shared" si="186"/>
        <v>-85410684.31</v>
      </c>
      <c r="AE2865" s="12">
        <f>C2865/(1+0.13)/VLOOKUP(A2865,[1]选股结果!$A$2:$AX$3002,3,FALSE)</f>
        <v>0.545258529884835</v>
      </c>
      <c r="AF2865" s="12">
        <f>(S2865/(1+0.1)+Z2865)/(VLOOKUP(A2865,[1]选股结果!$A$2:$AY$3002,51,FALSE))</f>
        <v>0.653134974798635</v>
      </c>
      <c r="AG2865" s="16"/>
      <c r="AH2865" s="12">
        <f>AD2865/VLOOKUP(A2865,[1]选股结果!$A$2:$AX$3002,35,FALSE)</f>
        <v>-0.813549591045271</v>
      </c>
      <c r="AI2865" s="10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S2865/(1+0.13)+Z2865)</f>
        <v>240061268.596018</v>
      </c>
      <c r="AJ2865" s="10">
        <f t="shared" si="185"/>
        <v>-325471952.906018</v>
      </c>
      <c r="AK2865" s="18">
        <f>AD2865-VLOOKUP(A2865,[2]选股结果!$A$2:$G$4900,7,FALSE)</f>
        <v>-82695810.12</v>
      </c>
    </row>
    <row r="2866" spans="1:37">
      <c r="A2866" s="5" t="s">
        <v>5765</v>
      </c>
      <c r="B2866" s="5" t="s">
        <v>5766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/>
      <c r="L2866" s="6">
        <v>0</v>
      </c>
      <c r="M2866" s="6">
        <v>0</v>
      </c>
      <c r="N2866" s="6"/>
      <c r="O2866" s="6">
        <v>0</v>
      </c>
      <c r="P2866" s="6">
        <v>44957097.02</v>
      </c>
      <c r="Q2866" s="6">
        <v>114047315.68</v>
      </c>
      <c r="R2866" s="6"/>
      <c r="S2866" s="6">
        <v>696065037.3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78280599.41</v>
      </c>
      <c r="AA2866" s="6">
        <v>67909617.61</v>
      </c>
      <c r="AB2866" s="10">
        <f t="shared" si="188"/>
        <v>830477446.84</v>
      </c>
      <c r="AC2866" s="10">
        <f t="shared" si="187"/>
        <v>887212351.34</v>
      </c>
      <c r="AD2866" s="10">
        <f t="shared" si="186"/>
        <v>-56734904.5</v>
      </c>
      <c r="AE2866" s="12">
        <f>C2866/(1+0.13)/VLOOKUP(A2866,[1]选股结果!$A$2:$AX$3002,3,FALSE)</f>
        <v>0.532267397649846</v>
      </c>
      <c r="AF2866" s="12">
        <f>(S2866/(1+0.1)+Z2866)/(VLOOKUP(A2866,[1]选股结果!$A$2:$AY$3002,51,FALSE))</f>
        <v>0.736004609486709</v>
      </c>
      <c r="AG2866" s="16"/>
      <c r="AH2866" s="12">
        <f>AD2866/VLOOKUP(A2866,[1]选股结果!$A$2:$AX$3002,35,FALSE)</f>
        <v>-0.348230296867006</v>
      </c>
      <c r="AI2866" s="10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S2866/(1+0.13)+Z2866)</f>
        <v>271850228.397434</v>
      </c>
      <c r="AJ2866" s="10">
        <f t="shared" si="185"/>
        <v>-328585132.897434</v>
      </c>
      <c r="AK2866" s="18">
        <f>AD2866-VLOOKUP(A2866,[2]选股结果!$A$2:$G$4900,7,FALSE)</f>
        <v>-54741087.88</v>
      </c>
    </row>
    <row r="2867" spans="1:37">
      <c r="A2867" s="5" t="s">
        <v>5767</v>
      </c>
      <c r="B2867" s="5" t="s">
        <v>5768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/>
      <c r="L2867" s="6">
        <v>0</v>
      </c>
      <c r="M2867" s="6">
        <v>0</v>
      </c>
      <c r="N2867" s="6"/>
      <c r="O2867" s="6">
        <v>0</v>
      </c>
      <c r="P2867" s="6">
        <v>34339244.48</v>
      </c>
      <c r="Q2867" s="6">
        <v>10524914.6</v>
      </c>
      <c r="R2867" s="6"/>
      <c r="S2867" s="6">
        <v>301955315.44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95660306.46</v>
      </c>
      <c r="AA2867" s="6">
        <v>30047394.55</v>
      </c>
      <c r="AB2867" s="10">
        <f t="shared" si="188"/>
        <v>506906495.65</v>
      </c>
      <c r="AC2867" s="10">
        <f t="shared" si="187"/>
        <v>462002260.93</v>
      </c>
      <c r="AD2867" s="10">
        <f t="shared" si="186"/>
        <v>44904234.72</v>
      </c>
      <c r="AE2867" s="12">
        <f>C2867/(1+0.13)/VLOOKUP(A2867,[1]选股结果!$A$2:$AX$3002,3,FALSE)</f>
        <v>0.787123074787947</v>
      </c>
      <c r="AF2867" s="12">
        <f>(S2867/(1+0.1)+Z2867)/(VLOOKUP(A2867,[1]选股结果!$A$2:$AY$3002,51,FALSE))</f>
        <v>0.716597125808344</v>
      </c>
      <c r="AG2867" s="16"/>
      <c r="AH2867" s="12">
        <f>AD2867/VLOOKUP(A2867,[1]选股结果!$A$2:$AX$3002,35,FALSE)</f>
        <v>1.03388176203903</v>
      </c>
      <c r="AI2867" s="10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S2867/(1+0.13)+Z2867)</f>
        <v>153682219.780266</v>
      </c>
      <c r="AJ2867" s="10">
        <f t="shared" si="185"/>
        <v>-108777985.060265</v>
      </c>
      <c r="AK2867" s="18">
        <f>AD2867-VLOOKUP(A2867,[2]选股结果!$A$2:$G$4900,7,FALSE)</f>
        <v>44563250.88</v>
      </c>
    </row>
    <row r="2868" spans="1:37">
      <c r="A2868" s="5" t="s">
        <v>5769</v>
      </c>
      <c r="B2868" s="5" t="s">
        <v>5770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/>
      <c r="L2868" s="6">
        <v>0</v>
      </c>
      <c r="M2868" s="6">
        <v>0</v>
      </c>
      <c r="N2868" s="6"/>
      <c r="O2868" s="6">
        <v>0</v>
      </c>
      <c r="P2868" s="6">
        <v>30642934.66</v>
      </c>
      <c r="Q2868" s="6">
        <v>14463896.82</v>
      </c>
      <c r="R2868" s="6"/>
      <c r="S2868" s="6">
        <v>373647366.59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195432170.4</v>
      </c>
      <c r="AA2868" s="6">
        <v>45644551.19</v>
      </c>
      <c r="AB2868" s="10">
        <f t="shared" si="188"/>
        <v>735785969.79</v>
      </c>
      <c r="AC2868" s="10">
        <f t="shared" si="187"/>
        <v>645367022.84</v>
      </c>
      <c r="AD2868" s="10">
        <f t="shared" si="186"/>
        <v>90418946.95</v>
      </c>
      <c r="AE2868" s="12">
        <f>C2868/(1+0.13)/VLOOKUP(A2868,[1]选股结果!$A$2:$AX$3002,3,FALSE)</f>
        <v>0.784993973558588</v>
      </c>
      <c r="AF2868" s="12">
        <f>(S2868/(1+0.1)+Z2868)/(VLOOKUP(A2868,[1]选股结果!$A$2:$AY$3002,51,FALSE))</f>
        <v>0.734637454122533</v>
      </c>
      <c r="AG2868" s="16"/>
      <c r="AH2868" s="12">
        <f>AD2868/VLOOKUP(A2868,[1]选股结果!$A$2:$AX$3002,35,FALSE)</f>
        <v>1.30142749577925</v>
      </c>
      <c r="AI2868" s="10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S2868/(1+0.13)+Z2868)</f>
        <v>202308720.537168</v>
      </c>
      <c r="AJ2868" s="10">
        <f t="shared" si="185"/>
        <v>-111889773.587168</v>
      </c>
      <c r="AK2868" s="18">
        <f>AD2868-VLOOKUP(A2868,[2]选股结果!$A$2:$G$4900,7,FALSE)</f>
        <v>90421568.23</v>
      </c>
    </row>
    <row r="2869" spans="1:37">
      <c r="A2869" s="5" t="s">
        <v>5771</v>
      </c>
      <c r="B2869" s="5" t="s">
        <v>5772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/>
      <c r="L2869" s="6">
        <v>0</v>
      </c>
      <c r="M2869" s="6">
        <v>0</v>
      </c>
      <c r="N2869" s="6"/>
      <c r="O2869" s="6">
        <v>0</v>
      </c>
      <c r="P2869" s="6">
        <v>245740281.37</v>
      </c>
      <c r="Q2869" s="6">
        <v>643433212.3</v>
      </c>
      <c r="R2869" s="6"/>
      <c r="S2869" s="6">
        <v>2950697626.43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192293809.51</v>
      </c>
      <c r="AA2869" s="6">
        <v>569551043.2</v>
      </c>
      <c r="AB2869" s="10">
        <f t="shared" si="188"/>
        <v>3546471239.86</v>
      </c>
      <c r="AC2869" s="10">
        <f t="shared" si="187"/>
        <v>3958282760.51</v>
      </c>
      <c r="AD2869" s="10">
        <f t="shared" si="186"/>
        <v>-411811520.65</v>
      </c>
      <c r="AE2869" s="12">
        <f>C2869/(1+0.13)/VLOOKUP(A2869,[1]选股结果!$A$2:$AX$3002,3,FALSE)</f>
        <v>1.02733630273314</v>
      </c>
      <c r="AF2869" s="12">
        <f>(S2869/(1+0.1)+Z2869)/(VLOOKUP(A2869,[1]选股结果!$A$2:$AY$3002,51,FALSE))</f>
        <v>1.30942020336961</v>
      </c>
      <c r="AG2869" s="16"/>
      <c r="AH2869" s="12">
        <f>AD2869/VLOOKUP(A2869,[1]选股结果!$A$2:$AX$3002,35,FALSE)</f>
        <v>-1.88515410480554</v>
      </c>
      <c r="AI2869" s="10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S2869/(1+0.13)+Z2869)</f>
        <v>-608096217.548673</v>
      </c>
      <c r="AJ2869" s="10">
        <f t="shared" si="185"/>
        <v>196284696.898673</v>
      </c>
      <c r="AK2869" s="18">
        <f>AD2869-VLOOKUP(A2869,[2]选股结果!$A$2:$G$4900,7,FALSE)</f>
        <v>-411913054.53</v>
      </c>
    </row>
    <row r="2870" spans="1:37">
      <c r="A2870" s="5" t="s">
        <v>5773</v>
      </c>
      <c r="B2870" s="5" t="s">
        <v>5774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/>
      <c r="L2870" s="6">
        <v>0</v>
      </c>
      <c r="M2870" s="6">
        <v>0</v>
      </c>
      <c r="N2870" s="6"/>
      <c r="O2870" s="6">
        <v>0</v>
      </c>
      <c r="P2870" s="6">
        <v>114520050.4</v>
      </c>
      <c r="Q2870" s="6">
        <v>79490036.33</v>
      </c>
      <c r="R2870" s="6"/>
      <c r="S2870" s="6">
        <v>2370595141.32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791439263.15</v>
      </c>
      <c r="AA2870" s="6">
        <v>177246034.9</v>
      </c>
      <c r="AB2870" s="10">
        <f t="shared" si="188"/>
        <v>3605503005.08</v>
      </c>
      <c r="AC2870" s="10">
        <f t="shared" si="187"/>
        <v>3453800489.77</v>
      </c>
      <c r="AD2870" s="10">
        <f t="shared" si="186"/>
        <v>151702515.309999</v>
      </c>
      <c r="AE2870" s="12">
        <f>C2870/(1+0.13)/VLOOKUP(A2870,[1]选股结果!$A$2:$AX$3002,3,FALSE)</f>
        <v>0.86946674120345</v>
      </c>
      <c r="AF2870" s="12">
        <f>(S2870/(1+0.1)+Z2870)/(VLOOKUP(A2870,[1]选股结果!$A$2:$AY$3002,51,FALSE))</f>
        <v>0.876129594256167</v>
      </c>
      <c r="AG2870" s="16"/>
      <c r="AH2870" s="12">
        <f>AD2870/VLOOKUP(A2870,[1]选股结果!$A$2:$AX$3002,35,FALSE)</f>
        <v>0.679837764212594</v>
      </c>
      <c r="AI2870" s="10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S2870/(1+0.13)+Z2870)</f>
        <v>473805271.352124</v>
      </c>
      <c r="AJ2870" s="10">
        <f t="shared" si="185"/>
        <v>-322102756.042124</v>
      </c>
      <c r="AK2870" s="18">
        <f>AD2870-VLOOKUP(A2870,[2]选股结果!$A$2:$G$4900,7,FALSE)</f>
        <v>148696565.369999</v>
      </c>
    </row>
    <row r="2871" spans="1:37">
      <c r="A2871" s="5" t="s">
        <v>5775</v>
      </c>
      <c r="B2871" s="5" t="s">
        <v>5776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/>
      <c r="L2871" s="6">
        <v>0</v>
      </c>
      <c r="M2871" s="6">
        <v>0</v>
      </c>
      <c r="N2871" s="6"/>
      <c r="O2871" s="6">
        <v>0</v>
      </c>
      <c r="P2871" s="6">
        <v>61619338.43</v>
      </c>
      <c r="Q2871" s="6">
        <v>14669456.79</v>
      </c>
      <c r="R2871" s="6"/>
      <c r="S2871" s="6">
        <v>595868118.39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161138556.04</v>
      </c>
      <c r="AA2871" s="6">
        <v>24005218.29</v>
      </c>
      <c r="AB2871" s="10">
        <f t="shared" si="188"/>
        <v>920823386.28</v>
      </c>
      <c r="AC2871" s="10">
        <f t="shared" si="187"/>
        <v>842631231.15</v>
      </c>
      <c r="AD2871" s="10">
        <f t="shared" si="186"/>
        <v>78192155.1300001</v>
      </c>
      <c r="AE2871" s="12">
        <f>C2871/(1+0.13)/VLOOKUP(A2871,[1]选股结果!$A$2:$AX$3002,3,FALSE)</f>
        <v>1.04185823021488</v>
      </c>
      <c r="AF2871" s="12">
        <f>(S2871/(1+0.1)+Z2871)/(VLOOKUP(A2871,[1]选股结果!$A$2:$AY$3002,51,FALSE))</f>
        <v>1.03892199304062</v>
      </c>
      <c r="AG2871" s="16"/>
      <c r="AH2871" s="12">
        <f>AD2871/VLOOKUP(A2871,[1]选股结果!$A$2:$AX$3002,35,FALSE)</f>
        <v>0.939720949636454</v>
      </c>
      <c r="AI2871" s="10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S2871/(1+0.13)+Z2871)</f>
        <v>-11949586.9492036</v>
      </c>
      <c r="AJ2871" s="10">
        <f t="shared" si="185"/>
        <v>90141742.0792037</v>
      </c>
      <c r="AK2871" s="18">
        <f>AD2871-VLOOKUP(A2871,[2]选股结果!$A$2:$G$4900,7,FALSE)</f>
        <v>83405886.6000001</v>
      </c>
    </row>
    <row r="2872" spans="1:37">
      <c r="A2872" s="5" t="s">
        <v>5777</v>
      </c>
      <c r="B2872" s="5" t="s">
        <v>5778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/>
      <c r="L2872" s="6">
        <v>0</v>
      </c>
      <c r="M2872" s="6">
        <v>0</v>
      </c>
      <c r="N2872" s="6"/>
      <c r="O2872" s="6">
        <v>0</v>
      </c>
      <c r="P2872" s="6">
        <v>11837795.29</v>
      </c>
      <c r="Q2872" s="6">
        <v>8355671.17</v>
      </c>
      <c r="R2872" s="6"/>
      <c r="S2872" s="6">
        <v>238773443.13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55719132.81</v>
      </c>
      <c r="AA2872" s="6">
        <v>17018071.48</v>
      </c>
      <c r="AB2872" s="10">
        <f t="shared" si="188"/>
        <v>331370688.99</v>
      </c>
      <c r="AC2872" s="10">
        <f t="shared" si="187"/>
        <v>323348442.71</v>
      </c>
      <c r="AD2872" s="10">
        <f t="shared" si="186"/>
        <v>8022246.27999997</v>
      </c>
      <c r="AE2872" s="12">
        <f>C2872/(1+0.13)/VLOOKUP(A2872,[1]选股结果!$A$2:$AX$3002,3,FALSE)</f>
        <v>0.851755842367385</v>
      </c>
      <c r="AF2872" s="12">
        <f>(S2872/(1+0.1)+Z2872)/(VLOOKUP(A2872,[1]选股结果!$A$2:$AY$3002,51,FALSE))</f>
        <v>1.03226250213235</v>
      </c>
      <c r="AG2872" s="16"/>
      <c r="AH2872" s="12">
        <f>AD2872/VLOOKUP(A2872,[1]选股结果!$A$2:$AX$3002,35,FALSE)</f>
        <v>0.121079980698566</v>
      </c>
      <c r="AI2872" s="10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S2872/(1+0.13)+Z2872)</f>
        <v>-2762860.88345137</v>
      </c>
      <c r="AJ2872" s="10">
        <f t="shared" si="185"/>
        <v>10785107.1634513</v>
      </c>
      <c r="AK2872" s="18">
        <f>AD2872-VLOOKUP(A2872,[2]选股结果!$A$2:$G$4900,7,FALSE)</f>
        <v>7123532.99999997</v>
      </c>
    </row>
    <row r="2873" spans="1:37">
      <c r="A2873" s="5" t="s">
        <v>5779</v>
      </c>
      <c r="B2873" s="5" t="s">
        <v>5780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/>
      <c r="L2873" s="6">
        <v>0</v>
      </c>
      <c r="M2873" s="6">
        <v>0</v>
      </c>
      <c r="N2873" s="6"/>
      <c r="O2873" s="6">
        <v>0</v>
      </c>
      <c r="P2873" s="6">
        <v>63596924.12</v>
      </c>
      <c r="Q2873" s="6">
        <v>6352944.2</v>
      </c>
      <c r="R2873" s="6"/>
      <c r="S2873" s="6">
        <v>6934959000.94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111802037.04</v>
      </c>
      <c r="AA2873" s="6">
        <v>222705927.5</v>
      </c>
      <c r="AB2873" s="10">
        <f t="shared" si="188"/>
        <v>6977305013.76</v>
      </c>
      <c r="AC2873" s="10">
        <f t="shared" si="187"/>
        <v>7333063889.6</v>
      </c>
      <c r="AD2873" s="10">
        <f t="shared" si="186"/>
        <v>-355758875.839999</v>
      </c>
      <c r="AE2873" s="12">
        <f>C2873/(1+0.13)/VLOOKUP(A2873,[1]选股结果!$A$2:$AX$3002,3,FALSE)</f>
        <v>0.975095284318756</v>
      </c>
      <c r="AF2873" s="12">
        <f>(S2873/(1+0.1)+Z2873)/(VLOOKUP(A2873,[1]选股结果!$A$2:$AY$3002,51,FALSE))</f>
        <v>1.05228182007425</v>
      </c>
      <c r="AG2873" s="16"/>
      <c r="AH2873" s="12">
        <f>AD2873/VLOOKUP(A2873,[1]选股结果!$A$2:$AX$3002,35,FALSE)</f>
        <v>-1.83907132057558</v>
      </c>
      <c r="AI2873" s="10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S2873/(1+0.13)+Z2873)</f>
        <v>-151413158.668939</v>
      </c>
      <c r="AJ2873" s="10">
        <f t="shared" si="185"/>
        <v>-204345717.171061</v>
      </c>
      <c r="AK2873" s="18">
        <f>AD2873-VLOOKUP(A2873,[2]选股结果!$A$2:$G$4900,7,FALSE)</f>
        <v>-355758875.839999</v>
      </c>
    </row>
    <row r="2874" spans="1:37">
      <c r="A2874" s="5" t="s">
        <v>5781</v>
      </c>
      <c r="B2874" s="5" t="s">
        <v>5782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/>
      <c r="L2874" s="6">
        <v>0</v>
      </c>
      <c r="M2874" s="6">
        <v>0</v>
      </c>
      <c r="N2874" s="6"/>
      <c r="O2874" s="6">
        <v>0</v>
      </c>
      <c r="P2874" s="6">
        <v>38161599.48</v>
      </c>
      <c r="Q2874" s="6">
        <v>7679595.23</v>
      </c>
      <c r="R2874" s="6"/>
      <c r="S2874" s="6">
        <v>482828941.82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36744571.46</v>
      </c>
      <c r="AA2874" s="6">
        <v>14435832.34</v>
      </c>
      <c r="AB2874" s="10">
        <f t="shared" si="188"/>
        <v>559585010.65</v>
      </c>
      <c r="AC2874" s="10">
        <f t="shared" si="187"/>
        <v>572170945.1</v>
      </c>
      <c r="AD2874" s="10">
        <f t="shared" si="186"/>
        <v>-12585934.4499999</v>
      </c>
      <c r="AE2874" s="12">
        <f>C2874/(1+0.13)/VLOOKUP(A2874,[1]选股结果!$A$2:$AX$3002,3,FALSE)</f>
        <v>0.946908126605989</v>
      </c>
      <c r="AF2874" s="12">
        <f>(S2874/(1+0.1)+Z2874)/(VLOOKUP(A2874,[1]选股结果!$A$2:$AY$3002,51,FALSE))</f>
        <v>1.15589761357041</v>
      </c>
      <c r="AG2874" s="16"/>
      <c r="AH2874" s="12">
        <f>AD2874/VLOOKUP(A2874,[1]选股结果!$A$2:$AX$3002,35,FALSE)</f>
        <v>-0.158996693776903</v>
      </c>
      <c r="AI2874" s="10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S2874/(1+0.13)+Z2874)</f>
        <v>-52502506.3082301</v>
      </c>
      <c r="AJ2874" s="10">
        <f t="shared" si="185"/>
        <v>39916571.8582302</v>
      </c>
      <c r="AK2874" s="18">
        <f>AD2874-VLOOKUP(A2874,[2]选股结果!$A$2:$G$4900,7,FALSE)</f>
        <v>-12585934.4499999</v>
      </c>
    </row>
    <row r="2875" spans="1:37">
      <c r="A2875" s="5" t="s">
        <v>5783</v>
      </c>
      <c r="B2875" s="5" t="s">
        <v>5784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/>
      <c r="L2875" s="6">
        <v>0</v>
      </c>
      <c r="M2875" s="6">
        <v>0</v>
      </c>
      <c r="N2875" s="6"/>
      <c r="O2875" s="6">
        <v>0</v>
      </c>
      <c r="P2875" s="6">
        <v>34723849.62</v>
      </c>
      <c r="Q2875" s="6">
        <v>360412613.61</v>
      </c>
      <c r="R2875" s="6"/>
      <c r="S2875" s="6">
        <v>1532291031.13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32832587.32</v>
      </c>
      <c r="AA2875" s="6">
        <v>866114063.69</v>
      </c>
      <c r="AB2875" s="10">
        <f t="shared" si="188"/>
        <v>2691927654.18</v>
      </c>
      <c r="AC2875" s="10">
        <f t="shared" si="187"/>
        <v>2465961531.76</v>
      </c>
      <c r="AD2875" s="10">
        <f t="shared" si="186"/>
        <v>225966122.42</v>
      </c>
      <c r="AE2875" s="12">
        <f>C2875/(1+0.13)/VLOOKUP(A2875,[1]选股结果!$A$2:$AX$3002,3,FALSE)</f>
        <v>0.543039375878174</v>
      </c>
      <c r="AF2875" s="12">
        <f>(S2875/(1+0.1)+Z2875)/(VLOOKUP(A2875,[1]选股结果!$A$2:$AY$3002,51,FALSE))</f>
        <v>0.399353915535168</v>
      </c>
      <c r="AG2875" s="16"/>
      <c r="AH2875" s="12">
        <f>AD2875/VLOOKUP(A2875,[1]选股结果!$A$2:$AX$3002,35,FALSE)</f>
        <v>1.13803554538023</v>
      </c>
      <c r="AI2875" s="10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S2875/(1+0.13)+Z2875)</f>
        <v>2181485568.62805</v>
      </c>
      <c r="AJ2875" s="10">
        <f t="shared" si="185"/>
        <v>-1955519446.20805</v>
      </c>
      <c r="AK2875" s="18">
        <f>AD2875-VLOOKUP(A2875,[2]选股结果!$A$2:$G$4900,7,FALSE)</f>
        <v>225966122.42</v>
      </c>
    </row>
    <row r="2876" spans="1:37">
      <c r="A2876" s="5" t="s">
        <v>5785</v>
      </c>
      <c r="B2876" s="5" t="s">
        <v>5786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/>
      <c r="L2876" s="6">
        <v>0</v>
      </c>
      <c r="M2876" s="6">
        <v>0</v>
      </c>
      <c r="N2876" s="6"/>
      <c r="O2876" s="6">
        <v>0</v>
      </c>
      <c r="P2876" s="6">
        <v>52970237.37</v>
      </c>
      <c r="Q2876" s="6">
        <v>49624356.98</v>
      </c>
      <c r="R2876" s="6"/>
      <c r="S2876" s="6">
        <v>720096380.86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356942250.13</v>
      </c>
      <c r="AA2876" s="6">
        <v>48605113.65</v>
      </c>
      <c r="AB2876" s="10">
        <f t="shared" si="188"/>
        <v>1299357181.22</v>
      </c>
      <c r="AC2876" s="10">
        <f t="shared" si="187"/>
        <v>1178613982.01</v>
      </c>
      <c r="AD2876" s="10">
        <f t="shared" si="186"/>
        <v>120743199.21</v>
      </c>
      <c r="AE2876" s="12">
        <f>C2876/(1+0.13)/VLOOKUP(A2876,[1]选股结果!$A$2:$AX$3002,3,FALSE)</f>
        <v>0.785459476930257</v>
      </c>
      <c r="AF2876" s="12">
        <f>(S2876/(1+0.1)+Z2876)/(VLOOKUP(A2876,[1]选股结果!$A$2:$AY$3002,51,FALSE))</f>
        <v>0.766828481232712</v>
      </c>
      <c r="AG2876" s="16"/>
      <c r="AH2876" s="12">
        <f>AD2876/VLOOKUP(A2876,[1]选股结果!$A$2:$AX$3002,35,FALSE)</f>
        <v>1.96867422222554</v>
      </c>
      <c r="AI2876" s="10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S2876/(1+0.13)+Z2876)</f>
        <v>324971963.00062</v>
      </c>
      <c r="AJ2876" s="10">
        <f t="shared" si="185"/>
        <v>-204228763.79062</v>
      </c>
      <c r="AK2876" s="18">
        <f>AD2876-VLOOKUP(A2876,[2]选股结果!$A$2:$G$4900,7,FALSE)</f>
        <v>120796076.69</v>
      </c>
    </row>
    <row r="2877" spans="1:37">
      <c r="A2877" s="5" t="s">
        <v>5787</v>
      </c>
      <c r="B2877" s="5" t="s">
        <v>5788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/>
      <c r="L2877" s="6">
        <v>0</v>
      </c>
      <c r="M2877" s="6">
        <v>0</v>
      </c>
      <c r="N2877" s="6"/>
      <c r="O2877" s="6">
        <v>0</v>
      </c>
      <c r="P2877" s="6">
        <v>68324882.54</v>
      </c>
      <c r="Q2877" s="6">
        <v>40581024.52</v>
      </c>
      <c r="R2877" s="6"/>
      <c r="S2877" s="6">
        <v>1868627665.6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117540426.41</v>
      </c>
      <c r="AA2877" s="6">
        <v>69892414.28</v>
      </c>
      <c r="AB2877" s="10">
        <f t="shared" si="188"/>
        <v>1897136552.47</v>
      </c>
      <c r="AC2877" s="10">
        <f t="shared" si="187"/>
        <v>2124385388.83</v>
      </c>
      <c r="AD2877" s="10">
        <f t="shared" si="186"/>
        <v>-227248836.36</v>
      </c>
      <c r="AE2877" s="12">
        <f>C2877/(1+0.13)/VLOOKUP(A2877,[1]选股结果!$A$2:$AX$3002,3,FALSE)</f>
        <v>0.767124485898944</v>
      </c>
      <c r="AF2877" s="12">
        <f>(S2877/(1+0.1)+Z2877)/(VLOOKUP(A2877,[1]选股结果!$A$2:$AY$3002,51,FALSE))</f>
        <v>0.961659850093627</v>
      </c>
      <c r="AG2877" s="16"/>
      <c r="AH2877" s="12">
        <f>AD2877/VLOOKUP(A2877,[1]选股结果!$A$2:$AX$3002,35,FALSE)</f>
        <v>-0.970051233541079</v>
      </c>
      <c r="AI2877" s="10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S2877/(1+0.13)+Z2877)</f>
        <v>117512897.84407</v>
      </c>
      <c r="AJ2877" s="10">
        <f t="shared" si="185"/>
        <v>-344761734.20407</v>
      </c>
      <c r="AK2877" s="18">
        <f>AD2877-VLOOKUP(A2877,[2]选股结果!$A$2:$G$4900,7,FALSE)</f>
        <v>-227273097.53</v>
      </c>
    </row>
    <row r="2878" spans="1:37">
      <c r="A2878" s="5" t="s">
        <v>5789</v>
      </c>
      <c r="B2878" s="5" t="s">
        <v>5790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/>
      <c r="L2878" s="6">
        <v>0</v>
      </c>
      <c r="M2878" s="6">
        <v>0</v>
      </c>
      <c r="N2878" s="6"/>
      <c r="O2878" s="6">
        <v>0</v>
      </c>
      <c r="P2878" s="6">
        <v>52654676.82</v>
      </c>
      <c r="Q2878" s="6">
        <v>13713891.71</v>
      </c>
      <c r="R2878" s="6"/>
      <c r="S2878" s="6">
        <v>602841689.12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67238143.22</v>
      </c>
      <c r="AA2878" s="6">
        <v>48594181.32</v>
      </c>
      <c r="AB2878" s="10">
        <f t="shared" si="188"/>
        <v>890787809.17</v>
      </c>
      <c r="AC2878" s="10">
        <f t="shared" si="187"/>
        <v>771328690.48</v>
      </c>
      <c r="AD2878" s="10">
        <f t="shared" si="186"/>
        <v>119459118.69</v>
      </c>
      <c r="AE2878" s="12">
        <f>C2878/(1+0.13)/VLOOKUP(A2878,[1]选股结果!$A$2:$AX$3002,3,FALSE)</f>
        <v>0.938850902653515</v>
      </c>
      <c r="AF2878" s="12">
        <f>(S2878/(1+0.1)+Z2878)/(VLOOKUP(A2878,[1]选股结果!$A$2:$AY$3002,51,FALSE))</f>
        <v>0.925088313193257</v>
      </c>
      <c r="AG2878" s="16"/>
      <c r="AH2878" s="12">
        <f>AD2878/VLOOKUP(A2878,[1]选股结果!$A$2:$AX$3002,35,FALSE)</f>
        <v>0.823689378713585</v>
      </c>
      <c r="AI2878" s="10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S2878/(1+0.13)+Z2878)</f>
        <v>64373425.8698229</v>
      </c>
      <c r="AJ2878" s="10">
        <f t="shared" si="185"/>
        <v>55085692.8201771</v>
      </c>
      <c r="AK2878" s="18">
        <f>AD2878-VLOOKUP(A2878,[2]选股结果!$A$2:$G$4900,7,FALSE)</f>
        <v>119530159.97</v>
      </c>
    </row>
    <row r="2879" spans="1:37">
      <c r="A2879" s="5" t="s">
        <v>5791</v>
      </c>
      <c r="B2879" s="5" t="s">
        <v>5792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/>
      <c r="L2879" s="6">
        <v>0</v>
      </c>
      <c r="M2879" s="6">
        <v>0</v>
      </c>
      <c r="N2879" s="6"/>
      <c r="O2879" s="6">
        <v>0</v>
      </c>
      <c r="P2879" s="6">
        <v>23683197.1</v>
      </c>
      <c r="Q2879" s="6">
        <v>30128609.26</v>
      </c>
      <c r="R2879" s="6"/>
      <c r="S2879" s="6">
        <v>264843721.26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99829511.76</v>
      </c>
      <c r="AA2879" s="6">
        <v>28248725.93</v>
      </c>
      <c r="AB2879" s="10">
        <f t="shared" si="188"/>
        <v>371678511.4</v>
      </c>
      <c r="AC2879" s="10">
        <f t="shared" si="187"/>
        <v>416605156.05</v>
      </c>
      <c r="AD2879" s="10">
        <f t="shared" si="186"/>
        <v>-44926644.65</v>
      </c>
      <c r="AE2879" s="12">
        <f>C2879/(1+0.13)/VLOOKUP(A2879,[1]选股结果!$A$2:$AX$3002,3,FALSE)</f>
        <v>0.639830902500851</v>
      </c>
      <c r="AF2879" s="12">
        <f>(S2879/(1+0.1)+Z2879)/(VLOOKUP(A2879,[1]选股结果!$A$2:$AY$3002,51,FALSE))</f>
        <v>0.760238623411837</v>
      </c>
      <c r="AG2879" s="16"/>
      <c r="AH2879" s="12">
        <f>AD2879/VLOOKUP(A2879,[1]选股结果!$A$2:$AX$3002,35,FALSE)</f>
        <v>-1.22160035817942</v>
      </c>
      <c r="AI2879" s="10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S2879/(1+0.13)+Z2879)</f>
        <v>113808177.853628</v>
      </c>
      <c r="AJ2879" s="10">
        <f t="shared" si="185"/>
        <v>-158734822.503628</v>
      </c>
      <c r="AK2879" s="18">
        <f>AD2879-VLOOKUP(A2879,[2]选股结果!$A$2:$G$4900,7,FALSE)</f>
        <v>-45577048.45</v>
      </c>
    </row>
    <row r="2880" spans="1:37">
      <c r="A2880" s="5" t="s">
        <v>5793</v>
      </c>
      <c r="B2880" s="5" t="s">
        <v>5794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/>
      <c r="L2880" s="6">
        <v>0</v>
      </c>
      <c r="M2880" s="6">
        <v>0</v>
      </c>
      <c r="N2880" s="6"/>
      <c r="O2880" s="6">
        <v>0</v>
      </c>
      <c r="P2880" s="6">
        <v>27834688.59</v>
      </c>
      <c r="Q2880" s="6">
        <v>35161735.19</v>
      </c>
      <c r="R2880" s="6"/>
      <c r="S2880" s="6">
        <v>547073442.21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80051880.86</v>
      </c>
      <c r="AA2880" s="6">
        <v>67059648.93</v>
      </c>
      <c r="AB2880" s="10">
        <f t="shared" si="188"/>
        <v>408312080.71</v>
      </c>
      <c r="AC2880" s="10">
        <f t="shared" si="187"/>
        <v>722019660.59</v>
      </c>
      <c r="AD2880" s="10">
        <f t="shared" si="186"/>
        <v>-313707579.88</v>
      </c>
      <c r="AE2880" s="12">
        <f>C2880/(1+0.13)/VLOOKUP(A2880,[1]选股结果!$A$2:$AX$3002,3,FALSE)</f>
        <v>0.518921606620144</v>
      </c>
      <c r="AF2880" s="12">
        <f>(S2880/(1+0.1)+Z2880)/(VLOOKUP(A2880,[1]选股结果!$A$2:$AY$3002,51,FALSE))</f>
        <v>1.03775443888003</v>
      </c>
      <c r="AG2880" s="16"/>
      <c r="AH2880" s="12">
        <f>AD2880/VLOOKUP(A2880,[1]选股结果!$A$2:$AX$3002,35,FALSE)</f>
        <v>-10.94210499027</v>
      </c>
      <c r="AI2880" s="10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S2880/(1+0.13)+Z2880)</f>
        <v>-7802313.59637177</v>
      </c>
      <c r="AJ2880" s="10">
        <f t="shared" si="185"/>
        <v>-305905266.283628</v>
      </c>
      <c r="AK2880" s="18">
        <f>AD2880-VLOOKUP(A2880,[2]选股结果!$A$2:$G$4900,7,FALSE)</f>
        <v>-313682772.72</v>
      </c>
    </row>
    <row r="2881" spans="1:37">
      <c r="A2881" s="5" t="s">
        <v>5795</v>
      </c>
      <c r="B2881" s="5" t="s">
        <v>5796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/>
      <c r="L2881" s="6">
        <v>0</v>
      </c>
      <c r="M2881" s="6">
        <v>0</v>
      </c>
      <c r="N2881" s="6"/>
      <c r="O2881" s="6">
        <v>0</v>
      </c>
      <c r="P2881" s="6">
        <v>98947941.44</v>
      </c>
      <c r="Q2881" s="6">
        <v>76009956.17</v>
      </c>
      <c r="R2881" s="6"/>
      <c r="S2881" s="6">
        <v>987424329.41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337314625.44</v>
      </c>
      <c r="AA2881" s="6">
        <v>296996314.24</v>
      </c>
      <c r="AB2881" s="10">
        <f t="shared" si="188"/>
        <v>1956953411.92</v>
      </c>
      <c r="AC2881" s="10">
        <f t="shared" si="187"/>
        <v>1720683210.53</v>
      </c>
      <c r="AD2881" s="10">
        <f t="shared" si="186"/>
        <v>236270201.39</v>
      </c>
      <c r="AE2881" s="12">
        <f>C2881/(1+0.13)/VLOOKUP(A2881,[1]选股结果!$A$2:$AX$3002,3,FALSE)</f>
        <v>0.987772245489631</v>
      </c>
      <c r="AF2881" s="12">
        <f>(S2881/(1+0.1)+Z2881)/(VLOOKUP(A2881,[1]选股结果!$A$2:$AY$3002,51,FALSE))</f>
        <v>0.755679587630527</v>
      </c>
      <c r="AG2881" s="16"/>
      <c r="AH2881" s="12">
        <f>AD2881/VLOOKUP(A2881,[1]选股结果!$A$2:$AX$3002,35,FALSE)</f>
        <v>5.66830098300671</v>
      </c>
      <c r="AI2881" s="10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S2881/(1+0.13)+Z2881)</f>
        <v>423113484.40416</v>
      </c>
      <c r="AJ2881" s="10">
        <f t="shared" si="185"/>
        <v>-186843283.014159</v>
      </c>
      <c r="AK2881" s="18">
        <f>AD2881-VLOOKUP(A2881,[2]选股结果!$A$2:$G$4900,7,FALSE)</f>
        <v>235505864.85</v>
      </c>
    </row>
    <row r="2882" spans="1:37">
      <c r="A2882" s="5" t="s">
        <v>5797</v>
      </c>
      <c r="B2882" s="5" t="s">
        <v>5798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/>
      <c r="L2882" s="6">
        <v>0</v>
      </c>
      <c r="M2882" s="6">
        <v>0</v>
      </c>
      <c r="N2882" s="6"/>
      <c r="O2882" s="6">
        <v>0</v>
      </c>
      <c r="P2882" s="6">
        <v>31092849.4</v>
      </c>
      <c r="Q2882" s="6">
        <v>7418488.54</v>
      </c>
      <c r="R2882" s="6"/>
      <c r="S2882" s="6">
        <v>338130635.69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30827206.15</v>
      </c>
      <c r="AA2882" s="6">
        <v>17780018.28</v>
      </c>
      <c r="AB2882" s="10">
        <f t="shared" si="188"/>
        <v>417921922.14</v>
      </c>
      <c r="AC2882" s="10">
        <f t="shared" si="187"/>
        <v>417830709.52</v>
      </c>
      <c r="AD2882" s="10">
        <f t="shared" si="186"/>
        <v>91212.6200000644</v>
      </c>
      <c r="AE2882" s="12">
        <f>C2882/(1+0.13)/VLOOKUP(A2882,[1]选股结果!$A$2:$AX$3002,3,FALSE)</f>
        <v>0.735498099033455</v>
      </c>
      <c r="AF2882" s="12">
        <f>(S2882/(1+0.1)+Z2882)/(VLOOKUP(A2882,[1]选股结果!$A$2:$AY$3002,51,FALSE))</f>
        <v>1.05582295509718</v>
      </c>
      <c r="AG2882" s="16"/>
      <c r="AH2882" s="12">
        <f>AD2882/VLOOKUP(A2882,[1]选股结果!$A$2:$AX$3002,35,FALSE)</f>
        <v>0.000607500393657502</v>
      </c>
      <c r="AI2882" s="10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S2882/(1+0.13)+Z2882)</f>
        <v>-9721297.45309734</v>
      </c>
      <c r="AJ2882" s="10">
        <f t="shared" si="185"/>
        <v>9812510.07309741</v>
      </c>
      <c r="AK2882" s="18">
        <f>AD2882-VLOOKUP(A2882,[2]选股结果!$A$2:$G$4900,7,FALSE)</f>
        <v>2672813.59000006</v>
      </c>
    </row>
    <row r="2883" spans="1:37">
      <c r="A2883" s="5" t="s">
        <v>5799</v>
      </c>
      <c r="B2883" s="5" t="s">
        <v>5800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/>
      <c r="L2883" s="6">
        <v>0</v>
      </c>
      <c r="M2883" s="6">
        <v>0</v>
      </c>
      <c r="N2883" s="6"/>
      <c r="O2883" s="6">
        <v>0</v>
      </c>
      <c r="P2883" s="6">
        <v>62305939.78</v>
      </c>
      <c r="Q2883" s="6">
        <v>15537046.29</v>
      </c>
      <c r="R2883" s="6"/>
      <c r="S2883" s="6">
        <v>469277571.55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70278471.36</v>
      </c>
      <c r="AA2883" s="6">
        <v>43837797.33</v>
      </c>
      <c r="AB2883" s="10">
        <f t="shared" si="188"/>
        <v>875589184.53</v>
      </c>
      <c r="AC2883" s="10">
        <f t="shared" si="187"/>
        <v>645699780.02</v>
      </c>
      <c r="AD2883" s="10">
        <f t="shared" si="186"/>
        <v>229889404.51</v>
      </c>
      <c r="AE2883" s="12">
        <f>C2883/(1+0.13)/VLOOKUP(A2883,[1]选股结果!$A$2:$AX$3002,3,FALSE)</f>
        <v>0.734978306282632</v>
      </c>
      <c r="AF2883" s="12">
        <f>(S2883/(1+0.1)+Z2883)/(VLOOKUP(A2883,[1]选股结果!$A$2:$AY$3002,51,FALSE))</f>
        <v>0.637433989909232</v>
      </c>
      <c r="AG2883" s="16"/>
      <c r="AH2883" s="12">
        <f>AD2883/VLOOKUP(A2883,[1]选股结果!$A$2:$AX$3002,35,FALSE)</f>
        <v>1.11637471429659</v>
      </c>
      <c r="AI2883" s="10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S2883/(1+0.13)+Z2883)</f>
        <v>293954625.652566</v>
      </c>
      <c r="AJ2883" s="10">
        <f t="shared" ref="AJ2883:AJ2946" si="189">AD2883-AI2883</f>
        <v>-64065221.1425663</v>
      </c>
      <c r="AK2883" s="18">
        <f>AD2883-VLOOKUP(A2883,[2]选股结果!$A$2:$G$4900,7,FALSE)</f>
        <v>229889404.51</v>
      </c>
    </row>
    <row r="2884" spans="1:37">
      <c r="A2884" s="5" t="s">
        <v>5801</v>
      </c>
      <c r="B2884" s="5" t="s">
        <v>5802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/>
      <c r="L2884" s="6">
        <v>0</v>
      </c>
      <c r="M2884" s="6">
        <v>0</v>
      </c>
      <c r="N2884" s="6"/>
      <c r="O2884" s="6">
        <v>0</v>
      </c>
      <c r="P2884" s="6">
        <v>33593061.46</v>
      </c>
      <c r="Q2884" s="6">
        <v>23491600.96</v>
      </c>
      <c r="R2884" s="6"/>
      <c r="S2884" s="6">
        <v>183699718.29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45008051.1</v>
      </c>
      <c r="AA2884" s="6">
        <v>39589137.77</v>
      </c>
      <c r="AB2884" s="10">
        <f t="shared" si="188"/>
        <v>319913233.84</v>
      </c>
      <c r="AC2884" s="10">
        <f t="shared" si="187"/>
        <v>301889968.62</v>
      </c>
      <c r="AD2884" s="10">
        <f t="shared" si="186"/>
        <v>18023265.22</v>
      </c>
      <c r="AE2884" s="12">
        <f>C2884/(1+0.13)/VLOOKUP(A2884,[1]选股结果!$A$2:$AX$3002,3,FALSE)</f>
        <v>0.920302750835997</v>
      </c>
      <c r="AF2884" s="12">
        <f>(S2884/(1+0.1)+Z2884)/(VLOOKUP(A2884,[1]选股结果!$A$2:$AY$3002,51,FALSE))</f>
        <v>1.04333641809683</v>
      </c>
      <c r="AG2884" s="16"/>
      <c r="AH2884" s="12">
        <f>AD2884/VLOOKUP(A2884,[1]选股结果!$A$2:$AX$3002,35,FALSE)</f>
        <v>0.249448309439084</v>
      </c>
      <c r="AI2884" s="10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S2884/(1+0.13)+Z2884)</f>
        <v>-4372414.85053095</v>
      </c>
      <c r="AJ2884" s="10">
        <f t="shared" si="189"/>
        <v>22395680.0705309</v>
      </c>
      <c r="AK2884" s="18">
        <f>AD2884-VLOOKUP(A2884,[2]选股结果!$A$2:$G$4900,7,FALSE)</f>
        <v>18023265.22</v>
      </c>
    </row>
    <row r="2885" spans="1:37">
      <c r="A2885" s="5" t="s">
        <v>5803</v>
      </c>
      <c r="B2885" s="5" t="s">
        <v>5804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/>
      <c r="L2885" s="6">
        <v>0</v>
      </c>
      <c r="M2885" s="6">
        <v>0</v>
      </c>
      <c r="N2885" s="6"/>
      <c r="O2885" s="6">
        <v>0</v>
      </c>
      <c r="P2885" s="6">
        <v>58880304.69</v>
      </c>
      <c r="Q2885" s="6">
        <v>35329205.62</v>
      </c>
      <c r="R2885" s="6"/>
      <c r="S2885" s="6">
        <v>1531676696.47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223567351.61</v>
      </c>
      <c r="AA2885" s="6">
        <v>123506893.4</v>
      </c>
      <c r="AB2885" s="10">
        <f t="shared" si="188"/>
        <v>2103941822.37</v>
      </c>
      <c r="AC2885" s="10">
        <f t="shared" si="187"/>
        <v>1937631246.17</v>
      </c>
      <c r="AD2885" s="10">
        <f t="shared" si="186"/>
        <v>166310576.2</v>
      </c>
      <c r="AE2885" s="12">
        <f>C2885/(1+0.13)/VLOOKUP(A2885,[1]选股结果!$A$2:$AX$3002,3,FALSE)</f>
        <v>1.13183753421246</v>
      </c>
      <c r="AF2885" s="12">
        <f>(S2885/(1+0.1)+Z2885)/(VLOOKUP(A2885,[1]选股结果!$A$2:$AY$3002,51,FALSE))</f>
        <v>1.03290332316449</v>
      </c>
      <c r="AG2885" s="16"/>
      <c r="AH2885" s="12">
        <f>AD2885/VLOOKUP(A2885,[1]选股结果!$A$2:$AX$3002,35,FALSE)</f>
        <v>6.35192959840319</v>
      </c>
      <c r="AI2885" s="10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S2885/(1+0.13)+Z2885)</f>
        <v>-14510739.1507967</v>
      </c>
      <c r="AJ2885" s="10">
        <f t="shared" si="189"/>
        <v>180821315.350796</v>
      </c>
      <c r="AK2885" s="18">
        <f>AD2885-VLOOKUP(A2885,[2]选股结果!$A$2:$G$4900,7,FALSE)</f>
        <v>166314120.2</v>
      </c>
    </row>
    <row r="2886" spans="1:37">
      <c r="A2886" s="5" t="s">
        <v>5805</v>
      </c>
      <c r="B2886" s="5" t="s">
        <v>5806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/>
      <c r="L2886" s="6">
        <v>0</v>
      </c>
      <c r="M2886" s="6">
        <v>0</v>
      </c>
      <c r="N2886" s="6"/>
      <c r="O2886" s="6">
        <v>0</v>
      </c>
      <c r="P2886" s="6">
        <v>45582161.09</v>
      </c>
      <c r="Q2886" s="6">
        <v>7406836.84</v>
      </c>
      <c r="R2886" s="6"/>
      <c r="S2886" s="6">
        <v>1490868295.92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84984803.38</v>
      </c>
      <c r="AA2886" s="6">
        <v>9763700.6</v>
      </c>
      <c r="AB2886" s="10">
        <f t="shared" si="188"/>
        <v>1663596554.65</v>
      </c>
      <c r="AC2886" s="10">
        <f t="shared" si="187"/>
        <v>1631198960.99</v>
      </c>
      <c r="AD2886" s="10">
        <f t="shared" si="186"/>
        <v>32397593.6599998</v>
      </c>
      <c r="AE2886" s="12">
        <f>C2886/(1+0.13)/VLOOKUP(A2886,[1]选股结果!$A$2:$AX$3002,3,FALSE)</f>
        <v>0.969963484898128</v>
      </c>
      <c r="AF2886" s="12">
        <f>(S2886/(1+0.1)+Z2886)/(VLOOKUP(A2886,[1]选股结果!$A$2:$AY$3002,51,FALSE))</f>
        <v>1.08874461166155</v>
      </c>
      <c r="AG2886" s="16"/>
      <c r="AH2886" s="12">
        <f>AD2886/VLOOKUP(A2886,[1]选股结果!$A$2:$AX$3002,35,FALSE)</f>
        <v>0.20263554360939</v>
      </c>
      <c r="AI2886" s="10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S2886/(1+0.13)+Z2886)</f>
        <v>-81419485.5154867</v>
      </c>
      <c r="AJ2886" s="10">
        <f t="shared" si="189"/>
        <v>113817079.175487</v>
      </c>
      <c r="AK2886" s="18">
        <f>AD2886-VLOOKUP(A2886,[2]选股结果!$A$2:$G$4900,7,FALSE)</f>
        <v>32431288.7799998</v>
      </c>
    </row>
    <row r="2887" spans="1:37">
      <c r="A2887" s="5" t="s">
        <v>5807</v>
      </c>
      <c r="B2887" s="5" t="s">
        <v>5808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/>
      <c r="L2887" s="6">
        <v>0</v>
      </c>
      <c r="M2887" s="6">
        <v>0</v>
      </c>
      <c r="N2887" s="6"/>
      <c r="O2887" s="6">
        <v>0</v>
      </c>
      <c r="P2887" s="6">
        <v>45836793.63</v>
      </c>
      <c r="Q2887" s="6">
        <v>54086144.88</v>
      </c>
      <c r="R2887" s="6"/>
      <c r="S2887" s="6">
        <v>3195444312.15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159487209.4</v>
      </c>
      <c r="AA2887" s="6">
        <v>114503097</v>
      </c>
      <c r="AB2887" s="10">
        <f t="shared" si="188"/>
        <v>2591456433.56</v>
      </c>
      <c r="AC2887" s="10">
        <f t="shared" si="187"/>
        <v>3515271412.18</v>
      </c>
      <c r="AD2887" s="10">
        <f t="shared" si="186"/>
        <v>-923814978.62</v>
      </c>
      <c r="AE2887" s="12">
        <f>C2887/(1+0.13)/VLOOKUP(A2887,[1]选股结果!$A$2:$AX$3002,3,FALSE)</f>
        <v>0.69297099491291</v>
      </c>
      <c r="AF2887" s="12">
        <f>(S2887/(1+0.1)+Z2887)/(VLOOKUP(A2887,[1]选股结果!$A$2:$AY$3002,51,FALSE))</f>
        <v>0.992676538005257</v>
      </c>
      <c r="AG2887" s="16"/>
      <c r="AH2887" s="12">
        <f>AD2887/VLOOKUP(A2887,[1]选股结果!$A$2:$AX$3002,35,FALSE)</f>
        <v>-20.806659811205</v>
      </c>
      <c r="AI2887" s="10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S2887/(1+0.13)+Z2887)</f>
        <v>99730402.3784952</v>
      </c>
      <c r="AJ2887" s="10">
        <f t="shared" si="189"/>
        <v>-1023545380.9985</v>
      </c>
      <c r="AK2887" s="18">
        <f>AD2887-VLOOKUP(A2887,[2]选股结果!$A$2:$G$4900,7,FALSE)</f>
        <v>-921335973.27</v>
      </c>
    </row>
    <row r="2888" spans="1:37">
      <c r="A2888" s="5" t="s">
        <v>5809</v>
      </c>
      <c r="B2888" s="5" t="s">
        <v>5810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/>
      <c r="L2888" s="6">
        <v>0</v>
      </c>
      <c r="M2888" s="6">
        <v>0</v>
      </c>
      <c r="N2888" s="6"/>
      <c r="O2888" s="6">
        <v>0</v>
      </c>
      <c r="P2888" s="6">
        <v>12649559</v>
      </c>
      <c r="Q2888" s="6">
        <v>8647442.57</v>
      </c>
      <c r="R2888" s="6"/>
      <c r="S2888" s="6">
        <v>314830480.46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34517045.38</v>
      </c>
      <c r="AA2888" s="6">
        <v>12927106.46</v>
      </c>
      <c r="AB2888" s="10">
        <f t="shared" si="188"/>
        <v>715050682.46</v>
      </c>
      <c r="AC2888" s="10">
        <f t="shared" si="187"/>
        <v>374924191.3</v>
      </c>
      <c r="AD2888" s="10">
        <f t="shared" si="186"/>
        <v>340126491.16</v>
      </c>
      <c r="AE2888" s="12">
        <f>C2888/(1+0.13)/VLOOKUP(A2888,[1]选股结果!$A$2:$AX$3002,3,FALSE)</f>
        <v>1.01202977987927</v>
      </c>
      <c r="AF2888" s="12">
        <f>(S2888/(1+0.1)+Z2888)/(VLOOKUP(A2888,[1]选股结果!$A$2:$AY$3002,51,FALSE))</f>
        <v>0.599573421986971</v>
      </c>
      <c r="AG2888" s="16"/>
      <c r="AH2888" s="12">
        <f>AD2888/VLOOKUP(A2888,[1]选股结果!$A$2:$AX$3002,35,FALSE)</f>
        <v>3.52929730364671</v>
      </c>
      <c r="AI2888" s="10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S2888/(1+0.13)+Z2888)</f>
        <v>221796510.205133</v>
      </c>
      <c r="AJ2888" s="10">
        <f t="shared" si="189"/>
        <v>118329980.954867</v>
      </c>
      <c r="AK2888" s="18">
        <f>AD2888-VLOOKUP(A2888,[2]选股结果!$A$2:$G$4900,7,FALSE)</f>
        <v>340125418.53</v>
      </c>
    </row>
    <row r="2889" spans="1:37">
      <c r="A2889" s="5" t="s">
        <v>5811</v>
      </c>
      <c r="B2889" s="5" t="s">
        <v>5812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/>
      <c r="L2889" s="6">
        <v>0</v>
      </c>
      <c r="M2889" s="6">
        <v>0</v>
      </c>
      <c r="N2889" s="6"/>
      <c r="O2889" s="6">
        <v>0</v>
      </c>
      <c r="P2889" s="6">
        <v>98361108.98</v>
      </c>
      <c r="Q2889" s="6">
        <v>40922882.14</v>
      </c>
      <c r="R2889" s="6"/>
      <c r="S2889" s="6">
        <v>308190388.92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147115825.59</v>
      </c>
      <c r="AA2889" s="6">
        <v>356517110.32</v>
      </c>
      <c r="AB2889" s="10">
        <f t="shared" si="188"/>
        <v>876134246.96</v>
      </c>
      <c r="AC2889" s="10">
        <f t="shared" si="187"/>
        <v>910184433.81</v>
      </c>
      <c r="AD2889" s="10">
        <f t="shared" si="186"/>
        <v>-34050186.8499999</v>
      </c>
      <c r="AE2889" s="12">
        <f>C2889/(1+0.13)/VLOOKUP(A2889,[1]选股结果!$A$2:$AX$3002,3,FALSE)</f>
        <v>0.811742413805513</v>
      </c>
      <c r="AF2889" s="12">
        <f>(S2889/(1+0.1)+Z2889)/(VLOOKUP(A2889,[1]选股结果!$A$2:$AY$3002,51,FALSE))</f>
        <v>0.512278566502273</v>
      </c>
      <c r="AG2889" s="16"/>
      <c r="AH2889" s="12">
        <f>AD2889/VLOOKUP(A2889,[1]选股结果!$A$2:$AX$3002,35,FALSE)</f>
        <v>-0.641354115522684</v>
      </c>
      <c r="AI2889" s="10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S2889/(1+0.13)+Z2889)</f>
        <v>414244152.008673</v>
      </c>
      <c r="AJ2889" s="10">
        <f t="shared" si="189"/>
        <v>-448294338.858672</v>
      </c>
      <c r="AK2889" s="18">
        <f>AD2889-VLOOKUP(A2889,[2]选股结果!$A$2:$G$4900,7,FALSE)</f>
        <v>-34142340.1799999</v>
      </c>
    </row>
    <row r="2890" spans="1:37">
      <c r="A2890" s="5" t="s">
        <v>5813</v>
      </c>
      <c r="B2890" s="5" t="s">
        <v>5814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/>
      <c r="L2890" s="6">
        <v>0</v>
      </c>
      <c r="M2890" s="6">
        <v>0</v>
      </c>
      <c r="N2890" s="6"/>
      <c r="O2890" s="6">
        <v>0</v>
      </c>
      <c r="P2890" s="6">
        <v>113996233.1</v>
      </c>
      <c r="Q2890" s="6">
        <v>54913740.82</v>
      </c>
      <c r="R2890" s="6"/>
      <c r="S2890" s="6">
        <v>2252416091.38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146817163.99</v>
      </c>
      <c r="AA2890" s="6">
        <v>82001826.92</v>
      </c>
      <c r="AB2890" s="10">
        <f t="shared" si="188"/>
        <v>2430534188.14</v>
      </c>
      <c r="AC2890" s="10">
        <f t="shared" si="187"/>
        <v>2595231315.39</v>
      </c>
      <c r="AD2890" s="10">
        <f t="shared" si="186"/>
        <v>-164697127.25</v>
      </c>
      <c r="AE2890" s="12">
        <f>C2890/(1+0.13)/VLOOKUP(A2890,[1]选股结果!$A$2:$AX$3002,3,FALSE)</f>
        <v>0.939324380394256</v>
      </c>
      <c r="AF2890" s="12">
        <f>(S2890/(1+0.1)+Z2890)/(VLOOKUP(A2890,[1]选股结果!$A$2:$AY$3002,51,FALSE))</f>
        <v>1.06884873270351</v>
      </c>
      <c r="AG2890" s="16"/>
      <c r="AH2890" s="12">
        <f>AD2890/VLOOKUP(A2890,[1]选股结果!$A$2:$AX$3002,35,FALSE)</f>
        <v>-1.18359186650844</v>
      </c>
      <c r="AI2890" s="10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S2890/(1+0.13)+Z2890)</f>
        <v>-86991872.2024779</v>
      </c>
      <c r="AJ2890" s="10">
        <f t="shared" si="189"/>
        <v>-77705255.0475216</v>
      </c>
      <c r="AK2890" s="18">
        <f>AD2890-VLOOKUP(A2890,[2]选股结果!$A$2:$G$4900,7,FALSE)</f>
        <v>-164828907.36</v>
      </c>
    </row>
    <row r="2891" spans="1:37">
      <c r="A2891" s="5" t="s">
        <v>5815</v>
      </c>
      <c r="B2891" s="5" t="s">
        <v>5816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/>
      <c r="L2891" s="6">
        <v>0</v>
      </c>
      <c r="M2891" s="6">
        <v>0</v>
      </c>
      <c r="N2891" s="6"/>
      <c r="O2891" s="6">
        <v>0</v>
      </c>
      <c r="P2891" s="6">
        <v>24238235.28</v>
      </c>
      <c r="Q2891" s="6">
        <v>3944302.96</v>
      </c>
      <c r="R2891" s="6"/>
      <c r="S2891" s="6">
        <v>635292022.66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197288845.85</v>
      </c>
      <c r="AA2891" s="6">
        <v>54136044.81</v>
      </c>
      <c r="AB2891" s="10">
        <f t="shared" si="188"/>
        <v>893417636.86</v>
      </c>
      <c r="AC2891" s="10">
        <f t="shared" si="187"/>
        <v>910955148.6</v>
      </c>
      <c r="AD2891" s="10">
        <f t="shared" ref="AD2891:AD2954" si="190">AB2891-AC2891</f>
        <v>-17537511.7399999</v>
      </c>
      <c r="AE2891" s="12">
        <f>C2891/(1+0.13)/VLOOKUP(A2891,[1]选股结果!$A$2:$AX$3002,3,FALSE)</f>
        <v>0.898551699216419</v>
      </c>
      <c r="AF2891" s="12">
        <f>(S2891/(1+0.1)+Z2891)/(VLOOKUP(A2891,[1]选股结果!$A$2:$AY$3002,51,FALSE))</f>
        <v>0.914036999853365</v>
      </c>
      <c r="AG2891" s="16"/>
      <c r="AH2891" s="12">
        <f>AD2891/VLOOKUP(A2891,[1]选股结果!$A$2:$AX$3002,35,FALSE)</f>
        <v>-0.445485411919275</v>
      </c>
      <c r="AI2891" s="10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S2891/(1+0.13)+Z2891)</f>
        <v>88203508.8023893</v>
      </c>
      <c r="AJ2891" s="10">
        <f t="shared" si="189"/>
        <v>-105741020.542389</v>
      </c>
      <c r="AK2891" s="18">
        <f>AD2891-VLOOKUP(A2891,[2]选股结果!$A$2:$G$4900,7,FALSE)</f>
        <v>-17308599.8699999</v>
      </c>
    </row>
    <row r="2892" spans="1:37">
      <c r="A2892" s="5" t="s">
        <v>5817</v>
      </c>
      <c r="B2892" s="5" t="s">
        <v>5818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/>
      <c r="L2892" s="6">
        <v>0</v>
      </c>
      <c r="M2892" s="6">
        <v>0</v>
      </c>
      <c r="N2892" s="6"/>
      <c r="O2892" s="6">
        <v>0</v>
      </c>
      <c r="P2892" s="6">
        <v>279378819.28</v>
      </c>
      <c r="Q2892" s="6">
        <v>85032483.3</v>
      </c>
      <c r="R2892" s="6"/>
      <c r="S2892" s="6">
        <v>12044217361.57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310788990.54</v>
      </c>
      <c r="AA2892" s="6">
        <v>657833922.99</v>
      </c>
      <c r="AB2892" s="10">
        <f t="shared" si="188"/>
        <v>11444222377.12</v>
      </c>
      <c r="AC2892" s="10">
        <f t="shared" si="187"/>
        <v>13292219094.38</v>
      </c>
      <c r="AD2892" s="10">
        <f t="shared" si="190"/>
        <v>-1847996717.26</v>
      </c>
      <c r="AE2892" s="12">
        <f>C2892/(1+0.13)/VLOOKUP(A2892,[1]选股结果!$A$2:$AX$3002,3,FALSE)</f>
        <v>0.777264964893086</v>
      </c>
      <c r="AF2892" s="12">
        <f>(S2892/(1+0.1)+Z2892)/(VLOOKUP(A2892,[1]选股结果!$A$2:$AY$3002,51,FALSE))</f>
        <v>0.926890045242898</v>
      </c>
      <c r="AG2892" s="16"/>
      <c r="AH2892" s="12">
        <f>AD2892/VLOOKUP(A2892,[1]选股结果!$A$2:$AX$3002,35,FALSE)</f>
        <v>-3.67226132853918</v>
      </c>
      <c r="AI2892" s="10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S2892/(1+0.13)+Z2892)</f>
        <v>1178845940.3723</v>
      </c>
      <c r="AJ2892" s="10">
        <f t="shared" si="189"/>
        <v>-3026842657.6323</v>
      </c>
      <c r="AK2892" s="18">
        <f>AD2892-VLOOKUP(A2892,[2]选股结果!$A$2:$G$4900,7,FALSE)</f>
        <v>-1848547843.03</v>
      </c>
    </row>
    <row r="2893" spans="1:37">
      <c r="A2893" s="5" t="s">
        <v>5819</v>
      </c>
      <c r="B2893" s="5" t="s">
        <v>5820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/>
      <c r="L2893" s="6">
        <v>0</v>
      </c>
      <c r="M2893" s="6">
        <v>0</v>
      </c>
      <c r="N2893" s="6"/>
      <c r="O2893" s="6">
        <v>0</v>
      </c>
      <c r="P2893" s="6">
        <v>63313475.92</v>
      </c>
      <c r="Q2893" s="6">
        <v>15654281.22</v>
      </c>
      <c r="R2893" s="6"/>
      <c r="S2893" s="6">
        <v>852040888.98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164032264.17</v>
      </c>
      <c r="AA2893" s="6">
        <v>63893711.66</v>
      </c>
      <c r="AB2893" s="10">
        <f t="shared" si="188"/>
        <v>1220410072.59</v>
      </c>
      <c r="AC2893" s="10">
        <f t="shared" si="187"/>
        <v>1143280340.73</v>
      </c>
      <c r="AD2893" s="10">
        <f t="shared" si="190"/>
        <v>77129731.8599999</v>
      </c>
      <c r="AE2893" s="12">
        <f>C2893/(1+0.13)/VLOOKUP(A2893,[1]选股结果!$A$2:$AX$3002,3,FALSE)</f>
        <v>1.08468679597449</v>
      </c>
      <c r="AF2893" s="12">
        <f>(S2893/(1+0.1)+Z2893)/(VLOOKUP(A2893,[1]选股结果!$A$2:$AY$3002,51,FALSE))</f>
        <v>1.03283430265531</v>
      </c>
      <c r="AG2893" s="16"/>
      <c r="AH2893" s="12">
        <f>AD2893/VLOOKUP(A2893,[1]选股结果!$A$2:$AX$3002,35,FALSE)</f>
        <v>1.26080503470869</v>
      </c>
      <c r="AI2893" s="10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S2893/(1+0.13)+Z2893)</f>
        <v>-9274881.39300883</v>
      </c>
      <c r="AJ2893" s="10">
        <f t="shared" si="189"/>
        <v>86404613.2530087</v>
      </c>
      <c r="AK2893" s="18">
        <f>AD2893-VLOOKUP(A2893,[2]选股结果!$A$2:$G$4900,7,FALSE)</f>
        <v>76868042.2599999</v>
      </c>
    </row>
    <row r="2894" spans="1:37">
      <c r="A2894" s="5" t="s">
        <v>5821</v>
      </c>
      <c r="B2894" s="5" t="s">
        <v>5822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/>
      <c r="L2894" s="6">
        <v>0</v>
      </c>
      <c r="M2894" s="6">
        <v>0</v>
      </c>
      <c r="N2894" s="6"/>
      <c r="O2894" s="6">
        <v>0</v>
      </c>
      <c r="P2894" s="6">
        <v>23493903.11</v>
      </c>
      <c r="Q2894" s="6">
        <v>8344271.3</v>
      </c>
      <c r="R2894" s="6"/>
      <c r="S2894" s="6">
        <v>138875059.83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59702526.87</v>
      </c>
      <c r="AA2894" s="6">
        <v>25360379</v>
      </c>
      <c r="AB2894" s="10">
        <f t="shared" si="188"/>
        <v>288836637.56</v>
      </c>
      <c r="AC2894" s="10">
        <f t="shared" si="187"/>
        <v>247431868.81</v>
      </c>
      <c r="AD2894" s="10">
        <f t="shared" si="190"/>
        <v>41404768.75</v>
      </c>
      <c r="AE2894" s="12">
        <f>C2894/(1+0.13)/VLOOKUP(A2894,[1]选股结果!$A$2:$AX$3002,3,FALSE)</f>
        <v>1.10133299865842</v>
      </c>
      <c r="AF2894" s="12">
        <f>(S2894/(1+0.1)+Z2894)/(VLOOKUP(A2894,[1]选股结果!$A$2:$AY$3002,51,FALSE))</f>
        <v>0.962333428996224</v>
      </c>
      <c r="AG2894" s="16"/>
      <c r="AH2894" s="12">
        <f>AD2894/VLOOKUP(A2894,[1]选股结果!$A$2:$AX$3002,35,FALSE)</f>
        <v>1.12503985724915</v>
      </c>
      <c r="AI2894" s="10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S2894/(1+0.13)+Z2894)</f>
        <v>10630117.8146017</v>
      </c>
      <c r="AJ2894" s="10">
        <f t="shared" si="189"/>
        <v>30774650.9353983</v>
      </c>
      <c r="AK2894" s="18">
        <f>AD2894-VLOOKUP(A2894,[2]选股结果!$A$2:$G$4900,7,FALSE)</f>
        <v>41404768.75</v>
      </c>
    </row>
    <row r="2895" spans="1:37">
      <c r="A2895" s="5" t="s">
        <v>5823</v>
      </c>
      <c r="B2895" s="5" t="s">
        <v>5824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/>
      <c r="L2895" s="6">
        <v>0</v>
      </c>
      <c r="M2895" s="6">
        <v>0</v>
      </c>
      <c r="N2895" s="6"/>
      <c r="O2895" s="6">
        <v>0</v>
      </c>
      <c r="P2895" s="6">
        <v>20152805.9</v>
      </c>
      <c r="Q2895" s="6">
        <v>27174762.74</v>
      </c>
      <c r="R2895" s="6"/>
      <c r="S2895" s="6">
        <v>277099438.52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97500023.72</v>
      </c>
      <c r="AA2895" s="6">
        <v>31835790.24</v>
      </c>
      <c r="AB2895" s="10">
        <f t="shared" si="188"/>
        <v>453725662.07</v>
      </c>
      <c r="AC2895" s="10">
        <f t="shared" si="187"/>
        <v>426588058.38</v>
      </c>
      <c r="AD2895" s="10">
        <f t="shared" si="190"/>
        <v>27137603.69</v>
      </c>
      <c r="AE2895" s="12">
        <f>C2895/(1+0.13)/VLOOKUP(A2895,[1]选股结果!$A$2:$AX$3002,3,FALSE)</f>
        <v>0.737255744303486</v>
      </c>
      <c r="AF2895" s="12">
        <f>(S2895/(1+0.1)+Z2895)/(VLOOKUP(A2895,[1]选股结果!$A$2:$AY$3002,51,FALSE))</f>
        <v>0.789056528780835</v>
      </c>
      <c r="AG2895" s="16"/>
      <c r="AH2895" s="12">
        <f>AD2895/VLOOKUP(A2895,[1]选股结果!$A$2:$AX$3002,35,FALSE)</f>
        <v>0.461902540767381</v>
      </c>
      <c r="AI2895" s="10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S2895/(1+0.13)+Z2895)</f>
        <v>100097449.966903</v>
      </c>
      <c r="AJ2895" s="10">
        <f t="shared" si="189"/>
        <v>-72959846.2769026</v>
      </c>
      <c r="AK2895" s="18">
        <f>AD2895-VLOOKUP(A2895,[2]选股结果!$A$2:$G$4900,7,FALSE)</f>
        <v>26478079.77</v>
      </c>
    </row>
    <row r="2896" spans="1:37">
      <c r="A2896" s="5" t="s">
        <v>5825</v>
      </c>
      <c r="B2896" s="5" t="s">
        <v>5826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/>
      <c r="L2896" s="6">
        <v>0</v>
      </c>
      <c r="M2896" s="6">
        <v>0</v>
      </c>
      <c r="N2896" s="6"/>
      <c r="O2896" s="6">
        <v>0</v>
      </c>
      <c r="P2896" s="6">
        <v>30459468.19</v>
      </c>
      <c r="Q2896" s="6">
        <v>8495688.97</v>
      </c>
      <c r="R2896" s="6"/>
      <c r="S2896" s="6">
        <v>1125840189.86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147140164.58</v>
      </c>
      <c r="AA2896" s="6">
        <v>25907564.61</v>
      </c>
      <c r="AB2896" s="10">
        <f t="shared" si="188"/>
        <v>1189737057.39</v>
      </c>
      <c r="AC2896" s="10">
        <f t="shared" si="187"/>
        <v>1329347387.24</v>
      </c>
      <c r="AD2896" s="10">
        <f t="shared" si="190"/>
        <v>-139610329.85</v>
      </c>
      <c r="AE2896" s="12">
        <f>C2896/(1+0.13)/VLOOKUP(A2896,[1]选股结果!$A$2:$AX$3002,3,FALSE)</f>
        <v>0.90901914266296</v>
      </c>
      <c r="AF2896" s="12">
        <f>(S2896/(1+0.1)+Z2896)/(VLOOKUP(A2896,[1]选股结果!$A$2:$AY$3002,51,FALSE))</f>
        <v>1.13643087480595</v>
      </c>
      <c r="AG2896" s="16"/>
      <c r="AH2896" s="12">
        <f>AD2896/VLOOKUP(A2896,[1]选股结果!$A$2:$AX$3002,35,FALSE)</f>
        <v>-1.25223529200785</v>
      </c>
      <c r="AI2896" s="10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S2896/(1+0.13)+Z2896)</f>
        <v>-113364370.468496</v>
      </c>
      <c r="AJ2896" s="10">
        <f t="shared" si="189"/>
        <v>-26245959.3815041</v>
      </c>
      <c r="AK2896" s="18">
        <f>AD2896-VLOOKUP(A2896,[2]选股结果!$A$2:$G$4900,7,FALSE)</f>
        <v>-139178595.32</v>
      </c>
    </row>
    <row r="2897" spans="1:37">
      <c r="A2897" s="5" t="s">
        <v>5827</v>
      </c>
      <c r="B2897" s="5" t="s">
        <v>5828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/>
      <c r="L2897" s="6">
        <v>0</v>
      </c>
      <c r="M2897" s="6">
        <v>0</v>
      </c>
      <c r="N2897" s="6"/>
      <c r="O2897" s="6">
        <v>0</v>
      </c>
      <c r="P2897" s="6">
        <v>85924533.44</v>
      </c>
      <c r="Q2897" s="6">
        <v>35724687.13</v>
      </c>
      <c r="R2897" s="6"/>
      <c r="S2897" s="6">
        <v>2323037683.18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545694171.62</v>
      </c>
      <c r="AA2897" s="6">
        <v>158050024.59</v>
      </c>
      <c r="AB2897" s="10">
        <f t="shared" si="188"/>
        <v>3660687005.47</v>
      </c>
      <c r="AC2897" s="10">
        <f t="shared" si="187"/>
        <v>3112706412.83</v>
      </c>
      <c r="AD2897" s="10">
        <f t="shared" si="190"/>
        <v>547980592.64</v>
      </c>
      <c r="AE2897" s="12">
        <f>C2897/(1+0.13)/VLOOKUP(A2897,[1]选股结果!$A$2:$AX$3002,3,FALSE)</f>
        <v>0.87491240704716</v>
      </c>
      <c r="AF2897" s="12">
        <f>(S2897/(1+0.1)+Z2897)/(VLOOKUP(A2897,[1]选股结果!$A$2:$AY$3002,51,FALSE))</f>
        <v>0.780259804630036</v>
      </c>
      <c r="AG2897" s="16"/>
      <c r="AH2897" s="12">
        <f>AD2897/VLOOKUP(A2897,[1]选股结果!$A$2:$AX$3002,35,FALSE)</f>
        <v>3.0764041188824</v>
      </c>
      <c r="AI2897" s="10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S2897/(1+0.13)+Z2897)</f>
        <v>804496835.213717</v>
      </c>
      <c r="AJ2897" s="10">
        <f t="shared" si="189"/>
        <v>-256516242.573716</v>
      </c>
      <c r="AK2897" s="18">
        <f>AD2897-VLOOKUP(A2897,[2]选股结果!$A$2:$G$4900,7,FALSE)</f>
        <v>547980592.64</v>
      </c>
    </row>
    <row r="2898" spans="1:37">
      <c r="A2898" s="5" t="s">
        <v>5829</v>
      </c>
      <c r="B2898" s="5" t="s">
        <v>5830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/>
      <c r="L2898" s="6">
        <v>0</v>
      </c>
      <c r="M2898" s="6">
        <v>0</v>
      </c>
      <c r="N2898" s="6"/>
      <c r="O2898" s="6">
        <v>0</v>
      </c>
      <c r="P2898" s="6">
        <v>170407005.02</v>
      </c>
      <c r="Q2898" s="6">
        <v>16703071.51</v>
      </c>
      <c r="R2898" s="6"/>
      <c r="S2898" s="6">
        <v>1446817821.1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333525967.19</v>
      </c>
      <c r="AA2898" s="6">
        <v>349309060.05</v>
      </c>
      <c r="AB2898" s="10">
        <f t="shared" si="188"/>
        <v>1900696533.12</v>
      </c>
      <c r="AC2898" s="10">
        <f t="shared" ref="AC2898:AC2961" si="191">S2898+T2898+U2898+V2898+W2898+X2898+Y2898+Z2898+AA2898+P2898</f>
        <v>2300059853.36</v>
      </c>
      <c r="AD2898" s="10">
        <f t="shared" si="190"/>
        <v>-399363320.24</v>
      </c>
      <c r="AE2898" s="12">
        <f>C2898/(1+0.13)/VLOOKUP(A2898,[1]选股结果!$A$2:$AX$3002,3,FALSE)</f>
        <v>0.922933899207911</v>
      </c>
      <c r="AF2898" s="12">
        <f>(S2898/(1+0.1)+Z2898)/(VLOOKUP(A2898,[1]选股结果!$A$2:$AY$3002,51,FALSE))</f>
        <v>1.01497415756466</v>
      </c>
      <c r="AG2898" s="16"/>
      <c r="AH2898" s="12">
        <f>AD2898/VLOOKUP(A2898,[1]选股结果!$A$2:$AX$3002,35,FALSE)</f>
        <v>-2.83900194848988</v>
      </c>
      <c r="AI2898" s="10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S2898/(1+0.13)+Z2898)</f>
        <v>10593812.8541591</v>
      </c>
      <c r="AJ2898" s="10">
        <f t="shared" si="189"/>
        <v>-409957133.094159</v>
      </c>
      <c r="AK2898" s="18">
        <f>AD2898-VLOOKUP(A2898,[2]选股结果!$A$2:$G$4900,7,FALSE)</f>
        <v>-400000655.09</v>
      </c>
    </row>
    <row r="2899" spans="1:37">
      <c r="A2899" s="5" t="s">
        <v>5831</v>
      </c>
      <c r="B2899" s="5" t="s">
        <v>5832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/>
      <c r="L2899" s="6">
        <v>0</v>
      </c>
      <c r="M2899" s="6">
        <v>0</v>
      </c>
      <c r="N2899" s="6"/>
      <c r="O2899" s="6">
        <v>0</v>
      </c>
      <c r="P2899" s="6">
        <v>48438239.09</v>
      </c>
      <c r="Q2899" s="6">
        <v>17241173.35</v>
      </c>
      <c r="R2899" s="6"/>
      <c r="S2899" s="6">
        <v>530370790.91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60719620.05</v>
      </c>
      <c r="AA2899" s="6">
        <v>34596772.02</v>
      </c>
      <c r="AB2899" s="10">
        <f t="shared" si="188"/>
        <v>686858410.85</v>
      </c>
      <c r="AC2899" s="10">
        <f t="shared" si="191"/>
        <v>674125422.07</v>
      </c>
      <c r="AD2899" s="10">
        <f t="shared" si="190"/>
        <v>12732988.78</v>
      </c>
      <c r="AE2899" s="12">
        <f>C2899/(1+0.13)/VLOOKUP(A2899,[1]选股结果!$A$2:$AX$3002,3,FALSE)</f>
        <v>0.550465024231993</v>
      </c>
      <c r="AF2899" s="12">
        <f>(S2899/(1+0.1)+Z2899)/(VLOOKUP(A2899,[1]选股结果!$A$2:$AY$3002,51,FALSE))</f>
        <v>0.588826802610248</v>
      </c>
      <c r="AG2899" s="16"/>
      <c r="AH2899" s="12">
        <f>AD2899/VLOOKUP(A2899,[1]选股结果!$A$2:$AX$3002,35,FALSE)</f>
        <v>0.09939722194426</v>
      </c>
      <c r="AI2899" s="10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S2899/(1+0.13)+Z2899)</f>
        <v>391885910.998761</v>
      </c>
      <c r="AJ2899" s="10">
        <f t="shared" si="189"/>
        <v>-379152922.218761</v>
      </c>
      <c r="AK2899" s="18">
        <f>AD2899-VLOOKUP(A2899,[2]选股结果!$A$2:$G$4900,7,FALSE)</f>
        <v>16161013.56</v>
      </c>
    </row>
    <row r="2900" spans="1:37">
      <c r="A2900" s="5" t="s">
        <v>5833</v>
      </c>
      <c r="B2900" s="5" t="s">
        <v>5834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/>
      <c r="L2900" s="6">
        <v>0</v>
      </c>
      <c r="M2900" s="6">
        <v>0</v>
      </c>
      <c r="N2900" s="6"/>
      <c r="O2900" s="6">
        <v>0</v>
      </c>
      <c r="P2900" s="6">
        <v>43522816.72</v>
      </c>
      <c r="Q2900" s="6">
        <v>7216043.51</v>
      </c>
      <c r="R2900" s="6"/>
      <c r="S2900" s="6">
        <v>1701229102.62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130004458.44</v>
      </c>
      <c r="AA2900" s="6">
        <v>14899318.05</v>
      </c>
      <c r="AB2900" s="10">
        <f t="shared" si="188"/>
        <v>1660787032.69</v>
      </c>
      <c r="AC2900" s="10">
        <f t="shared" si="191"/>
        <v>1889655695.83</v>
      </c>
      <c r="AD2900" s="10">
        <f t="shared" si="190"/>
        <v>-228868663.14</v>
      </c>
      <c r="AE2900" s="12">
        <f>C2900/(1+0.13)/VLOOKUP(A2900,[1]选股结果!$A$2:$AX$3002,3,FALSE)</f>
        <v>0.87974123501332</v>
      </c>
      <c r="AF2900" s="12">
        <f>(S2900/(1+0.1)+Z2900)/(VLOOKUP(A2900,[1]选股结果!$A$2:$AY$3002,51,FALSE))</f>
        <v>1.10058466255687</v>
      </c>
      <c r="AG2900" s="16"/>
      <c r="AH2900" s="12">
        <f>AD2900/VLOOKUP(A2900,[1]选股结果!$A$2:$AX$3002,35,FALSE)</f>
        <v>-2.04239101303126</v>
      </c>
      <c r="AI2900" s="10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S2900/(1+0.13)+Z2900)</f>
        <v>-112166280.61469</v>
      </c>
      <c r="AJ2900" s="10">
        <f t="shared" si="189"/>
        <v>-116702382.52531</v>
      </c>
      <c r="AK2900" s="18">
        <f>AD2900-VLOOKUP(A2900,[2]选股结果!$A$2:$G$4900,7,FALSE)</f>
        <v>-229001931.62</v>
      </c>
    </row>
    <row r="2901" spans="1:37">
      <c r="A2901" s="5" t="s">
        <v>5835</v>
      </c>
      <c r="B2901" s="5" t="s">
        <v>5836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/>
      <c r="L2901" s="6">
        <v>0</v>
      </c>
      <c r="M2901" s="6">
        <v>0</v>
      </c>
      <c r="N2901" s="6"/>
      <c r="O2901" s="6">
        <v>0</v>
      </c>
      <c r="P2901" s="6">
        <v>148517015.44</v>
      </c>
      <c r="Q2901" s="6">
        <v>46099958.41</v>
      </c>
      <c r="R2901" s="6"/>
      <c r="S2901" s="6">
        <v>3249284976.32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180525525.28</v>
      </c>
      <c r="AA2901" s="6">
        <v>81783064.19</v>
      </c>
      <c r="AB2901" s="10">
        <f t="shared" si="188"/>
        <v>3609682061.64</v>
      </c>
      <c r="AC2901" s="10">
        <f t="shared" si="191"/>
        <v>3660110581.23</v>
      </c>
      <c r="AD2901" s="10">
        <f t="shared" si="190"/>
        <v>-50428519.5900006</v>
      </c>
      <c r="AE2901" s="12">
        <f>C2901/(1+0.13)/VLOOKUP(A2901,[1]选股结果!$A$2:$AX$3002,3,FALSE)</f>
        <v>0.977698865065805</v>
      </c>
      <c r="AF2901" s="12">
        <f>(S2901/(1+0.1)+Z2901)/(VLOOKUP(A2901,[1]选股结果!$A$2:$AY$3002,51,FALSE))</f>
        <v>1.0461565488834</v>
      </c>
      <c r="AG2901" s="16"/>
      <c r="AH2901" s="12">
        <f>AD2901/VLOOKUP(A2901,[1]选股结果!$A$2:$AX$3002,35,FALSE)</f>
        <v>-0.395022064775922</v>
      </c>
      <c r="AI2901" s="10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S2901/(1+0.13)+Z2901)</f>
        <v>-59869015.4016819</v>
      </c>
      <c r="AJ2901" s="10">
        <f t="shared" si="189"/>
        <v>9440495.81168127</v>
      </c>
      <c r="AK2901" s="18">
        <f>AD2901-VLOOKUP(A2901,[2]选股结果!$A$2:$G$4900,7,FALSE)</f>
        <v>-51160739.7200006</v>
      </c>
    </row>
    <row r="2902" spans="1:37">
      <c r="A2902" s="5" t="s">
        <v>5837</v>
      </c>
      <c r="B2902" s="5" t="s">
        <v>5838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/>
      <c r="L2902" s="6">
        <v>0</v>
      </c>
      <c r="M2902" s="6">
        <v>0</v>
      </c>
      <c r="N2902" s="6"/>
      <c r="O2902" s="6">
        <v>0</v>
      </c>
      <c r="P2902" s="6">
        <v>39250760.46</v>
      </c>
      <c r="Q2902" s="6">
        <v>51268883.75</v>
      </c>
      <c r="R2902" s="6"/>
      <c r="S2902" s="6">
        <v>892927502.46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272676068.2</v>
      </c>
      <c r="AA2902" s="6">
        <v>155144641.06</v>
      </c>
      <c r="AB2902" s="10">
        <f t="shared" si="188"/>
        <v>1264353889.76</v>
      </c>
      <c r="AC2902" s="10">
        <f t="shared" si="191"/>
        <v>1359998972.18</v>
      </c>
      <c r="AD2902" s="10">
        <f t="shared" si="190"/>
        <v>-95645082.4200001</v>
      </c>
      <c r="AE2902" s="12">
        <f>C2902/(1+0.13)/VLOOKUP(A2902,[1]选股结果!$A$2:$AX$3002,3,FALSE)</f>
        <v>0.902149046375435</v>
      </c>
      <c r="AF2902" s="12">
        <f>(S2902/(1+0.1)+Z2902)/(VLOOKUP(A2902,[1]选股结果!$A$2:$AY$3002,51,FALSE))</f>
        <v>0.997562955168666</v>
      </c>
      <c r="AG2902" s="16"/>
      <c r="AH2902" s="12">
        <f>AD2902/VLOOKUP(A2902,[1]选股结果!$A$2:$AX$3002,35,FALSE)</f>
        <v>-1.1048987315618</v>
      </c>
      <c r="AI2902" s="10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S2902/(1+0.13)+Z2902)</f>
        <v>24200202.1993804</v>
      </c>
      <c r="AJ2902" s="10">
        <f t="shared" si="189"/>
        <v>-119845284.61938</v>
      </c>
      <c r="AK2902" s="18">
        <f>AD2902-VLOOKUP(A2902,[2]选股结果!$A$2:$G$4900,7,FALSE)</f>
        <v>-96063279.5300001</v>
      </c>
    </row>
    <row r="2903" spans="1:37">
      <c r="A2903" s="5" t="s">
        <v>5839</v>
      </c>
      <c r="B2903" s="5" t="s">
        <v>5840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/>
      <c r="L2903" s="6">
        <v>0</v>
      </c>
      <c r="M2903" s="6">
        <v>0</v>
      </c>
      <c r="N2903" s="6"/>
      <c r="O2903" s="6">
        <v>0</v>
      </c>
      <c r="P2903" s="6">
        <v>30212597.83</v>
      </c>
      <c r="Q2903" s="6">
        <v>13071145</v>
      </c>
      <c r="R2903" s="6"/>
      <c r="S2903" s="6">
        <v>423765811.83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27793838</v>
      </c>
      <c r="AA2903" s="6">
        <v>58000517.99</v>
      </c>
      <c r="AB2903" s="10">
        <f t="shared" si="188"/>
        <v>348657010.71</v>
      </c>
      <c r="AC2903" s="10">
        <f t="shared" si="191"/>
        <v>539772765.65</v>
      </c>
      <c r="AD2903" s="10">
        <f t="shared" si="190"/>
        <v>-191115754.94</v>
      </c>
      <c r="AE2903" s="12">
        <f>C2903/(1+0.13)/VLOOKUP(A2903,[1]选股结果!$A$2:$AX$3002,3,FALSE)</f>
        <v>0.70186101688146</v>
      </c>
      <c r="AF2903" s="12">
        <f>(S2903/(1+0.1)+Z2903)/(VLOOKUP(A2903,[1]选股结果!$A$2:$AY$3002,51,FALSE))</f>
        <v>1.17355293929203</v>
      </c>
      <c r="AG2903" s="16"/>
      <c r="AH2903" s="12">
        <f>AD2903/VLOOKUP(A2903,[1]选股结果!$A$2:$AX$3002,35,FALSE)</f>
        <v>-2.581221924987</v>
      </c>
      <c r="AI2903" s="10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S2903/(1+0.13)+Z2903)</f>
        <v>-50854824.3999115</v>
      </c>
      <c r="AJ2903" s="10">
        <f t="shared" si="189"/>
        <v>-140260930.540088</v>
      </c>
      <c r="AK2903" s="18">
        <f>AD2903-VLOOKUP(A2903,[2]选股结果!$A$2:$G$4900,7,FALSE)</f>
        <v>-191115754.94</v>
      </c>
    </row>
    <row r="2904" spans="1:37">
      <c r="A2904" s="5" t="s">
        <v>5841</v>
      </c>
      <c r="B2904" s="5" t="s">
        <v>5842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/>
      <c r="L2904" s="6">
        <v>0</v>
      </c>
      <c r="M2904" s="6">
        <v>0</v>
      </c>
      <c r="N2904" s="6"/>
      <c r="O2904" s="6">
        <v>0</v>
      </c>
      <c r="P2904" s="6">
        <v>13599814.67</v>
      </c>
      <c r="Q2904" s="6">
        <v>73115079.09</v>
      </c>
      <c r="R2904" s="6"/>
      <c r="S2904" s="6">
        <v>1672079809.04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187925528.97</v>
      </c>
      <c r="AA2904" s="6">
        <v>81256412.47</v>
      </c>
      <c r="AB2904" s="10">
        <f t="shared" si="188"/>
        <v>2175852988.38</v>
      </c>
      <c r="AC2904" s="10">
        <f t="shared" si="191"/>
        <v>1954861565.15</v>
      </c>
      <c r="AD2904" s="10">
        <f t="shared" si="190"/>
        <v>220991423.23</v>
      </c>
      <c r="AE2904" s="12">
        <f>C2904/(1+0.13)/VLOOKUP(A2904,[1]选股结果!$A$2:$AX$3002,3,FALSE)</f>
        <v>0.840401214144278</v>
      </c>
      <c r="AF2904" s="12">
        <f>(S2904/(1+0.1)+Z2904)/(VLOOKUP(A2904,[1]选股结果!$A$2:$AY$3002,51,FALSE))</f>
        <v>0.906277853962395</v>
      </c>
      <c r="AG2904" s="16"/>
      <c r="AH2904" s="12">
        <f>AD2904/VLOOKUP(A2904,[1]选股结果!$A$2:$AX$3002,35,FALSE)</f>
        <v>0.997159193784862</v>
      </c>
      <c r="AI2904" s="10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S2904/(1+0.13)+Z2904)</f>
        <v>216987440.471859</v>
      </c>
      <c r="AJ2904" s="10">
        <f t="shared" si="189"/>
        <v>4003982.75814152</v>
      </c>
      <c r="AK2904" s="18">
        <f>AD2904-VLOOKUP(A2904,[2]选股结果!$A$2:$G$4900,7,FALSE)</f>
        <v>221075239.83</v>
      </c>
    </row>
    <row r="2905" spans="1:37">
      <c r="A2905" s="5" t="s">
        <v>5843</v>
      </c>
      <c r="B2905" s="5" t="s">
        <v>5844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/>
      <c r="L2905" s="6">
        <v>0</v>
      </c>
      <c r="M2905" s="6">
        <v>0</v>
      </c>
      <c r="N2905" s="6"/>
      <c r="O2905" s="6">
        <v>0</v>
      </c>
      <c r="P2905" s="6">
        <v>26651554.98</v>
      </c>
      <c r="Q2905" s="6">
        <v>1055012.27</v>
      </c>
      <c r="R2905" s="6"/>
      <c r="S2905" s="6">
        <v>40469093.63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36927828.96</v>
      </c>
      <c r="AA2905" s="6">
        <v>23656637.29</v>
      </c>
      <c r="AB2905" s="10">
        <f t="shared" si="188"/>
        <v>138538822.99</v>
      </c>
      <c r="AC2905" s="10">
        <f t="shared" si="191"/>
        <v>127705114.86</v>
      </c>
      <c r="AD2905" s="10">
        <f t="shared" si="190"/>
        <v>10833708.13</v>
      </c>
      <c r="AE2905" s="12">
        <f>C2905/(1+0.13)/VLOOKUP(A2905,[1]选股结果!$A$2:$AX$3002,3,FALSE)</f>
        <v>0.586413704977624</v>
      </c>
      <c r="AF2905" s="12">
        <f>(S2905/(1+0.1)+Z2905)/(VLOOKUP(A2905,[1]选股结果!$A$2:$AY$3002,51,FALSE))</f>
        <v>0.523242093982281</v>
      </c>
      <c r="AG2905" s="16"/>
      <c r="AH2905" s="12">
        <f>AD2905/VLOOKUP(A2905,[1]选股结果!$A$2:$AX$3002,35,FALSE)</f>
        <v>0.188061664061902</v>
      </c>
      <c r="AI2905" s="10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S2905/(1+0.13)+Z2905)</f>
        <v>68145632.6353097</v>
      </c>
      <c r="AJ2905" s="10">
        <f t="shared" si="189"/>
        <v>-57311924.5053097</v>
      </c>
      <c r="AK2905" s="18">
        <f>AD2905-VLOOKUP(A2905,[2]选股结果!$A$2:$G$4900,7,FALSE)</f>
        <v>10833708.13</v>
      </c>
    </row>
    <row r="2906" spans="1:37">
      <c r="A2906" s="5" t="s">
        <v>5845</v>
      </c>
      <c r="B2906" s="5" t="s">
        <v>5846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/>
      <c r="L2906" s="6">
        <v>0</v>
      </c>
      <c r="M2906" s="6">
        <v>0</v>
      </c>
      <c r="N2906" s="6"/>
      <c r="O2906" s="6">
        <v>0</v>
      </c>
      <c r="P2906" s="6">
        <v>108738810.34</v>
      </c>
      <c r="Q2906" s="6">
        <v>27115339.05</v>
      </c>
      <c r="R2906" s="6"/>
      <c r="S2906" s="6">
        <v>819971763.43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222862413.54</v>
      </c>
      <c r="AA2906" s="6">
        <v>96632269.15</v>
      </c>
      <c r="AB2906" s="10">
        <f t="shared" si="188"/>
        <v>1155972626.21</v>
      </c>
      <c r="AC2906" s="10">
        <f t="shared" si="191"/>
        <v>1248205256.46</v>
      </c>
      <c r="AD2906" s="10">
        <f t="shared" si="190"/>
        <v>-92232630.2499998</v>
      </c>
      <c r="AE2906" s="12">
        <f>C2906/(1+0.13)/VLOOKUP(A2906,[1]选股结果!$A$2:$AX$3002,3,FALSE)</f>
        <v>0.917023472534249</v>
      </c>
      <c r="AF2906" s="12">
        <f>(S2906/(1+0.1)+Z2906)/(VLOOKUP(A2906,[1]选股结果!$A$2:$AY$3002,51,FALSE))</f>
        <v>0.973446548246234</v>
      </c>
      <c r="AG2906" s="16"/>
      <c r="AH2906" s="12">
        <f>AD2906/VLOOKUP(A2906,[1]选股结果!$A$2:$AX$3002,35,FALSE)</f>
        <v>-1.3846588597744</v>
      </c>
      <c r="AI2906" s="10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S2906/(1+0.13)+Z2906)</f>
        <v>46202974.9308851</v>
      </c>
      <c r="AJ2906" s="10">
        <f t="shared" si="189"/>
        <v>-138435605.180885</v>
      </c>
      <c r="AK2906" s="18">
        <f>AD2906-VLOOKUP(A2906,[2]选股结果!$A$2:$G$4900,7,FALSE)</f>
        <v>-92165375.3699998</v>
      </c>
    </row>
    <row r="2907" spans="1:37">
      <c r="A2907" s="5" t="s">
        <v>5847</v>
      </c>
      <c r="B2907" s="5" t="s">
        <v>5848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/>
      <c r="L2907" s="6">
        <v>0</v>
      </c>
      <c r="M2907" s="6">
        <v>0</v>
      </c>
      <c r="N2907" s="6"/>
      <c r="O2907" s="6">
        <v>0</v>
      </c>
      <c r="P2907" s="6">
        <v>53040253.04</v>
      </c>
      <c r="Q2907" s="6">
        <v>19464880.45</v>
      </c>
      <c r="R2907" s="6"/>
      <c r="S2907" s="6">
        <v>1659018347.94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104205406.76</v>
      </c>
      <c r="AA2907" s="6">
        <v>58601974.78</v>
      </c>
      <c r="AB2907" s="10">
        <f t="shared" si="188"/>
        <v>1900586919.49</v>
      </c>
      <c r="AC2907" s="10">
        <f t="shared" si="191"/>
        <v>1874865982.52</v>
      </c>
      <c r="AD2907" s="10">
        <f t="shared" si="190"/>
        <v>25720936.97</v>
      </c>
      <c r="AE2907" s="12">
        <f>C2907/(1+0.13)/VLOOKUP(A2907,[1]选股结果!$A$2:$AX$3002,3,FALSE)</f>
        <v>0.948785228287442</v>
      </c>
      <c r="AF2907" s="12">
        <f>(S2907/(1+0.1)+Z2907)/(VLOOKUP(A2907,[1]选股结果!$A$2:$AY$3002,51,FALSE))</f>
        <v>0.993539115019086</v>
      </c>
      <c r="AG2907" s="16"/>
      <c r="AH2907" s="12">
        <f>AD2907/VLOOKUP(A2907,[1]选股结果!$A$2:$AX$3002,35,FALSE)</f>
        <v>0.249530991813197</v>
      </c>
      <c r="AI2907" s="10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S2907/(1+0.13)+Z2907)</f>
        <v>50525968.5846016</v>
      </c>
      <c r="AJ2907" s="10">
        <f t="shared" si="189"/>
        <v>-24805031.6146016</v>
      </c>
      <c r="AK2907" s="18">
        <f>AD2907-VLOOKUP(A2907,[2]选股结果!$A$2:$G$4900,7,FALSE)</f>
        <v>26441168.31</v>
      </c>
    </row>
    <row r="2908" spans="1:37">
      <c r="A2908" s="5" t="s">
        <v>5849</v>
      </c>
      <c r="B2908" s="5" t="s">
        <v>5850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/>
      <c r="L2908" s="6">
        <v>0</v>
      </c>
      <c r="M2908" s="6">
        <v>0</v>
      </c>
      <c r="N2908" s="6"/>
      <c r="O2908" s="6">
        <v>0</v>
      </c>
      <c r="P2908" s="6">
        <v>34216475.47</v>
      </c>
      <c r="Q2908" s="6">
        <v>12997958.88</v>
      </c>
      <c r="R2908" s="6"/>
      <c r="S2908" s="6">
        <v>939042589.99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49974568.28</v>
      </c>
      <c r="AA2908" s="6">
        <v>63421934.96</v>
      </c>
      <c r="AB2908" s="10">
        <f t="shared" si="188"/>
        <v>795366596.13</v>
      </c>
      <c r="AC2908" s="10">
        <f t="shared" si="191"/>
        <v>1086655568.7</v>
      </c>
      <c r="AD2908" s="10">
        <f t="shared" si="190"/>
        <v>-291288972.57</v>
      </c>
      <c r="AE2908" s="12">
        <f>C2908/(1+0.13)/VLOOKUP(A2908,[1]选股结果!$A$2:$AX$3002,3,FALSE)</f>
        <v>0.961805371632301</v>
      </c>
      <c r="AF2908" s="12">
        <f>(S2908/(1+0.1)+Z2908)/(VLOOKUP(A2908,[1]选股结果!$A$2:$AY$3002,51,FALSE))</f>
        <v>1.33934763237924</v>
      </c>
      <c r="AG2908" s="16"/>
      <c r="AH2908" s="12">
        <f>AD2908/VLOOKUP(A2908,[1]选股结果!$A$2:$AX$3002,35,FALSE)</f>
        <v>-19.719678535652</v>
      </c>
      <c r="AI2908" s="10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S2908/(1+0.13)+Z2908)</f>
        <v>-206291830.364071</v>
      </c>
      <c r="AJ2908" s="10">
        <f t="shared" si="189"/>
        <v>-84997142.2059293</v>
      </c>
      <c r="AK2908" s="18">
        <f>AD2908-VLOOKUP(A2908,[2]选股结果!$A$2:$G$4900,7,FALSE)</f>
        <v>-291290532.76</v>
      </c>
    </row>
    <row r="2909" spans="1:37">
      <c r="A2909" s="5" t="s">
        <v>5851</v>
      </c>
      <c r="B2909" s="5" t="s">
        <v>5852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/>
      <c r="L2909" s="6">
        <v>0</v>
      </c>
      <c r="M2909" s="6">
        <v>0</v>
      </c>
      <c r="N2909" s="6"/>
      <c r="O2909" s="6">
        <v>0</v>
      </c>
      <c r="P2909" s="6">
        <v>46229509.62</v>
      </c>
      <c r="Q2909" s="6">
        <v>13717474.83</v>
      </c>
      <c r="R2909" s="6"/>
      <c r="S2909" s="6">
        <v>210667371.38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113099117.04</v>
      </c>
      <c r="AA2909" s="6">
        <v>87292322.74</v>
      </c>
      <c r="AB2909" s="10">
        <f t="shared" si="188"/>
        <v>539263611.75</v>
      </c>
      <c r="AC2909" s="10">
        <f t="shared" si="191"/>
        <v>457288320.78</v>
      </c>
      <c r="AD2909" s="10">
        <f t="shared" si="190"/>
        <v>81975290.97</v>
      </c>
      <c r="AE2909" s="12">
        <f>C2909/(1+0.13)/VLOOKUP(A2909,[1]选股结果!$A$2:$AX$3002,3,FALSE)</f>
        <v>0.745066644613323</v>
      </c>
      <c r="AF2909" s="12">
        <f>(S2909/(1+0.1)+Z2909)/(VLOOKUP(A2909,[1]选股结果!$A$2:$AY$3002,51,FALSE))</f>
        <v>0.68971081846299</v>
      </c>
      <c r="AG2909" s="16"/>
      <c r="AH2909" s="12">
        <f>AD2909/VLOOKUP(A2909,[1]选股结果!$A$2:$AX$3002,35,FALSE)</f>
        <v>0.512519864620338</v>
      </c>
      <c r="AI2909" s="10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S2909/(1+0.13)+Z2909)</f>
        <v>142125563.403805</v>
      </c>
      <c r="AJ2909" s="10">
        <f t="shared" si="189"/>
        <v>-60150272.4338054</v>
      </c>
      <c r="AK2909" s="18">
        <f>AD2909-VLOOKUP(A2909,[2]选股结果!$A$2:$G$4900,7,FALSE)</f>
        <v>81975290.97</v>
      </c>
    </row>
    <row r="2910" spans="1:37">
      <c r="A2910" s="5" t="s">
        <v>5853</v>
      </c>
      <c r="B2910" s="5" t="s">
        <v>5854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/>
      <c r="L2910" s="6">
        <v>0</v>
      </c>
      <c r="M2910" s="6">
        <v>0</v>
      </c>
      <c r="N2910" s="6"/>
      <c r="O2910" s="6">
        <v>0</v>
      </c>
      <c r="P2910" s="6">
        <v>31234839.12</v>
      </c>
      <c r="Q2910" s="6">
        <v>20542348.95</v>
      </c>
      <c r="R2910" s="6"/>
      <c r="S2910" s="6">
        <v>400794563.61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47287830.69</v>
      </c>
      <c r="AA2910" s="6">
        <v>37515918.38</v>
      </c>
      <c r="AB2910" s="10">
        <f t="shared" si="188"/>
        <v>522786899.95</v>
      </c>
      <c r="AC2910" s="10">
        <f t="shared" si="191"/>
        <v>516833151.8</v>
      </c>
      <c r="AD2910" s="10">
        <f t="shared" si="190"/>
        <v>5953748.14999998</v>
      </c>
      <c r="AE2910" s="12">
        <f>C2910/(1+0.13)/VLOOKUP(A2910,[1]选股结果!$A$2:$AX$3002,3,FALSE)</f>
        <v>1.01667082351071</v>
      </c>
      <c r="AF2910" s="12">
        <f>(S2910/(1+0.1)+Z2910)/(VLOOKUP(A2910,[1]选股结果!$A$2:$AY$3002,51,FALSE))</f>
        <v>1.02760953335311</v>
      </c>
      <c r="AG2910" s="16"/>
      <c r="AH2910" s="12">
        <f>AD2910/VLOOKUP(A2910,[1]选股结果!$A$2:$AX$3002,35,FALSE)</f>
        <v>0.156034289979899</v>
      </c>
      <c r="AI2910" s="10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S2910/(1+0.13)+Z2910)</f>
        <v>-1386767.16212398</v>
      </c>
      <c r="AJ2910" s="10">
        <f t="shared" si="189"/>
        <v>7340515.31212395</v>
      </c>
      <c r="AK2910" s="18">
        <f>AD2910-VLOOKUP(A2910,[2]选股结果!$A$2:$G$4900,7,FALSE)</f>
        <v>5109718.94999998</v>
      </c>
    </row>
    <row r="2911" spans="1:37">
      <c r="A2911" s="5" t="s">
        <v>5855</v>
      </c>
      <c r="B2911" s="5" t="s">
        <v>5856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/>
      <c r="L2911" s="6">
        <v>0</v>
      </c>
      <c r="M2911" s="6">
        <v>0</v>
      </c>
      <c r="N2911" s="6"/>
      <c r="O2911" s="6">
        <v>0</v>
      </c>
      <c r="P2911" s="6">
        <v>45862339.06</v>
      </c>
      <c r="Q2911" s="6">
        <v>13998979.12</v>
      </c>
      <c r="R2911" s="6"/>
      <c r="S2911" s="6">
        <v>766614633.06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159260013.35</v>
      </c>
      <c r="AA2911" s="6">
        <v>23311608.13</v>
      </c>
      <c r="AB2911" s="10">
        <f t="shared" ref="AB2911:AB2974" si="192">C2911+D2911+E2911+F2911+G2911+H2911+I2911+J2911+L2911+M2911+O2911+Q2911</f>
        <v>1008111798.12</v>
      </c>
      <c r="AC2911" s="10">
        <f t="shared" si="191"/>
        <v>995048593.6</v>
      </c>
      <c r="AD2911" s="10">
        <f t="shared" si="190"/>
        <v>13063204.5200001</v>
      </c>
      <c r="AE2911" s="12">
        <f>C2911/(1+0.13)/VLOOKUP(A2911,[1]选股结果!$A$2:$AX$3002,3,FALSE)</f>
        <v>0.838980147015612</v>
      </c>
      <c r="AF2911" s="12">
        <f>(S2911/(1+0.1)+Z2911)/(VLOOKUP(A2911,[1]选股结果!$A$2:$AY$3002,51,FALSE))</f>
        <v>0.884891564125912</v>
      </c>
      <c r="AG2911" s="16"/>
      <c r="AH2911" s="12">
        <f>AD2911/VLOOKUP(A2911,[1]选股结果!$A$2:$AX$3002,35,FALSE)</f>
        <v>0.229530964158434</v>
      </c>
      <c r="AI2911" s="10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S2911/(1+0.13)+Z2911)</f>
        <v>129876256.663363</v>
      </c>
      <c r="AJ2911" s="10">
        <f t="shared" si="189"/>
        <v>-116813052.143363</v>
      </c>
      <c r="AK2911" s="18">
        <f>AD2911-VLOOKUP(A2911,[2]选股结果!$A$2:$G$4900,7,FALSE)</f>
        <v>15380436.1200001</v>
      </c>
    </row>
    <row r="2912" spans="1:37">
      <c r="A2912" s="5" t="s">
        <v>5857</v>
      </c>
      <c r="B2912" s="5" t="s">
        <v>5858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/>
      <c r="L2912" s="6">
        <v>0</v>
      </c>
      <c r="M2912" s="6">
        <v>0</v>
      </c>
      <c r="N2912" s="6"/>
      <c r="O2912" s="6">
        <v>0</v>
      </c>
      <c r="P2912" s="6">
        <v>34945456.51</v>
      </c>
      <c r="Q2912" s="6">
        <v>10627906.49</v>
      </c>
      <c r="R2912" s="6"/>
      <c r="S2912" s="6">
        <v>1080891621.65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338221708.29</v>
      </c>
      <c r="AA2912" s="6">
        <v>30955544.85</v>
      </c>
      <c r="AB2912" s="10">
        <f t="shared" si="192"/>
        <v>1432110512.75</v>
      </c>
      <c r="AC2912" s="10">
        <f t="shared" si="191"/>
        <v>1485014331.3</v>
      </c>
      <c r="AD2912" s="10">
        <f t="shared" si="190"/>
        <v>-52903818.55</v>
      </c>
      <c r="AE2912" s="12">
        <f>C2912/(1+0.13)/VLOOKUP(A2912,[1]选股结果!$A$2:$AX$3002,3,FALSE)</f>
        <v>0.766843760781022</v>
      </c>
      <c r="AF2912" s="12">
        <f>(S2912/(1+0.1)+Z2912)/(VLOOKUP(A2912,[1]选股结果!$A$2:$AY$3002,51,FALSE))</f>
        <v>0.837964693964231</v>
      </c>
      <c r="AG2912" s="16"/>
      <c r="AH2912" s="12">
        <f>AD2912/VLOOKUP(A2912,[1]选股结果!$A$2:$AX$3002,35,FALSE)</f>
        <v>-1.5870972093688</v>
      </c>
      <c r="AI2912" s="10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S2912/(1+0.13)+Z2912)</f>
        <v>281497304.192655</v>
      </c>
      <c r="AJ2912" s="10">
        <f t="shared" si="189"/>
        <v>-334401122.742655</v>
      </c>
      <c r="AK2912" s="18">
        <f>AD2912-VLOOKUP(A2912,[2]选股结果!$A$2:$G$4900,7,FALSE)</f>
        <v>-53793900.76</v>
      </c>
    </row>
    <row r="2913" spans="1:37">
      <c r="A2913" s="5" t="s">
        <v>5859</v>
      </c>
      <c r="B2913" s="5" t="s">
        <v>5860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/>
      <c r="L2913" s="6">
        <v>0</v>
      </c>
      <c r="M2913" s="6">
        <v>0</v>
      </c>
      <c r="N2913" s="6"/>
      <c r="O2913" s="6">
        <v>0</v>
      </c>
      <c r="P2913" s="6">
        <v>64039745.2</v>
      </c>
      <c r="Q2913" s="6">
        <v>91688530.29</v>
      </c>
      <c r="R2913" s="6"/>
      <c r="S2913" s="6">
        <v>387949456.9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75901717.42</v>
      </c>
      <c r="AA2913" s="6">
        <v>225251940.17</v>
      </c>
      <c r="AB2913" s="10">
        <f t="shared" si="192"/>
        <v>876242158.21</v>
      </c>
      <c r="AC2913" s="10">
        <f t="shared" si="191"/>
        <v>753142859.69</v>
      </c>
      <c r="AD2913" s="10">
        <f t="shared" si="190"/>
        <v>123099298.52</v>
      </c>
      <c r="AE2913" s="12">
        <f>C2913/(1+0.13)/VLOOKUP(A2913,[1]选股结果!$A$2:$AX$3002,3,FALSE)</f>
        <v>1.01121603751441</v>
      </c>
      <c r="AF2913" s="12">
        <f>(S2913/(1+0.1)+Z2913)/(VLOOKUP(A2913,[1]选股结果!$A$2:$AY$3002,51,FALSE))</f>
        <v>0.833936703243629</v>
      </c>
      <c r="AG2913" s="16"/>
      <c r="AH2913" s="12">
        <f>AD2913/VLOOKUP(A2913,[1]选股结果!$A$2:$AX$3002,35,FALSE)</f>
        <v>0.717982292839915</v>
      </c>
      <c r="AI2913" s="10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S2913/(1+0.13)+Z2913)</f>
        <v>94707723.2786725</v>
      </c>
      <c r="AJ2913" s="10">
        <f t="shared" si="189"/>
        <v>28391575.2413273</v>
      </c>
      <c r="AK2913" s="18">
        <f>AD2913-VLOOKUP(A2913,[2]选股结果!$A$2:$G$4900,7,FALSE)</f>
        <v>123099298.52</v>
      </c>
    </row>
    <row r="2914" spans="1:37">
      <c r="A2914" s="5" t="s">
        <v>5861</v>
      </c>
      <c r="B2914" s="5" t="s">
        <v>5862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/>
      <c r="L2914" s="6">
        <v>0</v>
      </c>
      <c r="M2914" s="6">
        <v>0</v>
      </c>
      <c r="N2914" s="6"/>
      <c r="O2914" s="6">
        <v>0</v>
      </c>
      <c r="P2914" s="6">
        <v>105776971.01</v>
      </c>
      <c r="Q2914" s="6">
        <v>54198149.44</v>
      </c>
      <c r="R2914" s="6"/>
      <c r="S2914" s="6">
        <v>751114060.14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117637300.91</v>
      </c>
      <c r="AA2914" s="6">
        <v>92571458.94</v>
      </c>
      <c r="AB2914" s="10">
        <f t="shared" si="192"/>
        <v>1235622910.45</v>
      </c>
      <c r="AC2914" s="10">
        <f t="shared" si="191"/>
        <v>1067099791</v>
      </c>
      <c r="AD2914" s="10">
        <f t="shared" si="190"/>
        <v>168523119.45</v>
      </c>
      <c r="AE2914" s="12">
        <f>C2914/(1+0.13)/VLOOKUP(A2914,[1]选股结果!$A$2:$AX$3002,3,FALSE)</f>
        <v>0.990771272581307</v>
      </c>
      <c r="AF2914" s="12">
        <f>(S2914/(1+0.1)+Z2914)/(VLOOKUP(A2914,[1]选股结果!$A$2:$AY$3002,51,FALSE))</f>
        <v>0.940381569551269</v>
      </c>
      <c r="AG2914" s="16"/>
      <c r="AH2914" s="12">
        <f>AD2914/VLOOKUP(A2914,[1]选股结果!$A$2:$AX$3002,35,FALSE)</f>
        <v>1.01910130211628</v>
      </c>
      <c r="AI2914" s="10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S2914/(1+0.13)+Z2914)</f>
        <v>68876444.6115044</v>
      </c>
      <c r="AJ2914" s="10">
        <f t="shared" si="189"/>
        <v>99646674.8384956</v>
      </c>
      <c r="AK2914" s="18">
        <f>AD2914-VLOOKUP(A2914,[2]选股结果!$A$2:$G$4900,7,FALSE)</f>
        <v>168523119.45</v>
      </c>
    </row>
    <row r="2915" spans="1:37">
      <c r="A2915" s="5" t="s">
        <v>5863</v>
      </c>
      <c r="B2915" s="5" t="s">
        <v>5864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/>
      <c r="L2915" s="6">
        <v>0</v>
      </c>
      <c r="M2915" s="6">
        <v>0</v>
      </c>
      <c r="N2915" s="6"/>
      <c r="O2915" s="6">
        <v>0</v>
      </c>
      <c r="P2915" s="6">
        <v>96060751.15</v>
      </c>
      <c r="Q2915" s="6">
        <v>31458893.4</v>
      </c>
      <c r="R2915" s="6"/>
      <c r="S2915" s="6">
        <v>688552342.52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150141628.18</v>
      </c>
      <c r="AA2915" s="6">
        <v>61268265.01</v>
      </c>
      <c r="AB2915" s="10">
        <f t="shared" si="192"/>
        <v>1112752683.4</v>
      </c>
      <c r="AC2915" s="10">
        <f t="shared" si="191"/>
        <v>996022986.86</v>
      </c>
      <c r="AD2915" s="10">
        <f t="shared" si="190"/>
        <v>116729696.54</v>
      </c>
      <c r="AE2915" s="12">
        <f>C2915/(1+0.13)/VLOOKUP(A2915,[1]选股结果!$A$2:$AX$3002,3,FALSE)</f>
        <v>0.983084250914424</v>
      </c>
      <c r="AF2915" s="12">
        <f>(S2915/(1+0.1)+Z2915)/(VLOOKUP(A2915,[1]选股结果!$A$2:$AY$3002,51,FALSE))</f>
        <v>0.889876753650871</v>
      </c>
      <c r="AG2915" s="16"/>
      <c r="AH2915" s="12">
        <f>AD2915/VLOOKUP(A2915,[1]选股结果!$A$2:$AX$3002,35,FALSE)</f>
        <v>0.524239445113306</v>
      </c>
      <c r="AI2915" s="10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S2915/(1+0.13)+Z2915)</f>
        <v>112661354.297611</v>
      </c>
      <c r="AJ2915" s="10">
        <f t="shared" si="189"/>
        <v>4068342.24238956</v>
      </c>
      <c r="AK2915" s="18">
        <f>AD2915-VLOOKUP(A2915,[2]选股结果!$A$2:$G$4900,7,FALSE)</f>
        <v>116730974.66</v>
      </c>
    </row>
    <row r="2916" spans="1:37">
      <c r="A2916" s="5" t="s">
        <v>5865</v>
      </c>
      <c r="B2916" s="5" t="s">
        <v>5866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/>
      <c r="L2916" s="6">
        <v>0</v>
      </c>
      <c r="M2916" s="6">
        <v>0</v>
      </c>
      <c r="N2916" s="6"/>
      <c r="O2916" s="6">
        <v>0</v>
      </c>
      <c r="P2916" s="6">
        <v>223422339.72</v>
      </c>
      <c r="Q2916" s="6">
        <v>16930995.61</v>
      </c>
      <c r="R2916" s="6"/>
      <c r="S2916" s="6">
        <v>1641188808.24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229917196.54</v>
      </c>
      <c r="AA2916" s="6">
        <v>285850631.91</v>
      </c>
      <c r="AB2916" s="10">
        <f t="shared" si="192"/>
        <v>2531007640.7</v>
      </c>
      <c r="AC2916" s="10">
        <f t="shared" si="191"/>
        <v>2380378976.41</v>
      </c>
      <c r="AD2916" s="10">
        <f t="shared" si="190"/>
        <v>150628664.29</v>
      </c>
      <c r="AE2916" s="12">
        <f>C2916/(1+0.13)/VLOOKUP(A2916,[1]选股结果!$A$2:$AX$3002,3,FALSE)</f>
        <v>1.08240276007658</v>
      </c>
      <c r="AF2916" s="12">
        <f>(S2916/(1+0.1)+Z2916)/(VLOOKUP(A2916,[1]选股结果!$A$2:$AY$3002,51,FALSE))</f>
        <v>0.990394162269889</v>
      </c>
      <c r="AG2916" s="16"/>
      <c r="AH2916" s="12">
        <f>AD2916/VLOOKUP(A2916,[1]选股结果!$A$2:$AX$3002,35,FALSE)</f>
        <v>0.571114220860108</v>
      </c>
      <c r="AI2916" s="10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S2916/(1+0.13)+Z2916)</f>
        <v>56311133.8214159</v>
      </c>
      <c r="AJ2916" s="10">
        <f t="shared" si="189"/>
        <v>94317530.4685845</v>
      </c>
      <c r="AK2916" s="18">
        <f>AD2916-VLOOKUP(A2916,[2]选股结果!$A$2:$G$4900,7,FALSE)</f>
        <v>150702653.81</v>
      </c>
    </row>
    <row r="2917" spans="1:37">
      <c r="A2917" s="5" t="s">
        <v>5867</v>
      </c>
      <c r="B2917" s="5" t="s">
        <v>5868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/>
      <c r="L2917" s="6">
        <v>0</v>
      </c>
      <c r="M2917" s="6">
        <v>0</v>
      </c>
      <c r="N2917" s="6"/>
      <c r="O2917" s="6">
        <v>0</v>
      </c>
      <c r="P2917" s="6">
        <v>124414141.91</v>
      </c>
      <c r="Q2917" s="6">
        <v>57803718.01</v>
      </c>
      <c r="R2917" s="6"/>
      <c r="S2917" s="6">
        <v>879956069.26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215865692.74</v>
      </c>
      <c r="AA2917" s="6">
        <v>53572932.3</v>
      </c>
      <c r="AB2917" s="10">
        <f t="shared" si="192"/>
        <v>1406043172.34</v>
      </c>
      <c r="AC2917" s="10">
        <f t="shared" si="191"/>
        <v>1273808836.21</v>
      </c>
      <c r="AD2917" s="10">
        <f t="shared" si="190"/>
        <v>132234336.13</v>
      </c>
      <c r="AE2917" s="12">
        <f>C2917/(1+0.13)/VLOOKUP(A2917,[1]选股结果!$A$2:$AX$3002,3,FALSE)</f>
        <v>0.680528128789134</v>
      </c>
      <c r="AF2917" s="12">
        <f>(S2917/(1+0.1)+Z2917)/(VLOOKUP(A2917,[1]选股结果!$A$2:$AY$3002,51,FALSE))</f>
        <v>0.843279580010414</v>
      </c>
      <c r="AG2917" s="16"/>
      <c r="AH2917" s="12">
        <f>AD2917/VLOOKUP(A2917,[1]选股结果!$A$2:$AX$3002,35,FALSE)</f>
        <v>0.349793421689209</v>
      </c>
      <c r="AI2917" s="10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S2917/(1+0.13)+Z2917)</f>
        <v>210025372.274159</v>
      </c>
      <c r="AJ2917" s="10">
        <f t="shared" si="189"/>
        <v>-77791036.1441594</v>
      </c>
      <c r="AK2917" s="18">
        <f>AD2917-VLOOKUP(A2917,[2]选股结果!$A$2:$G$4900,7,FALSE)</f>
        <v>132575114.9</v>
      </c>
    </row>
    <row r="2918" spans="1:37">
      <c r="A2918" s="5" t="s">
        <v>5869</v>
      </c>
      <c r="B2918" s="5" t="s">
        <v>5870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/>
      <c r="L2918" s="6">
        <v>0</v>
      </c>
      <c r="M2918" s="6">
        <v>0</v>
      </c>
      <c r="N2918" s="6"/>
      <c r="O2918" s="6">
        <v>0</v>
      </c>
      <c r="P2918" s="6">
        <v>46954061.47</v>
      </c>
      <c r="Q2918" s="6">
        <v>74679034.7</v>
      </c>
      <c r="R2918" s="6"/>
      <c r="S2918" s="6">
        <v>3719770907.62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901575151.01</v>
      </c>
      <c r="AA2918" s="6">
        <v>281952462.53</v>
      </c>
      <c r="AB2918" s="10">
        <f t="shared" si="192"/>
        <v>4655941410.68</v>
      </c>
      <c r="AC2918" s="10">
        <f t="shared" si="191"/>
        <v>4950252582.63</v>
      </c>
      <c r="AD2918" s="10">
        <f t="shared" si="190"/>
        <v>-294311171.950001</v>
      </c>
      <c r="AE2918" s="12">
        <f>C2918/(1+0.13)/VLOOKUP(A2918,[1]选股结果!$A$2:$AX$3002,3,FALSE)</f>
        <v>0.870420762410675</v>
      </c>
      <c r="AF2918" s="12">
        <f>(S2918/(1+0.1)+Z2918)/(VLOOKUP(A2918,[1]选股结果!$A$2:$AY$3002,51,FALSE))</f>
        <v>0.981759809896651</v>
      </c>
      <c r="AG2918" s="16"/>
      <c r="AH2918" s="12">
        <f>AD2918/VLOOKUP(A2918,[1]选股结果!$A$2:$AX$3002,35,FALSE)</f>
        <v>-1.21900256782844</v>
      </c>
      <c r="AI2918" s="10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S2918/(1+0.13)+Z2918)</f>
        <v>169354875.20938</v>
      </c>
      <c r="AJ2918" s="10">
        <f t="shared" si="189"/>
        <v>-463666047.159381</v>
      </c>
      <c r="AK2918" s="18">
        <f>AD2918-VLOOKUP(A2918,[2]选股结果!$A$2:$G$4900,7,FALSE)</f>
        <v>-298132696.090001</v>
      </c>
    </row>
    <row r="2919" spans="1:37">
      <c r="A2919" s="5" t="s">
        <v>5871</v>
      </c>
      <c r="B2919" s="5" t="s">
        <v>5872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/>
      <c r="L2919" s="6">
        <v>0</v>
      </c>
      <c r="M2919" s="6">
        <v>0</v>
      </c>
      <c r="N2919" s="6"/>
      <c r="O2919" s="6">
        <v>0</v>
      </c>
      <c r="P2919" s="6">
        <v>15210341.72</v>
      </c>
      <c r="Q2919" s="6">
        <v>48875397.81</v>
      </c>
      <c r="R2919" s="6"/>
      <c r="S2919" s="6">
        <v>407226590.28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87753915.6</v>
      </c>
      <c r="AA2919" s="6">
        <v>51566602.34</v>
      </c>
      <c r="AB2919" s="10">
        <f t="shared" si="192"/>
        <v>601669248.13</v>
      </c>
      <c r="AC2919" s="10">
        <f t="shared" si="191"/>
        <v>561757449.94</v>
      </c>
      <c r="AD2919" s="10">
        <f t="shared" si="190"/>
        <v>39911798.1900001</v>
      </c>
      <c r="AE2919" s="12">
        <f>C2919/(1+0.13)/VLOOKUP(A2919,[1]选股结果!$A$2:$AX$3002,3,FALSE)</f>
        <v>0.58950041588109</v>
      </c>
      <c r="AF2919" s="12">
        <f>(S2919/(1+0.1)+Z2919)/(VLOOKUP(A2919,[1]选股结果!$A$2:$AY$3002,51,FALSE))</f>
        <v>0.612051577099355</v>
      </c>
      <c r="AG2919" s="16"/>
      <c r="AH2919" s="12">
        <f>AD2919/VLOOKUP(A2919,[1]选股结果!$A$2:$AX$3002,35,FALSE)</f>
        <v>0.610968785788729</v>
      </c>
      <c r="AI2919" s="10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S2919/(1+0.13)+Z2919)</f>
        <v>300106013.437876</v>
      </c>
      <c r="AJ2919" s="10">
        <f t="shared" si="189"/>
        <v>-260194215.247876</v>
      </c>
      <c r="AK2919" s="18">
        <f>AD2919-VLOOKUP(A2919,[2]选股结果!$A$2:$G$4900,7,FALSE)</f>
        <v>36045376.8100001</v>
      </c>
    </row>
    <row r="2920" spans="1:37">
      <c r="A2920" s="5" t="s">
        <v>5873</v>
      </c>
      <c r="B2920" s="5" t="s">
        <v>5874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/>
      <c r="L2920" s="6">
        <v>0</v>
      </c>
      <c r="M2920" s="6">
        <v>0</v>
      </c>
      <c r="N2920" s="6"/>
      <c r="O2920" s="6">
        <v>0</v>
      </c>
      <c r="P2920" s="6">
        <v>154228375.4</v>
      </c>
      <c r="Q2920" s="6">
        <v>18336647.03</v>
      </c>
      <c r="R2920" s="6"/>
      <c r="S2920" s="6">
        <v>2462692296.33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91743706.9</v>
      </c>
      <c r="AA2920" s="6">
        <v>40154507.45</v>
      </c>
      <c r="AB2920" s="10">
        <f t="shared" si="192"/>
        <v>2991468646.09</v>
      </c>
      <c r="AC2920" s="10">
        <f t="shared" si="191"/>
        <v>2748818886.08</v>
      </c>
      <c r="AD2920" s="10">
        <f t="shared" si="190"/>
        <v>242649760.01</v>
      </c>
      <c r="AE2920" s="12">
        <f>C2920/(1+0.13)/VLOOKUP(A2920,[1]选股结果!$A$2:$AX$3002,3,FALSE)</f>
        <v>0.963802052258943</v>
      </c>
      <c r="AF2920" s="12">
        <f>(S2920/(1+0.1)+Z2920)/(VLOOKUP(A2920,[1]选股结果!$A$2:$AY$3002,51,FALSE))</f>
        <v>1.00485922771314</v>
      </c>
      <c r="AG2920" s="16"/>
      <c r="AH2920" s="12">
        <f>AD2920/VLOOKUP(A2920,[1]选股结果!$A$2:$AX$3002,35,FALSE)</f>
        <v>0.822507292419577</v>
      </c>
      <c r="AI2920" s="10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S2920/(1+0.13)+Z2920)</f>
        <v>48167531.2036281</v>
      </c>
      <c r="AJ2920" s="10">
        <f t="shared" si="189"/>
        <v>194482228.806372</v>
      </c>
      <c r="AK2920" s="18">
        <f>AD2920-VLOOKUP(A2920,[2]选股结果!$A$2:$G$4900,7,FALSE)</f>
        <v>242864543.54</v>
      </c>
    </row>
    <row r="2921" spans="1:37">
      <c r="A2921" s="5" t="s">
        <v>5875</v>
      </c>
      <c r="B2921" s="5" t="s">
        <v>5876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/>
      <c r="L2921" s="6">
        <v>0</v>
      </c>
      <c r="M2921" s="6">
        <v>0</v>
      </c>
      <c r="N2921" s="6"/>
      <c r="O2921" s="6">
        <v>0</v>
      </c>
      <c r="P2921" s="6">
        <v>95065077.37</v>
      </c>
      <c r="Q2921" s="6">
        <v>10564595.88</v>
      </c>
      <c r="R2921" s="6"/>
      <c r="S2921" s="6">
        <v>421617863.17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105632975.46</v>
      </c>
      <c r="AA2921" s="6">
        <v>49710216.66</v>
      </c>
      <c r="AB2921" s="10">
        <f t="shared" si="192"/>
        <v>869141889.66</v>
      </c>
      <c r="AC2921" s="10">
        <f t="shared" si="191"/>
        <v>672026132.66</v>
      </c>
      <c r="AD2921" s="10">
        <f t="shared" si="190"/>
        <v>197115757</v>
      </c>
      <c r="AE2921" s="12">
        <f>C2921/(1+0.13)/VLOOKUP(A2921,[1]选股结果!$A$2:$AX$3002,3,FALSE)</f>
        <v>0.897330878860484</v>
      </c>
      <c r="AF2921" s="12">
        <f>(S2921/(1+0.1)+Z2921)/(VLOOKUP(A2921,[1]选股结果!$A$2:$AY$3002,51,FALSE))</f>
        <v>0.856766728797223</v>
      </c>
      <c r="AG2921" s="16"/>
      <c r="AH2921" s="12">
        <f>AD2921/VLOOKUP(A2921,[1]选股结果!$A$2:$AX$3002,35,FALSE)</f>
        <v>0.784041617856718</v>
      </c>
      <c r="AI2921" s="10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S2921/(1+0.13)+Z2921)</f>
        <v>91913218.2822124</v>
      </c>
      <c r="AJ2921" s="10">
        <f t="shared" si="189"/>
        <v>105202538.717788</v>
      </c>
      <c r="AK2921" s="18">
        <f>AD2921-VLOOKUP(A2921,[2]选股结果!$A$2:$G$4900,7,FALSE)</f>
        <v>207338601.54</v>
      </c>
    </row>
    <row r="2922" spans="1:37">
      <c r="A2922" s="5" t="s">
        <v>5877</v>
      </c>
      <c r="B2922" s="5" t="s">
        <v>5878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/>
      <c r="L2922" s="6">
        <v>0</v>
      </c>
      <c r="M2922" s="6">
        <v>0</v>
      </c>
      <c r="N2922" s="6"/>
      <c r="O2922" s="6">
        <v>0</v>
      </c>
      <c r="P2922" s="6">
        <v>61029301.94</v>
      </c>
      <c r="Q2922" s="6">
        <v>8799831.53</v>
      </c>
      <c r="R2922" s="6"/>
      <c r="S2922" s="6">
        <v>623895399.59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71790032.13</v>
      </c>
      <c r="AA2922" s="6">
        <v>36634529.8</v>
      </c>
      <c r="AB2922" s="10">
        <f t="shared" si="192"/>
        <v>741783448.53</v>
      </c>
      <c r="AC2922" s="10">
        <f t="shared" si="191"/>
        <v>793349263.46</v>
      </c>
      <c r="AD2922" s="10">
        <f t="shared" si="190"/>
        <v>-51565814.9300001</v>
      </c>
      <c r="AE2922" s="12">
        <f>C2922/(1+0.13)/VLOOKUP(A2922,[1]选股结果!$A$2:$AX$3002,3,FALSE)</f>
        <v>0.914985126677377</v>
      </c>
      <c r="AF2922" s="12">
        <f>(S2922/(1+0.1)+Z2922)/(VLOOKUP(A2922,[1]选股结果!$A$2:$AY$3002,51,FALSE))</f>
        <v>1.28397541815461</v>
      </c>
      <c r="AG2922" s="16"/>
      <c r="AH2922" s="12">
        <f>AD2922/VLOOKUP(A2922,[1]选股结果!$A$2:$AX$3002,35,FALSE)</f>
        <v>-0.293812896976972</v>
      </c>
      <c r="AI2922" s="10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S2922/(1+0.13)+Z2922)</f>
        <v>-126261956.626018</v>
      </c>
      <c r="AJ2922" s="10">
        <f t="shared" si="189"/>
        <v>74696141.6960177</v>
      </c>
      <c r="AK2922" s="18">
        <f>AD2922-VLOOKUP(A2922,[2]选股结果!$A$2:$G$4900,7,FALSE)</f>
        <v>-51565814.9300001</v>
      </c>
    </row>
    <row r="2923" spans="1:37">
      <c r="A2923" s="5" t="s">
        <v>5879</v>
      </c>
      <c r="B2923" s="5" t="s">
        <v>5880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/>
      <c r="L2923" s="6">
        <v>0</v>
      </c>
      <c r="M2923" s="6">
        <v>0</v>
      </c>
      <c r="N2923" s="6"/>
      <c r="O2923" s="6">
        <v>0</v>
      </c>
      <c r="P2923" s="6">
        <v>93726865.86</v>
      </c>
      <c r="Q2923" s="6">
        <v>900462348.85</v>
      </c>
      <c r="R2923" s="6"/>
      <c r="S2923" s="6">
        <v>1676607769.89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62059550.93</v>
      </c>
      <c r="AA2923" s="6">
        <v>919644684.86</v>
      </c>
      <c r="AB2923" s="10">
        <f t="shared" si="192"/>
        <v>2887630973.07</v>
      </c>
      <c r="AC2923" s="10">
        <f t="shared" si="191"/>
        <v>2752038871.54</v>
      </c>
      <c r="AD2923" s="10">
        <f t="shared" si="190"/>
        <v>135592101.53</v>
      </c>
      <c r="AE2923" s="12">
        <f>C2923/(1+0.13)/VLOOKUP(A2923,[1]选股结果!$A$2:$AX$3002,3,FALSE)</f>
        <v>0.877671607384597</v>
      </c>
      <c r="AF2923" s="12">
        <f>(S2923/(1+0.1)+Z2923)/(VLOOKUP(A2923,[1]选股结果!$A$2:$AY$3002,51,FALSE))</f>
        <v>0.96217323328522</v>
      </c>
      <c r="AG2923" s="16"/>
      <c r="AH2923" s="12">
        <f>AD2923/VLOOKUP(A2923,[1]选股结果!$A$2:$AX$3002,35,FALSE)</f>
        <v>0.463616536434375</v>
      </c>
      <c r="AI2923" s="10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S2923/(1+0.13)+Z2923)</f>
        <v>102826778.151858</v>
      </c>
      <c r="AJ2923" s="10">
        <f t="shared" si="189"/>
        <v>32765323.3781416</v>
      </c>
      <c r="AK2923" s="18">
        <f>AD2923-VLOOKUP(A2923,[2]选股结果!$A$2:$G$4900,7,FALSE)</f>
        <v>135592101.53</v>
      </c>
    </row>
    <row r="2924" spans="1:37">
      <c r="A2924" s="5" t="s">
        <v>5881</v>
      </c>
      <c r="B2924" s="5" t="s">
        <v>5882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/>
      <c r="L2924" s="6">
        <v>0</v>
      </c>
      <c r="M2924" s="6">
        <v>0</v>
      </c>
      <c r="N2924" s="6"/>
      <c r="O2924" s="6">
        <v>0</v>
      </c>
      <c r="P2924" s="6">
        <v>4370513.98</v>
      </c>
      <c r="Q2924" s="6">
        <v>18545682.71</v>
      </c>
      <c r="R2924" s="6"/>
      <c r="S2924" s="6">
        <v>820315961.23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99265690.28</v>
      </c>
      <c r="AA2924" s="6">
        <v>27577355.76</v>
      </c>
      <c r="AB2924" s="10">
        <f t="shared" si="192"/>
        <v>870099374.45</v>
      </c>
      <c r="AC2924" s="10">
        <f t="shared" si="191"/>
        <v>951529521.25</v>
      </c>
      <c r="AD2924" s="10">
        <f t="shared" si="190"/>
        <v>-81430146.8</v>
      </c>
      <c r="AE2924" s="12">
        <f>C2924/(1+0.13)/VLOOKUP(A2924,[1]选股结果!$A$2:$AX$3002,3,FALSE)</f>
        <v>0.838115468010402</v>
      </c>
      <c r="AF2924" s="12">
        <f>(S2924/(1+0.1)+Z2924)/(VLOOKUP(A2924,[1]选股结果!$A$2:$AY$3002,51,FALSE))</f>
        <v>1.00586101014399</v>
      </c>
      <c r="AG2924" s="16"/>
      <c r="AH2924" s="12">
        <f>AD2924/VLOOKUP(A2924,[1]选股结果!$A$2:$AX$3002,35,FALSE)</f>
        <v>-1.32267467271881</v>
      </c>
      <c r="AI2924" s="10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S2924/(1+0.13)+Z2924)</f>
        <v>14874715.127876</v>
      </c>
      <c r="AJ2924" s="10">
        <f t="shared" si="189"/>
        <v>-96304861.927876</v>
      </c>
      <c r="AK2924" s="18">
        <f>AD2924-VLOOKUP(A2924,[2]选股结果!$A$2:$G$4900,7,FALSE)</f>
        <v>-81599547.05</v>
      </c>
    </row>
    <row r="2925" spans="1:37">
      <c r="A2925" s="5" t="s">
        <v>5883</v>
      </c>
      <c r="B2925" s="5" t="s">
        <v>5884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/>
      <c r="L2925" s="6">
        <v>0</v>
      </c>
      <c r="M2925" s="6">
        <v>0</v>
      </c>
      <c r="N2925" s="6"/>
      <c r="O2925" s="6">
        <v>0</v>
      </c>
      <c r="P2925" s="6">
        <v>78761737.23</v>
      </c>
      <c r="Q2925" s="6">
        <v>54884828.62</v>
      </c>
      <c r="R2925" s="6"/>
      <c r="S2925" s="6">
        <v>538827301.17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91909916.15</v>
      </c>
      <c r="AA2925" s="6">
        <v>98845925.6</v>
      </c>
      <c r="AB2925" s="10">
        <f t="shared" si="192"/>
        <v>865559623.02</v>
      </c>
      <c r="AC2925" s="10">
        <f t="shared" si="191"/>
        <v>808344880.15</v>
      </c>
      <c r="AD2925" s="10">
        <f t="shared" si="190"/>
        <v>57214742.87</v>
      </c>
      <c r="AE2925" s="12">
        <f>C2925/(1+0.13)/VLOOKUP(A2925,[1]选股结果!$A$2:$AX$3002,3,FALSE)</f>
        <v>1.02428821208981</v>
      </c>
      <c r="AF2925" s="12">
        <f>(S2925/(1+0.1)+Z2925)/(VLOOKUP(A2925,[1]选股结果!$A$2:$AY$3002,51,FALSE))</f>
        <v>1.01038911493556</v>
      </c>
      <c r="AG2925" s="16"/>
      <c r="AH2925" s="12">
        <f>AD2925/VLOOKUP(A2925,[1]选股结果!$A$2:$AX$3002,35,FALSE)</f>
        <v>0.487564576858156</v>
      </c>
      <c r="AI2925" s="10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S2925/(1+0.13)+Z2925)</f>
        <v>7022928.64053094</v>
      </c>
      <c r="AJ2925" s="10">
        <f t="shared" si="189"/>
        <v>50191814.2294691</v>
      </c>
      <c r="AK2925" s="18">
        <f>AD2925-VLOOKUP(A2925,[2]选股结果!$A$2:$G$4900,7,FALSE)</f>
        <v>57215642.51</v>
      </c>
    </row>
    <row r="2926" spans="1:37">
      <c r="A2926" s="5" t="s">
        <v>5885</v>
      </c>
      <c r="B2926" s="5" t="s">
        <v>5886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/>
      <c r="L2926" s="6">
        <v>0</v>
      </c>
      <c r="M2926" s="6">
        <v>0</v>
      </c>
      <c r="N2926" s="6"/>
      <c r="O2926" s="6">
        <v>0</v>
      </c>
      <c r="P2926" s="6">
        <v>69589477.14</v>
      </c>
      <c r="Q2926" s="6">
        <v>32923490.15</v>
      </c>
      <c r="R2926" s="6"/>
      <c r="S2926" s="6">
        <v>413034042.21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47968892.43</v>
      </c>
      <c r="AA2926" s="6">
        <v>38506630.03</v>
      </c>
      <c r="AB2926" s="10">
        <f t="shared" si="192"/>
        <v>681320502.86</v>
      </c>
      <c r="AC2926" s="10">
        <f t="shared" si="191"/>
        <v>569099041.81</v>
      </c>
      <c r="AD2926" s="10">
        <f t="shared" si="190"/>
        <v>112221461.05</v>
      </c>
      <c r="AE2926" s="12">
        <f>C2926/(1+0.13)/VLOOKUP(A2926,[1]选股结果!$A$2:$AX$3002,3,FALSE)</f>
        <v>0.84596338588738</v>
      </c>
      <c r="AF2926" s="12">
        <f>(S2926/(1+0.1)+Z2926)/(VLOOKUP(A2926,[1]选股结果!$A$2:$AY$3002,51,FALSE))</f>
        <v>0.829369249309949</v>
      </c>
      <c r="AG2926" s="16"/>
      <c r="AH2926" s="12">
        <f>AD2926/VLOOKUP(A2926,[1]选股结果!$A$2:$AX$3002,35,FALSE)</f>
        <v>0.721763022910388</v>
      </c>
      <c r="AI2926" s="10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S2926/(1+0.13)+Z2926)</f>
        <v>97088268.4167256</v>
      </c>
      <c r="AJ2926" s="10">
        <f t="shared" si="189"/>
        <v>15133192.6332744</v>
      </c>
      <c r="AK2926" s="18">
        <f>AD2926-VLOOKUP(A2926,[2]选股结果!$A$2:$G$4900,7,FALSE)</f>
        <v>112422102.42</v>
      </c>
    </row>
    <row r="2927" spans="1:37">
      <c r="A2927" s="5" t="s">
        <v>5887</v>
      </c>
      <c r="B2927" s="5" t="s">
        <v>5888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/>
      <c r="L2927" s="6">
        <v>0</v>
      </c>
      <c r="M2927" s="6">
        <v>0</v>
      </c>
      <c r="N2927" s="6"/>
      <c r="O2927" s="6">
        <v>0</v>
      </c>
      <c r="P2927" s="6">
        <v>27566920.86</v>
      </c>
      <c r="Q2927" s="6">
        <v>16802121.09</v>
      </c>
      <c r="R2927" s="6"/>
      <c r="S2927" s="6">
        <v>161270002.03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207268585.4</v>
      </c>
      <c r="AA2927" s="6">
        <v>27792800.08</v>
      </c>
      <c r="AB2927" s="10">
        <f t="shared" si="192"/>
        <v>387761525.82</v>
      </c>
      <c r="AC2927" s="10">
        <f t="shared" si="191"/>
        <v>423898308.37</v>
      </c>
      <c r="AD2927" s="10">
        <f t="shared" si="190"/>
        <v>-36136782.55</v>
      </c>
      <c r="AE2927" s="12">
        <f>C2927/(1+0.13)/VLOOKUP(A2927,[1]选股结果!$A$2:$AX$3002,3,FALSE)</f>
        <v>0.851746903497281</v>
      </c>
      <c r="AF2927" s="12">
        <f>(S2927/(1+0.1)+Z2927)/(VLOOKUP(A2927,[1]选股结果!$A$2:$AY$3002,51,FALSE))</f>
        <v>0.986841767038006</v>
      </c>
      <c r="AG2927" s="16"/>
      <c r="AH2927" s="12">
        <f>AD2927/VLOOKUP(A2927,[1]选股结果!$A$2:$AX$3002,35,FALSE)</f>
        <v>-1.25894413431696</v>
      </c>
      <c r="AI2927" s="10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S2927/(1+0.13)+Z2927)</f>
        <v>8610768.74424773</v>
      </c>
      <c r="AJ2927" s="10">
        <f t="shared" si="189"/>
        <v>-44747551.2942477</v>
      </c>
      <c r="AK2927" s="18">
        <f>AD2927-VLOOKUP(A2927,[2]选股结果!$A$2:$G$4900,7,FALSE)</f>
        <v>-36088487.31</v>
      </c>
    </row>
    <row r="2928" spans="1:37">
      <c r="A2928" s="5" t="s">
        <v>5889</v>
      </c>
      <c r="B2928" s="5" t="s">
        <v>5890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/>
      <c r="L2928" s="6">
        <v>0</v>
      </c>
      <c r="M2928" s="6">
        <v>0</v>
      </c>
      <c r="N2928" s="6"/>
      <c r="O2928" s="6">
        <v>0</v>
      </c>
      <c r="P2928" s="6">
        <v>74441140.65</v>
      </c>
      <c r="Q2928" s="6">
        <v>45038134.85</v>
      </c>
      <c r="R2928" s="6"/>
      <c r="S2928" s="6">
        <v>211766732.78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72892060.01</v>
      </c>
      <c r="AA2928" s="6">
        <v>41986301.75</v>
      </c>
      <c r="AB2928" s="10">
        <f t="shared" si="192"/>
        <v>624093328.02</v>
      </c>
      <c r="AC2928" s="10">
        <f t="shared" si="191"/>
        <v>401086235.19</v>
      </c>
      <c r="AD2928" s="10">
        <f t="shared" si="190"/>
        <v>223007092.83</v>
      </c>
      <c r="AE2928" s="12">
        <f>C2928/(1+0.13)/VLOOKUP(A2928,[1]选股结果!$A$2:$AX$3002,3,FALSE)</f>
        <v>0.470141483941195</v>
      </c>
      <c r="AF2928" s="12">
        <f>(S2928/(1+0.1)+Z2928)/(VLOOKUP(A2928,[1]选股结果!$A$2:$AY$3002,51,FALSE))</f>
        <v>0.348521840118918</v>
      </c>
      <c r="AG2928" s="16"/>
      <c r="AH2928" s="12">
        <f>AD2928/VLOOKUP(A2928,[1]选股结果!$A$2:$AX$3002,35,FALSE)</f>
        <v>0.750259808137861</v>
      </c>
      <c r="AI2928" s="10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S2928/(1+0.13)+Z2928)</f>
        <v>501226391.239115</v>
      </c>
      <c r="AJ2928" s="10">
        <f t="shared" si="189"/>
        <v>-278219298.409115</v>
      </c>
      <c r="AK2928" s="18">
        <f>AD2928-VLOOKUP(A2928,[2]选股结果!$A$2:$G$4900,7,FALSE)</f>
        <v>223007092.83</v>
      </c>
    </row>
    <row r="2929" spans="1:37">
      <c r="A2929" s="5" t="s">
        <v>5891</v>
      </c>
      <c r="B2929" s="5" t="s">
        <v>5892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/>
      <c r="L2929" s="6">
        <v>0</v>
      </c>
      <c r="M2929" s="6">
        <v>0</v>
      </c>
      <c r="N2929" s="6"/>
      <c r="O2929" s="6">
        <v>0</v>
      </c>
      <c r="P2929" s="6">
        <v>46946788.34</v>
      </c>
      <c r="Q2929" s="6">
        <v>41658426.42</v>
      </c>
      <c r="R2929" s="6"/>
      <c r="S2929" s="6">
        <v>911332992.5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113832231.64</v>
      </c>
      <c r="AA2929" s="6">
        <v>125989932.83</v>
      </c>
      <c r="AB2929" s="10">
        <f t="shared" si="192"/>
        <v>1209912677.51</v>
      </c>
      <c r="AC2929" s="10">
        <f t="shared" si="191"/>
        <v>1198101945.31</v>
      </c>
      <c r="AD2929" s="10">
        <f t="shared" si="190"/>
        <v>11810732.2</v>
      </c>
      <c r="AE2929" s="12">
        <f>C2929/(1+0.13)/VLOOKUP(A2929,[1]选股结果!$A$2:$AX$3002,3,FALSE)</f>
        <v>0.823013565457899</v>
      </c>
      <c r="AF2929" s="12">
        <f>(S2929/(1+0.1)+Z2929)/(VLOOKUP(A2929,[1]选股结果!$A$2:$AY$3002,51,FALSE))</f>
        <v>0.823311921960502</v>
      </c>
      <c r="AG2929" s="16"/>
      <c r="AH2929" s="12">
        <f>AD2929/VLOOKUP(A2929,[1]选股结果!$A$2:$AX$3002,35,FALSE)</f>
        <v>0.113572703464887</v>
      </c>
      <c r="AI2929" s="10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S2929/(1+0.13)+Z2929)</f>
        <v>224222455.036195</v>
      </c>
      <c r="AJ2929" s="10">
        <f t="shared" si="189"/>
        <v>-212411722.836195</v>
      </c>
      <c r="AK2929" s="18">
        <f>AD2929-VLOOKUP(A2929,[2]选股结果!$A$2:$G$4900,7,FALSE)</f>
        <v>11759333.95</v>
      </c>
    </row>
    <row r="2930" spans="1:37">
      <c r="A2930" s="5" t="s">
        <v>5893</v>
      </c>
      <c r="B2930" s="5" t="s">
        <v>5894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/>
      <c r="L2930" s="6">
        <v>0</v>
      </c>
      <c r="M2930" s="6">
        <v>0</v>
      </c>
      <c r="N2930" s="6"/>
      <c r="O2930" s="6">
        <v>0</v>
      </c>
      <c r="P2930" s="6">
        <v>698204887.72</v>
      </c>
      <c r="Q2930" s="6">
        <v>40091061.42</v>
      </c>
      <c r="R2930" s="6"/>
      <c r="S2930" s="6">
        <v>2798743676.92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670084468.69</v>
      </c>
      <c r="AA2930" s="6">
        <v>757474943.18</v>
      </c>
      <c r="AB2930" s="10">
        <f t="shared" si="192"/>
        <v>6305894443.68</v>
      </c>
      <c r="AC2930" s="10">
        <f t="shared" si="191"/>
        <v>4924507976.51</v>
      </c>
      <c r="AD2930" s="10">
        <f t="shared" si="190"/>
        <v>1381386467.17</v>
      </c>
      <c r="AE2930" s="12">
        <f>C2930/(1+0.13)/VLOOKUP(A2930,[1]选股结果!$A$2:$AX$3002,3,FALSE)</f>
        <v>0.997256631437381</v>
      </c>
      <c r="AF2930" s="12">
        <f>(S2930/(1+0.1)+Z2930)/(VLOOKUP(A2930,[1]选股结果!$A$2:$AY$3002,51,FALSE))</f>
        <v>0.73960391980181</v>
      </c>
      <c r="AG2930" s="16"/>
      <c r="AH2930" s="12">
        <f>AD2930/VLOOKUP(A2930,[1]选股结果!$A$2:$AX$3002,35,FALSE)</f>
        <v>1.40599475508608</v>
      </c>
      <c r="AI2930" s="10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S2930/(1+0.13)+Z2930)</f>
        <v>1199257038.03159</v>
      </c>
      <c r="AJ2930" s="10">
        <f t="shared" si="189"/>
        <v>182129429.138408</v>
      </c>
      <c r="AK2930" s="18">
        <f>AD2930-VLOOKUP(A2930,[2]选股结果!$A$2:$G$4900,7,FALSE)</f>
        <v>1382403169</v>
      </c>
    </row>
    <row r="2931" spans="1:37">
      <c r="A2931" s="5" t="s">
        <v>5895</v>
      </c>
      <c r="B2931" s="5" t="s">
        <v>5896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/>
      <c r="L2931" s="6">
        <v>0</v>
      </c>
      <c r="M2931" s="6">
        <v>0</v>
      </c>
      <c r="N2931" s="6"/>
      <c r="O2931" s="6">
        <v>0</v>
      </c>
      <c r="P2931" s="6">
        <v>215197410.32</v>
      </c>
      <c r="Q2931" s="6">
        <v>16629214.49</v>
      </c>
      <c r="R2931" s="6"/>
      <c r="S2931" s="6">
        <v>1813051576.57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122329514.81</v>
      </c>
      <c r="AA2931" s="6">
        <v>102282429.53</v>
      </c>
      <c r="AB2931" s="10">
        <f t="shared" si="192"/>
        <v>2243611882.35</v>
      </c>
      <c r="AC2931" s="10">
        <f t="shared" si="191"/>
        <v>2252860931.23</v>
      </c>
      <c r="AD2931" s="10">
        <f t="shared" si="190"/>
        <v>-9249048.88000011</v>
      </c>
      <c r="AE2931" s="12">
        <f>C2931/(1+0.13)/VLOOKUP(A2931,[1]选股结果!$A$2:$AX$3002,3,FALSE)</f>
        <v>0.933543252326995</v>
      </c>
      <c r="AF2931" s="12">
        <f>(S2931/(1+0.1)+Z2931)/(VLOOKUP(A2931,[1]选股结果!$A$2:$AY$3002,51,FALSE))</f>
        <v>0.892635738651195</v>
      </c>
      <c r="AG2931" s="16"/>
      <c r="AH2931" s="12">
        <f>AD2931/VLOOKUP(A2931,[1]选股结果!$A$2:$AX$3002,35,FALSE)</f>
        <v>-0.0874296090251516</v>
      </c>
      <c r="AI2931" s="10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S2931/(1+0.13)+Z2931)</f>
        <v>256717128.826638</v>
      </c>
      <c r="AJ2931" s="10">
        <f t="shared" si="189"/>
        <v>-265966177.706638</v>
      </c>
      <c r="AK2931" s="18">
        <f>AD2931-VLOOKUP(A2931,[2]选股结果!$A$2:$G$4900,7,FALSE)</f>
        <v>-9857496.38000011</v>
      </c>
    </row>
    <row r="2932" spans="1:37">
      <c r="A2932" s="5" t="s">
        <v>5897</v>
      </c>
      <c r="B2932" s="5" t="s">
        <v>5898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/>
      <c r="L2932" s="6">
        <v>0</v>
      </c>
      <c r="M2932" s="6">
        <v>0</v>
      </c>
      <c r="N2932" s="6"/>
      <c r="O2932" s="6">
        <v>0</v>
      </c>
      <c r="P2932" s="6">
        <v>158200811.9</v>
      </c>
      <c r="Q2932" s="6">
        <v>27527757.86</v>
      </c>
      <c r="R2932" s="6"/>
      <c r="S2932" s="6">
        <v>1170030484.15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330378249.53</v>
      </c>
      <c r="AA2932" s="6">
        <v>190896798.14</v>
      </c>
      <c r="AB2932" s="10">
        <f t="shared" si="192"/>
        <v>1698001490.14</v>
      </c>
      <c r="AC2932" s="10">
        <f t="shared" si="191"/>
        <v>1849506343.72</v>
      </c>
      <c r="AD2932" s="10">
        <f t="shared" si="190"/>
        <v>-151504853.58</v>
      </c>
      <c r="AE2932" s="12">
        <f>C2932/(1+0.13)/VLOOKUP(A2932,[1]选股结果!$A$2:$AX$3002,3,FALSE)</f>
        <v>0.460069295085013</v>
      </c>
      <c r="AF2932" s="12">
        <f>(S2932/(1+0.1)+Z2932)/(VLOOKUP(A2932,[1]选股结果!$A$2:$AY$3002,51,FALSE))</f>
        <v>0.539415687340639</v>
      </c>
      <c r="AG2932" s="16"/>
      <c r="AH2932" s="12">
        <f>AD2932/VLOOKUP(A2932,[1]选股结果!$A$2:$AX$3002,35,FALSE)</f>
        <v>-0.295345870806706</v>
      </c>
      <c r="AI2932" s="10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S2932/(1+0.13)+Z2932)</f>
        <v>1218552836.08761</v>
      </c>
      <c r="AJ2932" s="10">
        <f t="shared" si="189"/>
        <v>-1370057689.66761</v>
      </c>
      <c r="AK2932" s="18">
        <f>AD2932-VLOOKUP(A2932,[2]选股结果!$A$2:$G$4900,7,FALSE)</f>
        <v>-151056105.34</v>
      </c>
    </row>
    <row r="2933" spans="1:37">
      <c r="A2933" s="5" t="s">
        <v>5899</v>
      </c>
      <c r="B2933" s="5" t="s">
        <v>5900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/>
      <c r="L2933" s="6">
        <v>0</v>
      </c>
      <c r="M2933" s="6">
        <v>0</v>
      </c>
      <c r="N2933" s="6"/>
      <c r="O2933" s="6">
        <v>0</v>
      </c>
      <c r="P2933" s="6">
        <v>66423290.38</v>
      </c>
      <c r="Q2933" s="6">
        <v>14215975.09</v>
      </c>
      <c r="R2933" s="6"/>
      <c r="S2933" s="6">
        <v>1689304773.08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239635121.46</v>
      </c>
      <c r="AA2933" s="6">
        <v>63281571.61</v>
      </c>
      <c r="AB2933" s="10">
        <f t="shared" si="192"/>
        <v>2016829983.02</v>
      </c>
      <c r="AC2933" s="10">
        <f t="shared" si="191"/>
        <v>2058644756.53</v>
      </c>
      <c r="AD2933" s="10">
        <f t="shared" si="190"/>
        <v>-41814773.51</v>
      </c>
      <c r="AE2933" s="12">
        <f>C2933/(1+0.13)/VLOOKUP(A2933,[1]选股结果!$A$2:$AX$3002,3,FALSE)</f>
        <v>0.796344015454871</v>
      </c>
      <c r="AF2933" s="12">
        <f>(S2933/(1+0.1)+Z2933)/(VLOOKUP(A2933,[1]选股结果!$A$2:$AY$3002,51,FALSE))</f>
        <v>0.890097185473085</v>
      </c>
      <c r="AG2933" s="16"/>
      <c r="AH2933" s="12">
        <f>AD2933/VLOOKUP(A2933,[1]选股结果!$A$2:$AX$3002,35,FALSE)</f>
        <v>-0.196236670063094</v>
      </c>
      <c r="AI2933" s="10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S2933/(1+0.13)+Z2933)</f>
        <v>259981182.713009</v>
      </c>
      <c r="AJ2933" s="10">
        <f t="shared" si="189"/>
        <v>-301795956.223009</v>
      </c>
      <c r="AK2933" s="18">
        <f>AD2933-VLOOKUP(A2933,[2]选股结果!$A$2:$G$4900,7,FALSE)</f>
        <v>-42197519.43</v>
      </c>
    </row>
    <row r="2934" spans="1:37">
      <c r="A2934" s="5" t="s">
        <v>5901</v>
      </c>
      <c r="B2934" s="5" t="s">
        <v>5902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/>
      <c r="L2934" s="6">
        <v>0</v>
      </c>
      <c r="M2934" s="6">
        <v>0</v>
      </c>
      <c r="N2934" s="6"/>
      <c r="O2934" s="6">
        <v>0</v>
      </c>
      <c r="P2934" s="6">
        <v>74775317.87</v>
      </c>
      <c r="Q2934" s="6">
        <v>5778198.93</v>
      </c>
      <c r="R2934" s="6"/>
      <c r="S2934" s="6">
        <v>108690979.92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36482853.86</v>
      </c>
      <c r="AA2934" s="6">
        <v>51794372.86</v>
      </c>
      <c r="AB2934" s="10">
        <f t="shared" si="192"/>
        <v>439204130.38</v>
      </c>
      <c r="AC2934" s="10">
        <f t="shared" si="191"/>
        <v>271743524.51</v>
      </c>
      <c r="AD2934" s="10">
        <f t="shared" si="190"/>
        <v>167460605.87</v>
      </c>
      <c r="AE2934" s="12">
        <f>C2934/(1+0.13)/VLOOKUP(A2934,[1]选股结果!$A$2:$AX$3002,3,FALSE)</f>
        <v>0.445785216470917</v>
      </c>
      <c r="AF2934" s="12">
        <f>(S2934/(1+0.1)+Z2934)/(VLOOKUP(A2934,[1]选股结果!$A$2:$AY$3002,51,FALSE))</f>
        <v>0.197786191954518</v>
      </c>
      <c r="AG2934" s="16"/>
      <c r="AH2934" s="12">
        <f>AD2934/VLOOKUP(A2934,[1]选股结果!$A$2:$AX$3002,35,FALSE)</f>
        <v>1.21190607752212</v>
      </c>
      <c r="AI2934" s="10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S2934/(1+0.13)+Z2934)</f>
        <v>551366236.036195</v>
      </c>
      <c r="AJ2934" s="10">
        <f t="shared" si="189"/>
        <v>-383905630.166195</v>
      </c>
      <c r="AK2934" s="18">
        <f>AD2934-VLOOKUP(A2934,[2]选股结果!$A$2:$G$4900,7,FALSE)</f>
        <v>167243121.18</v>
      </c>
    </row>
    <row r="2935" spans="1:37">
      <c r="A2935" s="5" t="s">
        <v>5903</v>
      </c>
      <c r="B2935" s="5" t="s">
        <v>5904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/>
      <c r="L2935" s="6">
        <v>0</v>
      </c>
      <c r="M2935" s="6">
        <v>0</v>
      </c>
      <c r="N2935" s="6"/>
      <c r="O2935" s="6">
        <v>0</v>
      </c>
      <c r="P2935" s="6">
        <v>35427804.39</v>
      </c>
      <c r="Q2935" s="6">
        <v>28463970.83</v>
      </c>
      <c r="R2935" s="6"/>
      <c r="S2935" s="6">
        <v>1421984820.15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163700721.8</v>
      </c>
      <c r="AA2935" s="6">
        <v>54561378.8</v>
      </c>
      <c r="AB2935" s="10">
        <f t="shared" si="192"/>
        <v>1715681540.54</v>
      </c>
      <c r="AC2935" s="10">
        <f t="shared" si="191"/>
        <v>1675674725.14</v>
      </c>
      <c r="AD2935" s="10">
        <f t="shared" si="190"/>
        <v>40006815.3999999</v>
      </c>
      <c r="AE2935" s="12">
        <f>C2935/(1+0.13)/VLOOKUP(A2935,[1]选股结果!$A$2:$AX$3002,3,FALSE)</f>
        <v>0.95655466714825</v>
      </c>
      <c r="AF2935" s="12">
        <f>(S2935/(1+0.1)+Z2935)/(VLOOKUP(A2935,[1]选股结果!$A$2:$AY$3002,51,FALSE))</f>
        <v>0.982475734303934</v>
      </c>
      <c r="AG2935" s="16"/>
      <c r="AH2935" s="12">
        <f>AD2935/VLOOKUP(A2935,[1]选股结果!$A$2:$AX$3002,35,FALSE)</f>
        <v>0.597725496393794</v>
      </c>
      <c r="AI2935" s="10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S2935/(1+0.13)+Z2935)</f>
        <v>60297658.4495573</v>
      </c>
      <c r="AJ2935" s="10">
        <f t="shared" si="189"/>
        <v>-20290843.0495574</v>
      </c>
      <c r="AK2935" s="18">
        <f>AD2935-VLOOKUP(A2935,[2]选股结果!$A$2:$G$4900,7,FALSE)</f>
        <v>39996043.3299999</v>
      </c>
    </row>
    <row r="2936" spans="1:37">
      <c r="A2936" s="5" t="s">
        <v>5905</v>
      </c>
      <c r="B2936" s="5" t="s">
        <v>5906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/>
      <c r="L2936" s="6">
        <v>0</v>
      </c>
      <c r="M2936" s="6">
        <v>0</v>
      </c>
      <c r="N2936" s="6"/>
      <c r="O2936" s="6">
        <v>0</v>
      </c>
      <c r="P2936" s="6">
        <v>32351337.01</v>
      </c>
      <c r="Q2936" s="6">
        <v>63079235.61</v>
      </c>
      <c r="R2936" s="6"/>
      <c r="S2936" s="6">
        <v>518725853.94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244971751.61</v>
      </c>
      <c r="AA2936" s="6">
        <v>190717088.56</v>
      </c>
      <c r="AB2936" s="10">
        <f t="shared" si="192"/>
        <v>1127137055.58</v>
      </c>
      <c r="AC2936" s="10">
        <f t="shared" si="191"/>
        <v>986766031.12</v>
      </c>
      <c r="AD2936" s="10">
        <f t="shared" si="190"/>
        <v>140371024.46</v>
      </c>
      <c r="AE2936" s="12">
        <f>C2936/(1+0.13)/VLOOKUP(A2936,[1]选股结果!$A$2:$AX$3002,3,FALSE)</f>
        <v>0.669758537122196</v>
      </c>
      <c r="AF2936" s="12">
        <f>(S2936/(1+0.1)+Z2936)/(VLOOKUP(A2936,[1]选股结果!$A$2:$AY$3002,51,FALSE))</f>
        <v>0.62774978856473</v>
      </c>
      <c r="AG2936" s="16"/>
      <c r="AH2936" s="12">
        <f>AD2936/VLOOKUP(A2936,[1]选股结果!$A$2:$AX$3002,35,FALSE)</f>
        <v>0.567105312937846</v>
      </c>
      <c r="AI2936" s="10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S2936/(1+0.13)+Z2936)</f>
        <v>437421991.894513</v>
      </c>
      <c r="AJ2936" s="10">
        <f t="shared" si="189"/>
        <v>-297050967.434513</v>
      </c>
      <c r="AK2936" s="18">
        <f>AD2936-VLOOKUP(A2936,[2]选股结果!$A$2:$G$4900,7,FALSE)</f>
        <v>140480644.93</v>
      </c>
    </row>
    <row r="2937" spans="1:37">
      <c r="A2937" s="5" t="s">
        <v>5907</v>
      </c>
      <c r="B2937" s="5" t="s">
        <v>5908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/>
      <c r="L2937" s="6">
        <v>0</v>
      </c>
      <c r="M2937" s="6">
        <v>0</v>
      </c>
      <c r="N2937" s="6"/>
      <c r="O2937" s="6">
        <v>0</v>
      </c>
      <c r="P2937" s="6">
        <v>46677351.92</v>
      </c>
      <c r="Q2937" s="6">
        <v>7854491.41</v>
      </c>
      <c r="R2937" s="6"/>
      <c r="S2937" s="6">
        <v>309979387.24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16268171.91</v>
      </c>
      <c r="AA2937" s="6">
        <v>9312049.77</v>
      </c>
      <c r="AB2937" s="10">
        <f t="shared" si="192"/>
        <v>454450795.11</v>
      </c>
      <c r="AC2937" s="10">
        <f t="shared" si="191"/>
        <v>382236960.84</v>
      </c>
      <c r="AD2937" s="10">
        <f t="shared" si="190"/>
        <v>72213834.27</v>
      </c>
      <c r="AE2937" s="12">
        <f>C2937/(1+0.13)/VLOOKUP(A2937,[1]选股结果!$A$2:$AX$3002,3,FALSE)</f>
        <v>0.778092596940249</v>
      </c>
      <c r="AF2937" s="12">
        <f>(S2937/(1+0.1)+Z2937)/(VLOOKUP(A2937,[1]选股结果!$A$2:$AY$3002,51,FALSE))</f>
        <v>0.763700191019289</v>
      </c>
      <c r="AG2937" s="16"/>
      <c r="AH2937" s="12">
        <f>AD2937/VLOOKUP(A2937,[1]选股结果!$A$2:$AX$3002,35,FALSE)</f>
        <v>0.881476625645722</v>
      </c>
      <c r="AI2937" s="10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S2937/(1+0.13)+Z2937)</f>
        <v>99707802.6546902</v>
      </c>
      <c r="AJ2937" s="10">
        <f t="shared" si="189"/>
        <v>-27493968.3846902</v>
      </c>
      <c r="AK2937" s="18">
        <f>AD2937-VLOOKUP(A2937,[2]选股结果!$A$2:$G$4900,7,FALSE)</f>
        <v>73286429.64</v>
      </c>
    </row>
    <row r="2938" spans="1:37">
      <c r="A2938" s="5" t="s">
        <v>5909</v>
      </c>
      <c r="B2938" s="5" t="s">
        <v>5910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/>
      <c r="L2938" s="6">
        <v>0</v>
      </c>
      <c r="M2938" s="6">
        <v>0</v>
      </c>
      <c r="N2938" s="6"/>
      <c r="O2938" s="6">
        <v>0</v>
      </c>
      <c r="P2938" s="6">
        <v>33807177.02</v>
      </c>
      <c r="Q2938" s="6">
        <v>56422066.82</v>
      </c>
      <c r="R2938" s="6"/>
      <c r="S2938" s="6">
        <v>1094825607.33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79694730.42</v>
      </c>
      <c r="AA2938" s="6">
        <v>68577718.48</v>
      </c>
      <c r="AB2938" s="10">
        <f t="shared" si="192"/>
        <v>1197087038.11</v>
      </c>
      <c r="AC2938" s="10">
        <f t="shared" si="191"/>
        <v>1276905233.25</v>
      </c>
      <c r="AD2938" s="10">
        <f t="shared" si="190"/>
        <v>-79818195.1400001</v>
      </c>
      <c r="AE2938" s="12">
        <f>C2938/(1+0.13)/VLOOKUP(A2938,[1]选股结果!$A$2:$AX$3002,3,FALSE)</f>
        <v>0.933400145768315</v>
      </c>
      <c r="AF2938" s="12">
        <f>(S2938/(1+0.1)+Z2938)/(VLOOKUP(A2938,[1]选股结果!$A$2:$AY$3002,51,FALSE))</f>
        <v>1.07099211666657</v>
      </c>
      <c r="AG2938" s="16"/>
      <c r="AH2938" s="12">
        <f>AD2938/VLOOKUP(A2938,[1]选股结果!$A$2:$AX$3002,35,FALSE)</f>
        <v>-1.28453508671644</v>
      </c>
      <c r="AI2938" s="10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S2938/(1+0.13)+Z2938)</f>
        <v>-44833382.6761063</v>
      </c>
      <c r="AJ2938" s="10">
        <f t="shared" si="189"/>
        <v>-34984812.4638938</v>
      </c>
      <c r="AK2938" s="18">
        <f>AD2938-VLOOKUP(A2938,[2]选股结果!$A$2:$G$4900,7,FALSE)</f>
        <v>-79833840.9300001</v>
      </c>
    </row>
    <row r="2939" spans="1:37">
      <c r="A2939" s="5" t="s">
        <v>5911</v>
      </c>
      <c r="B2939" s="5" t="s">
        <v>5912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/>
      <c r="L2939" s="6">
        <v>0</v>
      </c>
      <c r="M2939" s="6">
        <v>0</v>
      </c>
      <c r="N2939" s="6"/>
      <c r="O2939" s="6">
        <v>0</v>
      </c>
      <c r="P2939" s="6">
        <v>293541154.62</v>
      </c>
      <c r="Q2939" s="6">
        <v>109926013.39</v>
      </c>
      <c r="R2939" s="6"/>
      <c r="S2939" s="6">
        <v>4466464679.58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568204446.02</v>
      </c>
      <c r="AA2939" s="6">
        <v>746190485.31</v>
      </c>
      <c r="AB2939" s="10">
        <f t="shared" si="192"/>
        <v>3926392545.73</v>
      </c>
      <c r="AC2939" s="10">
        <f t="shared" si="191"/>
        <v>6074400765.53</v>
      </c>
      <c r="AD2939" s="10">
        <f t="shared" si="190"/>
        <v>-2148008219.8</v>
      </c>
      <c r="AE2939" s="12">
        <f>C2939/(1+0.13)/VLOOKUP(A2939,[1]选股结果!$A$2:$AX$3002,3,FALSE)</f>
        <v>0.530954907036653</v>
      </c>
      <c r="AF2939" s="12">
        <f>(S2939/(1+0.1)+Z2939)/(VLOOKUP(A2939,[1]选股结果!$A$2:$AY$3002,51,FALSE))</f>
        <v>0.814652504677817</v>
      </c>
      <c r="AG2939" s="16"/>
      <c r="AH2939" s="12">
        <f>AD2939/VLOOKUP(A2939,[1]选股结果!$A$2:$AX$3002,35,FALSE)</f>
        <v>-4.58439083019985</v>
      </c>
      <c r="AI2939" s="10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S2939/(1+0.13)+Z2939)</f>
        <v>1160891272.43221</v>
      </c>
      <c r="AJ2939" s="10">
        <f t="shared" si="189"/>
        <v>-3308899492.23221</v>
      </c>
      <c r="AK2939" s="18">
        <f>AD2939-VLOOKUP(A2939,[2]选股结果!$A$2:$G$4900,7,FALSE)</f>
        <v>-2147335051.42</v>
      </c>
    </row>
    <row r="2940" spans="1:37">
      <c r="A2940" s="5" t="s">
        <v>5913</v>
      </c>
      <c r="B2940" s="5" t="s">
        <v>5914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/>
      <c r="L2940" s="6">
        <v>0</v>
      </c>
      <c r="M2940" s="6">
        <v>0</v>
      </c>
      <c r="N2940" s="6"/>
      <c r="O2940" s="6">
        <v>0</v>
      </c>
      <c r="P2940" s="6">
        <v>47145812.46</v>
      </c>
      <c r="Q2940" s="6">
        <v>105695480.28</v>
      </c>
      <c r="R2940" s="6"/>
      <c r="S2940" s="6">
        <v>449112188.97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63360555.27</v>
      </c>
      <c r="AA2940" s="6">
        <v>141270722.36</v>
      </c>
      <c r="AB2940" s="10">
        <f t="shared" si="192"/>
        <v>755530997.4</v>
      </c>
      <c r="AC2940" s="10">
        <f t="shared" si="191"/>
        <v>700889279.06</v>
      </c>
      <c r="AD2940" s="10">
        <f t="shared" si="190"/>
        <v>54641718.3399999</v>
      </c>
      <c r="AE2940" s="12">
        <f>C2940/(1+0.13)/VLOOKUP(A2940,[1]选股结果!$A$2:$AX$3002,3,FALSE)</f>
        <v>0.977593128503304</v>
      </c>
      <c r="AF2940" s="12">
        <f>(S2940/(1+0.1)+Z2940)/(VLOOKUP(A2940,[1]选股结果!$A$2:$AY$3002,51,FALSE))</f>
        <v>0.915763845654172</v>
      </c>
      <c r="AG2940" s="16"/>
      <c r="AH2940" s="12">
        <f>AD2940/VLOOKUP(A2940,[1]选股结果!$A$2:$AX$3002,35,FALSE)</f>
        <v>0.826514077774031</v>
      </c>
      <c r="AI2940" s="10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S2940/(1+0.13)+Z2940)</f>
        <v>54223402.6523009</v>
      </c>
      <c r="AJ2940" s="10">
        <f t="shared" si="189"/>
        <v>418315.68769902</v>
      </c>
      <c r="AK2940" s="18">
        <f>AD2940-VLOOKUP(A2940,[2]选股结果!$A$2:$G$4900,7,FALSE)</f>
        <v>54605998.8099999</v>
      </c>
    </row>
    <row r="2941" spans="1:37">
      <c r="A2941" s="5" t="s">
        <v>5915</v>
      </c>
      <c r="B2941" s="5" t="s">
        <v>5916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/>
      <c r="L2941" s="6">
        <v>0</v>
      </c>
      <c r="M2941" s="6">
        <v>0</v>
      </c>
      <c r="N2941" s="6"/>
      <c r="O2941" s="6">
        <v>0</v>
      </c>
      <c r="P2941" s="6">
        <v>325956659.54</v>
      </c>
      <c r="Q2941" s="6">
        <v>276416909.72</v>
      </c>
      <c r="R2941" s="6"/>
      <c r="S2941" s="6">
        <v>7298031829.17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195504198.95</v>
      </c>
      <c r="AA2941" s="6">
        <v>381820671.6</v>
      </c>
      <c r="AB2941" s="10">
        <f t="shared" si="192"/>
        <v>8315059672.03</v>
      </c>
      <c r="AC2941" s="10">
        <f t="shared" si="191"/>
        <v>8201313359.26</v>
      </c>
      <c r="AD2941" s="10">
        <f t="shared" si="190"/>
        <v>113746312.77</v>
      </c>
      <c r="AE2941" s="12">
        <f>C2941/(1+0.13)/VLOOKUP(A2941,[1]选股结果!$A$2:$AX$3002,3,FALSE)</f>
        <v>0.9798873773134</v>
      </c>
      <c r="AF2941" s="12">
        <f>(S2941/(1+0.1)+Z2941)/(VLOOKUP(A2941,[1]选股结果!$A$2:$AY$3002,51,FALSE))</f>
        <v>0.996311801225784</v>
      </c>
      <c r="AG2941" s="16"/>
      <c r="AH2941" s="12">
        <f>AD2941/VLOOKUP(A2941,[1]选股结果!$A$2:$AX$3002,35,FALSE)</f>
        <v>0.434652515893851</v>
      </c>
      <c r="AI2941" s="10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S2941/(1+0.13)+Z2941)</f>
        <v>201423082.776902</v>
      </c>
      <c r="AJ2941" s="10">
        <f t="shared" si="189"/>
        <v>-87676770.0069017</v>
      </c>
      <c r="AK2941" s="18">
        <f>AD2941-VLOOKUP(A2941,[2]选股结果!$A$2:$G$4900,7,FALSE)</f>
        <v>113783462.13</v>
      </c>
    </row>
    <row r="2942" spans="1:37">
      <c r="A2942" s="5" t="s">
        <v>5917</v>
      </c>
      <c r="B2942" s="5" t="s">
        <v>5918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/>
      <c r="L2942" s="6">
        <v>2683684110</v>
      </c>
      <c r="M2942" s="6">
        <v>30111855559.01</v>
      </c>
      <c r="N2942" s="6"/>
      <c r="O2942" s="6">
        <v>2562547447.78</v>
      </c>
      <c r="P2942" s="6">
        <v>2910080545.12</v>
      </c>
      <c r="Q2942" s="6">
        <v>3526213828.27</v>
      </c>
      <c r="R2942" s="6"/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4197588474.54</v>
      </c>
      <c r="Y2942" s="6">
        <v>0</v>
      </c>
      <c r="Z2942" s="6">
        <v>5562433818.66</v>
      </c>
      <c r="AA2942" s="6">
        <v>7112036600.23</v>
      </c>
      <c r="AB2942" s="10">
        <f t="shared" si="192"/>
        <v>57966866275.07</v>
      </c>
      <c r="AC2942" s="10">
        <f t="shared" si="191"/>
        <v>19782139438.55</v>
      </c>
      <c r="AD2942" s="10">
        <f t="shared" si="190"/>
        <v>38184726836.52</v>
      </c>
      <c r="AE2942" s="12">
        <f>C2942/(1+0.13)/VLOOKUP(A2942,[1]选股结果!$A$2:$AX$3002,3,FALSE)</f>
        <v>0</v>
      </c>
      <c r="AF2942" s="12">
        <f>(S2942/(1+0.1)+Z2942)/(VLOOKUP(A2942,[1]选股结果!$A$2:$AY$3002,51,FALSE))</f>
        <v>42.1110622460097</v>
      </c>
      <c r="AG2942" s="16"/>
      <c r="AH2942" s="12">
        <f>AD2942/VLOOKUP(A2942,[1]选股结果!$A$2:$AX$3002,35,FALSE)</f>
        <v>1.23942967180958</v>
      </c>
      <c r="AI2942" s="10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S2942/(1+0.13)+Z2942)</f>
        <v>-5430344207.95</v>
      </c>
      <c r="AJ2942" s="10">
        <f t="shared" si="189"/>
        <v>43615071044.47</v>
      </c>
      <c r="AK2942" s="18">
        <f>AD2942-VLOOKUP(A2942,[2]选股结果!$A$2:$G$4900,7,FALSE)</f>
        <v>38186793659.78</v>
      </c>
    </row>
    <row r="2943" spans="1:37">
      <c r="A2943" s="5" t="s">
        <v>5919</v>
      </c>
      <c r="B2943" s="5" t="s">
        <v>5920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/>
      <c r="L2943" s="6">
        <v>0</v>
      </c>
      <c r="M2943" s="6">
        <v>0</v>
      </c>
      <c r="N2943" s="6"/>
      <c r="O2943" s="6">
        <v>0</v>
      </c>
      <c r="P2943" s="6">
        <v>221195178.48</v>
      </c>
      <c r="Q2943" s="6">
        <v>756788287.81</v>
      </c>
      <c r="R2943" s="6"/>
      <c r="S2943" s="6">
        <v>0</v>
      </c>
      <c r="T2943" s="6">
        <v>0</v>
      </c>
      <c r="U2943" s="6">
        <v>0</v>
      </c>
      <c r="V2943" s="6">
        <v>27419619314.07</v>
      </c>
      <c r="W2943" s="6">
        <v>0</v>
      </c>
      <c r="X2943" s="6">
        <v>2805122667.77</v>
      </c>
      <c r="Y2943" s="6">
        <v>29912694.08</v>
      </c>
      <c r="Z2943" s="6">
        <v>532714037.46</v>
      </c>
      <c r="AA2943" s="6">
        <v>1197262165.09</v>
      </c>
      <c r="AB2943" s="10">
        <f t="shared" si="192"/>
        <v>30020537910.3</v>
      </c>
      <c r="AC2943" s="10">
        <f t="shared" si="191"/>
        <v>32205826056.95</v>
      </c>
      <c r="AD2943" s="10">
        <f t="shared" si="190"/>
        <v>-2185288146.65</v>
      </c>
      <c r="AE2943" s="12">
        <f>C2943/(1+0.13)/VLOOKUP(A2943,[1]选股结果!$A$2:$AX$3002,3,FALSE)</f>
        <v>0</v>
      </c>
      <c r="AF2943" s="12">
        <f>(S2943/(1+0.1)+Z2943)/(VLOOKUP(A2943,[1]选股结果!$A$2:$AY$3002,51,FALSE))</f>
        <v>10.5556464182695</v>
      </c>
      <c r="AG2943" s="16"/>
      <c r="AH2943" s="12">
        <f>AD2943/VLOOKUP(A2943,[1]选股结果!$A$2:$AX$3002,35,FALSE)</f>
        <v>-0.0510848490773411</v>
      </c>
      <c r="AI2943" s="10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S2943/(1+0.13)+Z2943)</f>
        <v>-482246826.23</v>
      </c>
      <c r="AJ2943" s="10">
        <f t="shared" si="189"/>
        <v>-1703041320.42</v>
      </c>
      <c r="AK2943" s="18">
        <f>AD2943-VLOOKUP(A2943,[2]选股结果!$A$2:$G$4900,7,FALSE)</f>
        <v>-2185376164.29</v>
      </c>
    </row>
    <row r="2944" spans="1:37">
      <c r="A2944" s="5" t="s">
        <v>5921</v>
      </c>
      <c r="B2944" s="5" t="s">
        <v>5922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/>
      <c r="L2944" s="6">
        <v>0</v>
      </c>
      <c r="M2944" s="6">
        <v>630953835.47</v>
      </c>
      <c r="N2944" s="6"/>
      <c r="O2944" s="6">
        <v>0</v>
      </c>
      <c r="P2944" s="6">
        <v>178508984.77</v>
      </c>
      <c r="Q2944" s="6">
        <v>106725754.51</v>
      </c>
      <c r="R2944" s="6"/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328973254.71</v>
      </c>
      <c r="Y2944" s="6">
        <v>0</v>
      </c>
      <c r="Z2944" s="6">
        <v>558703556.82</v>
      </c>
      <c r="AA2944" s="6">
        <v>449492200.48</v>
      </c>
      <c r="AB2944" s="10">
        <f t="shared" si="192"/>
        <v>1949661522.33</v>
      </c>
      <c r="AC2944" s="10">
        <f t="shared" si="191"/>
        <v>1515677996.78</v>
      </c>
      <c r="AD2944" s="10">
        <f t="shared" si="190"/>
        <v>433983525.55</v>
      </c>
      <c r="AE2944" s="12">
        <f>C2944/(1+0.13)/VLOOKUP(A2944,[1]选股结果!$A$2:$AX$3002,3,FALSE)</f>
        <v>0</v>
      </c>
      <c r="AF2944" s="12">
        <f>(S2944/(1+0.1)+Z2944)/(VLOOKUP(A2944,[1]选股结果!$A$2:$AY$3002,51,FALSE))</f>
        <v>80.1006609608693</v>
      </c>
      <c r="AG2944" s="16"/>
      <c r="AH2944" s="12">
        <f>AD2944/VLOOKUP(A2944,[1]选股结果!$A$2:$AX$3002,35,FALSE)</f>
        <v>0.301771255218189</v>
      </c>
      <c r="AI2944" s="10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S2944/(1+0.13)+Z2944)</f>
        <v>-551728538.76</v>
      </c>
      <c r="AJ2944" s="10">
        <f t="shared" si="189"/>
        <v>985712064.31</v>
      </c>
      <c r="AK2944" s="18">
        <f>AD2944-VLOOKUP(A2944,[2]选股结果!$A$2:$G$4900,7,FALSE)</f>
        <v>434007018.52</v>
      </c>
    </row>
    <row r="2945" spans="1:37">
      <c r="A2945" s="5" t="s">
        <v>5923</v>
      </c>
      <c r="B2945" s="5" t="s">
        <v>5924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/>
      <c r="L2945" s="6">
        <v>0</v>
      </c>
      <c r="M2945" s="6">
        <v>0</v>
      </c>
      <c r="N2945" s="6"/>
      <c r="O2945" s="6">
        <v>3543369915.33</v>
      </c>
      <c r="P2945" s="6">
        <v>434438444.58</v>
      </c>
      <c r="Q2945" s="6">
        <v>1482452159.4</v>
      </c>
      <c r="R2945" s="6"/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656079833.22</v>
      </c>
      <c r="Y2945" s="6">
        <v>0</v>
      </c>
      <c r="Z2945" s="6">
        <v>1129107701.35</v>
      </c>
      <c r="AA2945" s="6">
        <v>2299298487.06</v>
      </c>
      <c r="AB2945" s="10">
        <f t="shared" si="192"/>
        <v>7807565208.68</v>
      </c>
      <c r="AC2945" s="10">
        <f t="shared" si="191"/>
        <v>4518924466.21</v>
      </c>
      <c r="AD2945" s="10">
        <f t="shared" si="190"/>
        <v>3288640742.47</v>
      </c>
      <c r="AE2945" s="12">
        <f>C2945/(1+0.13)/VLOOKUP(A2945,[1]选股结果!$A$2:$AX$3002,3,FALSE)</f>
        <v>0</v>
      </c>
      <c r="AF2945" s="12">
        <f>(S2945/(1+0.1)+Z2945)/(VLOOKUP(A2945,[1]选股结果!$A$2:$AY$3002,51,FALSE))</f>
        <v>50.5236466565137</v>
      </c>
      <c r="AG2945" s="16"/>
      <c r="AH2945" s="12">
        <f>AD2945/VLOOKUP(A2945,[1]选股结果!$A$2:$AX$3002,35,FALSE)</f>
        <v>0.688099544561985</v>
      </c>
      <c r="AI2945" s="10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S2945/(1+0.13)+Z2945)</f>
        <v>-1106759597.52</v>
      </c>
      <c r="AJ2945" s="10">
        <f t="shared" si="189"/>
        <v>4395400339.99</v>
      </c>
      <c r="AK2945" s="18">
        <f>AD2945-VLOOKUP(A2945,[2]选股结果!$A$2:$G$4900,7,FALSE)</f>
        <v>3288862595.59</v>
      </c>
    </row>
    <row r="2946" spans="1:37">
      <c r="A2946" s="5" t="s">
        <v>5925</v>
      </c>
      <c r="B2946" s="5" t="s">
        <v>5926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/>
      <c r="L2946" s="6">
        <v>830000000</v>
      </c>
      <c r="M2946" s="6">
        <v>5101353894.47</v>
      </c>
      <c r="N2946" s="6"/>
      <c r="O2946" s="6">
        <v>10663493336.67</v>
      </c>
      <c r="P2946" s="6">
        <v>1438967505.7</v>
      </c>
      <c r="Q2946" s="6">
        <v>597233442.24</v>
      </c>
      <c r="R2946" s="6"/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1222500367.5</v>
      </c>
      <c r="Y2946" s="6">
        <v>0</v>
      </c>
      <c r="Z2946" s="6">
        <v>2383789032.13</v>
      </c>
      <c r="AA2946" s="6">
        <v>4555373979.43</v>
      </c>
      <c r="AB2946" s="10">
        <f t="shared" si="192"/>
        <v>24343475573.27</v>
      </c>
      <c r="AC2946" s="10">
        <f t="shared" si="191"/>
        <v>9600630884.76</v>
      </c>
      <c r="AD2946" s="10">
        <f t="shared" si="190"/>
        <v>14742844688.51</v>
      </c>
      <c r="AE2946" s="12">
        <f>C2946/(1+0.13)/VLOOKUP(A2946,[1]选股结果!$A$2:$AX$3002,3,FALSE)</f>
        <v>0</v>
      </c>
      <c r="AF2946" s="12">
        <f>(S2946/(1+0.1)+Z2946)/(VLOOKUP(A2946,[1]选股结果!$A$2:$AY$3002,51,FALSE))</f>
        <v>52.0971788890945</v>
      </c>
      <c r="AG2946" s="16"/>
      <c r="AH2946" s="12">
        <f>AD2946/VLOOKUP(A2946,[1]选股结果!$A$2:$AX$3002,35,FALSE)</f>
        <v>2.05615059112767</v>
      </c>
      <c r="AI2946" s="10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S2946/(1+0.13)+Z2946)</f>
        <v>-2338032446.4</v>
      </c>
      <c r="AJ2946" s="10">
        <f t="shared" si="189"/>
        <v>17080877134.91</v>
      </c>
      <c r="AK2946" s="18">
        <f>AD2946-VLOOKUP(A2946,[2]选股结果!$A$2:$G$4900,7,FALSE)</f>
        <v>14743291359.95</v>
      </c>
    </row>
    <row r="2947" spans="1:37">
      <c r="A2947" s="5" t="s">
        <v>5927</v>
      </c>
      <c r="B2947" s="5" t="s">
        <v>5928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/>
      <c r="L2947" s="6">
        <v>880625117</v>
      </c>
      <c r="M2947" s="6">
        <v>7324970548</v>
      </c>
      <c r="N2947" s="6"/>
      <c r="O2947" s="6">
        <v>3057828222</v>
      </c>
      <c r="P2947" s="6">
        <v>230558680</v>
      </c>
      <c r="Q2947" s="6">
        <v>3010601535</v>
      </c>
      <c r="R2947" s="6"/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731028626</v>
      </c>
      <c r="Y2947" s="6">
        <v>0</v>
      </c>
      <c r="Z2947" s="6">
        <v>1033602644</v>
      </c>
      <c r="AA2947" s="6">
        <v>1858309362</v>
      </c>
      <c r="AB2947" s="10">
        <f t="shared" si="192"/>
        <v>17304158809</v>
      </c>
      <c r="AC2947" s="10">
        <f t="shared" si="191"/>
        <v>3853499312</v>
      </c>
      <c r="AD2947" s="10">
        <f t="shared" si="190"/>
        <v>13450659497</v>
      </c>
      <c r="AE2947" s="12">
        <f>C2947/(1+0.13)/VLOOKUP(A2947,[1]选股结果!$A$2:$AX$3002,3,FALSE)</f>
        <v>0</v>
      </c>
      <c r="AF2947" s="12">
        <f>(S2947/(1+0.1)+Z2947)/(VLOOKUP(A2947,[1]选股结果!$A$2:$AY$3002,51,FALSE))</f>
        <v>59.9740970123797</v>
      </c>
      <c r="AG2947" s="16"/>
      <c r="AH2947" s="12">
        <f>AD2947/VLOOKUP(A2947,[1]选股结果!$A$2:$AX$3002,35,FALSE)</f>
        <v>3.47017341545672</v>
      </c>
      <c r="AI2947" s="10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S2947/(1+0.13)+Z2947)</f>
        <v>-1016368493</v>
      </c>
      <c r="AJ2947" s="10">
        <f t="shared" ref="AJ2947:AJ3005" si="193">AD2947-AI2947</f>
        <v>14467027990</v>
      </c>
      <c r="AK2947" s="18">
        <f>AD2947-VLOOKUP(A2947,[2]选股结果!$A$2:$G$4900,7,FALSE)</f>
        <v>13450056509</v>
      </c>
    </row>
    <row r="2948" spans="1:37">
      <c r="A2948" s="5" t="s">
        <v>5929</v>
      </c>
      <c r="B2948" s="5" t="s">
        <v>5930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/>
      <c r="L2948" s="6">
        <v>0</v>
      </c>
      <c r="M2948" s="6">
        <v>0</v>
      </c>
      <c r="N2948" s="6"/>
      <c r="O2948" s="6">
        <v>0</v>
      </c>
      <c r="P2948" s="6">
        <v>18147000000</v>
      </c>
      <c r="Q2948" s="6">
        <v>38679000000</v>
      </c>
      <c r="R2948" s="6"/>
      <c r="S2948" s="6">
        <v>0</v>
      </c>
      <c r="T2948" s="6">
        <v>341294000000</v>
      </c>
      <c r="U2948" s="6">
        <v>0</v>
      </c>
      <c r="V2948" s="6">
        <v>0</v>
      </c>
      <c r="W2948" s="6">
        <v>0</v>
      </c>
      <c r="X2948" s="6">
        <v>50850000000</v>
      </c>
      <c r="Y2948" s="6">
        <v>0</v>
      </c>
      <c r="Z2948" s="6">
        <v>16350000000</v>
      </c>
      <c r="AA2948" s="6">
        <v>28977000000</v>
      </c>
      <c r="AB2948" s="10">
        <f t="shared" si="192"/>
        <v>385682000000</v>
      </c>
      <c r="AC2948" s="10">
        <f t="shared" si="191"/>
        <v>455618000000</v>
      </c>
      <c r="AD2948" s="10">
        <f t="shared" si="190"/>
        <v>-69936000000</v>
      </c>
      <c r="AE2948" s="12">
        <f>C2948/(1+0.13)/VLOOKUP(A2948,[1]选股结果!$A$2:$AX$3002,3,FALSE)</f>
        <v>0</v>
      </c>
      <c r="AF2948" s="12">
        <f>(S2948/(1+0.1)+Z2948)/(VLOOKUP(A2948,[1]选股结果!$A$2:$AY$3002,51,FALSE))</f>
        <v>13.3034987794955</v>
      </c>
      <c r="AG2948" s="16"/>
      <c r="AH2948" s="12">
        <f>AD2948/VLOOKUP(A2948,[1]选股结果!$A$2:$AX$3002,35,FALSE)</f>
        <v>-0.915560443013118</v>
      </c>
      <c r="AI2948" s="10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S2948/(1+0.13)+Z2948)</f>
        <v>-15121000000</v>
      </c>
      <c r="AJ2948" s="10">
        <f t="shared" si="193"/>
        <v>-54815000000</v>
      </c>
      <c r="AK2948" s="18">
        <f>AD2948-VLOOKUP(A2948,[2]选股结果!$A$2:$G$4900,7,FALSE)</f>
        <v>-69917000000</v>
      </c>
    </row>
    <row r="2949" spans="1:37">
      <c r="A2949" s="5" t="s">
        <v>5931</v>
      </c>
      <c r="B2949" s="5" t="s">
        <v>5932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/>
      <c r="L2949" s="6">
        <v>0</v>
      </c>
      <c r="M2949" s="6">
        <v>963874438.35</v>
      </c>
      <c r="N2949" s="6"/>
      <c r="O2949" s="6">
        <v>0</v>
      </c>
      <c r="P2949" s="6">
        <v>187937550.42</v>
      </c>
      <c r="Q2949" s="6">
        <v>247620528.89</v>
      </c>
      <c r="R2949" s="6"/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310269099.29</v>
      </c>
      <c r="Y2949" s="6">
        <v>0</v>
      </c>
      <c r="Z2949" s="6">
        <v>942994474.05</v>
      </c>
      <c r="AA2949" s="6">
        <v>901657643.04</v>
      </c>
      <c r="AB2949" s="10">
        <f t="shared" si="192"/>
        <v>3120391938.91</v>
      </c>
      <c r="AC2949" s="10">
        <f t="shared" si="191"/>
        <v>2342858766.8</v>
      </c>
      <c r="AD2949" s="10">
        <f t="shared" si="190"/>
        <v>777533172.11</v>
      </c>
      <c r="AE2949" s="12">
        <f>C2949/(1+0.13)/VLOOKUP(A2949,[1]选股结果!$A$2:$AX$3002,3,FALSE)</f>
        <v>0</v>
      </c>
      <c r="AF2949" s="12">
        <f>(S2949/(1+0.1)+Z2949)/(VLOOKUP(A2949,[1]选股结果!$A$2:$AY$3002,51,FALSE))</f>
        <v>0.831692612847338</v>
      </c>
      <c r="AG2949" s="16"/>
      <c r="AH2949" s="12">
        <f>AD2949/VLOOKUP(A2949,[1]选股结果!$A$2:$AX$3002,35,FALSE)</f>
        <v>-0.681510964474598</v>
      </c>
      <c r="AI2949" s="10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S2949/(1+0.13)+Z2949)</f>
        <v>190831244.11</v>
      </c>
      <c r="AJ2949" s="10">
        <f t="shared" si="193"/>
        <v>586701928</v>
      </c>
      <c r="AK2949" s="18">
        <f>AD2949-VLOOKUP(A2949,[2]选股结果!$A$2:$G$4900,7,FALSE)</f>
        <v>778158701.91</v>
      </c>
    </row>
    <row r="2950" spans="1:37">
      <c r="A2950" s="5" t="s">
        <v>5933</v>
      </c>
      <c r="B2950" s="5" t="s">
        <v>5934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/>
      <c r="L2950" s="6">
        <v>0</v>
      </c>
      <c r="M2950" s="6">
        <v>26510741263.3</v>
      </c>
      <c r="N2950" s="6"/>
      <c r="O2950" s="6">
        <v>8028645799</v>
      </c>
      <c r="P2950" s="6">
        <v>2896388377.83</v>
      </c>
      <c r="Q2950" s="6">
        <v>8895773350.69</v>
      </c>
      <c r="R2950" s="6"/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3086728705.73</v>
      </c>
      <c r="Y2950" s="6">
        <v>0</v>
      </c>
      <c r="Z2950" s="6">
        <v>4507466405.16</v>
      </c>
      <c r="AA2950" s="6">
        <v>24838788514.91</v>
      </c>
      <c r="AB2950" s="10">
        <f t="shared" si="192"/>
        <v>57332787169.15</v>
      </c>
      <c r="AC2950" s="10">
        <f t="shared" si="191"/>
        <v>35329372003.63</v>
      </c>
      <c r="AD2950" s="10">
        <f t="shared" si="190"/>
        <v>22003415165.52</v>
      </c>
      <c r="AE2950" s="12">
        <f>C2950/(1+0.13)/VLOOKUP(A2950,[1]选股结果!$A$2:$AX$3002,3,FALSE)</f>
        <v>0</v>
      </c>
      <c r="AF2950" s="12">
        <f>(S2950/(1+0.1)+Z2950)/(VLOOKUP(A2950,[1]选股结果!$A$2:$AY$3002,51,FALSE))</f>
        <v>42.6586345416083</v>
      </c>
      <c r="AG2950" s="16"/>
      <c r="AH2950" s="12">
        <f>AD2950/VLOOKUP(A2950,[1]选股结果!$A$2:$AX$3002,35,FALSE)</f>
        <v>0.978455645966357</v>
      </c>
      <c r="AI2950" s="10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S2950/(1+0.13)+Z2950)</f>
        <v>-4401802769.8</v>
      </c>
      <c r="AJ2950" s="10">
        <f t="shared" si="193"/>
        <v>26405217935.32</v>
      </c>
      <c r="AK2950" s="18">
        <f>AD2950-VLOOKUP(A2950,[2]选股结果!$A$2:$G$4900,7,FALSE)</f>
        <v>22003645699.26</v>
      </c>
    </row>
    <row r="2951" spans="1:37">
      <c r="A2951" s="5" t="s">
        <v>5935</v>
      </c>
      <c r="B2951" s="5" t="s">
        <v>5936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/>
      <c r="L2951" s="6">
        <v>0</v>
      </c>
      <c r="M2951" s="6">
        <v>2269389352.21</v>
      </c>
      <c r="N2951" s="6"/>
      <c r="O2951" s="6">
        <v>2716940962.9</v>
      </c>
      <c r="P2951" s="6">
        <v>353841466.66</v>
      </c>
      <c r="Q2951" s="6">
        <v>910440263.25</v>
      </c>
      <c r="R2951" s="6"/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555626366.11</v>
      </c>
      <c r="Y2951" s="6">
        <v>0</v>
      </c>
      <c r="Z2951" s="6">
        <v>1091774899.21</v>
      </c>
      <c r="AA2951" s="6">
        <v>1169728745.76</v>
      </c>
      <c r="AB2951" s="10">
        <f t="shared" si="192"/>
        <v>8008294494.36</v>
      </c>
      <c r="AC2951" s="10">
        <f t="shared" si="191"/>
        <v>3170971477.74</v>
      </c>
      <c r="AD2951" s="10">
        <f t="shared" si="190"/>
        <v>4837323016.62</v>
      </c>
      <c r="AE2951" s="12">
        <f>C2951/(1+0.13)/VLOOKUP(A2951,[1]选股结果!$A$2:$AX$3002,3,FALSE)</f>
        <v>0</v>
      </c>
      <c r="AF2951" s="12">
        <f>(S2951/(1+0.1)+Z2951)/(VLOOKUP(A2951,[1]选股结果!$A$2:$AY$3002,51,FALSE))</f>
        <v>55.9759329747288</v>
      </c>
      <c r="AG2951" s="16"/>
      <c r="AH2951" s="12">
        <f>AD2951/VLOOKUP(A2951,[1]选股结果!$A$2:$AX$3002,35,FALSE)</f>
        <v>1.51736161217922</v>
      </c>
      <c r="AI2951" s="10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S2951/(1+0.13)+Z2951)</f>
        <v>-1072270536.51</v>
      </c>
      <c r="AJ2951" s="10">
        <f t="shared" si="193"/>
        <v>5909593553.13</v>
      </c>
      <c r="AK2951" s="18">
        <f>AD2951-VLOOKUP(A2951,[2]选股结果!$A$2:$G$4900,7,FALSE)</f>
        <v>4837459219.74</v>
      </c>
    </row>
    <row r="2952" spans="1:37">
      <c r="A2952" s="5" t="s">
        <v>5937</v>
      </c>
      <c r="B2952" s="5" t="s">
        <v>5938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/>
      <c r="L2952" s="6">
        <v>0</v>
      </c>
      <c r="M2952" s="6">
        <v>0</v>
      </c>
      <c r="N2952" s="6"/>
      <c r="O2952" s="6">
        <v>0</v>
      </c>
      <c r="P2952" s="6">
        <v>130827420.85</v>
      </c>
      <c r="Q2952" s="6">
        <v>8952248.81</v>
      </c>
      <c r="R2952" s="6"/>
      <c r="S2952" s="6">
        <v>0</v>
      </c>
      <c r="T2952" s="6">
        <v>1552000000</v>
      </c>
      <c r="U2952" s="6">
        <v>0</v>
      </c>
      <c r="V2952" s="6">
        <v>0</v>
      </c>
      <c r="W2952" s="6">
        <v>0</v>
      </c>
      <c r="X2952" s="6">
        <v>648879.92</v>
      </c>
      <c r="Y2952" s="6">
        <v>0</v>
      </c>
      <c r="Z2952" s="6">
        <v>323560643.01</v>
      </c>
      <c r="AA2952" s="6">
        <v>232182890.04</v>
      </c>
      <c r="AB2952" s="10">
        <f t="shared" si="192"/>
        <v>1375155141.81</v>
      </c>
      <c r="AC2952" s="10">
        <f t="shared" si="191"/>
        <v>2239219833.82</v>
      </c>
      <c r="AD2952" s="10">
        <f t="shared" si="190"/>
        <v>-864064692.01</v>
      </c>
      <c r="AE2952" s="12">
        <f>C2952/(1+0.13)/VLOOKUP(A2952,[1]选股结果!$A$2:$AX$3002,3,FALSE)</f>
        <v>0</v>
      </c>
      <c r="AF2952" s="12">
        <f>(S2952/(1+0.1)+Z2952)/(VLOOKUP(A2952,[1]选股结果!$A$2:$AY$3002,51,FALSE))</f>
        <v>23.0480382326846</v>
      </c>
      <c r="AG2952" s="16"/>
      <c r="AH2952" s="12">
        <f>AD2952/VLOOKUP(A2952,[1]选股结果!$A$2:$AX$3002,35,FALSE)</f>
        <v>-0.614583341730766</v>
      </c>
      <c r="AI2952" s="10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S2952/(1+0.13)+Z2952)</f>
        <v>-309522110.11</v>
      </c>
      <c r="AJ2952" s="10">
        <f t="shared" si="193"/>
        <v>-554542581.9</v>
      </c>
      <c r="AK2952" s="18">
        <f>AD2952-VLOOKUP(A2952,[2]选股结果!$A$2:$G$4900,7,FALSE)</f>
        <v>-846032666.4</v>
      </c>
    </row>
    <row r="2953" spans="1:37">
      <c r="A2953" s="5" t="s">
        <v>5939</v>
      </c>
      <c r="B2953" s="5" t="s">
        <v>5940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/>
      <c r="L2953" s="6">
        <v>2740708697.24</v>
      </c>
      <c r="M2953" s="6">
        <v>0</v>
      </c>
      <c r="N2953" s="6"/>
      <c r="O2953" s="6">
        <v>27530407081.51</v>
      </c>
      <c r="P2953" s="6">
        <v>4330741782.68</v>
      </c>
      <c r="Q2953" s="6">
        <v>7610424637.29</v>
      </c>
      <c r="R2953" s="6"/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2957371778.42</v>
      </c>
      <c r="Y2953" s="6">
        <v>0</v>
      </c>
      <c r="Z2953" s="6">
        <v>6918093250.46</v>
      </c>
      <c r="AA2953" s="6">
        <v>3757542288.55</v>
      </c>
      <c r="AB2953" s="10">
        <f t="shared" si="192"/>
        <v>59728390745.1</v>
      </c>
      <c r="AC2953" s="10">
        <f t="shared" si="191"/>
        <v>17963749100.11</v>
      </c>
      <c r="AD2953" s="10">
        <f t="shared" si="190"/>
        <v>41764641644.99</v>
      </c>
      <c r="AE2953" s="12">
        <f>C2953/(1+0.13)/VLOOKUP(A2953,[1]选股结果!$A$2:$AX$3002,3,FALSE)</f>
        <v>0</v>
      </c>
      <c r="AF2953" s="12">
        <f>(S2953/(1+0.1)+Z2953)/(VLOOKUP(A2953,[1]选股结果!$A$2:$AY$3002,51,FALSE))</f>
        <v>39.9982887789023</v>
      </c>
      <c r="AG2953" s="16"/>
      <c r="AH2953" s="12">
        <f>AD2953/VLOOKUP(A2953,[1]选股结果!$A$2:$AX$3002,35,FALSE)</f>
        <v>1.39799705041015</v>
      </c>
      <c r="AI2953" s="10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S2953/(1+0.13)+Z2953)</f>
        <v>-6745133519.89</v>
      </c>
      <c r="AJ2953" s="10">
        <f t="shared" si="193"/>
        <v>48509775164.88</v>
      </c>
      <c r="AK2953" s="18">
        <f>AD2953-VLOOKUP(A2953,[2]选股结果!$A$2:$G$4900,7,FALSE)</f>
        <v>41766594511.47</v>
      </c>
    </row>
    <row r="2954" spans="1:37">
      <c r="A2954" s="5" t="s">
        <v>5941</v>
      </c>
      <c r="B2954" s="5" t="s">
        <v>5942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/>
      <c r="L2954" s="6">
        <v>420000000</v>
      </c>
      <c r="M2954" s="6">
        <v>6800231880.52</v>
      </c>
      <c r="N2954" s="6"/>
      <c r="O2954" s="6">
        <v>2656146553.58</v>
      </c>
      <c r="P2954" s="6">
        <v>512415703.11</v>
      </c>
      <c r="Q2954" s="6">
        <v>1603369499.7</v>
      </c>
      <c r="R2954" s="6"/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686812141.95</v>
      </c>
      <c r="Y2954" s="6">
        <v>0</v>
      </c>
      <c r="Z2954" s="6">
        <v>1351046300.61</v>
      </c>
      <c r="AA2954" s="6">
        <v>2455643799.94</v>
      </c>
      <c r="AB2954" s="10">
        <f t="shared" si="192"/>
        <v>14659749918.91</v>
      </c>
      <c r="AC2954" s="10">
        <f t="shared" si="191"/>
        <v>5005917945.61</v>
      </c>
      <c r="AD2954" s="10">
        <f t="shared" si="190"/>
        <v>9653831973.3</v>
      </c>
      <c r="AE2954" s="12">
        <f>C2954/(1+0.13)/VLOOKUP(A2954,[1]选股结果!$A$2:$AX$3002,3,FALSE)</f>
        <v>0</v>
      </c>
      <c r="AF2954" s="12">
        <f>(S2954/(1+0.1)+Z2954)/(VLOOKUP(A2954,[1]选股结果!$A$2:$AY$3002,51,FALSE))</f>
        <v>49.8113846361033</v>
      </c>
      <c r="AG2954" s="16"/>
      <c r="AH2954" s="12">
        <f>AD2954/VLOOKUP(A2954,[1]选股结果!$A$2:$AX$3002,35,FALSE)</f>
        <v>1.53083868699747</v>
      </c>
      <c r="AI2954" s="10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S2954/(1+0.13)+Z2954)</f>
        <v>-1323923057.39</v>
      </c>
      <c r="AJ2954" s="10">
        <f t="shared" si="193"/>
        <v>10977755030.69</v>
      </c>
      <c r="AK2954" s="18">
        <f>AD2954-VLOOKUP(A2954,[2]选股结果!$A$2:$G$4900,7,FALSE)</f>
        <v>9653897601.93</v>
      </c>
    </row>
    <row r="2955" spans="1:37">
      <c r="A2955" s="5" t="s">
        <v>5943</v>
      </c>
      <c r="B2955" s="5" t="s">
        <v>5944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/>
      <c r="L2955" s="6">
        <v>0</v>
      </c>
      <c r="M2955" s="6">
        <v>8282902146.41</v>
      </c>
      <c r="N2955" s="6"/>
      <c r="O2955" s="6">
        <v>3695126188.62</v>
      </c>
      <c r="P2955" s="6">
        <v>555322296.37</v>
      </c>
      <c r="Q2955" s="6">
        <v>297843669.78</v>
      </c>
      <c r="R2955" s="6"/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938941385.03</v>
      </c>
      <c r="Y2955" s="6">
        <v>0</v>
      </c>
      <c r="Z2955" s="6">
        <v>801944355.08</v>
      </c>
      <c r="AA2955" s="6">
        <v>2112303563.87</v>
      </c>
      <c r="AB2955" s="10">
        <f t="shared" si="192"/>
        <v>16608806402.23</v>
      </c>
      <c r="AC2955" s="10">
        <f t="shared" si="191"/>
        <v>4408511600.35</v>
      </c>
      <c r="AD2955" s="10">
        <f t="shared" ref="AD2955:AD3005" si="194">AB2955-AC2955</f>
        <v>12200294801.88</v>
      </c>
      <c r="AE2955" s="12">
        <f>C2955/(1+0.13)/VLOOKUP(A2955,[1]选股结果!$A$2:$AX$3002,3,FALSE)</f>
        <v>0</v>
      </c>
      <c r="AF2955" s="12">
        <f>(S2955/(1+0.1)+Z2955)/(VLOOKUP(A2955,[1]选股结果!$A$2:$AY$3002,51,FALSE))</f>
        <v>23.9612319841494</v>
      </c>
      <c r="AG2955" s="16"/>
      <c r="AH2955" s="12">
        <f>AD2955/VLOOKUP(A2955,[1]选股结果!$A$2:$AX$3002,35,FALSE)</f>
        <v>2.96795537770951</v>
      </c>
      <c r="AI2955" s="10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S2955/(1+0.13)+Z2955)</f>
        <v>-768475944.29</v>
      </c>
      <c r="AJ2955" s="10">
        <f t="shared" si="193"/>
        <v>12968770746.17</v>
      </c>
      <c r="AK2955" s="18">
        <f>AD2955-VLOOKUP(A2955,[2]选股结果!$A$2:$G$4900,7,FALSE)</f>
        <v>12200245164.41</v>
      </c>
    </row>
    <row r="2956" spans="1:37">
      <c r="A2956" s="5" t="s">
        <v>5945</v>
      </c>
      <c r="B2956" s="5" t="s">
        <v>5946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/>
      <c r="L2956" s="6">
        <v>0</v>
      </c>
      <c r="M2956" s="6">
        <v>0</v>
      </c>
      <c r="N2956" s="6"/>
      <c r="O2956" s="6">
        <v>0</v>
      </c>
      <c r="P2956" s="6">
        <v>388551772.55</v>
      </c>
      <c r="Q2956" s="6">
        <v>48763196.18</v>
      </c>
      <c r="R2956" s="6"/>
      <c r="S2956" s="6">
        <v>0</v>
      </c>
      <c r="T2956" s="6">
        <v>12670923232.11</v>
      </c>
      <c r="U2956" s="6">
        <v>1000102151.45</v>
      </c>
      <c r="V2956" s="6">
        <v>0</v>
      </c>
      <c r="W2956" s="6">
        <v>0</v>
      </c>
      <c r="X2956" s="6">
        <v>1783245608.74</v>
      </c>
      <c r="Y2956" s="6">
        <v>0</v>
      </c>
      <c r="Z2956" s="6">
        <v>676089788.8</v>
      </c>
      <c r="AA2956" s="6">
        <v>556368913.13</v>
      </c>
      <c r="AB2956" s="10">
        <f t="shared" si="192"/>
        <v>17326162764.63</v>
      </c>
      <c r="AC2956" s="10">
        <f t="shared" si="191"/>
        <v>17075281466.78</v>
      </c>
      <c r="AD2956" s="10">
        <f t="shared" si="194"/>
        <v>250881297.850002</v>
      </c>
      <c r="AE2956" s="12">
        <f>C2956/(1+0.13)/VLOOKUP(A2956,[1]选股结果!$A$2:$AX$3002,3,FALSE)</f>
        <v>0</v>
      </c>
      <c r="AF2956" s="12">
        <f>(S2956/(1+0.1)+Z2956)/(VLOOKUP(A2956,[1]选股结果!$A$2:$AY$3002,51,FALSE))</f>
        <v>26.8172954987866</v>
      </c>
      <c r="AG2956" s="16"/>
      <c r="AH2956" s="12">
        <f>AD2956/VLOOKUP(A2956,[1]选股结果!$A$2:$AX$3002,35,FALSE)</f>
        <v>0.0943956838008243</v>
      </c>
      <c r="AI2956" s="10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S2956/(1+0.13)+Z2956)</f>
        <v>-650878827.88</v>
      </c>
      <c r="AJ2956" s="10">
        <f t="shared" si="193"/>
        <v>901760125.730002</v>
      </c>
      <c r="AK2956" s="18">
        <f>AD2956-VLOOKUP(A2956,[2]选股结果!$A$2:$G$4900,7,FALSE)</f>
        <v>290145355.100002</v>
      </c>
    </row>
    <row r="2957" spans="1:37">
      <c r="A2957" s="5" t="s">
        <v>5947</v>
      </c>
      <c r="B2957" s="5" t="s">
        <v>5948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/>
      <c r="L2957" s="6">
        <v>800000000</v>
      </c>
      <c r="M2957" s="6">
        <v>1884661895.06</v>
      </c>
      <c r="N2957" s="6"/>
      <c r="O2957" s="6">
        <v>3151356868.96</v>
      </c>
      <c r="P2957" s="6">
        <v>801039908.6</v>
      </c>
      <c r="Q2957" s="6">
        <v>676350186.16</v>
      </c>
      <c r="R2957" s="6"/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732820670.14</v>
      </c>
      <c r="Y2957" s="6">
        <v>0</v>
      </c>
      <c r="Z2957" s="6">
        <v>2469092892.84</v>
      </c>
      <c r="AA2957" s="6">
        <v>691175783.64</v>
      </c>
      <c r="AB2957" s="10">
        <f t="shared" si="192"/>
        <v>11434386621.7</v>
      </c>
      <c r="AC2957" s="10">
        <f t="shared" si="191"/>
        <v>4694129255.22</v>
      </c>
      <c r="AD2957" s="10">
        <f t="shared" si="194"/>
        <v>6740257366.48</v>
      </c>
      <c r="AE2957" s="12">
        <f>C2957/(1+0.13)/VLOOKUP(A2957,[1]选股结果!$A$2:$AX$3002,3,FALSE)</f>
        <v>0</v>
      </c>
      <c r="AF2957" s="12">
        <f>(S2957/(1+0.1)+Z2957)/(VLOOKUP(A2957,[1]选股结果!$A$2:$AY$3002,51,FALSE))</f>
        <v>88.8897546226056</v>
      </c>
      <c r="AG2957" s="16"/>
      <c r="AH2957" s="12">
        <f>AD2957/VLOOKUP(A2957,[1]选股结果!$A$2:$AX$3002,35,FALSE)</f>
        <v>1.17378986235525</v>
      </c>
      <c r="AI2957" s="10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S2957/(1+0.13)+Z2957)</f>
        <v>-2441315868.33</v>
      </c>
      <c r="AJ2957" s="10">
        <f t="shared" si="193"/>
        <v>9181573234.81</v>
      </c>
      <c r="AK2957" s="18">
        <f>AD2957-VLOOKUP(A2957,[2]选股结果!$A$2:$G$4900,7,FALSE)</f>
        <v>6740353923.55</v>
      </c>
    </row>
    <row r="2958" spans="1:37">
      <c r="A2958" s="5" t="s">
        <v>5949</v>
      </c>
      <c r="B2958" s="5" t="s">
        <v>5950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/>
      <c r="L2958" s="6">
        <v>0</v>
      </c>
      <c r="M2958" s="6">
        <v>0</v>
      </c>
      <c r="N2958" s="6"/>
      <c r="O2958" s="6">
        <v>1265096861.35</v>
      </c>
      <c r="P2958" s="6">
        <v>589602564.41</v>
      </c>
      <c r="Q2958" s="6">
        <v>2340945099.93</v>
      </c>
      <c r="R2958" s="6"/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522947217</v>
      </c>
      <c r="Y2958" s="6">
        <v>0</v>
      </c>
      <c r="Z2958" s="6">
        <v>1174085589.13</v>
      </c>
      <c r="AA2958" s="6">
        <v>4217539025.55</v>
      </c>
      <c r="AB2958" s="10">
        <f t="shared" si="192"/>
        <v>5997147280.93</v>
      </c>
      <c r="AC2958" s="10">
        <f t="shared" si="191"/>
        <v>6504174396.09</v>
      </c>
      <c r="AD2958" s="10">
        <f t="shared" si="194"/>
        <v>-507027115.16</v>
      </c>
      <c r="AE2958" s="12">
        <f>C2958/(1+0.13)/VLOOKUP(A2958,[1]选股结果!$A$2:$AX$3002,3,FALSE)</f>
        <v>0</v>
      </c>
      <c r="AF2958" s="12">
        <f>(S2958/(1+0.1)+Z2958)/(VLOOKUP(A2958,[1]选股结果!$A$2:$AY$3002,51,FALSE))</f>
        <v>48.711308858938</v>
      </c>
      <c r="AG2958" s="16"/>
      <c r="AH2958" s="12">
        <f>AD2958/VLOOKUP(A2958,[1]选股结果!$A$2:$AX$3002,35,FALSE)</f>
        <v>-0.0880095297301273</v>
      </c>
      <c r="AI2958" s="10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S2958/(1+0.13)+Z2958)</f>
        <v>-1149982652.53</v>
      </c>
      <c r="AJ2958" s="10">
        <f t="shared" si="193"/>
        <v>642955537.37</v>
      </c>
      <c r="AK2958" s="18">
        <f>AD2958-VLOOKUP(A2958,[2]选股结果!$A$2:$G$4900,7,FALSE)</f>
        <v>-507023643.21</v>
      </c>
    </row>
    <row r="2959" spans="1:37">
      <c r="A2959" s="5" t="s">
        <v>5951</v>
      </c>
      <c r="B2959" s="5" t="s">
        <v>5952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/>
      <c r="L2959" s="6">
        <v>-100000000</v>
      </c>
      <c r="M2959" s="6">
        <v>4980437982.11</v>
      </c>
      <c r="N2959" s="6"/>
      <c r="O2959" s="6">
        <v>2017781873.46</v>
      </c>
      <c r="P2959" s="6">
        <v>650682692.08</v>
      </c>
      <c r="Q2959" s="6">
        <v>123629523.09</v>
      </c>
      <c r="R2959" s="6"/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650389884.99</v>
      </c>
      <c r="Y2959" s="6">
        <v>0</v>
      </c>
      <c r="Z2959" s="6">
        <v>807994060.08</v>
      </c>
      <c r="AA2959" s="6">
        <v>305964989.13</v>
      </c>
      <c r="AB2959" s="10">
        <f t="shared" si="192"/>
        <v>10122901227.69</v>
      </c>
      <c r="AC2959" s="10">
        <f t="shared" si="191"/>
        <v>2415031626.28</v>
      </c>
      <c r="AD2959" s="10">
        <f t="shared" si="194"/>
        <v>7707869601.41</v>
      </c>
      <c r="AE2959" s="12">
        <f>C2959/(1+0.13)/VLOOKUP(A2959,[1]选股结果!$A$2:$AX$3002,3,FALSE)</f>
        <v>0</v>
      </c>
      <c r="AF2959" s="12">
        <f>(S2959/(1+0.1)+Z2959)/(VLOOKUP(A2959,[1]选股结果!$A$2:$AY$3002,51,FALSE))</f>
        <v>34.9522473535193</v>
      </c>
      <c r="AG2959" s="16"/>
      <c r="AH2959" s="12">
        <f>AD2959/VLOOKUP(A2959,[1]选股结果!$A$2:$AX$3002,35,FALSE)</f>
        <v>3.29753852424575</v>
      </c>
      <c r="AI2959" s="10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S2959/(1+0.13)+Z2959)</f>
        <v>-784876975.45</v>
      </c>
      <c r="AJ2959" s="10">
        <f t="shared" si="193"/>
        <v>8492746576.86</v>
      </c>
      <c r="AK2959" s="18">
        <f>AD2959-VLOOKUP(A2959,[2]选股结果!$A$2:$G$4900,7,FALSE)</f>
        <v>7707735654.41</v>
      </c>
    </row>
    <row r="2960" spans="1:37">
      <c r="A2960" s="5" t="s">
        <v>5953</v>
      </c>
      <c r="B2960" s="5" t="s">
        <v>5954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/>
      <c r="L2960" s="6">
        <v>0</v>
      </c>
      <c r="M2960" s="6">
        <v>0</v>
      </c>
      <c r="N2960" s="6"/>
      <c r="O2960" s="6">
        <v>1196186926.42</v>
      </c>
      <c r="P2960" s="6">
        <v>175544114.82</v>
      </c>
      <c r="Q2960" s="6">
        <v>65957189.85</v>
      </c>
      <c r="R2960" s="6"/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204307834.82</v>
      </c>
      <c r="Y2960" s="6">
        <v>0</v>
      </c>
      <c r="Z2960" s="6">
        <v>611229287.28</v>
      </c>
      <c r="AA2960" s="6">
        <v>598441577.46</v>
      </c>
      <c r="AB2960" s="10">
        <f t="shared" si="192"/>
        <v>2319988048.3</v>
      </c>
      <c r="AC2960" s="10">
        <f t="shared" si="191"/>
        <v>1589522814.38</v>
      </c>
      <c r="AD2960" s="10">
        <f t="shared" si="194"/>
        <v>730465233.92</v>
      </c>
      <c r="AE2960" s="12">
        <f>C2960/(1+0.13)/VLOOKUP(A2960,[1]选股结果!$A$2:$AX$3002,3,FALSE)</f>
        <v>0</v>
      </c>
      <c r="AF2960" s="12">
        <f>(S2960/(1+0.1)+Z2960)/(VLOOKUP(A2960,[1]选股结果!$A$2:$AY$3002,51,FALSE))</f>
        <v>71.2344773668847</v>
      </c>
      <c r="AG2960" s="16"/>
      <c r="AH2960" s="12">
        <f>AD2960/VLOOKUP(A2960,[1]选股结果!$A$2:$AX$3002,35,FALSE)</f>
        <v>0.41388294698898</v>
      </c>
      <c r="AI2960" s="10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S2960/(1+0.13)+Z2960)</f>
        <v>-602648761.25</v>
      </c>
      <c r="AJ2960" s="10">
        <f t="shared" si="193"/>
        <v>1333113995.17</v>
      </c>
      <c r="AK2960" s="18">
        <f>AD2960-VLOOKUP(A2960,[2]选股结果!$A$2:$G$4900,7,FALSE)</f>
        <v>730570810.56</v>
      </c>
    </row>
    <row r="2961" spans="1:37">
      <c r="A2961" s="5" t="s">
        <v>5955</v>
      </c>
      <c r="B2961" s="5" t="s">
        <v>5956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/>
      <c r="L2961" s="6">
        <v>0</v>
      </c>
      <c r="M2961" s="6">
        <v>16234956009</v>
      </c>
      <c r="N2961" s="6"/>
      <c r="O2961" s="6">
        <v>13726646003</v>
      </c>
      <c r="P2961" s="6">
        <v>4372381121</v>
      </c>
      <c r="Q2961" s="6">
        <v>39636518696</v>
      </c>
      <c r="R2961" s="6"/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5728671547</v>
      </c>
      <c r="Y2961" s="6">
        <v>0</v>
      </c>
      <c r="Z2961" s="6">
        <v>6897371246</v>
      </c>
      <c r="AA2961" s="6">
        <v>13170224938</v>
      </c>
      <c r="AB2961" s="10">
        <f t="shared" si="192"/>
        <v>96115652899</v>
      </c>
      <c r="AC2961" s="10">
        <f t="shared" si="191"/>
        <v>30168648852</v>
      </c>
      <c r="AD2961" s="10">
        <f t="shared" si="194"/>
        <v>65947004047</v>
      </c>
      <c r="AE2961" s="12">
        <f>C2961/(1+0.13)/VLOOKUP(A2961,[1]选股结果!$A$2:$AX$3002,3,FALSE)</f>
        <v>0</v>
      </c>
      <c r="AF2961" s="12">
        <f>(S2961/(1+0.1)+Z2961)/(VLOOKUP(A2961,[1]选股结果!$A$2:$AY$3002,51,FALSE))</f>
        <v>50.001179433671</v>
      </c>
      <c r="AG2961" s="16"/>
      <c r="AH2961" s="12">
        <f>AD2961/VLOOKUP(A2961,[1]选股结果!$A$2:$AX$3002,35,FALSE)</f>
        <v>1.7352148834303</v>
      </c>
      <c r="AI2961" s="10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S2961/(1+0.13)+Z2961)</f>
        <v>-6759427075</v>
      </c>
      <c r="AJ2961" s="10">
        <f t="shared" si="193"/>
        <v>72706431122</v>
      </c>
      <c r="AK2961" s="18">
        <f>AD2961-VLOOKUP(A2961,[2]选股结果!$A$2:$G$4900,7,FALSE)</f>
        <v>65976983377</v>
      </c>
    </row>
    <row r="2962" spans="1:37">
      <c r="A2962" s="5" t="s">
        <v>5957</v>
      </c>
      <c r="B2962" s="5" t="s">
        <v>5958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/>
      <c r="L2962" s="6">
        <v>0</v>
      </c>
      <c r="M2962" s="6">
        <v>0</v>
      </c>
      <c r="N2962" s="6"/>
      <c r="O2962" s="6">
        <v>0</v>
      </c>
      <c r="P2962" s="6">
        <v>13663000000</v>
      </c>
      <c r="Q2962" s="6">
        <v>9430000000</v>
      </c>
      <c r="R2962" s="6"/>
      <c r="S2962" s="6">
        <v>0</v>
      </c>
      <c r="T2962" s="6">
        <v>0</v>
      </c>
      <c r="U2962" s="6">
        <v>0</v>
      </c>
      <c r="V2962" s="6">
        <v>136268000000</v>
      </c>
      <c r="W2962" s="6">
        <v>0</v>
      </c>
      <c r="X2962" s="6">
        <v>56081000000</v>
      </c>
      <c r="Y2962" s="6">
        <v>19305000000</v>
      </c>
      <c r="Z2962" s="6">
        <v>18321000000</v>
      </c>
      <c r="AA2962" s="6">
        <v>15768000000</v>
      </c>
      <c r="AB2962" s="10">
        <f t="shared" si="192"/>
        <v>505923000000</v>
      </c>
      <c r="AC2962" s="10">
        <f t="shared" ref="AC2962:AC3005" si="195">S2962+T2962+U2962+V2962+W2962+X2962+Y2962+Z2962+AA2962+P2962</f>
        <v>259406000000</v>
      </c>
      <c r="AD2962" s="10">
        <f t="shared" si="194"/>
        <v>246517000000</v>
      </c>
      <c r="AE2962" s="12">
        <f>C2962/(1+0.13)/VLOOKUP(A2962,[1]选股结果!$A$2:$AX$3002,3,FALSE)</f>
        <v>0</v>
      </c>
      <c r="AF2962" s="12">
        <f>(S2962/(1+0.1)+Z2962)/(VLOOKUP(A2962,[1]选股结果!$A$2:$AY$3002,51,FALSE))</f>
        <v>19.3873015873016</v>
      </c>
      <c r="AG2962" s="16"/>
      <c r="AH2962" s="12">
        <f>AD2962/VLOOKUP(A2962,[1]选股结果!$A$2:$AX$3002,35,FALSE)</f>
        <v>0.276582949528495</v>
      </c>
      <c r="AI2962" s="10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S2962/(1+0.13)+Z2962)</f>
        <v>-17376000000</v>
      </c>
      <c r="AJ2962" s="10">
        <f t="shared" si="193"/>
        <v>263893000000</v>
      </c>
      <c r="AK2962" s="18">
        <f>AD2962-VLOOKUP(A2962,[2]选股结果!$A$2:$G$4900,7,FALSE)</f>
        <v>246548000000</v>
      </c>
    </row>
    <row r="2963" spans="1:37">
      <c r="A2963" s="5" t="s">
        <v>5959</v>
      </c>
      <c r="B2963" s="5" t="s">
        <v>5960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/>
      <c r="L2963" s="6">
        <v>0</v>
      </c>
      <c r="M2963" s="6">
        <v>0</v>
      </c>
      <c r="N2963" s="6"/>
      <c r="O2963" s="6">
        <v>1799443052.63</v>
      </c>
      <c r="P2963" s="6">
        <v>345296700.67</v>
      </c>
      <c r="Q2963" s="6">
        <v>1544572061.11</v>
      </c>
      <c r="R2963" s="6"/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575318629.6</v>
      </c>
      <c r="Y2963" s="6">
        <v>0</v>
      </c>
      <c r="Z2963" s="6">
        <v>893308962.26</v>
      </c>
      <c r="AA2963" s="6">
        <v>1162340301.49</v>
      </c>
      <c r="AB2963" s="10">
        <f t="shared" si="192"/>
        <v>5548951735.55</v>
      </c>
      <c r="AC2963" s="10">
        <f t="shared" si="195"/>
        <v>2976264594.02</v>
      </c>
      <c r="AD2963" s="10">
        <f t="shared" si="194"/>
        <v>2572687141.53</v>
      </c>
      <c r="AE2963" s="12">
        <f>C2963/(1+0.13)/VLOOKUP(A2963,[1]选股结果!$A$2:$AX$3002,3,FALSE)</f>
        <v>0</v>
      </c>
      <c r="AF2963" s="12">
        <f>(S2963/(1+0.1)+Z2963)/(VLOOKUP(A2963,[1]选股结果!$A$2:$AY$3002,51,FALSE))</f>
        <v>50.7736227472865</v>
      </c>
      <c r="AG2963" s="16"/>
      <c r="AH2963" s="12">
        <f>AD2963/VLOOKUP(A2963,[1]选股结果!$A$2:$AX$3002,35,FALSE)</f>
        <v>0.639131559635127</v>
      </c>
      <c r="AI2963" s="10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S2963/(1+0.13)+Z2963)</f>
        <v>-875715004.73</v>
      </c>
      <c r="AJ2963" s="10">
        <f t="shared" si="193"/>
        <v>3448402146.26</v>
      </c>
      <c r="AK2963" s="18">
        <f>AD2963-VLOOKUP(A2963,[2]选股结果!$A$2:$G$4900,7,FALSE)</f>
        <v>2572697141.65</v>
      </c>
    </row>
    <row r="2964" spans="1:37">
      <c r="A2964" s="5" t="s">
        <v>5961</v>
      </c>
      <c r="B2964" s="5" t="s">
        <v>5962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/>
      <c r="L2964" s="6">
        <v>1000000000</v>
      </c>
      <c r="M2964" s="6">
        <v>5283204847.64</v>
      </c>
      <c r="N2964" s="6"/>
      <c r="O2964" s="6">
        <v>7342786105.4</v>
      </c>
      <c r="P2964" s="6">
        <v>881154098.7</v>
      </c>
      <c r="Q2964" s="6">
        <v>1110600536.38</v>
      </c>
      <c r="R2964" s="6"/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1185702756.46</v>
      </c>
      <c r="Y2964" s="6">
        <v>0</v>
      </c>
      <c r="Z2964" s="6">
        <v>1615599429.84</v>
      </c>
      <c r="AA2964" s="6">
        <v>5026219732.1</v>
      </c>
      <c r="AB2964" s="10">
        <f t="shared" si="192"/>
        <v>19930750841.96</v>
      </c>
      <c r="AC2964" s="10">
        <f t="shared" si="195"/>
        <v>8708676017.1</v>
      </c>
      <c r="AD2964" s="10">
        <f t="shared" si="194"/>
        <v>11222074824.86</v>
      </c>
      <c r="AE2964" s="12">
        <f>C2964/(1+0.13)/VLOOKUP(A2964,[1]选股结果!$A$2:$AX$3002,3,FALSE)</f>
        <v>0</v>
      </c>
      <c r="AF2964" s="12">
        <f>(S2964/(1+0.1)+Z2964)/(VLOOKUP(A2964,[1]选股结果!$A$2:$AY$3002,51,FALSE))</f>
        <v>71.9518977255591</v>
      </c>
      <c r="AG2964" s="16"/>
      <c r="AH2964" s="12">
        <f>AD2964/VLOOKUP(A2964,[1]选股结果!$A$2:$AX$3002,35,FALSE)</f>
        <v>1.46588702280356</v>
      </c>
      <c r="AI2964" s="10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S2964/(1+0.13)+Z2964)</f>
        <v>-1593145547.72</v>
      </c>
      <c r="AJ2964" s="10">
        <f t="shared" si="193"/>
        <v>12815220372.58</v>
      </c>
      <c r="AK2964" s="18">
        <f>AD2964-VLOOKUP(A2964,[2]选股结果!$A$2:$G$4900,7,FALSE)</f>
        <v>11222615210.37</v>
      </c>
    </row>
    <row r="2965" spans="1:37">
      <c r="A2965" s="5" t="s">
        <v>5963</v>
      </c>
      <c r="B2965" s="5" t="s">
        <v>5964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/>
      <c r="L2965" s="6">
        <v>9222592489.53</v>
      </c>
      <c r="M2965" s="6">
        <v>0</v>
      </c>
      <c r="N2965" s="6"/>
      <c r="O2965" s="6">
        <v>26771929491.43</v>
      </c>
      <c r="P2965" s="6">
        <v>3699803602.28</v>
      </c>
      <c r="Q2965" s="6">
        <v>38994380395.39</v>
      </c>
      <c r="R2965" s="6"/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7420789324.08</v>
      </c>
      <c r="Y2965" s="6">
        <v>0</v>
      </c>
      <c r="Z2965" s="6">
        <v>8019327853.1</v>
      </c>
      <c r="AA2965" s="6">
        <v>22567889869.24</v>
      </c>
      <c r="AB2965" s="10">
        <f t="shared" si="192"/>
        <v>102952220096.71</v>
      </c>
      <c r="AC2965" s="10">
        <f t="shared" si="195"/>
        <v>41707810648.7</v>
      </c>
      <c r="AD2965" s="10">
        <f t="shared" si="194"/>
        <v>61244409448.01</v>
      </c>
      <c r="AE2965" s="12">
        <f>C2965/(1+0.13)/VLOOKUP(A2965,[1]选股结果!$A$2:$AX$3002,3,FALSE)</f>
        <v>0</v>
      </c>
      <c r="AF2965" s="12">
        <f>(S2965/(1+0.1)+Z2965)/(VLOOKUP(A2965,[1]选股结果!$A$2:$AY$3002,51,FALSE))</f>
        <v>45.1235247602829</v>
      </c>
      <c r="AG2965" s="16"/>
      <c r="AH2965" s="12">
        <f>AD2965/VLOOKUP(A2965,[1]选股结果!$A$2:$AX$3002,35,FALSE)</f>
        <v>1.72930455603662</v>
      </c>
      <c r="AI2965" s="10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S2965/(1+0.13)+Z2965)</f>
        <v>-7841608406.41</v>
      </c>
      <c r="AJ2965" s="10">
        <f t="shared" si="193"/>
        <v>69086017854.42</v>
      </c>
      <c r="AK2965" s="18">
        <f>AD2965-VLOOKUP(A2965,[2]选股结果!$A$2:$G$4900,7,FALSE)</f>
        <v>61244427176.78</v>
      </c>
    </row>
    <row r="2966" spans="1:37">
      <c r="A2966" s="5" t="s">
        <v>5965</v>
      </c>
      <c r="B2966" s="5" t="s">
        <v>5966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/>
      <c r="L2966" s="6">
        <v>0</v>
      </c>
      <c r="M2966" s="6">
        <v>0</v>
      </c>
      <c r="N2966" s="6"/>
      <c r="O2966" s="6">
        <v>0</v>
      </c>
      <c r="P2966" s="6">
        <v>1887799000</v>
      </c>
      <c r="Q2966" s="6">
        <v>348070000</v>
      </c>
      <c r="R2966" s="6"/>
      <c r="S2966" s="6">
        <v>0</v>
      </c>
      <c r="T2966" s="6">
        <v>17596608000</v>
      </c>
      <c r="U2966" s="6">
        <v>0</v>
      </c>
      <c r="V2966" s="6">
        <v>0</v>
      </c>
      <c r="W2966" s="6">
        <v>0</v>
      </c>
      <c r="X2966" s="6">
        <v>8017922000</v>
      </c>
      <c r="Y2966" s="6">
        <v>0</v>
      </c>
      <c r="Z2966" s="6">
        <v>1918682000</v>
      </c>
      <c r="AA2966" s="6">
        <v>695203000</v>
      </c>
      <c r="AB2966" s="10">
        <f t="shared" si="192"/>
        <v>20264158000</v>
      </c>
      <c r="AC2966" s="10">
        <f t="shared" si="195"/>
        <v>30116214000</v>
      </c>
      <c r="AD2966" s="10">
        <f t="shared" si="194"/>
        <v>-9852056000</v>
      </c>
      <c r="AE2966" s="12">
        <f>C2966/(1+0.13)/VLOOKUP(A2966,[1]选股结果!$A$2:$AX$3002,3,FALSE)</f>
        <v>0</v>
      </c>
      <c r="AF2966" s="12">
        <f>(S2966/(1+0.1)+Z2966)/(VLOOKUP(A2966,[1]选股结果!$A$2:$AY$3002,51,FALSE))</f>
        <v>17.7958930028938</v>
      </c>
      <c r="AG2966" s="16"/>
      <c r="AH2966" s="12">
        <f>AD2966/VLOOKUP(A2966,[1]选股结果!$A$2:$AX$3002,35,FALSE)</f>
        <v>-1.20692288600426</v>
      </c>
      <c r="AI2966" s="10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S2966/(1+0.13)+Z2966)</f>
        <v>-1810866000</v>
      </c>
      <c r="AJ2966" s="10">
        <f t="shared" si="193"/>
        <v>-8041190000</v>
      </c>
      <c r="AK2966" s="18">
        <f>AD2966-VLOOKUP(A2966,[2]选股结果!$A$2:$G$4900,7,FALSE)</f>
        <v>-9851992000</v>
      </c>
    </row>
    <row r="2967" spans="1:37">
      <c r="A2967" s="5" t="s">
        <v>5967</v>
      </c>
      <c r="B2967" s="5" t="s">
        <v>5968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/>
      <c r="L2967" s="6">
        <v>0</v>
      </c>
      <c r="M2967" s="6">
        <v>18314828668.15</v>
      </c>
      <c r="N2967" s="6"/>
      <c r="O2967" s="6">
        <v>4235573031.1</v>
      </c>
      <c r="P2967" s="6">
        <v>837928751.21</v>
      </c>
      <c r="Q2967" s="6">
        <v>9592825647.32</v>
      </c>
      <c r="R2967" s="6"/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1543591418.84</v>
      </c>
      <c r="Y2967" s="6">
        <v>0</v>
      </c>
      <c r="Z2967" s="6">
        <v>2909567358.44</v>
      </c>
      <c r="AA2967" s="6">
        <v>26543688454.15</v>
      </c>
      <c r="AB2967" s="10">
        <f t="shared" si="192"/>
        <v>39679973346.15</v>
      </c>
      <c r="AC2967" s="10">
        <f t="shared" si="195"/>
        <v>31834775982.64</v>
      </c>
      <c r="AD2967" s="10">
        <f t="shared" si="194"/>
        <v>7845197363.51</v>
      </c>
      <c r="AE2967" s="12">
        <f>C2967/(1+0.13)/VLOOKUP(A2967,[1]选股结果!$A$2:$AX$3002,3,FALSE)</f>
        <v>0</v>
      </c>
      <c r="AF2967" s="12">
        <f>(S2967/(1+0.1)+Z2967)/(VLOOKUP(A2967,[1]选股结果!$A$2:$AY$3002,51,FALSE))</f>
        <v>65.9957379702915</v>
      </c>
      <c r="AG2967" s="16"/>
      <c r="AH2967" s="12">
        <f>AD2967/VLOOKUP(A2967,[1]选股结果!$A$2:$AX$3002,35,FALSE)</f>
        <v>1.28687128769555</v>
      </c>
      <c r="AI2967" s="10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S2967/(1+0.13)+Z2967)</f>
        <v>-2865480157.54</v>
      </c>
      <c r="AJ2967" s="10">
        <f t="shared" si="193"/>
        <v>10710677521.05</v>
      </c>
      <c r="AK2967" s="18">
        <f>AD2967-VLOOKUP(A2967,[2]选股结果!$A$2:$G$4900,7,FALSE)</f>
        <v>7845866146.37</v>
      </c>
    </row>
    <row r="2968" spans="1:37">
      <c r="A2968" s="5" t="s">
        <v>5969</v>
      </c>
      <c r="B2968" s="5" t="s">
        <v>5970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/>
      <c r="L2968" s="6">
        <v>-602000051.63</v>
      </c>
      <c r="M2968" s="6">
        <v>4249279024.5</v>
      </c>
      <c r="N2968" s="6"/>
      <c r="O2968" s="6">
        <v>79572845407.08</v>
      </c>
      <c r="P2968" s="6">
        <v>9561187195.35</v>
      </c>
      <c r="Q2968" s="6">
        <v>48547070161.26</v>
      </c>
      <c r="R2968" s="6"/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11472816630.5</v>
      </c>
      <c r="Y2968" s="6">
        <v>0</v>
      </c>
      <c r="Z2968" s="6">
        <v>15300894294.74</v>
      </c>
      <c r="AA2968" s="6">
        <v>50501198673.44</v>
      </c>
      <c r="AB2968" s="10">
        <f t="shared" si="192"/>
        <v>175902672193.36</v>
      </c>
      <c r="AC2968" s="10">
        <f t="shared" si="195"/>
        <v>86836096794.03</v>
      </c>
      <c r="AD2968" s="10">
        <f t="shared" si="194"/>
        <v>89066575399.33</v>
      </c>
      <c r="AE2968" s="12">
        <f>C2968/(1+0.13)/VLOOKUP(A2968,[1]选股结果!$A$2:$AX$3002,3,FALSE)</f>
        <v>0</v>
      </c>
      <c r="AF2968" s="12">
        <f>(S2968/(1+0.1)+Z2968)/(VLOOKUP(A2968,[1]选股结果!$A$2:$AY$3002,51,FALSE))</f>
        <v>46.5438375274446</v>
      </c>
      <c r="AG2968" s="16"/>
      <c r="AH2968" s="12">
        <f>AD2968/VLOOKUP(A2968,[1]选股结果!$A$2:$AX$3002,35,FALSE)</f>
        <v>1.35703335300984</v>
      </c>
      <c r="AI2968" s="10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S2968/(1+0.13)+Z2968)</f>
        <v>-14972152723.19</v>
      </c>
      <c r="AJ2968" s="10">
        <f t="shared" si="193"/>
        <v>104038728122.52</v>
      </c>
      <c r="AK2968" s="18">
        <f>AD2968-VLOOKUP(A2968,[2]选股结果!$A$2:$G$4900,7,FALSE)</f>
        <v>89100609685.56</v>
      </c>
    </row>
    <row r="2969" spans="1:37">
      <c r="A2969" s="5" t="s">
        <v>5971</v>
      </c>
      <c r="B2969" s="5" t="s">
        <v>5972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/>
      <c r="L2969" s="6">
        <v>400000000</v>
      </c>
      <c r="M2969" s="6">
        <v>3212741368.39</v>
      </c>
      <c r="N2969" s="6"/>
      <c r="O2969" s="6">
        <v>1669878026.9</v>
      </c>
      <c r="P2969" s="6">
        <v>289999701.72</v>
      </c>
      <c r="Q2969" s="6">
        <v>119004885.09</v>
      </c>
      <c r="R2969" s="6"/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801200761.18</v>
      </c>
      <c r="Y2969" s="6">
        <v>0</v>
      </c>
      <c r="Z2969" s="6">
        <v>1100172781.98</v>
      </c>
      <c r="AA2969" s="6">
        <v>688387495.67</v>
      </c>
      <c r="AB2969" s="10">
        <f t="shared" si="192"/>
        <v>8252947079.78</v>
      </c>
      <c r="AC2969" s="10">
        <f t="shared" si="195"/>
        <v>2879760740.55</v>
      </c>
      <c r="AD2969" s="10">
        <f t="shared" si="194"/>
        <v>5373186339.23</v>
      </c>
      <c r="AE2969" s="12">
        <f>C2969/(1+0.13)/VLOOKUP(A2969,[1]选股结果!$A$2:$AX$3002,3,FALSE)</f>
        <v>0</v>
      </c>
      <c r="AF2969" s="12">
        <f>(S2969/(1+0.1)+Z2969)/(VLOOKUP(A2969,[1]选股结果!$A$2:$AY$3002,51,FALSE))</f>
        <v>65.1954792485623</v>
      </c>
      <c r="AG2969" s="16"/>
      <c r="AH2969" s="12">
        <f>AD2969/VLOOKUP(A2969,[1]选股结果!$A$2:$AX$3002,35,FALSE)</f>
        <v>1.40790314273117</v>
      </c>
      <c r="AI2969" s="10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S2969/(1+0.13)+Z2969)</f>
        <v>-1083297796.25</v>
      </c>
      <c r="AJ2969" s="10">
        <f t="shared" si="193"/>
        <v>6456484135.48</v>
      </c>
      <c r="AK2969" s="18">
        <f>AD2969-VLOOKUP(A2969,[2]选股结果!$A$2:$G$4900,7,FALSE)</f>
        <v>5373612351.13</v>
      </c>
    </row>
    <row r="2970" spans="1:37">
      <c r="A2970" s="5" t="s">
        <v>5973</v>
      </c>
      <c r="B2970" s="5" t="s">
        <v>5974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/>
      <c r="L2970" s="6">
        <v>0</v>
      </c>
      <c r="M2970" s="6">
        <v>17891400824.78</v>
      </c>
      <c r="N2970" s="6"/>
      <c r="O2970" s="6">
        <v>14804971596.62</v>
      </c>
      <c r="P2970" s="6">
        <v>1900623278.34</v>
      </c>
      <c r="Q2970" s="6">
        <v>10448675496.93</v>
      </c>
      <c r="R2970" s="6"/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1951487632.67</v>
      </c>
      <c r="Y2970" s="6">
        <v>0</v>
      </c>
      <c r="Z2970" s="6">
        <v>4390739659.12</v>
      </c>
      <c r="AA2970" s="6">
        <v>11004034252.11</v>
      </c>
      <c r="AB2970" s="10">
        <f t="shared" si="192"/>
        <v>53129309507.12</v>
      </c>
      <c r="AC2970" s="10">
        <f t="shared" si="195"/>
        <v>19246884822.24</v>
      </c>
      <c r="AD2970" s="10">
        <f t="shared" si="194"/>
        <v>33882424684.88</v>
      </c>
      <c r="AE2970" s="12">
        <f>C2970/(1+0.13)/VLOOKUP(A2970,[1]选股结果!$A$2:$AX$3002,3,FALSE)</f>
        <v>0</v>
      </c>
      <c r="AF2970" s="12">
        <f>(S2970/(1+0.1)+Z2970)/(VLOOKUP(A2970,[1]选股结果!$A$2:$AY$3002,51,FALSE))</f>
        <v>54.4619830452952</v>
      </c>
      <c r="AG2970" s="16"/>
      <c r="AH2970" s="12">
        <f>AD2970/VLOOKUP(A2970,[1]选股结果!$A$2:$AX$3002,35,FALSE)</f>
        <v>1.58182032676909</v>
      </c>
      <c r="AI2970" s="10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S2970/(1+0.13)+Z2970)</f>
        <v>-4310119391.3</v>
      </c>
      <c r="AJ2970" s="10">
        <f t="shared" si="193"/>
        <v>38192544076.18</v>
      </c>
      <c r="AK2970" s="18">
        <f>AD2970-VLOOKUP(A2970,[2]选股结果!$A$2:$G$4900,7,FALSE)</f>
        <v>33882455705.61</v>
      </c>
    </row>
    <row r="2971" spans="1:37">
      <c r="A2971" s="5" t="s">
        <v>5975</v>
      </c>
      <c r="B2971" s="5" t="s">
        <v>5976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/>
      <c r="L2971" s="6">
        <v>0</v>
      </c>
      <c r="M2971" s="6">
        <v>19486705120.28</v>
      </c>
      <c r="N2971" s="6"/>
      <c r="O2971" s="6">
        <v>16074628062.81</v>
      </c>
      <c r="P2971" s="6">
        <v>2494397756.76</v>
      </c>
      <c r="Q2971" s="6">
        <v>22020100593.52</v>
      </c>
      <c r="R2971" s="6"/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5279793587.86</v>
      </c>
      <c r="Y2971" s="6">
        <v>0</v>
      </c>
      <c r="Z2971" s="6">
        <v>5975617610.46</v>
      </c>
      <c r="AA2971" s="6">
        <v>12306280057.44</v>
      </c>
      <c r="AB2971" s="10">
        <f t="shared" si="192"/>
        <v>75687356759.5</v>
      </c>
      <c r="AC2971" s="10">
        <f t="shared" si="195"/>
        <v>26056089012.52</v>
      </c>
      <c r="AD2971" s="10">
        <f t="shared" si="194"/>
        <v>49631267746.98</v>
      </c>
      <c r="AE2971" s="12">
        <f>C2971/(1+0.13)/VLOOKUP(A2971,[1]选股结果!$A$2:$AX$3002,3,FALSE)</f>
        <v>0</v>
      </c>
      <c r="AF2971" s="12">
        <f>(S2971/(1+0.1)+Z2971)/(VLOOKUP(A2971,[1]选股结果!$A$2:$AY$3002,51,FALSE))</f>
        <v>51.658136023932</v>
      </c>
      <c r="AG2971" s="16"/>
      <c r="AH2971" s="12">
        <f>AD2971/VLOOKUP(A2971,[1]选股结果!$A$2:$AX$3002,35,FALSE)</f>
        <v>1.75169292220305</v>
      </c>
      <c r="AI2971" s="10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S2971/(1+0.13)+Z2971)</f>
        <v>-5859941396.21</v>
      </c>
      <c r="AJ2971" s="10">
        <f t="shared" si="193"/>
        <v>55491209143.19</v>
      </c>
      <c r="AK2971" s="18">
        <f>AD2971-VLOOKUP(A2971,[2]选股结果!$A$2:$G$4900,7,FALSE)</f>
        <v>49631267746.98</v>
      </c>
    </row>
    <row r="2972" spans="1:37">
      <c r="A2972" s="5" t="s">
        <v>5977</v>
      </c>
      <c r="B2972" s="5" t="s">
        <v>5978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/>
      <c r="L2972" s="6">
        <v>1300000000</v>
      </c>
      <c r="M2972" s="6">
        <v>7826750501.96</v>
      </c>
      <c r="N2972" s="6"/>
      <c r="O2972" s="6">
        <v>2206991090.55</v>
      </c>
      <c r="P2972" s="6">
        <v>687393006.37</v>
      </c>
      <c r="Q2972" s="6">
        <v>951222261.65</v>
      </c>
      <c r="R2972" s="6"/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686821549.01</v>
      </c>
      <c r="Y2972" s="6">
        <v>0</v>
      </c>
      <c r="Z2972" s="6">
        <v>1419271286.02</v>
      </c>
      <c r="AA2972" s="6">
        <v>711916994.29</v>
      </c>
      <c r="AB2972" s="10">
        <f t="shared" si="192"/>
        <v>16289817492.86</v>
      </c>
      <c r="AC2972" s="10">
        <f t="shared" si="195"/>
        <v>3505402835.69</v>
      </c>
      <c r="AD2972" s="10">
        <f t="shared" si="194"/>
        <v>12784414657.17</v>
      </c>
      <c r="AE2972" s="12">
        <f>C2972/(1+0.13)/VLOOKUP(A2972,[1]选股结果!$A$2:$AX$3002,3,FALSE)</f>
        <v>0</v>
      </c>
      <c r="AF2972" s="12">
        <f>(S2972/(1+0.1)+Z2972)/(VLOOKUP(A2972,[1]选股结果!$A$2:$AY$3002,51,FALSE))</f>
        <v>66.7878602163686</v>
      </c>
      <c r="AG2972" s="16"/>
      <c r="AH2972" s="12">
        <f>AD2972/VLOOKUP(A2972,[1]选股结果!$A$2:$AX$3002,35,FALSE)</f>
        <v>3.07797342757846</v>
      </c>
      <c r="AI2972" s="10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S2972/(1+0.13)+Z2972)</f>
        <v>-1398020847.97</v>
      </c>
      <c r="AJ2972" s="10">
        <f t="shared" si="193"/>
        <v>14182435505.14</v>
      </c>
      <c r="AK2972" s="18">
        <f>AD2972-VLOOKUP(A2972,[2]选股结果!$A$2:$G$4900,7,FALSE)</f>
        <v>12785188790.8</v>
      </c>
    </row>
    <row r="2973" spans="1:37">
      <c r="A2973" s="5" t="s">
        <v>5979</v>
      </c>
      <c r="B2973" s="5" t="s">
        <v>5980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/>
      <c r="L2973" s="6">
        <v>0</v>
      </c>
      <c r="M2973" s="6">
        <v>601806675.56</v>
      </c>
      <c r="N2973" s="6"/>
      <c r="O2973" s="6">
        <v>17927333263.82</v>
      </c>
      <c r="P2973" s="6">
        <v>3590296383.87</v>
      </c>
      <c r="Q2973" s="6">
        <v>6352965853.89</v>
      </c>
      <c r="R2973" s="6"/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1997502104.13</v>
      </c>
      <c r="Y2973" s="6">
        <v>0</v>
      </c>
      <c r="Z2973" s="6">
        <v>3864069045.35</v>
      </c>
      <c r="AA2973" s="6">
        <v>4868315263.2</v>
      </c>
      <c r="AB2973" s="10">
        <f t="shared" si="192"/>
        <v>37136351240.56</v>
      </c>
      <c r="AC2973" s="10">
        <f t="shared" si="195"/>
        <v>14320182796.55</v>
      </c>
      <c r="AD2973" s="10">
        <f t="shared" si="194"/>
        <v>22816168444.01</v>
      </c>
      <c r="AE2973" s="12">
        <f>C2973/(1+0.13)/VLOOKUP(A2973,[1]选股结果!$A$2:$AX$3002,3,FALSE)</f>
        <v>0</v>
      </c>
      <c r="AF2973" s="12">
        <f>(S2973/(1+0.1)+Z2973)/(VLOOKUP(A2973,[1]选股结果!$A$2:$AY$3002,51,FALSE))</f>
        <v>46.6614322059052</v>
      </c>
      <c r="AG2973" s="16"/>
      <c r="AH2973" s="12">
        <f>AD2973/VLOOKUP(A2973,[1]选股结果!$A$2:$AX$3002,35,FALSE)</f>
        <v>1.58903836635552</v>
      </c>
      <c r="AI2973" s="10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S2973/(1+0.13)+Z2973)</f>
        <v>-3781258277.17</v>
      </c>
      <c r="AJ2973" s="10">
        <f t="shared" si="193"/>
        <v>26597426721.18</v>
      </c>
      <c r="AK2973" s="18">
        <f>AD2973-VLOOKUP(A2973,[2]选股结果!$A$2:$G$4900,7,FALSE)</f>
        <v>22816525524.84</v>
      </c>
    </row>
    <row r="2974" spans="1:37">
      <c r="A2974" s="5" t="s">
        <v>5981</v>
      </c>
      <c r="B2974" s="5" t="s">
        <v>5982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/>
      <c r="L2974" s="6">
        <v>0</v>
      </c>
      <c r="M2974" s="6">
        <v>0</v>
      </c>
      <c r="N2974" s="6"/>
      <c r="O2974" s="6">
        <v>0</v>
      </c>
      <c r="P2974" s="6">
        <v>3126000000</v>
      </c>
      <c r="Q2974" s="6">
        <v>1058000000</v>
      </c>
      <c r="R2974" s="6"/>
      <c r="S2974" s="6">
        <v>0</v>
      </c>
      <c r="T2974" s="6">
        <v>0</v>
      </c>
      <c r="U2974" s="6">
        <v>0</v>
      </c>
      <c r="V2974" s="6">
        <v>48539000000</v>
      </c>
      <c r="W2974" s="6">
        <v>0</v>
      </c>
      <c r="X2974" s="6">
        <v>11903000000</v>
      </c>
      <c r="Y2974" s="6">
        <v>981000000</v>
      </c>
      <c r="Z2974" s="6">
        <v>7089000000</v>
      </c>
      <c r="AA2974" s="6">
        <v>1865000000</v>
      </c>
      <c r="AB2974" s="10">
        <f t="shared" si="192"/>
        <v>131573000000</v>
      </c>
      <c r="AC2974" s="10">
        <f t="shared" si="195"/>
        <v>73503000000</v>
      </c>
      <c r="AD2974" s="10">
        <f t="shared" si="194"/>
        <v>58070000000</v>
      </c>
      <c r="AE2974" s="12">
        <f>C2974/(1+0.13)/VLOOKUP(A2974,[1]选股结果!$A$2:$AX$3002,3,FALSE)</f>
        <v>0</v>
      </c>
      <c r="AF2974" s="12">
        <f>(S2974/(1+0.1)+Z2974)/(VLOOKUP(A2974,[1]选股结果!$A$2:$AY$3002,51,FALSE))</f>
        <v>29.2933884297521</v>
      </c>
      <c r="AG2974" s="16"/>
      <c r="AH2974" s="12">
        <f>AD2974/VLOOKUP(A2974,[1]选股结果!$A$2:$AX$3002,35,FALSE)</f>
        <v>0.253815759567809</v>
      </c>
      <c r="AI2974" s="10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S2974/(1+0.13)+Z2974)</f>
        <v>-6847000000</v>
      </c>
      <c r="AJ2974" s="10">
        <f t="shared" si="193"/>
        <v>64917000000</v>
      </c>
      <c r="AK2974" s="18">
        <f>AD2974-VLOOKUP(A2974,[2]选股结果!$A$2:$G$4900,7,FALSE)</f>
        <v>58070000000</v>
      </c>
    </row>
    <row r="2975" spans="1:37">
      <c r="A2975" s="5" t="s">
        <v>5983</v>
      </c>
      <c r="B2975" s="5" t="s">
        <v>5984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/>
      <c r="L2975" s="6">
        <v>0</v>
      </c>
      <c r="M2975" s="6">
        <v>11433902563.04</v>
      </c>
      <c r="N2975" s="6"/>
      <c r="O2975" s="6">
        <v>6655576493.47</v>
      </c>
      <c r="P2975" s="6">
        <v>1143904531.73</v>
      </c>
      <c r="Q2975" s="6">
        <v>11924522323.18</v>
      </c>
      <c r="R2975" s="6"/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531492316.29</v>
      </c>
      <c r="Y2975" s="6">
        <v>0</v>
      </c>
      <c r="Z2975" s="6">
        <v>1440789892.77</v>
      </c>
      <c r="AA2975" s="6">
        <v>11715005892.15</v>
      </c>
      <c r="AB2975" s="10">
        <f t="shared" ref="AB2975:AB3005" si="196">C2975+D2975+E2975+F2975+G2975+H2975+I2975+J2975+L2975+M2975+O2975+Q2975</f>
        <v>35902362996.5</v>
      </c>
      <c r="AC2975" s="10">
        <f t="shared" si="195"/>
        <v>14831192632.94</v>
      </c>
      <c r="AD2975" s="10">
        <f t="shared" si="194"/>
        <v>21071170363.56</v>
      </c>
      <c r="AE2975" s="12">
        <f>C2975/(1+0.13)/VLOOKUP(A2975,[1]选股结果!$A$2:$AX$3002,3,FALSE)</f>
        <v>0</v>
      </c>
      <c r="AF2975" s="12">
        <f>(S2975/(1+0.1)+Z2975)/(VLOOKUP(A2975,[1]选股结果!$A$2:$AY$3002,51,FALSE))</f>
        <v>34.766317928235</v>
      </c>
      <c r="AG2975" s="16"/>
      <c r="AH2975" s="12">
        <f>AD2975/VLOOKUP(A2975,[1]选股结果!$A$2:$AX$3002,35,FALSE)</f>
        <v>1.60768205659246</v>
      </c>
      <c r="AI2975" s="10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S2975/(1+0.13)+Z2975)</f>
        <v>-1399347773.54</v>
      </c>
      <c r="AJ2975" s="10">
        <f t="shared" si="193"/>
        <v>22470518137.1</v>
      </c>
      <c r="AK2975" s="18">
        <f>AD2975-VLOOKUP(A2975,[2]选股结果!$A$2:$G$4900,7,FALSE)</f>
        <v>21071151900.62</v>
      </c>
    </row>
    <row r="2976" spans="1:37">
      <c r="A2976" s="5" t="s">
        <v>5985</v>
      </c>
      <c r="B2976" s="5" t="s">
        <v>5986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/>
      <c r="L2976" s="6">
        <v>0</v>
      </c>
      <c r="M2976" s="6">
        <v>53944931313.15</v>
      </c>
      <c r="N2976" s="6"/>
      <c r="O2976" s="6">
        <v>25997134510.69</v>
      </c>
      <c r="P2976" s="6">
        <v>2750623407.41</v>
      </c>
      <c r="Q2976" s="6">
        <v>11752482937.24</v>
      </c>
      <c r="R2976" s="6"/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3858549465.88</v>
      </c>
      <c r="Y2976" s="6">
        <v>0</v>
      </c>
      <c r="Z2976" s="6">
        <v>4755626009.31</v>
      </c>
      <c r="AA2976" s="6">
        <v>17998630618.43</v>
      </c>
      <c r="AB2976" s="10">
        <f t="shared" si="196"/>
        <v>112378493735.68</v>
      </c>
      <c r="AC2976" s="10">
        <f t="shared" si="195"/>
        <v>29363429501.03</v>
      </c>
      <c r="AD2976" s="10">
        <f t="shared" si="194"/>
        <v>83015064234.65</v>
      </c>
      <c r="AE2976" s="12">
        <f>C2976/(1+0.13)/VLOOKUP(A2976,[1]选股结果!$A$2:$AX$3002,3,FALSE)</f>
        <v>0</v>
      </c>
      <c r="AF2976" s="12">
        <f>(S2976/(1+0.1)+Z2976)/(VLOOKUP(A2976,[1]选股结果!$A$2:$AY$3002,51,FALSE))</f>
        <v>41.594231325246</v>
      </c>
      <c r="AG2976" s="16"/>
      <c r="AH2976" s="12">
        <f>AD2976/VLOOKUP(A2976,[1]选股结果!$A$2:$AX$3002,35,FALSE)</f>
        <v>2.84539846992729</v>
      </c>
      <c r="AI2976" s="10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S2976/(1+0.13)+Z2976)</f>
        <v>-4641292221.72</v>
      </c>
      <c r="AJ2976" s="10">
        <f t="shared" si="193"/>
        <v>87656356456.37</v>
      </c>
      <c r="AK2976" s="18">
        <f>AD2976-VLOOKUP(A2976,[2]选股结果!$A$2:$G$4900,7,FALSE)</f>
        <v>83016339955.13</v>
      </c>
    </row>
    <row r="2977" spans="1:37">
      <c r="A2977" s="5" t="s">
        <v>5987</v>
      </c>
      <c r="B2977" s="5" t="s">
        <v>5988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/>
      <c r="L2977" s="6">
        <v>0</v>
      </c>
      <c r="M2977" s="6">
        <v>0</v>
      </c>
      <c r="N2977" s="6"/>
      <c r="O2977" s="6">
        <v>0</v>
      </c>
      <c r="P2977" s="6">
        <v>7900000000</v>
      </c>
      <c r="Q2977" s="6">
        <v>4381000000</v>
      </c>
      <c r="R2977" s="6"/>
      <c r="S2977" s="6">
        <v>0</v>
      </c>
      <c r="T2977" s="6">
        <v>0</v>
      </c>
      <c r="U2977" s="6">
        <v>0</v>
      </c>
      <c r="V2977" s="6">
        <v>109889000000</v>
      </c>
      <c r="W2977" s="6">
        <v>0</v>
      </c>
      <c r="X2977" s="6">
        <v>24955000000</v>
      </c>
      <c r="Y2977" s="6">
        <v>7953000000</v>
      </c>
      <c r="Z2977" s="6">
        <v>19914000000</v>
      </c>
      <c r="AA2977" s="6">
        <v>37034000000</v>
      </c>
      <c r="AB2977" s="10">
        <f t="shared" si="196"/>
        <v>283367000000</v>
      </c>
      <c r="AC2977" s="10">
        <f t="shared" si="195"/>
        <v>207645000000</v>
      </c>
      <c r="AD2977" s="10">
        <f t="shared" si="194"/>
        <v>75722000000</v>
      </c>
      <c r="AE2977" s="12">
        <f>C2977/(1+0.13)/VLOOKUP(A2977,[1]选股结果!$A$2:$AX$3002,3,FALSE)</f>
        <v>0</v>
      </c>
      <c r="AF2977" s="12">
        <f>(S2977/(1+0.1)+Z2977)/(VLOOKUP(A2977,[1]选股结果!$A$2:$AY$3002,51,FALSE))</f>
        <v>26.8382749326146</v>
      </c>
      <c r="AG2977" s="16"/>
      <c r="AH2977" s="12">
        <f>AD2977/VLOOKUP(A2977,[1]选股结果!$A$2:$AX$3002,35,FALSE)</f>
        <v>0.182179942450751</v>
      </c>
      <c r="AI2977" s="10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S2977/(1+0.13)+Z2977)</f>
        <v>-19172000000</v>
      </c>
      <c r="AJ2977" s="10">
        <f t="shared" si="193"/>
        <v>94894000000</v>
      </c>
      <c r="AK2977" s="18">
        <f>AD2977-VLOOKUP(A2977,[2]选股结果!$A$2:$G$4900,7,FALSE)</f>
        <v>75724000000</v>
      </c>
    </row>
    <row r="2978" spans="1:37">
      <c r="A2978" s="5" t="s">
        <v>5989</v>
      </c>
      <c r="B2978" s="5" t="s">
        <v>5990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/>
      <c r="L2978" s="6">
        <v>0</v>
      </c>
      <c r="M2978" s="6">
        <v>0</v>
      </c>
      <c r="N2978" s="6"/>
      <c r="O2978" s="6">
        <v>14596176497.52</v>
      </c>
      <c r="P2978" s="6">
        <v>2892508247.25</v>
      </c>
      <c r="Q2978" s="6">
        <v>4983357058.7</v>
      </c>
      <c r="R2978" s="6"/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2443559980.74</v>
      </c>
      <c r="Y2978" s="6">
        <v>0</v>
      </c>
      <c r="Z2978" s="6">
        <v>3231067547.92</v>
      </c>
      <c r="AA2978" s="6">
        <v>7754598612.11</v>
      </c>
      <c r="AB2978" s="10">
        <f t="shared" si="196"/>
        <v>31130713869.29</v>
      </c>
      <c r="AC2978" s="10">
        <f t="shared" si="195"/>
        <v>16321734388.02</v>
      </c>
      <c r="AD2978" s="10">
        <f t="shared" si="194"/>
        <v>14808979481.27</v>
      </c>
      <c r="AE2978" s="12">
        <f>C2978/(1+0.13)/VLOOKUP(A2978,[1]选股结果!$A$2:$AX$3002,3,FALSE)</f>
        <v>0</v>
      </c>
      <c r="AF2978" s="12">
        <f>(S2978/(1+0.1)+Z2978)/(VLOOKUP(A2978,[1]选股结果!$A$2:$AY$3002,51,FALSE))</f>
        <v>51.8966807316409</v>
      </c>
      <c r="AG2978" s="16"/>
      <c r="AH2978" s="12">
        <f>AD2978/VLOOKUP(A2978,[1]选股结果!$A$2:$AX$3002,35,FALSE)</f>
        <v>1.26386392495607</v>
      </c>
      <c r="AI2978" s="10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S2978/(1+0.13)+Z2978)</f>
        <v>-3168807929.34</v>
      </c>
      <c r="AJ2978" s="10">
        <f t="shared" si="193"/>
        <v>17977787410.61</v>
      </c>
      <c r="AK2978" s="18">
        <f>AD2978-VLOOKUP(A2978,[2]选股结果!$A$2:$G$4900,7,FALSE)</f>
        <v>14808971925.96</v>
      </c>
    </row>
    <row r="2979" spans="1:37">
      <c r="A2979" s="5" t="s">
        <v>5991</v>
      </c>
      <c r="B2979" s="5" t="s">
        <v>5992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/>
      <c r="L2979" s="6">
        <v>0</v>
      </c>
      <c r="M2979" s="6">
        <v>4499418406.23</v>
      </c>
      <c r="N2979" s="6"/>
      <c r="O2979" s="6">
        <v>1412896579.95</v>
      </c>
      <c r="P2979" s="6">
        <v>924799647.67</v>
      </c>
      <c r="Q2979" s="6">
        <v>505576446.97</v>
      </c>
      <c r="R2979" s="6"/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449737910.51</v>
      </c>
      <c r="Y2979" s="6">
        <v>0</v>
      </c>
      <c r="Z2979" s="6">
        <v>1597158275.01</v>
      </c>
      <c r="AA2979" s="6">
        <v>3479714381.28</v>
      </c>
      <c r="AB2979" s="10">
        <f t="shared" si="196"/>
        <v>11416587516.58</v>
      </c>
      <c r="AC2979" s="10">
        <f t="shared" si="195"/>
        <v>6451410214.47</v>
      </c>
      <c r="AD2979" s="10">
        <f t="shared" si="194"/>
        <v>4965177302.11</v>
      </c>
      <c r="AE2979" s="12">
        <f>C2979/(1+0.13)/VLOOKUP(A2979,[1]选股结果!$A$2:$AX$3002,3,FALSE)</f>
        <v>0</v>
      </c>
      <c r="AF2979" s="12">
        <f>(S2979/(1+0.1)+Z2979)/(VLOOKUP(A2979,[1]选股结果!$A$2:$AY$3002,51,FALSE))</f>
        <v>48.9902446516371</v>
      </c>
      <c r="AG2979" s="16"/>
      <c r="AH2979" s="12">
        <f>AD2979/VLOOKUP(A2979,[1]选股结果!$A$2:$AX$3002,35,FALSE)</f>
        <v>0.854855107383953</v>
      </c>
      <c r="AI2979" s="10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S2979/(1+0.13)+Z2979)</f>
        <v>-1564556717.57</v>
      </c>
      <c r="AJ2979" s="10">
        <f t="shared" si="193"/>
        <v>6529734019.68</v>
      </c>
      <c r="AK2979" s="18">
        <f>AD2979-VLOOKUP(A2979,[2]选股结果!$A$2:$G$4900,7,FALSE)</f>
        <v>4965177302.11</v>
      </c>
    </row>
    <row r="2980" spans="1:37">
      <c r="A2980" s="5" t="s">
        <v>5993</v>
      </c>
      <c r="B2980" s="5" t="s">
        <v>5994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/>
      <c r="L2980" s="6">
        <v>1189000000</v>
      </c>
      <c r="M2980" s="6">
        <v>0</v>
      </c>
      <c r="N2980" s="6"/>
      <c r="O2980" s="6">
        <v>4665828891.86</v>
      </c>
      <c r="P2980" s="6">
        <v>675072145.43</v>
      </c>
      <c r="Q2980" s="6">
        <v>1619030247.98</v>
      </c>
      <c r="R2980" s="6"/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668376227.24</v>
      </c>
      <c r="Y2980" s="6">
        <v>0</v>
      </c>
      <c r="Z2980" s="6">
        <v>1626188010.24</v>
      </c>
      <c r="AA2980" s="6">
        <v>1020595655.72</v>
      </c>
      <c r="AB2980" s="10">
        <f t="shared" si="196"/>
        <v>11336762320.82</v>
      </c>
      <c r="AC2980" s="10">
        <f t="shared" si="195"/>
        <v>3990232038.63</v>
      </c>
      <c r="AD2980" s="10">
        <f t="shared" si="194"/>
        <v>7346530282.19</v>
      </c>
      <c r="AE2980" s="12">
        <f>C2980/(1+0.13)/VLOOKUP(A2980,[1]选股结果!$A$2:$AX$3002,3,FALSE)</f>
        <v>0</v>
      </c>
      <c r="AF2980" s="12">
        <f>(S2980/(1+0.1)+Z2980)/(VLOOKUP(A2980,[1]选股结果!$A$2:$AY$3002,51,FALSE))</f>
        <v>50.9317359309369</v>
      </c>
      <c r="AG2980" s="16"/>
      <c r="AH2980" s="12">
        <f>AD2980/VLOOKUP(A2980,[1]选股结果!$A$2:$AX$3002,35,FALSE)</f>
        <v>1.63016083000886</v>
      </c>
      <c r="AI2980" s="10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S2980/(1+0.13)+Z2980)</f>
        <v>-1594259233.8</v>
      </c>
      <c r="AJ2980" s="10">
        <f t="shared" si="193"/>
        <v>8940789515.99</v>
      </c>
      <c r="AK2980" s="18">
        <f>AD2980-VLOOKUP(A2980,[2]选股结果!$A$2:$G$4900,7,FALSE)</f>
        <v>7346521159.56</v>
      </c>
    </row>
    <row r="2981" spans="1:37">
      <c r="A2981" s="5" t="s">
        <v>5995</v>
      </c>
      <c r="B2981" s="5" t="s">
        <v>5996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/>
      <c r="L2981" s="6">
        <v>0</v>
      </c>
      <c r="M2981" s="6">
        <v>0</v>
      </c>
      <c r="N2981" s="6"/>
      <c r="O2981" s="6">
        <v>0</v>
      </c>
      <c r="P2981" s="6">
        <v>716632254.69</v>
      </c>
      <c r="Q2981" s="6">
        <v>38425274.96</v>
      </c>
      <c r="R2981" s="6"/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1598578357.48</v>
      </c>
      <c r="Y2981" s="6">
        <v>0</v>
      </c>
      <c r="Z2981" s="6">
        <v>192870674.54</v>
      </c>
      <c r="AA2981" s="6">
        <v>108652367.58</v>
      </c>
      <c r="AB2981" s="10">
        <f t="shared" si="196"/>
        <v>255302138.2</v>
      </c>
      <c r="AC2981" s="10">
        <f t="shared" si="195"/>
        <v>2616733654.29</v>
      </c>
      <c r="AD2981" s="10">
        <f t="shared" si="194"/>
        <v>-2361431516.09</v>
      </c>
      <c r="AE2981" s="12">
        <f>C2981/(1+0.13)/VLOOKUP(A2981,[1]选股结果!$A$2:$AX$3002,3,FALSE)</f>
        <v>0</v>
      </c>
      <c r="AF2981" s="12">
        <f>(S2981/(1+0.1)+Z2981)/(VLOOKUP(A2981,[1]选股结果!$A$2:$AY$3002,51,FALSE))</f>
        <v>34.1742444704208</v>
      </c>
      <c r="AG2981" s="16"/>
      <c r="AH2981" s="12">
        <f>AD2981/VLOOKUP(A2981,[1]选股结果!$A$2:$AX$3002,35,FALSE)</f>
        <v>-1.30448500975577</v>
      </c>
      <c r="AI2981" s="10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S2981/(1+0.13)+Z2981)</f>
        <v>-187226930.91</v>
      </c>
      <c r="AJ2981" s="10">
        <f t="shared" si="193"/>
        <v>-2174204585.18</v>
      </c>
      <c r="AK2981" s="18">
        <f>AD2981-VLOOKUP(A2981,[2]选股结果!$A$2:$G$4900,7,FALSE)</f>
        <v>-2361431516.09</v>
      </c>
    </row>
    <row r="2982" spans="1:37">
      <c r="A2982" s="5" t="s">
        <v>5997</v>
      </c>
      <c r="B2982" s="5" t="s">
        <v>5998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/>
      <c r="L2982" s="6">
        <v>0</v>
      </c>
      <c r="M2982" s="6">
        <v>1473980194.48</v>
      </c>
      <c r="N2982" s="6"/>
      <c r="O2982" s="6">
        <v>1062509446.37</v>
      </c>
      <c r="P2982" s="6">
        <v>294386293.42</v>
      </c>
      <c r="Q2982" s="6">
        <v>15836652.84</v>
      </c>
      <c r="R2982" s="6"/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424140397.28</v>
      </c>
      <c r="Y2982" s="6">
        <v>0</v>
      </c>
      <c r="Z2982" s="6">
        <v>645863090.33</v>
      </c>
      <c r="AA2982" s="6">
        <v>909508568.39</v>
      </c>
      <c r="AB2982" s="10">
        <f t="shared" si="196"/>
        <v>4903991885</v>
      </c>
      <c r="AC2982" s="10">
        <f t="shared" si="195"/>
        <v>2273898349.42</v>
      </c>
      <c r="AD2982" s="10">
        <f t="shared" si="194"/>
        <v>2630093535.58</v>
      </c>
      <c r="AE2982" s="12">
        <f>C2982/(1+0.13)/VLOOKUP(A2982,[1]选股结果!$A$2:$AX$3002,3,FALSE)</f>
        <v>0</v>
      </c>
      <c r="AF2982" s="12">
        <f>(S2982/(1+0.1)+Z2982)/(VLOOKUP(A2982,[1]选股结果!$A$2:$AY$3002,51,FALSE))</f>
        <v>33.8288142497736</v>
      </c>
      <c r="AG2982" s="16"/>
      <c r="AH2982" s="12">
        <f>AD2982/VLOOKUP(A2982,[1]选股结果!$A$2:$AX$3002,35,FALSE)</f>
        <v>1.10954206814098</v>
      </c>
      <c r="AI2982" s="10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S2982/(1+0.13)+Z2982)</f>
        <v>-626770990.75</v>
      </c>
      <c r="AJ2982" s="10">
        <f t="shared" si="193"/>
        <v>3256864526.33</v>
      </c>
      <c r="AK2982" s="18">
        <f>AD2982-VLOOKUP(A2982,[2]选股结果!$A$2:$G$4900,7,FALSE)</f>
        <v>2630129154.12</v>
      </c>
    </row>
    <row r="2983" spans="1:37">
      <c r="A2983" s="5" t="s">
        <v>5999</v>
      </c>
      <c r="B2983" s="5" t="s">
        <v>6000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/>
      <c r="L2983" s="6">
        <v>0</v>
      </c>
      <c r="M2983" s="6">
        <v>7593819403.54</v>
      </c>
      <c r="N2983" s="6"/>
      <c r="O2983" s="6">
        <v>18273968746.12</v>
      </c>
      <c r="P2983" s="6">
        <v>3353521036.92</v>
      </c>
      <c r="Q2983" s="6">
        <v>19696540244.03</v>
      </c>
      <c r="R2983" s="6"/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3783563579.84</v>
      </c>
      <c r="Y2983" s="6">
        <v>0</v>
      </c>
      <c r="Z2983" s="6">
        <v>5086300501.88</v>
      </c>
      <c r="AA2983" s="6">
        <v>26692711313.89</v>
      </c>
      <c r="AB2983" s="10">
        <f t="shared" si="196"/>
        <v>64385219215.44</v>
      </c>
      <c r="AC2983" s="10">
        <f t="shared" si="195"/>
        <v>38916096432.53</v>
      </c>
      <c r="AD2983" s="10">
        <f t="shared" si="194"/>
        <v>25469122782.91</v>
      </c>
      <c r="AE2983" s="12">
        <f>C2983/(1+0.13)/VLOOKUP(A2983,[1]选股结果!$A$2:$AX$3002,3,FALSE)</f>
        <v>0</v>
      </c>
      <c r="AF2983" s="12">
        <f>(S2983/(1+0.1)+Z2983)/(VLOOKUP(A2983,[1]选股结果!$A$2:$AY$3002,51,FALSE))</f>
        <v>43.6216873458543</v>
      </c>
      <c r="AG2983" s="16"/>
      <c r="AH2983" s="12">
        <f>AD2983/VLOOKUP(A2983,[1]选股结果!$A$2:$AX$3002,35,FALSE)</f>
        <v>1.05616278757471</v>
      </c>
      <c r="AI2983" s="10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S2983/(1+0.13)+Z2983)</f>
        <v>-4969700232.35</v>
      </c>
      <c r="AJ2983" s="10">
        <f t="shared" si="193"/>
        <v>30438823015.26</v>
      </c>
      <c r="AK2983" s="18">
        <f>AD2983-VLOOKUP(A2983,[2]选股结果!$A$2:$G$4900,7,FALSE)</f>
        <v>25469122782.91</v>
      </c>
    </row>
    <row r="2984" spans="1:37">
      <c r="A2984" s="5" t="s">
        <v>6001</v>
      </c>
      <c r="B2984" s="5" t="s">
        <v>6002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/>
      <c r="L2984" s="6">
        <v>830000000</v>
      </c>
      <c r="M2984" s="6">
        <v>6598051101.69</v>
      </c>
      <c r="N2984" s="6"/>
      <c r="O2984" s="6">
        <v>5582632593.46</v>
      </c>
      <c r="P2984" s="6">
        <v>431976144.79</v>
      </c>
      <c r="Q2984" s="6">
        <v>3346785704.91</v>
      </c>
      <c r="R2984" s="6"/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923448371.02</v>
      </c>
      <c r="Y2984" s="6">
        <v>0</v>
      </c>
      <c r="Z2984" s="6">
        <v>1237000220.89</v>
      </c>
      <c r="AA2984" s="6">
        <v>4941315379.55</v>
      </c>
      <c r="AB2984" s="10">
        <f t="shared" si="196"/>
        <v>19706463960.14</v>
      </c>
      <c r="AC2984" s="10">
        <f t="shared" si="195"/>
        <v>7533740116.25</v>
      </c>
      <c r="AD2984" s="10">
        <f t="shared" si="194"/>
        <v>12172723843.89</v>
      </c>
      <c r="AE2984" s="12">
        <f>C2984/(1+0.13)/VLOOKUP(A2984,[1]选股结果!$A$2:$AX$3002,3,FALSE)</f>
        <v>0</v>
      </c>
      <c r="AF2984" s="12">
        <f>(S2984/(1+0.1)+Z2984)/(VLOOKUP(A2984,[1]选股结果!$A$2:$AY$3002,51,FALSE))</f>
        <v>47.076341851421</v>
      </c>
      <c r="AG2984" s="16"/>
      <c r="AH2984" s="12">
        <f>AD2984/VLOOKUP(A2984,[1]选股结果!$A$2:$AX$3002,35,FALSE)</f>
        <v>1.67206789546612</v>
      </c>
      <c r="AI2984" s="10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S2984/(1+0.13)+Z2984)</f>
        <v>-1210723747.99</v>
      </c>
      <c r="AJ2984" s="10">
        <f t="shared" si="193"/>
        <v>13383447591.88</v>
      </c>
      <c r="AK2984" s="18">
        <f>AD2984-VLOOKUP(A2984,[2]选股结果!$A$2:$G$4900,7,FALSE)</f>
        <v>12172723843.89</v>
      </c>
    </row>
    <row r="2985" spans="1:37">
      <c r="A2985" s="5" t="s">
        <v>6003</v>
      </c>
      <c r="B2985" s="5" t="s">
        <v>6004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/>
      <c r="L2985" s="6">
        <v>0</v>
      </c>
      <c r="M2985" s="6">
        <v>0</v>
      </c>
      <c r="N2985" s="6"/>
      <c r="O2985" s="6">
        <v>0</v>
      </c>
      <c r="P2985" s="6">
        <v>13128000000</v>
      </c>
      <c r="Q2985" s="6">
        <v>2668000000</v>
      </c>
      <c r="R2985" s="6"/>
      <c r="S2985" s="6">
        <v>0</v>
      </c>
      <c r="T2985" s="6">
        <v>0</v>
      </c>
      <c r="U2985" s="6">
        <v>0</v>
      </c>
      <c r="V2985" s="6">
        <v>243042000000</v>
      </c>
      <c r="W2985" s="6">
        <v>0</v>
      </c>
      <c r="X2985" s="6">
        <v>39071000000</v>
      </c>
      <c r="Y2985" s="6">
        <v>2068000000</v>
      </c>
      <c r="Z2985" s="6">
        <v>37336000000</v>
      </c>
      <c r="AA2985" s="6">
        <v>46585000000</v>
      </c>
      <c r="AB2985" s="10">
        <f t="shared" si="196"/>
        <v>437394000000</v>
      </c>
      <c r="AC2985" s="10">
        <f t="shared" si="195"/>
        <v>381230000000</v>
      </c>
      <c r="AD2985" s="10">
        <f t="shared" si="194"/>
        <v>56164000000</v>
      </c>
      <c r="AE2985" s="12">
        <f>C2985/(1+0.13)/VLOOKUP(A2985,[1]选股结果!$A$2:$AX$3002,3,FALSE)</f>
        <v>0</v>
      </c>
      <c r="AF2985" s="12">
        <f>(S2985/(1+0.1)+Z2985)/(VLOOKUP(A2985,[1]选股结果!$A$2:$AY$3002,51,FALSE))</f>
        <v>26.0544312630844</v>
      </c>
      <c r="AG2985" s="16"/>
      <c r="AH2985" s="12">
        <f>AD2985/VLOOKUP(A2985,[1]选股结果!$A$2:$AX$3002,35,FALSE)</f>
        <v>0.113304914976931</v>
      </c>
      <c r="AI2985" s="10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S2985/(1+0.13)+Z2985)</f>
        <v>-35903000000</v>
      </c>
      <c r="AJ2985" s="10">
        <f t="shared" si="193"/>
        <v>92067000000</v>
      </c>
      <c r="AK2985" s="18">
        <f>AD2985-VLOOKUP(A2985,[2]选股结果!$A$2:$G$4900,7,FALSE)</f>
        <v>56251000000</v>
      </c>
    </row>
    <row r="2986" spans="1:37">
      <c r="A2986" s="5" t="s">
        <v>6005</v>
      </c>
      <c r="B2986" s="5" t="s">
        <v>6006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/>
      <c r="L2986" s="6">
        <v>327000000</v>
      </c>
      <c r="M2986" s="6">
        <v>0</v>
      </c>
      <c r="N2986" s="6"/>
      <c r="O2986" s="6">
        <v>1350507093.23</v>
      </c>
      <c r="P2986" s="6">
        <v>80488896.94</v>
      </c>
      <c r="Q2986" s="6">
        <v>292612515.76</v>
      </c>
      <c r="R2986" s="6"/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500444155.28</v>
      </c>
      <c r="Y2986" s="6">
        <v>0</v>
      </c>
      <c r="Z2986" s="6">
        <v>326512966.51</v>
      </c>
      <c r="AA2986" s="6">
        <v>1674167710.09</v>
      </c>
      <c r="AB2986" s="10">
        <f t="shared" si="196"/>
        <v>3207842157.7</v>
      </c>
      <c r="AC2986" s="10">
        <f t="shared" si="195"/>
        <v>2581613728.82</v>
      </c>
      <c r="AD2986" s="10">
        <f t="shared" si="194"/>
        <v>626228428.88</v>
      </c>
      <c r="AE2986" s="12">
        <f>C2986/(1+0.13)/VLOOKUP(A2986,[1]选股结果!$A$2:$AX$3002,3,FALSE)</f>
        <v>0</v>
      </c>
      <c r="AF2986" s="12">
        <f>(S2986/(1+0.1)+Z2986)/(VLOOKUP(A2986,[1]选股结果!$A$2:$AY$3002,51,FALSE))</f>
        <v>63.903393482638</v>
      </c>
      <c r="AG2986" s="16"/>
      <c r="AH2986" s="12">
        <f>AD2986/VLOOKUP(A2986,[1]选股结果!$A$2:$AX$3002,35,FALSE)</f>
        <v>0.604581931878108</v>
      </c>
      <c r="AI2986" s="10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S2986/(1+0.13)+Z2986)</f>
        <v>-321403488.77</v>
      </c>
      <c r="AJ2986" s="10">
        <f t="shared" si="193"/>
        <v>947631917.65</v>
      </c>
      <c r="AK2986" s="18">
        <f>AD2986-VLOOKUP(A2986,[2]选股结果!$A$2:$G$4900,7,FALSE)</f>
        <v>626663247.12</v>
      </c>
    </row>
    <row r="2987" spans="1:37">
      <c r="A2987" s="5" t="s">
        <v>6007</v>
      </c>
      <c r="B2987" s="5" t="s">
        <v>6008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/>
      <c r="L2987" s="6">
        <v>0</v>
      </c>
      <c r="M2987" s="6">
        <v>-2005689073.11</v>
      </c>
      <c r="N2987" s="6"/>
      <c r="O2987" s="6">
        <v>206037138.95</v>
      </c>
      <c r="P2987" s="6">
        <v>624973501.48</v>
      </c>
      <c r="Q2987" s="6">
        <v>4745683010.31</v>
      </c>
      <c r="R2987" s="6"/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152178433.6</v>
      </c>
      <c r="Y2987" s="6">
        <v>0</v>
      </c>
      <c r="Z2987" s="6">
        <v>318516644.96</v>
      </c>
      <c r="AA2987" s="6">
        <v>4477281881.68</v>
      </c>
      <c r="AB2987" s="10">
        <f t="shared" si="196"/>
        <v>3917545883.92</v>
      </c>
      <c r="AC2987" s="10">
        <f t="shared" si="195"/>
        <v>5572950461.72</v>
      </c>
      <c r="AD2987" s="10">
        <f t="shared" si="194"/>
        <v>-1655404577.8</v>
      </c>
      <c r="AE2987" s="12">
        <f>C2987/(1+0.13)/VLOOKUP(A2987,[1]选股结果!$A$2:$AX$3002,3,FALSE)</f>
        <v>0</v>
      </c>
      <c r="AF2987" s="12">
        <f>(S2987/(1+0.1)+Z2987)/(VLOOKUP(A2987,[1]选股结果!$A$2:$AY$3002,51,FALSE))</f>
        <v>12.4119363299803</v>
      </c>
      <c r="AG2987" s="16"/>
      <c r="AH2987" s="12">
        <f>AD2987/VLOOKUP(A2987,[1]选股结果!$A$2:$AX$3002,35,FALSE)</f>
        <v>-0.241520745340442</v>
      </c>
      <c r="AI2987" s="10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S2987/(1+0.13)+Z2987)</f>
        <v>-292854521.3</v>
      </c>
      <c r="AJ2987" s="10">
        <f t="shared" si="193"/>
        <v>-1362550056.5</v>
      </c>
      <c r="AK2987" s="18">
        <f>AD2987-VLOOKUP(A2987,[2]选股结果!$A$2:$G$4900,7,FALSE)</f>
        <v>-1655675064</v>
      </c>
    </row>
    <row r="2988" spans="1:37">
      <c r="A2988" s="5" t="s">
        <v>6009</v>
      </c>
      <c r="B2988" s="5" t="s">
        <v>6010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/>
      <c r="L2988" s="6">
        <v>0</v>
      </c>
      <c r="M2988" s="6">
        <v>0</v>
      </c>
      <c r="N2988" s="6"/>
      <c r="O2988" s="6">
        <v>876228.7</v>
      </c>
      <c r="P2988" s="6">
        <v>57126119.45</v>
      </c>
      <c r="Q2988" s="6">
        <v>6695782026.62</v>
      </c>
      <c r="R2988" s="6"/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27169537.82</v>
      </c>
      <c r="Y2988" s="6">
        <v>0</v>
      </c>
      <c r="Z2988" s="6">
        <v>237442067.77</v>
      </c>
      <c r="AA2988" s="6">
        <v>1995396893.02</v>
      </c>
      <c r="AB2988" s="10">
        <f t="shared" si="196"/>
        <v>7159941351.2</v>
      </c>
      <c r="AC2988" s="10">
        <f t="shared" si="195"/>
        <v>2317134618.06</v>
      </c>
      <c r="AD2988" s="10">
        <f t="shared" si="194"/>
        <v>4842806733.14</v>
      </c>
      <c r="AE2988" s="12">
        <f>C2988/(1+0.13)/VLOOKUP(A2988,[1]选股结果!$A$2:$AX$3002,3,FALSE)</f>
        <v>0</v>
      </c>
      <c r="AF2988" s="12">
        <f>(S2988/(1+0.1)+Z2988)/(VLOOKUP(A2988,[1]选股结果!$A$2:$AY$3002,51,FALSE))</f>
        <v>73.7134429359029</v>
      </c>
      <c r="AG2988" s="16"/>
      <c r="AH2988" s="12">
        <f>AD2988/VLOOKUP(A2988,[1]选股结果!$A$2:$AX$3002,35,FALSE)</f>
        <v>0.706055678949842</v>
      </c>
      <c r="AI2988" s="10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S2988/(1+0.13)+Z2988)</f>
        <v>-234220917.62</v>
      </c>
      <c r="AJ2988" s="10">
        <f t="shared" si="193"/>
        <v>5077027650.76</v>
      </c>
      <c r="AK2988" s="18">
        <f>AD2988-VLOOKUP(A2988,[2]选股结果!$A$2:$G$4900,7,FALSE)</f>
        <v>4842805984.32</v>
      </c>
    </row>
    <row r="2989" spans="1:37">
      <c r="A2989" s="5" t="s">
        <v>6011</v>
      </c>
      <c r="B2989" s="5" t="s">
        <v>6012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/>
      <c r="L2989" s="6">
        <v>0</v>
      </c>
      <c r="M2989" s="6">
        <v>0</v>
      </c>
      <c r="N2989" s="6"/>
      <c r="O2989" s="6">
        <v>0</v>
      </c>
      <c r="P2989" s="6">
        <v>169108098.46</v>
      </c>
      <c r="Q2989" s="6">
        <v>5313945008.47</v>
      </c>
      <c r="R2989" s="6"/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113070469.56</v>
      </c>
      <c r="AA2989" s="6">
        <v>6487865967.6</v>
      </c>
      <c r="AB2989" s="10">
        <f t="shared" si="196"/>
        <v>6183574947.97</v>
      </c>
      <c r="AC2989" s="10">
        <f t="shared" si="195"/>
        <v>6770044535.62</v>
      </c>
      <c r="AD2989" s="10">
        <f t="shared" si="194"/>
        <v>-586469587.650001</v>
      </c>
      <c r="AE2989" s="12">
        <f>C2989/(1+0.13)/VLOOKUP(A2989,[1]选股结果!$A$2:$AX$3002,3,FALSE)</f>
        <v>0</v>
      </c>
      <c r="AF2989" s="12">
        <f>(S2989/(1+0.1)+Z2989)/(VLOOKUP(A2989,[1]选股结果!$A$2:$AY$3002,51,FALSE))</f>
        <v>12.0084067929284</v>
      </c>
      <c r="AG2989" s="16"/>
      <c r="AH2989" s="12">
        <f>AD2989/VLOOKUP(A2989,[1]选股结果!$A$2:$AX$3002,35,FALSE)</f>
        <v>-0.371354332176582</v>
      </c>
      <c r="AI2989" s="10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S2989/(1+0.13)+Z2989)</f>
        <v>-103654526.92</v>
      </c>
      <c r="AJ2989" s="10">
        <f t="shared" si="193"/>
        <v>-482815060.730001</v>
      </c>
      <c r="AK2989" s="18">
        <f>AD2989-VLOOKUP(A2989,[2]选股结果!$A$2:$G$4900,7,FALSE)</f>
        <v>-585965025.450001</v>
      </c>
    </row>
    <row r="2990" spans="1:37">
      <c r="A2990" s="5" t="s">
        <v>6013</v>
      </c>
      <c r="B2990" s="5" t="s">
        <v>6014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/>
      <c r="L2990" s="6">
        <v>0</v>
      </c>
      <c r="M2990" s="6">
        <v>3238805392.3</v>
      </c>
      <c r="N2990" s="6"/>
      <c r="O2990" s="6">
        <v>3163394472.57</v>
      </c>
      <c r="P2990" s="6">
        <v>372101378.86</v>
      </c>
      <c r="Q2990" s="6">
        <v>5632080390.56</v>
      </c>
      <c r="R2990" s="6"/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617121635.75</v>
      </c>
      <c r="Y2990" s="6">
        <v>0</v>
      </c>
      <c r="Z2990" s="6">
        <v>607268871.48</v>
      </c>
      <c r="AA2990" s="6">
        <v>1841201285.78</v>
      </c>
      <c r="AB2990" s="10">
        <f t="shared" si="196"/>
        <v>15044673040.07</v>
      </c>
      <c r="AC2990" s="10">
        <f t="shared" si="195"/>
        <v>3437693171.87</v>
      </c>
      <c r="AD2990" s="10">
        <f t="shared" si="194"/>
        <v>11606979868.2</v>
      </c>
      <c r="AE2990" s="12">
        <f>C2990/(1+0.13)/VLOOKUP(A2990,[1]选股结果!$A$2:$AX$3002,3,FALSE)</f>
        <v>0</v>
      </c>
      <c r="AF2990" s="12">
        <f>(S2990/(1+0.1)+Z2990)/(VLOOKUP(A2990,[1]选股结果!$A$2:$AY$3002,51,FALSE))</f>
        <v>41.9016397740088</v>
      </c>
      <c r="AG2990" s="16"/>
      <c r="AH2990" s="12">
        <f>AD2990/VLOOKUP(A2990,[1]选股结果!$A$2:$AX$3002,35,FALSE)</f>
        <v>4.41591486647068</v>
      </c>
      <c r="AI2990" s="10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S2990/(1+0.13)+Z2990)</f>
        <v>-592776148.17</v>
      </c>
      <c r="AJ2990" s="10">
        <f t="shared" si="193"/>
        <v>12199756016.37</v>
      </c>
      <c r="AK2990" s="18">
        <f>AD2990-VLOOKUP(A2990,[2]选股结果!$A$2:$G$4900,7,FALSE)</f>
        <v>11606798897.12</v>
      </c>
    </row>
    <row r="2991" spans="1:37">
      <c r="A2991" s="5" t="s">
        <v>6015</v>
      </c>
      <c r="B2991" s="5" t="s">
        <v>6016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/>
      <c r="L2991" s="6">
        <v>0</v>
      </c>
      <c r="M2991" s="6">
        <v>2601166904.69</v>
      </c>
      <c r="N2991" s="6"/>
      <c r="O2991" s="6">
        <v>8355827788.47</v>
      </c>
      <c r="P2991" s="6">
        <v>1417541858.04</v>
      </c>
      <c r="Q2991" s="6">
        <v>5357960779.34</v>
      </c>
      <c r="R2991" s="6"/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2398164331.17</v>
      </c>
      <c r="Y2991" s="6">
        <v>0</v>
      </c>
      <c r="Z2991" s="6">
        <v>3384188243.75</v>
      </c>
      <c r="AA2991" s="6">
        <v>6930826832.64</v>
      </c>
      <c r="AB2991" s="10">
        <f t="shared" si="196"/>
        <v>25692048536.92</v>
      </c>
      <c r="AC2991" s="10">
        <f t="shared" si="195"/>
        <v>14130721265.6</v>
      </c>
      <c r="AD2991" s="10">
        <f t="shared" si="194"/>
        <v>11561327271.32</v>
      </c>
      <c r="AE2991" s="12">
        <f>C2991/(1+0.13)/VLOOKUP(A2991,[1]选股结果!$A$2:$AX$3002,3,FALSE)</f>
        <v>0</v>
      </c>
      <c r="AF2991" s="12">
        <f>(S2991/(1+0.1)+Z2991)/(VLOOKUP(A2991,[1]选股结果!$A$2:$AY$3002,51,FALSE))</f>
        <v>62.6882962105588</v>
      </c>
      <c r="AG2991" s="16"/>
      <c r="AH2991" s="12">
        <f>AD2991/VLOOKUP(A2991,[1]选股结果!$A$2:$AX$3002,35,FALSE)</f>
        <v>1.14036498381134</v>
      </c>
      <c r="AI2991" s="10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S2991/(1+0.13)+Z2991)</f>
        <v>-3330203872.69</v>
      </c>
      <c r="AJ2991" s="10">
        <f t="shared" si="193"/>
        <v>14891531144.01</v>
      </c>
      <c r="AK2991" s="18">
        <f>AD2991-VLOOKUP(A2991,[2]选股结果!$A$2:$G$4900,7,FALSE)</f>
        <v>11605197117.9</v>
      </c>
    </row>
    <row r="2992" spans="1:37">
      <c r="A2992" s="5" t="s">
        <v>6017</v>
      </c>
      <c r="B2992" s="5" t="s">
        <v>6018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/>
      <c r="L2992" s="6">
        <v>735000000</v>
      </c>
      <c r="M2992" s="6">
        <v>528261693.73</v>
      </c>
      <c r="N2992" s="6"/>
      <c r="O2992" s="6">
        <v>1817502413.49</v>
      </c>
      <c r="P2992" s="6">
        <v>292145734.44</v>
      </c>
      <c r="Q2992" s="6">
        <v>1962737220.04</v>
      </c>
      <c r="R2992" s="6"/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452711115.23</v>
      </c>
      <c r="Y2992" s="6">
        <v>0</v>
      </c>
      <c r="Z2992" s="6">
        <v>736654127.87</v>
      </c>
      <c r="AA2992" s="6">
        <v>1001473337.82</v>
      </c>
      <c r="AB2992" s="10">
        <f t="shared" si="196"/>
        <v>7104653847.09</v>
      </c>
      <c r="AC2992" s="10">
        <f t="shared" si="195"/>
        <v>2482984315.36</v>
      </c>
      <c r="AD2992" s="10">
        <f t="shared" si="194"/>
        <v>4621669531.73</v>
      </c>
      <c r="AE2992" s="12">
        <f>C2992/(1+0.13)/VLOOKUP(A2992,[1]选股结果!$A$2:$AX$3002,3,FALSE)</f>
        <v>0</v>
      </c>
      <c r="AF2992" s="12">
        <f>(S2992/(1+0.1)+Z2992)/(VLOOKUP(A2992,[1]选股结果!$A$2:$AY$3002,51,FALSE))</f>
        <v>49.9069148181878</v>
      </c>
      <c r="AG2992" s="16"/>
      <c r="AH2992" s="12">
        <f>AD2992/VLOOKUP(A2992,[1]选股结果!$A$2:$AX$3002,35,FALSE)</f>
        <v>1.66166392705845</v>
      </c>
      <c r="AI2992" s="10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S2992/(1+0.13)+Z2992)</f>
        <v>-721893565.52</v>
      </c>
      <c r="AJ2992" s="10">
        <f t="shared" si="193"/>
        <v>5343563097.25</v>
      </c>
      <c r="AK2992" s="18">
        <f>AD2992-VLOOKUP(A2992,[2]选股结果!$A$2:$G$4900,7,FALSE)</f>
        <v>4624515574.19</v>
      </c>
    </row>
    <row r="2993" spans="1:37">
      <c r="A2993" s="5" t="s">
        <v>6019</v>
      </c>
      <c r="B2993" s="5" t="s">
        <v>6020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/>
      <c r="L2993" s="6">
        <v>3212432754</v>
      </c>
      <c r="M2993" s="6">
        <v>0</v>
      </c>
      <c r="N2993" s="6"/>
      <c r="O2993" s="6">
        <v>23022512506</v>
      </c>
      <c r="P2993" s="6">
        <v>2403807543</v>
      </c>
      <c r="Q2993" s="6">
        <v>38457923352</v>
      </c>
      <c r="R2993" s="6"/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3566181862</v>
      </c>
      <c r="Y2993" s="6">
        <v>0</v>
      </c>
      <c r="Z2993" s="6">
        <v>8822534355</v>
      </c>
      <c r="AA2993" s="6">
        <v>6985231088</v>
      </c>
      <c r="AB2993" s="10">
        <f t="shared" si="196"/>
        <v>82978390679</v>
      </c>
      <c r="AC2993" s="10">
        <f t="shared" si="195"/>
        <v>21777754848</v>
      </c>
      <c r="AD2993" s="10">
        <f t="shared" si="194"/>
        <v>61200635831</v>
      </c>
      <c r="AE2993" s="12">
        <f>C2993/(1+0.13)/VLOOKUP(A2993,[1]选股结果!$A$2:$AX$3002,3,FALSE)</f>
        <v>0</v>
      </c>
      <c r="AF2993" s="12">
        <f>(S2993/(1+0.1)+Z2993)/(VLOOKUP(A2993,[1]选股结果!$A$2:$AY$3002,51,FALSE))</f>
        <v>94.2988132686192</v>
      </c>
      <c r="AG2993" s="16"/>
      <c r="AH2993" s="12">
        <f>AD2993/VLOOKUP(A2993,[1]选股结果!$A$2:$AX$3002,35,FALSE)</f>
        <v>1.94700004493483</v>
      </c>
      <c r="AI2993" s="10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S2993/(1+0.13)+Z2993)</f>
        <v>-8728975019</v>
      </c>
      <c r="AJ2993" s="10">
        <f t="shared" si="193"/>
        <v>69929610850</v>
      </c>
      <c r="AK2993" s="18">
        <f>AD2993-VLOOKUP(A2993,[2]选股结果!$A$2:$G$4900,7,FALSE)</f>
        <v>61204206663</v>
      </c>
    </row>
    <row r="2994" spans="1:37">
      <c r="A2994" s="5" t="s">
        <v>6021</v>
      </c>
      <c r="B2994" s="5" t="s">
        <v>6022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/>
      <c r="L2994" s="6">
        <v>0</v>
      </c>
      <c r="M2994" s="6">
        <v>3290892082.3</v>
      </c>
      <c r="N2994" s="6"/>
      <c r="O2994" s="6">
        <v>1037801581.78</v>
      </c>
      <c r="P2994" s="6">
        <v>450774740.27</v>
      </c>
      <c r="Q2994" s="6">
        <v>426050925.06</v>
      </c>
      <c r="R2994" s="6"/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184310917.28</v>
      </c>
      <c r="Y2994" s="6">
        <v>0</v>
      </c>
      <c r="Z2994" s="6">
        <v>701620981.73</v>
      </c>
      <c r="AA2994" s="6">
        <v>674726152.19</v>
      </c>
      <c r="AB2994" s="10">
        <f t="shared" si="196"/>
        <v>6798473949.91</v>
      </c>
      <c r="AC2994" s="10">
        <f t="shared" si="195"/>
        <v>2011432791.47</v>
      </c>
      <c r="AD2994" s="10">
        <f t="shared" si="194"/>
        <v>4787041158.44</v>
      </c>
      <c r="AE2994" s="12">
        <f>C2994/(1+0.13)/VLOOKUP(A2994,[1]选股结果!$A$2:$AX$3002,3,FALSE)</f>
        <v>0</v>
      </c>
      <c r="AF2994" s="12">
        <f>(S2994/(1+0.1)+Z2994)/(VLOOKUP(A2994,[1]选股结果!$A$2:$AY$3002,51,FALSE))</f>
        <v>47.615110856</v>
      </c>
      <c r="AG2994" s="16"/>
      <c r="AH2994" s="12">
        <f>AD2994/VLOOKUP(A2994,[1]选股结果!$A$2:$AX$3002,35,FALSE)</f>
        <v>1.81408579077386</v>
      </c>
      <c r="AI2994" s="10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S2994/(1+0.13)+Z2994)</f>
        <v>-686885722.92</v>
      </c>
      <c r="AJ2994" s="10">
        <f t="shared" si="193"/>
        <v>5473926881.36</v>
      </c>
      <c r="AK2994" s="18">
        <f>AD2994-VLOOKUP(A2994,[2]选股结果!$A$2:$G$4900,7,FALSE)</f>
        <v>4787041158.44</v>
      </c>
    </row>
    <row r="2995" spans="1:37">
      <c r="A2995" s="5" t="s">
        <v>6023</v>
      </c>
      <c r="B2995" s="5" t="s">
        <v>6024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/>
      <c r="L2995" s="6">
        <v>0</v>
      </c>
      <c r="M2995" s="6">
        <v>0</v>
      </c>
      <c r="N2995" s="6"/>
      <c r="O2995" s="6">
        <v>0</v>
      </c>
      <c r="P2995" s="6">
        <v>202612000</v>
      </c>
      <c r="Q2995" s="6">
        <v>139683000</v>
      </c>
      <c r="R2995" s="6"/>
      <c r="S2995" s="6">
        <v>0</v>
      </c>
      <c r="T2995" s="6">
        <v>9494285000</v>
      </c>
      <c r="U2995" s="6">
        <v>-499688000</v>
      </c>
      <c r="V2995" s="6">
        <v>0</v>
      </c>
      <c r="W2995" s="6">
        <v>0</v>
      </c>
      <c r="X2995" s="6">
        <v>2003307000</v>
      </c>
      <c r="Y2995" s="6">
        <v>0</v>
      </c>
      <c r="Z2995" s="6">
        <v>544817000</v>
      </c>
      <c r="AA2995" s="6">
        <v>237980000</v>
      </c>
      <c r="AB2995" s="10">
        <f t="shared" si="196"/>
        <v>12520888000</v>
      </c>
      <c r="AC2995" s="10">
        <f t="shared" si="195"/>
        <v>11983313000</v>
      </c>
      <c r="AD2995" s="10">
        <f t="shared" si="194"/>
        <v>537575000</v>
      </c>
      <c r="AE2995" s="12">
        <f>C2995/(1+0.13)/VLOOKUP(A2995,[1]选股结果!$A$2:$AX$3002,3,FALSE)</f>
        <v>0</v>
      </c>
      <c r="AF2995" s="12">
        <f>(S2995/(1+0.1)+Z2995)/(VLOOKUP(A2995,[1]选股结果!$A$2:$AY$3002,51,FALSE))</f>
        <v>66.0384242424242</v>
      </c>
      <c r="AG2995" s="16"/>
      <c r="AH2995" s="12">
        <f>AD2995/VLOOKUP(A2995,[1]选股结果!$A$2:$AX$3002,35,FALSE)</f>
        <v>0.283074406850972</v>
      </c>
      <c r="AI2995" s="10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S2995/(1+0.13)+Z2995)</f>
        <v>-536567000</v>
      </c>
      <c r="AJ2995" s="10">
        <f t="shared" si="193"/>
        <v>1074142000</v>
      </c>
      <c r="AK2995" s="18">
        <f>AD2995-VLOOKUP(A2995,[2]选股结果!$A$2:$G$4900,7,FALSE)</f>
        <v>537575000</v>
      </c>
    </row>
    <row r="2996" spans="1:37">
      <c r="A2996" s="5" t="s">
        <v>6025</v>
      </c>
      <c r="B2996" s="5" t="s">
        <v>6026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/>
      <c r="L2996" s="6">
        <v>0</v>
      </c>
      <c r="M2996" s="6">
        <v>0</v>
      </c>
      <c r="N2996" s="6"/>
      <c r="O2996" s="6">
        <v>0</v>
      </c>
      <c r="P2996" s="6">
        <v>325908309.03</v>
      </c>
      <c r="Q2996" s="6">
        <v>10929278813.05</v>
      </c>
      <c r="R2996" s="6"/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41281132.92</v>
      </c>
      <c r="Y2996" s="6">
        <v>0</v>
      </c>
      <c r="Z2996" s="6">
        <v>552236530.84</v>
      </c>
      <c r="AA2996" s="6">
        <v>4421757787.02</v>
      </c>
      <c r="AB2996" s="10">
        <f t="shared" si="196"/>
        <v>12113777797.1</v>
      </c>
      <c r="AC2996" s="10">
        <f t="shared" si="195"/>
        <v>5341183759.81</v>
      </c>
      <c r="AD2996" s="10">
        <f t="shared" si="194"/>
        <v>6772594037.29</v>
      </c>
      <c r="AE2996" s="12">
        <f>C2996/(1+0.13)/VLOOKUP(A2996,[1]选股结果!$A$2:$AX$3002,3,FALSE)</f>
        <v>0</v>
      </c>
      <c r="AF2996" s="12">
        <f>(S2996/(1+0.1)+Z2996)/(VLOOKUP(A2996,[1]选股结果!$A$2:$AY$3002,51,FALSE))</f>
        <v>62.300506553547</v>
      </c>
      <c r="AG2996" s="16"/>
      <c r="AH2996" s="12">
        <f>AD2996/VLOOKUP(A2996,[1]选股结果!$A$2:$AX$3002,35,FALSE)</f>
        <v>0.246902617875316</v>
      </c>
      <c r="AI2996" s="10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S2996/(1+0.13)+Z2996)</f>
        <v>-543372453.14</v>
      </c>
      <c r="AJ2996" s="10">
        <f t="shared" si="193"/>
        <v>7315966490.43</v>
      </c>
      <c r="AK2996" s="18">
        <f>AD2996-VLOOKUP(A2996,[2]选股结果!$A$2:$G$4900,7,FALSE)</f>
        <v>6772595814.57</v>
      </c>
    </row>
    <row r="2997" spans="1:37">
      <c r="A2997" s="5" t="s">
        <v>6027</v>
      </c>
      <c r="B2997" s="5" t="s">
        <v>6028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/>
      <c r="L2997" s="6">
        <v>0</v>
      </c>
      <c r="M2997" s="6">
        <v>0</v>
      </c>
      <c r="N2997" s="6"/>
      <c r="O2997" s="6">
        <v>0</v>
      </c>
      <c r="P2997" s="6">
        <v>0</v>
      </c>
      <c r="Q2997" s="6">
        <v>0</v>
      </c>
      <c r="R2997" s="6"/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10">
        <f t="shared" si="196"/>
        <v>0</v>
      </c>
      <c r="AC2997" s="10">
        <f t="shared" si="195"/>
        <v>0</v>
      </c>
      <c r="AD2997" s="10">
        <f t="shared" si="194"/>
        <v>0</v>
      </c>
      <c r="AE2997" s="12" t="e">
        <f>C2997/(1+0.13)/VLOOKUP(A2997,[1]选股结果!$A$2:$AX$3002,3,FALSE)</f>
        <v>#DIV/0!</v>
      </c>
      <c r="AF2997" s="12" t="e">
        <f>(S2997/(1+0.1)+Z2997)/(VLOOKUP(A2997,[1]选股结果!$A$2:$AY$3002,51,FALSE))</f>
        <v>#DIV/0!</v>
      </c>
      <c r="AG2997" s="16"/>
      <c r="AH2997" s="12" t="e">
        <f>AD2997/VLOOKUP(A2997,[1]选股结果!$A$2:$AX$3002,35,FALSE)</f>
        <v>#DIV/0!</v>
      </c>
      <c r="AI2997" s="10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S2997/(1+0.13)+Z2997)</f>
        <v>0</v>
      </c>
      <c r="AJ2997" s="10">
        <f t="shared" si="193"/>
        <v>0</v>
      </c>
      <c r="AK2997" s="18">
        <f>AD2997-VLOOKUP(A2997,[2]选股结果!$A$2:$G$4900,7,FALSE)</f>
        <v>0</v>
      </c>
    </row>
    <row r="2998" spans="1:37">
      <c r="A2998" s="5" t="s">
        <v>6029</v>
      </c>
      <c r="B2998" s="5" t="s">
        <v>6030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/>
      <c r="L2998" s="6">
        <v>0</v>
      </c>
      <c r="M2998" s="6">
        <v>0</v>
      </c>
      <c r="N2998" s="6"/>
      <c r="O2998" s="6">
        <v>0</v>
      </c>
      <c r="P2998" s="6">
        <v>0</v>
      </c>
      <c r="Q2998" s="6">
        <v>0</v>
      </c>
      <c r="R2998" s="6"/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10">
        <f t="shared" si="196"/>
        <v>0</v>
      </c>
      <c r="AC2998" s="10">
        <f t="shared" si="195"/>
        <v>0</v>
      </c>
      <c r="AD2998" s="10">
        <f t="shared" si="194"/>
        <v>0</v>
      </c>
      <c r="AE2998" s="12" t="e">
        <f>C2998/(1+0.13)/VLOOKUP(A2998,[1]选股结果!$A$2:$AX$3002,3,FALSE)</f>
        <v>#DIV/0!</v>
      </c>
      <c r="AF2998" s="12" t="e">
        <f>(S2998/(1+0.1)+Z2998)/(VLOOKUP(A2998,[1]选股结果!$A$2:$AY$3002,51,FALSE))</f>
        <v>#DIV/0!</v>
      </c>
      <c r="AG2998" s="16"/>
      <c r="AH2998" s="12" t="e">
        <f>AD2998/VLOOKUP(A2998,[1]选股结果!$A$2:$AX$3002,35,FALSE)</f>
        <v>#DIV/0!</v>
      </c>
      <c r="AI2998" s="10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S2998/(1+0.13)+Z2998)</f>
        <v>0</v>
      </c>
      <c r="AJ2998" s="10">
        <f t="shared" si="193"/>
        <v>0</v>
      </c>
      <c r="AK2998" s="18">
        <f>AD2998-VLOOKUP(A2998,[2]选股结果!$A$2:$G$4900,7,FALSE)</f>
        <v>0</v>
      </c>
    </row>
    <row r="2999" spans="1:37">
      <c r="A2999" s="5" t="s">
        <v>6031</v>
      </c>
      <c r="B2999" s="5" t="s">
        <v>6032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/>
      <c r="L2999" s="6">
        <v>0</v>
      </c>
      <c r="M2999" s="6">
        <v>0</v>
      </c>
      <c r="N2999" s="6"/>
      <c r="O2999" s="6">
        <v>0</v>
      </c>
      <c r="P2999" s="6">
        <v>0</v>
      </c>
      <c r="Q2999" s="6">
        <v>0</v>
      </c>
      <c r="R2999" s="6"/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10">
        <f t="shared" si="196"/>
        <v>0</v>
      </c>
      <c r="AC2999" s="10">
        <f t="shared" si="195"/>
        <v>0</v>
      </c>
      <c r="AD2999" s="10">
        <f t="shared" si="194"/>
        <v>0</v>
      </c>
      <c r="AE2999" s="12" t="e">
        <f>C2999/(1+0.13)/VLOOKUP(A2999,[1]选股结果!$A$2:$AX$3002,3,FALSE)</f>
        <v>#DIV/0!</v>
      </c>
      <c r="AF2999" s="12" t="e">
        <f>(S2999/(1+0.1)+Z2999)/(VLOOKUP(A2999,[1]选股结果!$A$2:$AY$3002,51,FALSE))</f>
        <v>#DIV/0!</v>
      </c>
      <c r="AG2999" s="16"/>
      <c r="AH2999" s="12" t="e">
        <f>AD2999/VLOOKUP(A2999,[1]选股结果!$A$2:$AX$3002,35,FALSE)</f>
        <v>#DIV/0!</v>
      </c>
      <c r="AI2999" s="10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S2999/(1+0.13)+Z2999)</f>
        <v>0</v>
      </c>
      <c r="AJ2999" s="10">
        <f t="shared" si="193"/>
        <v>0</v>
      </c>
      <c r="AK2999" s="18">
        <f>AD2999-VLOOKUP(A2999,[2]选股结果!$A$2:$G$4900,7,FALSE)</f>
        <v>0</v>
      </c>
    </row>
    <row r="3000" spans="1:37">
      <c r="A3000" s="5" t="s">
        <v>6033</v>
      </c>
      <c r="B3000" s="5" t="s">
        <v>6034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/>
      <c r="L3000" s="6">
        <v>0</v>
      </c>
      <c r="M3000" s="6">
        <v>0</v>
      </c>
      <c r="N3000" s="6"/>
      <c r="O3000" s="6">
        <v>0</v>
      </c>
      <c r="P3000" s="6">
        <v>0</v>
      </c>
      <c r="Q3000" s="6">
        <v>0</v>
      </c>
      <c r="R3000" s="6"/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10">
        <f t="shared" si="196"/>
        <v>0</v>
      </c>
      <c r="AC3000" s="10">
        <f t="shared" si="195"/>
        <v>0</v>
      </c>
      <c r="AD3000" s="10">
        <f t="shared" si="194"/>
        <v>0</v>
      </c>
      <c r="AE3000" s="12" t="e">
        <f>C3000/(1+0.13)/VLOOKUP(A3000,[1]选股结果!$A$2:$AX$3002,3,FALSE)</f>
        <v>#DIV/0!</v>
      </c>
      <c r="AF3000" s="12" t="e">
        <f>(S3000/(1+0.1)+Z3000)/(VLOOKUP(A3000,[1]选股结果!$A$2:$AY$3002,51,FALSE))</f>
        <v>#DIV/0!</v>
      </c>
      <c r="AG3000" s="16"/>
      <c r="AH3000" s="12" t="e">
        <f>AD3000/VLOOKUP(A3000,[1]选股结果!$A$2:$AX$3002,35,FALSE)</f>
        <v>#DIV/0!</v>
      </c>
      <c r="AI3000" s="10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S3000/(1+0.13)+Z3000)</f>
        <v>0</v>
      </c>
      <c r="AJ3000" s="10">
        <f t="shared" si="193"/>
        <v>0</v>
      </c>
      <c r="AK3000" s="18">
        <f>AD3000-VLOOKUP(A3000,[2]选股结果!$A$2:$G$4900,7,FALSE)</f>
        <v>0</v>
      </c>
    </row>
    <row r="3001" spans="1:37">
      <c r="A3001" s="5" t="s">
        <v>6035</v>
      </c>
      <c r="B3001" s="5" t="s">
        <v>6036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/>
      <c r="L3001" s="6">
        <v>0</v>
      </c>
      <c r="M3001" s="6">
        <v>0</v>
      </c>
      <c r="N3001" s="6"/>
      <c r="O3001" s="6">
        <v>0</v>
      </c>
      <c r="P3001" s="6">
        <v>0</v>
      </c>
      <c r="Q3001" s="6">
        <v>0</v>
      </c>
      <c r="R3001" s="6"/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10">
        <f t="shared" si="196"/>
        <v>0</v>
      </c>
      <c r="AC3001" s="10">
        <f t="shared" si="195"/>
        <v>0</v>
      </c>
      <c r="AD3001" s="10">
        <f t="shared" si="194"/>
        <v>0</v>
      </c>
      <c r="AE3001" s="12" t="e">
        <f>C3001/(1+0.13)/VLOOKUP(A3001,[1]选股结果!$A$2:$AX$3002,3,FALSE)</f>
        <v>#DIV/0!</v>
      </c>
      <c r="AF3001" s="12" t="e">
        <f>(S3001/(1+0.1)+Z3001)/(VLOOKUP(A3001,[1]选股结果!$A$2:$AY$3002,51,FALSE))</f>
        <v>#DIV/0!</v>
      </c>
      <c r="AG3001" s="16"/>
      <c r="AH3001" s="12" t="e">
        <f>AD3001/VLOOKUP(A3001,[1]选股结果!$A$2:$AX$3002,35,FALSE)</f>
        <v>#DIV/0!</v>
      </c>
      <c r="AI3001" s="10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S3001/(1+0.13)+Z3001)</f>
        <v>0</v>
      </c>
      <c r="AJ3001" s="10">
        <f t="shared" si="193"/>
        <v>0</v>
      </c>
      <c r="AK3001" s="18">
        <f>AD3001-VLOOKUP(A3001,[2]选股结果!$A$2:$G$4900,7,FALSE)</f>
        <v>0</v>
      </c>
    </row>
    <row r="3002" spans="1:37">
      <c r="A3002" s="5" t="s">
        <v>6037</v>
      </c>
      <c r="B3002" s="5" t="s">
        <v>6038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/>
      <c r="L3002" s="6">
        <v>0</v>
      </c>
      <c r="M3002" s="6">
        <v>0</v>
      </c>
      <c r="N3002" s="6"/>
      <c r="O3002" s="6">
        <v>0</v>
      </c>
      <c r="P3002" s="6">
        <v>0</v>
      </c>
      <c r="Q3002" s="6">
        <v>0</v>
      </c>
      <c r="R3002" s="6"/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10">
        <f t="shared" si="196"/>
        <v>0</v>
      </c>
      <c r="AC3002" s="10">
        <f t="shared" si="195"/>
        <v>0</v>
      </c>
      <c r="AD3002" s="10">
        <f t="shared" si="194"/>
        <v>0</v>
      </c>
      <c r="AE3002" s="12" t="e">
        <f>C3002/(1+0.13)/VLOOKUP(A3002,[1]选股结果!$A$2:$AX$3002,3,FALSE)</f>
        <v>#DIV/0!</v>
      </c>
      <c r="AF3002" s="12" t="e">
        <f>(S3002/(1+0.1)+Z3002)/(VLOOKUP(A3002,[1]选股结果!$A$2:$AY$3002,51,FALSE))</f>
        <v>#DIV/0!</v>
      </c>
      <c r="AG3002" s="16"/>
      <c r="AH3002" s="12" t="e">
        <f>AD3002/VLOOKUP(A3002,[1]选股结果!$A$2:$AX$3002,35,FALSE)</f>
        <v>#DIV/0!</v>
      </c>
      <c r="AI3002" s="10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S3002/(1+0.13)+Z3002)</f>
        <v>0</v>
      </c>
      <c r="AJ3002" s="10">
        <f t="shared" si="193"/>
        <v>0</v>
      </c>
      <c r="AK3002" s="18">
        <f>AD3002-VLOOKUP(A3002,[2]选股结果!$A$2:$G$4900,7,FALSE)</f>
        <v>0</v>
      </c>
    </row>
    <row r="3003" spans="1:37">
      <c r="A3003" s="5" t="s">
        <v>6039</v>
      </c>
      <c r="B3003" s="5" t="s">
        <v>6040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/>
      <c r="L3003" s="6">
        <v>0</v>
      </c>
      <c r="M3003" s="6">
        <v>0</v>
      </c>
      <c r="N3003" s="6"/>
      <c r="O3003" s="6">
        <v>0</v>
      </c>
      <c r="P3003" s="6">
        <v>0</v>
      </c>
      <c r="Q3003" s="6">
        <v>0</v>
      </c>
      <c r="R3003" s="6"/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10">
        <f t="shared" si="196"/>
        <v>0</v>
      </c>
      <c r="AC3003" s="10">
        <f t="shared" si="195"/>
        <v>0</v>
      </c>
      <c r="AD3003" s="10">
        <f t="shared" si="194"/>
        <v>0</v>
      </c>
      <c r="AE3003" s="12" t="e">
        <f>C3003/(1+0.13)/VLOOKUP(A3003,[1]选股结果!$A$2:$AX$3002,3,FALSE)</f>
        <v>#N/A</v>
      </c>
      <c r="AF3003" s="12" t="e">
        <f>(S3003/(1+0.1)+Z3003)/(VLOOKUP(A3003,[1]选股结果!$A$2:$AY$3002,51,FALSE))</f>
        <v>#N/A</v>
      </c>
      <c r="AG3003" s="16"/>
      <c r="AH3003" s="12" t="e">
        <f>AD3003/VLOOKUP(A3003,[1]选股结果!$A$2:$AX$3002,35,FALSE)</f>
        <v>#N/A</v>
      </c>
      <c r="AI3003" s="10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S3003/(1+0.13)+Z3003)</f>
        <v>#N/A</v>
      </c>
      <c r="AJ3003" s="10" t="e">
        <f t="shared" si="193"/>
        <v>#N/A</v>
      </c>
      <c r="AK3003" s="18">
        <f>AD3003-VLOOKUP(A3003,[2]选股结果!$A$2:$G$4900,7,FALSE)</f>
        <v>0</v>
      </c>
    </row>
    <row r="3004" spans="1:37">
      <c r="A3004" s="5" t="s">
        <v>6041</v>
      </c>
      <c r="B3004" s="5" t="s">
        <v>6042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/>
      <c r="L3004" s="6">
        <v>0</v>
      </c>
      <c r="M3004" s="6">
        <v>0</v>
      </c>
      <c r="N3004" s="6"/>
      <c r="O3004" s="6">
        <v>0</v>
      </c>
      <c r="P3004" s="6">
        <v>0</v>
      </c>
      <c r="Q3004" s="6">
        <v>0</v>
      </c>
      <c r="R3004" s="6"/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10">
        <f t="shared" si="196"/>
        <v>0</v>
      </c>
      <c r="AC3004" s="10">
        <f t="shared" si="195"/>
        <v>0</v>
      </c>
      <c r="AD3004" s="10">
        <f t="shared" si="194"/>
        <v>0</v>
      </c>
      <c r="AE3004" s="12" t="e">
        <f>C3004/(1+0.13)/VLOOKUP(A3004,[1]选股结果!$A$2:$AX$3002,3,FALSE)</f>
        <v>#N/A</v>
      </c>
      <c r="AF3004" s="12" t="e">
        <f>(S3004/(1+0.1)+Z3004)/(VLOOKUP(A3004,[1]选股结果!$A$2:$AY$3002,51,FALSE))</f>
        <v>#N/A</v>
      </c>
      <c r="AG3004" s="16"/>
      <c r="AH3004" s="12" t="e">
        <f>AD3004/VLOOKUP(A3004,[1]选股结果!$A$2:$AX$3002,35,FALSE)</f>
        <v>#N/A</v>
      </c>
      <c r="AI3004" s="10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S3004/(1+0.13)+Z3004)</f>
        <v>#N/A</v>
      </c>
      <c r="AJ3004" s="10" t="e">
        <f t="shared" si="193"/>
        <v>#N/A</v>
      </c>
      <c r="AK3004" s="18">
        <f>AD3004-VLOOKUP(A3004,[2]选股结果!$A$2:$G$4900,7,FALSE)</f>
        <v>0</v>
      </c>
    </row>
    <row r="3005" spans="1:37">
      <c r="A3005" s="5" t="s">
        <v>6043</v>
      </c>
      <c r="B3005" s="5" t="s">
        <v>6044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/>
      <c r="L3005" s="6">
        <v>0</v>
      </c>
      <c r="M3005" s="6">
        <v>0</v>
      </c>
      <c r="N3005" s="6"/>
      <c r="O3005" s="6">
        <v>0</v>
      </c>
      <c r="P3005" s="6">
        <v>0</v>
      </c>
      <c r="Q3005" s="6">
        <v>0</v>
      </c>
      <c r="R3005" s="6"/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10">
        <f t="shared" si="196"/>
        <v>0</v>
      </c>
      <c r="AC3005" s="10">
        <f t="shared" si="195"/>
        <v>0</v>
      </c>
      <c r="AD3005" s="10">
        <f t="shared" si="194"/>
        <v>0</v>
      </c>
      <c r="AE3005" s="12" t="e">
        <f>C3005/(1+0.13)/VLOOKUP(A3005,[1]选股结果!$A$2:$AX$3002,3,FALSE)</f>
        <v>#N/A</v>
      </c>
      <c r="AF3005" s="12" t="e">
        <f>(S3005/(1+0.1)+Z3005)/(VLOOKUP(A3005,[1]选股结果!$A$2:$AY$3002,51,FALSE))</f>
        <v>#N/A</v>
      </c>
      <c r="AG3005" s="16"/>
      <c r="AH3005" s="12" t="e">
        <f>AD3005/VLOOKUP(A3005,[1]选股结果!$A$2:$AX$3002,35,FALSE)</f>
        <v>#N/A</v>
      </c>
      <c r="AI3005" s="10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S3005/(1+0.13)+Z3005)</f>
        <v>#N/A</v>
      </c>
      <c r="AJ3005" s="10" t="e">
        <f t="shared" si="193"/>
        <v>#N/A</v>
      </c>
      <c r="AK3005" s="18">
        <f>AD3005-VLOOKUP(A3005,[2]选股结果!$A$2:$G$4900,7,FALSE)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2022-04-10T22:54:00Z</dcterms:created>
  <dcterms:modified xsi:type="dcterms:W3CDTF">2022-04-21T11:51:07Z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