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<sst xmlns="http://schemas.openxmlformats.org/spreadsheetml/2006/main" count="153">
  <si>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</si>
  <si>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</si>
  <si>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</si>
  <si>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</si>
  <si>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</si>
  <si>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</si>
  <si>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</si>
  <si>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</si>
  <si>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</si>
  <si>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</si>
  <si>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</si>
  <si>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</si>
  <si>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</si>
  <si>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</si>
  <si>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</si>
  <si>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</si>
  <si>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销售额增长
（最近3个季度加速增长最好）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</si>
  <si>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</si>
  <si>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</si>
  <si>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</si>
  <si>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</si>
  <si>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</si>
  <si>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</si>
  <si>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</si>
  <si>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</si>
  <si>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</si>
  <si>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</si>
  <si>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</si>
  <si>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</si>
  <si>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</si>
  <si>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</si>
  <si>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</si>
  <si>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</si>
  <si>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</si>
  <si>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</si>
  <si>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</si>
  <si>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</si>
  <si>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</si>
  <si>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</si>
  <si>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</si>
  <si>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</si>
  <si>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</si>
  <si>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</si>
  <si>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</si>
  <si>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</si>
  <si>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</si>
  <si>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</si>
  <si>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</si>
  <si>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</si>
  <si>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</si>
  <si>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</si>
  <si>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</si>
  <si>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</si>
  <si>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</si>
  <si>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</si>
  <si>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</si>
  <si>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</si>
  <si>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</si>
  <si>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</si>
  <si>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</si>
  <si>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</si>
  <si>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</si>
  <si>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</si>
  <si>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</si>
  <si>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</si>
  <si>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</si>
  <si>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</si>
  <si>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</si>
  <si>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</si>
  <si>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</si>
  <si>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</si>
  <si>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</si>
  <si>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</si>
  <si>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</si>
  <si>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</si>
  <si>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</si>
  <si>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</si>
  <si>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</si>
  <si>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</si>
  <si>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</si>
  <si>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</si>
  <si>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</si>
  <si>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</si>
  <si>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</si>
  <si>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</si>
  <si>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</si>
  <si>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</si>
  <si>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</si>
  <si>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</si>
  <si>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</si>
  <si>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</si>
  <si>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</si>
  <si>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</si>
  <si>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</si>
  <si>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</si>
  <si>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</si>
  <si>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</si>
  <si>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</si>
  <si>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</si>
  <si>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</si>
  <si>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</si>
  <si>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</si>
  <si>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</si>
  <si>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</si>
  <si>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</si>
  <si>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</si>
  <si>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</si>
  <si>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</si>
  <si>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</si>
  <si>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</si>
  <si>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</si>
  <si>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</si>
  <si>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</si>
  <si>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</si>
  <si>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</si>
  <si>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</si>
  <si>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</si>
  <si>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</si>
  <si>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</si>
  <si>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</si>
  <si>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</si>
  <si>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</si>
  <si>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</si>
  <si>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</si>
  <si>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</si>
  <si>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</si>
  <si>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</si>
  <si>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</si>
  <si>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</si>
  <si>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</si>
  <si>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</si>
  <si>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</si>
  <si>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</si>
  <si>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</si>
  <si>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</si>
  <si>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</si>
  <si>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</si>
  <si>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</si>
  <si>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</si>
  <si>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</si>
  <si>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</si>
  <si>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</si>
  <si>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</si>
  <si>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</si>
  <si>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</si>
  <si>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t>002293.SZ</t>
  </si>
  <si>
    <t>罗莱生活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</si>
  <si>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</si>
  <si>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t>002761</t>
  </si>
  <si>
    <t>浙江建投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</si>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</sst>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0.0000_);\(0.0000\)"/>
    <numFmt numFmtId="177" formatCode="yyyy&quot;/&quot;mm&quot;/&quot;dd"/>
    <numFmt numFmtId="178" formatCode="0.00_);\(0.00\)"/>
    <numFmt numFmtId="179" formatCode="0.00_);[Red]\(0.00\)"/>
    <numFmt numFmtId="180" formatCode="yyyy/mm/dd"/>
    <numFmt numFmtId="44" formatCode="_ &quot;￥&quot;* #,##0.00_ ;_ &quot;￥&quot;* \-#,##0.00_ ;_ &quot;￥&quot;* &quot;-&quot;??_ ;_ @_ "/>
    <numFmt numFmtId="181" formatCode="0.00_ "/>
    <numFmt numFmtId="182" formatCode="0.00_ ;[Red]\-0.00\ "/>
    <numFmt numFmtId="183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184" formatCode="0.0000_);[Red]\(0.0000\)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2"/>
      <name val="方正书宋_GBK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3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81" fontId="2" fillId="2" borderId="1" xfId="9" applyNumberFormat="1" applyFont="1" applyFill="1" applyBorder="1" applyAlignment="1">
      <alignment horizontal="center" vertical="center" wrapText="1"/>
    </xf>
    <xf numFmtId="181" fontId="2" fillId="6" borderId="1" xfId="9" applyNumberFormat="1" applyFont="1" applyFill="1" applyBorder="1" applyAlignment="1">
      <alignment horizontal="center" vertical="center" wrapText="1"/>
    </xf>
    <xf numFmtId="181" fontId="12" fillId="2" borderId="1" xfId="9" applyNumberFormat="1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9" fontId="5" fillId="3" borderId="1" xfId="9" applyNumberFormat="1" applyFont="1" applyFill="1" applyBorder="1" applyAlignment="1">
      <alignment horizontal="center" vertical="center"/>
    </xf>
    <xf numFmtId="179" fontId="8" fillId="3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80" fontId="2" fillId="2" borderId="1" xfId="9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11" fillId="3" borderId="1" xfId="9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183" fontId="2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81" fontId="2" fillId="2" borderId="1" xfId="9" applyNumberFormat="1" applyFont="1" applyFill="1" applyBorder="1" applyAlignment="1">
      <alignment horizontal="center" vertical="center"/>
    </xf>
    <xf numFmtId="183" fontId="13" fillId="2" borderId="1" xfId="0" applyNumberFormat="1" applyFont="1" applyFill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83" fontId="8" fillId="0" borderId="1" xfId="0" applyNumberFormat="1" applyFont="1" applyBorder="1" applyAlignment="1">
      <alignment horizontal="center" vertical="center"/>
    </xf>
    <xf numFmtId="183" fontId="5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3" fontId="8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80" fontId="15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2" fontId="11" fillId="3" borderId="1" xfId="0" applyNumberFormat="1" applyFont="1" applyFill="1" applyBorder="1" applyAlignment="1">
      <alignment horizontal="center" vertical="center"/>
    </xf>
    <xf numFmtId="180" fontId="1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5"/>
  <sheetViews>
    <sheetView tabSelected="1" workbookViewId="0">
      <pane xSplit="6" ySplit="3" topLeftCell="AE16" activePane="bottomRight" state="frozen"/>
      <selection/>
      <selection pane="topRight"/>
      <selection pane="bottomLeft"/>
      <selection pane="bottomRight" activeCell="AL17" sqref="AL17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5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2" width="9.57142857142857" style="2"/>
    <col min="33" max="35" width="9.85714285714286" style="2"/>
    <col min="36" max="36" width="11.1607142857143" customWidth="1"/>
    <col min="37" max="37" width="10.9285714285714" style="2"/>
    <col min="38" max="39" width="10.1428571428571" style="2"/>
    <col min="41" max="41" width="12.9464285714286" customWidth="1"/>
    <col min="45" max="46" width="10.1428571428571" style="3"/>
    <col min="55" max="55" width="20.8303571428571" customWidth="1"/>
    <col min="56" max="56" width="26.1875" customWidth="1"/>
    <col min="59" max="59" width="21.4285714285714" customWidth="1"/>
    <col min="61" max="61" width="9.57142857142857"/>
    <col min="62" max="62" width="9.42857142857143"/>
    <col min="63" max="63" width="46.7232142857143" customWidth="1"/>
    <col min="64" max="64" width="13.3839285714286" customWidth="1"/>
  </cols>
  <sheetData>
    <row r="1" spans="1:64">
      <c r="A1" s="4" t="s">
        <v>0</v>
      </c>
      <c r="B1" s="4" t="s">
        <v>1</v>
      </c>
      <c r="C1" s="4" t="s">
        <v>2</v>
      </c>
      <c r="D1" s="4" t="s">
        <v>3</v>
      </c>
      <c r="E1" s="21" t="s">
        <v>4</v>
      </c>
      <c r="F1" s="22" t="s">
        <v>5</v>
      </c>
      <c r="G1" s="23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57" t="s">
        <v>7</v>
      </c>
      <c r="AP1" s="57"/>
      <c r="AQ1" s="57"/>
      <c r="AR1" s="57"/>
      <c r="AS1" s="67" t="s">
        <v>8</v>
      </c>
      <c r="AT1" s="67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46" t="s">
        <v>9</v>
      </c>
      <c r="BJ1" s="46"/>
      <c r="BK1" s="92"/>
      <c r="BL1" s="93" t="s">
        <v>10</v>
      </c>
    </row>
    <row r="2" ht="59" customHeight="1" spans="1:64">
      <c r="A2" s="4"/>
      <c r="B2" s="4"/>
      <c r="C2" s="4"/>
      <c r="D2" s="4"/>
      <c r="E2" s="21"/>
      <c r="F2" s="22"/>
      <c r="G2" s="24" t="s">
        <v>11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46"/>
      <c r="AA2" s="47" t="s">
        <v>12</v>
      </c>
      <c r="AB2" s="47" t="s">
        <v>13</v>
      </c>
      <c r="AC2" s="51" t="s">
        <v>14</v>
      </c>
      <c r="AD2" s="51"/>
      <c r="AE2" s="51"/>
      <c r="AF2" s="51"/>
      <c r="AG2" s="51"/>
      <c r="AH2" s="51"/>
      <c r="AI2" s="51"/>
      <c r="AJ2" s="47" t="s">
        <v>15</v>
      </c>
      <c r="AK2" s="24" t="s">
        <v>16</v>
      </c>
      <c r="AL2" s="24"/>
      <c r="AM2" s="24"/>
      <c r="AN2" s="24"/>
      <c r="AO2" s="57"/>
      <c r="AP2" s="57"/>
      <c r="AQ2" s="57"/>
      <c r="AR2" s="57"/>
      <c r="AS2" s="69" t="s">
        <v>17</v>
      </c>
      <c r="AT2" s="69" t="s">
        <v>18</v>
      </c>
      <c r="AU2" s="70" t="s">
        <v>19</v>
      </c>
      <c r="AV2" s="71" t="s">
        <v>20</v>
      </c>
      <c r="AW2" s="71"/>
      <c r="AX2" s="71"/>
      <c r="AY2" s="71"/>
      <c r="AZ2" s="71"/>
      <c r="BA2" s="71"/>
      <c r="BB2" s="4" t="s">
        <v>21</v>
      </c>
      <c r="BC2" s="4"/>
      <c r="BD2" s="4"/>
      <c r="BE2" s="4"/>
      <c r="BF2" s="4"/>
      <c r="BG2" s="4"/>
      <c r="BH2" s="4"/>
      <c r="BI2" s="46"/>
      <c r="BJ2" s="46"/>
      <c r="BK2" s="94" t="s">
        <v>22</v>
      </c>
      <c r="BL2" s="93"/>
    </row>
    <row r="3" ht="55" customHeight="1" spans="1:64">
      <c r="A3" s="4"/>
      <c r="B3" s="4"/>
      <c r="C3" s="4"/>
      <c r="D3" s="4"/>
      <c r="E3" s="21"/>
      <c r="F3" s="22"/>
      <c r="G3" s="25" t="s">
        <v>23</v>
      </c>
      <c r="H3" s="25" t="s">
        <v>24</v>
      </c>
      <c r="I3" s="21" t="s">
        <v>25</v>
      </c>
      <c r="J3" s="21" t="s">
        <v>26</v>
      </c>
      <c r="K3" s="25" t="s">
        <v>23</v>
      </c>
      <c r="L3" s="25" t="s">
        <v>24</v>
      </c>
      <c r="M3" s="21" t="s">
        <v>25</v>
      </c>
      <c r="N3" s="21" t="s">
        <v>26</v>
      </c>
      <c r="O3" s="25" t="s">
        <v>23</v>
      </c>
      <c r="P3" s="25" t="s">
        <v>24</v>
      </c>
      <c r="Q3" s="21" t="s">
        <v>25</v>
      </c>
      <c r="R3" s="21" t="s">
        <v>26</v>
      </c>
      <c r="S3" s="25" t="s">
        <v>23</v>
      </c>
      <c r="T3" s="25" t="s">
        <v>24</v>
      </c>
      <c r="U3" s="25" t="s">
        <v>25</v>
      </c>
      <c r="V3" s="25" t="s">
        <v>26</v>
      </c>
      <c r="W3" s="25" t="s">
        <v>23</v>
      </c>
      <c r="X3" s="25" t="s">
        <v>24</v>
      </c>
      <c r="Y3" s="25" t="s">
        <v>25</v>
      </c>
      <c r="Z3" s="48" t="s">
        <v>26</v>
      </c>
      <c r="AA3" s="47"/>
      <c r="AB3" s="47"/>
      <c r="AC3" s="52" t="s">
        <v>27</v>
      </c>
      <c r="AD3" s="52" t="s">
        <v>28</v>
      </c>
      <c r="AE3" s="52" t="s">
        <v>29</v>
      </c>
      <c r="AF3" s="52" t="s">
        <v>30</v>
      </c>
      <c r="AG3" s="52" t="s">
        <v>31</v>
      </c>
      <c r="AH3" s="52" t="s">
        <v>32</v>
      </c>
      <c r="AI3" s="52" t="s">
        <v>33</v>
      </c>
      <c r="AJ3" s="47"/>
      <c r="AK3" s="25" t="s">
        <v>23</v>
      </c>
      <c r="AL3" s="25" t="s">
        <v>24</v>
      </c>
      <c r="AM3" s="25" t="s">
        <v>25</v>
      </c>
      <c r="AN3" s="25" t="s">
        <v>26</v>
      </c>
      <c r="AO3" s="57" t="s">
        <v>34</v>
      </c>
      <c r="AP3" s="24" t="s">
        <v>35</v>
      </c>
      <c r="AQ3" s="58" t="s">
        <v>36</v>
      </c>
      <c r="AR3" s="58" t="s">
        <v>37</v>
      </c>
      <c r="AS3" s="69"/>
      <c r="AT3" s="69"/>
      <c r="AU3" s="70"/>
      <c r="AV3" s="72" t="s">
        <v>38</v>
      </c>
      <c r="AW3" s="72" t="s">
        <v>39</v>
      </c>
      <c r="AX3" s="46" t="s">
        <v>40</v>
      </c>
      <c r="AY3" s="80" t="s">
        <v>41</v>
      </c>
      <c r="AZ3" s="80" t="s">
        <v>42</v>
      </c>
      <c r="BA3" s="4" t="s">
        <v>43</v>
      </c>
      <c r="BB3" s="81" t="s">
        <v>44</v>
      </c>
      <c r="BC3" s="81" t="s">
        <v>45</v>
      </c>
      <c r="BD3" s="82" t="s">
        <v>46</v>
      </c>
      <c r="BE3" s="81" t="s">
        <v>47</v>
      </c>
      <c r="BF3" s="4" t="s">
        <v>48</v>
      </c>
      <c r="BG3" s="4" t="s">
        <v>49</v>
      </c>
      <c r="BH3" s="4" t="s">
        <v>48</v>
      </c>
      <c r="BI3" s="22" t="s">
        <v>50</v>
      </c>
      <c r="BJ3" s="72" t="s">
        <v>51</v>
      </c>
      <c r="BK3" s="94"/>
      <c r="BL3" s="93"/>
    </row>
    <row r="4" ht="55" customHeight="1" spans="1:64">
      <c r="A4" s="5" t="s">
        <v>52</v>
      </c>
      <c r="B4" s="6" t="s">
        <v>53</v>
      </c>
      <c r="C4" s="6" t="s">
        <v>54</v>
      </c>
      <c r="D4" s="7"/>
      <c r="E4" s="26"/>
      <c r="F4" s="27">
        <v>0.16</v>
      </c>
      <c r="G4" s="26">
        <v>-0.2369</v>
      </c>
      <c r="H4" s="26">
        <v>0.1985</v>
      </c>
      <c r="I4" s="26">
        <v>0.1552</v>
      </c>
      <c r="J4" s="26">
        <v>0.0621</v>
      </c>
      <c r="K4" s="26">
        <v>0.8816</v>
      </c>
      <c r="L4" s="26">
        <v>0.3131</v>
      </c>
      <c r="M4" s="26">
        <v>0.3269</v>
      </c>
      <c r="N4" s="26">
        <v>0.3212</v>
      </c>
      <c r="O4" s="26">
        <v>0.1608</v>
      </c>
      <c r="P4" s="26">
        <v>0.0429</v>
      </c>
      <c r="Q4" s="26">
        <v>-2.2731</v>
      </c>
      <c r="R4" s="26">
        <v>-2.7544</v>
      </c>
      <c r="S4" s="26">
        <v>-0.2012</v>
      </c>
      <c r="T4" s="26">
        <v>-0.1932</v>
      </c>
      <c r="U4" s="26">
        <v>1.4776</v>
      </c>
      <c r="V4" s="26">
        <v>1.2819</v>
      </c>
      <c r="W4" s="40">
        <v>0.0498</v>
      </c>
      <c r="X4" s="40">
        <v>0.0196</v>
      </c>
      <c r="Y4" s="40">
        <v>0.2626</v>
      </c>
      <c r="Z4" s="7"/>
      <c r="AA4" s="43">
        <f>(N4+O4+P4+Q4+R4+S4+T4+U4+V4+W4+X4+Y4)/12</f>
        <v>-0.150458333333333</v>
      </c>
      <c r="AB4" s="43">
        <f>(G4+H4+I4+J4+K4+L4+M4+N4+O4+P4+Q4+R4+S4+T4+U4+V4+W4+X4+Y4)/19</f>
        <v>-0.00552631578947369</v>
      </c>
      <c r="AC4" s="36">
        <f>(R4+S4)/2</f>
        <v>-1.4778</v>
      </c>
      <c r="AD4" s="43">
        <f>(S4+T4)/2</f>
        <v>-0.1972</v>
      </c>
      <c r="AE4" s="43">
        <f>(T4+U4)/2</f>
        <v>0.6422</v>
      </c>
      <c r="AF4" s="43">
        <f>(U4+V4)/2</f>
        <v>1.37975</v>
      </c>
      <c r="AG4" s="36">
        <f>(V4+W4)/2</f>
        <v>0.66585</v>
      </c>
      <c r="AH4" s="36">
        <f>(W4+X4)/2</f>
        <v>0.0347</v>
      </c>
      <c r="AI4" s="36">
        <f>(X4+Y4)/2</f>
        <v>0.1411</v>
      </c>
      <c r="AJ4" s="53">
        <f>STDEV(G4:Y4)</f>
        <v>0.99904872244779</v>
      </c>
      <c r="AK4" s="40"/>
      <c r="AL4" s="40"/>
      <c r="AM4" s="40"/>
      <c r="AN4" s="7"/>
      <c r="AO4" s="59"/>
      <c r="AP4" s="7"/>
      <c r="AQ4" s="7"/>
      <c r="AR4" s="7"/>
      <c r="AS4" s="73">
        <v>8.357</v>
      </c>
      <c r="AT4" s="73">
        <v>8.32</v>
      </c>
      <c r="AU4" s="7"/>
      <c r="AV4" s="7"/>
      <c r="AW4" s="7"/>
      <c r="AX4" s="7"/>
      <c r="AY4" s="7"/>
      <c r="AZ4" s="7"/>
      <c r="BA4" s="7"/>
      <c r="BB4" s="83">
        <v>3</v>
      </c>
      <c r="BC4" s="84" t="s">
        <v>55</v>
      </c>
      <c r="BD4" s="84" t="s">
        <v>56</v>
      </c>
      <c r="BE4" s="7"/>
      <c r="BF4" s="7"/>
      <c r="BG4" s="7"/>
      <c r="BH4" s="7"/>
      <c r="BI4" s="83">
        <v>1.28</v>
      </c>
      <c r="BJ4" s="95">
        <f t="shared" ref="BJ4:BJ12" si="0">BI4/AS4</f>
        <v>0.153165011367716</v>
      </c>
      <c r="BK4" s="7"/>
      <c r="BL4" s="96">
        <v>44579</v>
      </c>
    </row>
    <row r="5" ht="55" customHeight="1" spans="1:64">
      <c r="A5" s="5" t="s">
        <v>57</v>
      </c>
      <c r="B5" s="6" t="s">
        <v>58</v>
      </c>
      <c r="C5" s="6" t="s">
        <v>59</v>
      </c>
      <c r="D5" s="7"/>
      <c r="E5" s="26"/>
      <c r="F5" s="27">
        <v>1.97</v>
      </c>
      <c r="G5" s="28"/>
      <c r="H5" s="28"/>
      <c r="I5" s="28"/>
      <c r="J5" s="28"/>
      <c r="K5" s="28"/>
      <c r="L5" s="28"/>
      <c r="M5" s="28">
        <v>0.1473</v>
      </c>
      <c r="N5" s="28">
        <v>-0.2308</v>
      </c>
      <c r="O5" s="28">
        <v>-0.3684</v>
      </c>
      <c r="P5" s="28">
        <v>-0.358</v>
      </c>
      <c r="Q5" s="28">
        <v>-0.3784</v>
      </c>
      <c r="R5" s="28">
        <v>-0.0231</v>
      </c>
      <c r="S5" s="28">
        <v>0.1667</v>
      </c>
      <c r="T5" s="28">
        <v>0.1154</v>
      </c>
      <c r="U5" s="28">
        <v>-0.0761</v>
      </c>
      <c r="V5" s="28">
        <v>0.1654</v>
      </c>
      <c r="W5" s="41">
        <v>2.9286</v>
      </c>
      <c r="X5" s="41">
        <v>1.5517</v>
      </c>
      <c r="Y5" s="41">
        <v>1.3176</v>
      </c>
      <c r="Z5" s="8"/>
      <c r="AA5" s="43">
        <f>(N5+O5+P5+Q5+R5+S5+T5+U5+V5+W5+X5+Y5)/12</f>
        <v>0.400883333333333</v>
      </c>
      <c r="AB5" s="43">
        <f>(G5+H5+I5+J5+K5+L5+M5+N5+O5+P5+Q5+R5+S5+T5+U5+V5+W5+X5+Y5)/19</f>
        <v>0.260942105263158</v>
      </c>
      <c r="AC5" s="36">
        <f>(R5+S5)/2</f>
        <v>0.0718</v>
      </c>
      <c r="AD5" s="36">
        <f>(S5+T5)/2</f>
        <v>0.14105</v>
      </c>
      <c r="AE5" s="36">
        <f>(T5+U5)/2</f>
        <v>0.01965</v>
      </c>
      <c r="AF5" s="43">
        <f>(U5+V5)/2</f>
        <v>0.04465</v>
      </c>
      <c r="AG5" s="43">
        <f>(V5+W5)/2</f>
        <v>1.547</v>
      </c>
      <c r="AH5" s="43">
        <f>(W5+X5)/2</f>
        <v>2.24015</v>
      </c>
      <c r="AI5" s="36">
        <f>(X5+Y5)/2</f>
        <v>1.43465</v>
      </c>
      <c r="AJ5" s="53">
        <f>STDEV(G5:Y5)</f>
        <v>0.974103649647413</v>
      </c>
      <c r="AK5" s="40"/>
      <c r="AL5" s="40"/>
      <c r="AM5" s="40"/>
      <c r="AN5" s="8"/>
      <c r="AO5" s="60"/>
      <c r="AP5" s="8"/>
      <c r="AQ5" s="8"/>
      <c r="AR5" s="8"/>
      <c r="AS5" s="74">
        <v>1.105</v>
      </c>
      <c r="AT5" s="74">
        <v>1.096</v>
      </c>
      <c r="AU5" s="8"/>
      <c r="AV5" s="8"/>
      <c r="AW5" s="8"/>
      <c r="AX5" s="8"/>
      <c r="AY5" s="8"/>
      <c r="AZ5" s="8"/>
      <c r="BA5" s="8"/>
      <c r="BB5" s="29">
        <v>10</v>
      </c>
      <c r="BC5" s="85" t="s">
        <v>60</v>
      </c>
      <c r="BD5" s="86" t="s">
        <v>61</v>
      </c>
      <c r="BE5" s="8"/>
      <c r="BF5" s="8"/>
      <c r="BG5" s="8"/>
      <c r="BH5" s="8"/>
      <c r="BI5" s="29">
        <v>2.18</v>
      </c>
      <c r="BJ5" s="97">
        <f t="shared" si="0"/>
        <v>1.97285067873303</v>
      </c>
      <c r="BK5" s="86" t="s">
        <v>62</v>
      </c>
      <c r="BL5" s="98">
        <v>44579</v>
      </c>
    </row>
    <row r="6" ht="55" customHeight="1" spans="1:64">
      <c r="A6" s="5" t="s">
        <v>63</v>
      </c>
      <c r="B6" s="6" t="s">
        <v>64</v>
      </c>
      <c r="C6" s="6" t="s">
        <v>65</v>
      </c>
      <c r="D6" s="8"/>
      <c r="E6" s="28"/>
      <c r="F6" s="29">
        <v>0.672</v>
      </c>
      <c r="G6" s="30">
        <v>-0.1686</v>
      </c>
      <c r="H6" s="30">
        <v>-0.2915</v>
      </c>
      <c r="I6" s="30">
        <v>0.0513</v>
      </c>
      <c r="J6" s="28">
        <v>0.1561</v>
      </c>
      <c r="K6" s="28">
        <v>0.4225</v>
      </c>
      <c r="L6" s="28">
        <v>0.5635</v>
      </c>
      <c r="M6" s="28">
        <v>0.0724</v>
      </c>
      <c r="N6" s="28">
        <v>-0.025</v>
      </c>
      <c r="O6" s="28">
        <v>-0.1437</v>
      </c>
      <c r="P6" s="28">
        <v>0.3149</v>
      </c>
      <c r="Q6" s="28">
        <v>0.2253</v>
      </c>
      <c r="R6" s="28">
        <v>0.1397</v>
      </c>
      <c r="S6" s="28">
        <v>-0.5888</v>
      </c>
      <c r="T6" s="28">
        <v>-0.3376</v>
      </c>
      <c r="U6" s="28">
        <v>-0.0115</v>
      </c>
      <c r="V6" s="28">
        <v>0.0822</v>
      </c>
      <c r="W6" s="41">
        <v>6.9354</v>
      </c>
      <c r="X6" s="41">
        <v>1.924</v>
      </c>
      <c r="Y6" s="41">
        <v>1.1052</v>
      </c>
      <c r="Z6" s="8"/>
      <c r="AA6" s="43">
        <f>(N6+O6+P6+Q6+R6+S6+T6+U6+V6+W6+X6+Y6)/12</f>
        <v>0.801675</v>
      </c>
      <c r="AB6" s="43">
        <f>(G6+H6+I6+J6+K6+L6+M6+N6+O6+P6+Q6+R6+S6+T6+U6+V6+W6+X6+Y6)/19</f>
        <v>0.548726315789474</v>
      </c>
      <c r="AC6" s="36">
        <f>(R6+S6)/2</f>
        <v>-0.22455</v>
      </c>
      <c r="AD6" s="36">
        <f>(S6+T6)/2</f>
        <v>-0.4632</v>
      </c>
      <c r="AE6" s="43">
        <f>(T6+U6)/2</f>
        <v>-0.17455</v>
      </c>
      <c r="AF6" s="43">
        <f>(U6+V6)/2</f>
        <v>0.03535</v>
      </c>
      <c r="AG6" s="43">
        <f>(V6+W6)/2</f>
        <v>3.5088</v>
      </c>
      <c r="AH6" s="43">
        <f>(W6+X6)/2</f>
        <v>4.4297</v>
      </c>
      <c r="AI6" s="36">
        <f>(X6+Y6)/2</f>
        <v>1.5146</v>
      </c>
      <c r="AJ6" s="53">
        <f>STDEV(G6:Y6)</f>
        <v>1.64320222460161</v>
      </c>
      <c r="AK6" s="55"/>
      <c r="AL6" s="55"/>
      <c r="AM6" s="55"/>
      <c r="AN6" s="8"/>
      <c r="AO6" s="60"/>
      <c r="AP6" s="8"/>
      <c r="AQ6" s="8"/>
      <c r="AR6" s="8"/>
      <c r="AS6" s="74">
        <v>5.824</v>
      </c>
      <c r="AT6" s="74">
        <v>4.581</v>
      </c>
      <c r="AU6" s="8"/>
      <c r="AV6" s="8"/>
      <c r="AW6" s="8"/>
      <c r="AX6" s="8"/>
      <c r="AY6" s="8"/>
      <c r="AZ6" s="8"/>
      <c r="BA6" s="8"/>
      <c r="BB6" s="29">
        <v>6</v>
      </c>
      <c r="BC6" s="85" t="s">
        <v>66</v>
      </c>
      <c r="BD6" s="84" t="s">
        <v>67</v>
      </c>
      <c r="BE6" s="8"/>
      <c r="BF6" s="8"/>
      <c r="BG6" s="8"/>
      <c r="BH6" s="8"/>
      <c r="BI6" s="29">
        <v>3.91</v>
      </c>
      <c r="BJ6" s="95">
        <f t="shared" si="0"/>
        <v>0.67135989010989</v>
      </c>
      <c r="BK6" s="8"/>
      <c r="BL6" s="98">
        <v>44580</v>
      </c>
    </row>
    <row r="7" ht="55" customHeight="1" spans="1:64">
      <c r="A7" s="5" t="s">
        <v>68</v>
      </c>
      <c r="B7" s="9" t="s">
        <v>69</v>
      </c>
      <c r="C7" s="9" t="s">
        <v>70</v>
      </c>
      <c r="D7" s="7"/>
      <c r="E7" s="31">
        <v>0.4234</v>
      </c>
      <c r="F7" s="32">
        <v>0.69</v>
      </c>
      <c r="G7" s="28">
        <v>-0.3529</v>
      </c>
      <c r="H7" s="28">
        <v>-0.3095</v>
      </c>
      <c r="I7" s="28">
        <v>-0.5424</v>
      </c>
      <c r="J7" s="28">
        <v>-0.3342</v>
      </c>
      <c r="K7" s="28">
        <v>-0.6364</v>
      </c>
      <c r="L7" s="28">
        <v>-0.6552</v>
      </c>
      <c r="M7" s="28">
        <v>-0.4815</v>
      </c>
      <c r="N7" s="28">
        <v>-0.7297</v>
      </c>
      <c r="O7" s="28">
        <v>-1.5</v>
      </c>
      <c r="P7" s="28">
        <v>-0.7</v>
      </c>
      <c r="Q7" s="28">
        <v>-0.6429</v>
      </c>
      <c r="R7" s="28">
        <v>-0.4</v>
      </c>
      <c r="S7" s="28">
        <v>0.5</v>
      </c>
      <c r="T7" s="28">
        <v>0.6667</v>
      </c>
      <c r="U7" s="28">
        <v>2</v>
      </c>
      <c r="V7" s="28">
        <v>5.8333</v>
      </c>
      <c r="W7" s="41">
        <v>21</v>
      </c>
      <c r="X7" s="41">
        <v>7.2</v>
      </c>
      <c r="Y7" s="41">
        <v>3.6</v>
      </c>
      <c r="Z7" s="8"/>
      <c r="AA7" s="43">
        <f>(N7+O7+P7+Q7+R7+S7+T7+U7+V7+W7+X7+Y7)/12</f>
        <v>3.06895</v>
      </c>
      <c r="AB7" s="43">
        <f>(G7+H7+I7+J7+K7+L7+M7+N7+O7+P7+Q7+R7+S7+T7+U7+V7+W7+X7+Y7)/19</f>
        <v>1.76396315789474</v>
      </c>
      <c r="AC7" s="36">
        <f>(R7+S7)/2</f>
        <v>0.05</v>
      </c>
      <c r="AD7" s="36">
        <f>(S7+T7)/2</f>
        <v>0.58335</v>
      </c>
      <c r="AE7" s="43">
        <f>(T7+U7)/2</f>
        <v>1.33335</v>
      </c>
      <c r="AF7" s="43">
        <f>(U7+V7)/2</f>
        <v>3.91665</v>
      </c>
      <c r="AG7" s="43">
        <f>(V7+W7)/2</f>
        <v>13.41665</v>
      </c>
      <c r="AH7" s="43">
        <f>(W7+X7)/2</f>
        <v>14.1</v>
      </c>
      <c r="AI7" s="36">
        <f>(X7+Y7)/2</f>
        <v>5.4</v>
      </c>
      <c r="AJ7" s="53">
        <f>STDEV(G7:Y7)</f>
        <v>5.22249544526268</v>
      </c>
      <c r="AK7" s="40"/>
      <c r="AL7" s="40"/>
      <c r="AM7" s="40"/>
      <c r="AN7" s="8"/>
      <c r="AO7" s="60"/>
      <c r="AP7" s="8"/>
      <c r="AQ7" s="8"/>
      <c r="AR7" s="8"/>
      <c r="AS7" s="74">
        <v>1.847</v>
      </c>
      <c r="AT7" s="74">
        <v>1.137</v>
      </c>
      <c r="AU7" s="8"/>
      <c r="AV7" s="8"/>
      <c r="AW7" s="8"/>
      <c r="AX7" s="8"/>
      <c r="AY7" s="8"/>
      <c r="AZ7" s="8"/>
      <c r="BA7" s="8"/>
      <c r="BB7" s="29">
        <v>4</v>
      </c>
      <c r="BC7" s="85" t="s">
        <v>71</v>
      </c>
      <c r="BD7" s="84" t="s">
        <v>72</v>
      </c>
      <c r="BE7" s="8"/>
      <c r="BF7" s="8"/>
      <c r="BG7" s="8"/>
      <c r="BH7" s="8"/>
      <c r="BI7" s="29">
        <v>1.26</v>
      </c>
      <c r="BJ7" s="95">
        <f t="shared" si="0"/>
        <v>0.682187330806714</v>
      </c>
      <c r="BK7" s="8"/>
      <c r="BL7" s="98">
        <v>44580</v>
      </c>
    </row>
    <row r="8" ht="55" customHeight="1" spans="1:64">
      <c r="A8" s="5" t="s">
        <v>73</v>
      </c>
      <c r="B8" s="9" t="s">
        <v>74</v>
      </c>
      <c r="C8" s="9" t="s">
        <v>75</v>
      </c>
      <c r="D8" s="8"/>
      <c r="E8" s="33">
        <v>0.6351</v>
      </c>
      <c r="F8" s="29">
        <v>0.101</v>
      </c>
      <c r="G8" s="28">
        <v>0.9091</v>
      </c>
      <c r="H8" s="28">
        <v>-0.1724</v>
      </c>
      <c r="I8" s="28">
        <v>0.0417</v>
      </c>
      <c r="J8" s="28">
        <v>-0.3478</v>
      </c>
      <c r="K8" s="28">
        <v>-0.1905</v>
      </c>
      <c r="L8" s="28">
        <v>0.125</v>
      </c>
      <c r="M8" s="28">
        <v>-0.26</v>
      </c>
      <c r="N8" s="28">
        <v>0.2444</v>
      </c>
      <c r="O8" s="28">
        <v>0.0588</v>
      </c>
      <c r="P8" s="28">
        <v>0.037</v>
      </c>
      <c r="Q8" s="28">
        <v>-0.4324</v>
      </c>
      <c r="R8" s="28">
        <v>-0.4464</v>
      </c>
      <c r="S8" s="28">
        <v>-0.4444</v>
      </c>
      <c r="T8" s="28">
        <v>0</v>
      </c>
      <c r="U8" s="28">
        <v>0</v>
      </c>
      <c r="V8" s="28">
        <v>0</v>
      </c>
      <c r="W8" s="33">
        <v>1.3</v>
      </c>
      <c r="X8" s="33">
        <v>0.25</v>
      </c>
      <c r="Y8" s="33">
        <v>-0.4762</v>
      </c>
      <c r="Z8" s="8"/>
      <c r="AA8" s="49">
        <f t="shared" ref="AA8:AA20" si="1">(N8+O8+P8+Q8+R8+S8+T8+U8+V8+W8+X8+Y8)/12</f>
        <v>0.00756666666666668</v>
      </c>
      <c r="AB8" s="49">
        <f>(G8+H8+I8+J8+K8+L8+M8+N8+O8+P8+Q8+R8+S8+T8+U8+V8+W8+X8+Y8)/19</f>
        <v>0.0103105263157895</v>
      </c>
      <c r="AC8" s="36">
        <f>(R8+S8)/2</f>
        <v>-0.4454</v>
      </c>
      <c r="AD8" s="36">
        <f>(S8+T8)/2</f>
        <v>-0.2222</v>
      </c>
      <c r="AE8" s="43">
        <f>(T8+U8)/2</f>
        <v>0</v>
      </c>
      <c r="AF8" s="43">
        <f>(U8+V8)/2</f>
        <v>0</v>
      </c>
      <c r="AG8" s="43">
        <f>(V8+W8)/2</f>
        <v>0.65</v>
      </c>
      <c r="AH8" s="43">
        <f>(W8+X8)/2</f>
        <v>0.775</v>
      </c>
      <c r="AI8" s="36">
        <f>(X8+Y8)/2</f>
        <v>-0.1131</v>
      </c>
      <c r="AJ8" s="53">
        <f>STDEV(G8:Y8)</f>
        <v>0.454846862990095</v>
      </c>
      <c r="AK8" s="56"/>
      <c r="AL8" s="56"/>
      <c r="AM8" s="56"/>
      <c r="AN8" s="8"/>
      <c r="AO8" s="60"/>
      <c r="AP8" s="8"/>
      <c r="AQ8" s="8"/>
      <c r="AR8" s="8"/>
      <c r="AS8" s="74">
        <v>4.562</v>
      </c>
      <c r="AT8" s="74">
        <v>4.48</v>
      </c>
      <c r="AU8" s="8"/>
      <c r="AV8" s="8"/>
      <c r="AW8" s="8"/>
      <c r="AX8" s="8"/>
      <c r="AY8" s="8"/>
      <c r="AZ8" s="8"/>
      <c r="BA8" s="8"/>
      <c r="BB8" s="29">
        <v>9</v>
      </c>
      <c r="BC8" s="85" t="s">
        <v>76</v>
      </c>
      <c r="BD8" s="84" t="s">
        <v>77</v>
      </c>
      <c r="BE8" s="8"/>
      <c r="BF8" s="8"/>
      <c r="BG8" s="8"/>
      <c r="BH8" s="8"/>
      <c r="BI8" s="29">
        <v>0.462891</v>
      </c>
      <c r="BJ8" s="95">
        <f t="shared" si="0"/>
        <v>0.10146668128014</v>
      </c>
      <c r="BK8" s="8"/>
      <c r="BL8" s="98">
        <v>44580</v>
      </c>
    </row>
    <row r="9" ht="55" customHeight="1" spans="1:64">
      <c r="A9" s="5" t="s">
        <v>78</v>
      </c>
      <c r="B9" s="9" t="s">
        <v>79</v>
      </c>
      <c r="C9" s="9" t="s">
        <v>80</v>
      </c>
      <c r="D9" s="8"/>
      <c r="E9" s="33">
        <v>0.6517</v>
      </c>
      <c r="F9" s="29">
        <v>0.549</v>
      </c>
      <c r="G9" s="28">
        <v>1.2703</v>
      </c>
      <c r="H9" s="28">
        <v>0.7241</v>
      </c>
      <c r="I9" s="28">
        <v>0.681</v>
      </c>
      <c r="J9" s="28">
        <v>0.2231</v>
      </c>
      <c r="K9" s="28">
        <v>3.7</v>
      </c>
      <c r="L9" s="28">
        <v>1.29</v>
      </c>
      <c r="M9" s="28">
        <v>0.8718</v>
      </c>
      <c r="N9" s="28">
        <v>0.6824</v>
      </c>
      <c r="O9" s="28">
        <v>0.766</v>
      </c>
      <c r="P9" s="28">
        <v>0.3537</v>
      </c>
      <c r="Q9" s="28">
        <v>0.2986</v>
      </c>
      <c r="R9" s="28">
        <v>0.241</v>
      </c>
      <c r="S9" s="28">
        <v>0.2771</v>
      </c>
      <c r="T9" s="28">
        <v>-0.0742</v>
      </c>
      <c r="U9" s="28">
        <v>-0.1055</v>
      </c>
      <c r="V9" s="28">
        <v>0.2136</v>
      </c>
      <c r="W9" s="40">
        <v>0.3774</v>
      </c>
      <c r="X9" s="40">
        <v>0.2892</v>
      </c>
      <c r="Y9" s="40">
        <v>0.3019</v>
      </c>
      <c r="Z9" s="8"/>
      <c r="AA9" s="43">
        <f t="shared" si="1"/>
        <v>0.301766666666667</v>
      </c>
      <c r="AB9" s="49">
        <f>(G9+H9+I9+J9+K9+L9+M9+N9+O9+P9+Q9+R9+S9+T9+U9+V9+W9+X9+Y9)/19</f>
        <v>0.651657894736842</v>
      </c>
      <c r="AC9" s="36">
        <f>(R9+S9)/2</f>
        <v>0.25905</v>
      </c>
      <c r="AD9" s="36">
        <f>(S9+T9)/2</f>
        <v>0.10145</v>
      </c>
      <c r="AE9" s="36">
        <f>(T9+U9)/2</f>
        <v>-0.08985</v>
      </c>
      <c r="AF9" s="43">
        <f>(U9+V9)/2</f>
        <v>0.05405</v>
      </c>
      <c r="AG9" s="43">
        <f>(V9+W9)/2</f>
        <v>0.2955</v>
      </c>
      <c r="AH9" s="43">
        <f>(W9+X9)/2</f>
        <v>0.3333</v>
      </c>
      <c r="AI9" s="36">
        <f>(X9+Y9)/2</f>
        <v>0.29555</v>
      </c>
      <c r="AJ9" s="53">
        <f>STDEV(G9:Y9)</f>
        <v>0.832605655835135</v>
      </c>
      <c r="AK9" s="40"/>
      <c r="AL9" s="40"/>
      <c r="AM9" s="40"/>
      <c r="AN9" s="8"/>
      <c r="AO9" s="60"/>
      <c r="AP9" s="8"/>
      <c r="AQ9" s="8"/>
      <c r="AR9" s="8"/>
      <c r="AS9" s="74">
        <v>10.64</v>
      </c>
      <c r="AT9" s="74">
        <v>10.22</v>
      </c>
      <c r="AU9" s="8"/>
      <c r="AV9" s="8"/>
      <c r="AW9" s="8"/>
      <c r="AX9" s="8"/>
      <c r="AY9" s="8"/>
      <c r="AZ9" s="8"/>
      <c r="BA9" s="8"/>
      <c r="BB9" s="29">
        <v>37</v>
      </c>
      <c r="BC9" s="86" t="s">
        <v>81</v>
      </c>
      <c r="BD9" s="84" t="s">
        <v>82</v>
      </c>
      <c r="BE9" s="8"/>
      <c r="BF9" s="8"/>
      <c r="BG9" s="8"/>
      <c r="BH9" s="8"/>
      <c r="BI9" s="29">
        <v>5.84</v>
      </c>
      <c r="BJ9" s="95">
        <f t="shared" si="0"/>
        <v>0.548872180451128</v>
      </c>
      <c r="BK9" s="8"/>
      <c r="BL9" s="98">
        <v>44585</v>
      </c>
    </row>
    <row r="10" ht="55" customHeight="1" spans="1:64">
      <c r="A10" s="5" t="s">
        <v>83</v>
      </c>
      <c r="B10" s="10" t="s">
        <v>84</v>
      </c>
      <c r="C10" s="10" t="s">
        <v>85</v>
      </c>
      <c r="D10" s="8"/>
      <c r="E10" s="33">
        <v>0.7647</v>
      </c>
      <c r="F10" s="29">
        <v>0.407</v>
      </c>
      <c r="G10" s="28">
        <v>0.0544</v>
      </c>
      <c r="H10" s="28">
        <v>0.0366</v>
      </c>
      <c r="I10" s="28">
        <v>0.009</v>
      </c>
      <c r="J10" s="28">
        <v>0.0227</v>
      </c>
      <c r="K10" s="28">
        <v>0.0113</v>
      </c>
      <c r="L10" s="28">
        <v>0.018</v>
      </c>
      <c r="M10" s="28">
        <v>0.0132</v>
      </c>
      <c r="N10" s="28">
        <v>0.0044</v>
      </c>
      <c r="O10" s="28">
        <v>0.0199</v>
      </c>
      <c r="P10" s="28">
        <v>-0.0241</v>
      </c>
      <c r="Q10" s="28">
        <v>-0.0372</v>
      </c>
      <c r="R10" s="28">
        <v>-0.0568</v>
      </c>
      <c r="S10" s="28">
        <v>-0.1353</v>
      </c>
      <c r="T10" s="28">
        <v>-0.01</v>
      </c>
      <c r="U10" s="28">
        <v>0.0149</v>
      </c>
      <c r="V10" s="28">
        <v>0.0142</v>
      </c>
      <c r="W10" s="33">
        <v>0.4123</v>
      </c>
      <c r="X10" s="33">
        <v>0.1456</v>
      </c>
      <c r="Y10" s="33">
        <v>0.1046</v>
      </c>
      <c r="Z10" s="8"/>
      <c r="AA10" s="43">
        <f t="shared" si="1"/>
        <v>0.0377083333333333</v>
      </c>
      <c r="AB10" s="43">
        <f>(G10+H10+I10+J10+K10+L10+M10+N10+O10+P10+Q10+R10+S10+T10+U10+V10+W10+X10+Y10)/19</f>
        <v>0.0325105263157895</v>
      </c>
      <c r="AC10" s="36">
        <f>(R10+S10)/2</f>
        <v>-0.09605</v>
      </c>
      <c r="AD10" s="43">
        <f>(S10+T10)/2</f>
        <v>-0.07265</v>
      </c>
      <c r="AE10" s="43">
        <f>(T10+U10)/2</f>
        <v>0.00245</v>
      </c>
      <c r="AF10" s="43">
        <f>(U10+V10)/2</f>
        <v>0.01455</v>
      </c>
      <c r="AG10" s="43">
        <f>(V10+W10)/2</f>
        <v>0.21325</v>
      </c>
      <c r="AH10" s="43">
        <f>(W10+X10)/2</f>
        <v>0.27895</v>
      </c>
      <c r="AI10" s="36">
        <f>(X10+Y10)/2</f>
        <v>0.1251</v>
      </c>
      <c r="AJ10" s="53">
        <f>STDEV(G10:Y10)</f>
        <v>0.108527312971522</v>
      </c>
      <c r="AK10" s="56"/>
      <c r="AL10" s="56"/>
      <c r="AM10" s="56"/>
      <c r="AN10" s="8"/>
      <c r="AO10" s="60"/>
      <c r="AP10" s="8"/>
      <c r="AQ10" s="8"/>
      <c r="AR10" s="8"/>
      <c r="AS10" s="74">
        <v>153</v>
      </c>
      <c r="AT10" s="74">
        <v>111.4</v>
      </c>
      <c r="AU10" s="8"/>
      <c r="AV10" s="8"/>
      <c r="AW10" s="8"/>
      <c r="AX10" s="8"/>
      <c r="AY10" s="8"/>
      <c r="AZ10" s="8"/>
      <c r="BA10" s="8"/>
      <c r="BB10" s="29">
        <v>87</v>
      </c>
      <c r="BC10" s="84" t="s">
        <v>86</v>
      </c>
      <c r="BD10" s="84" t="s">
        <v>87</v>
      </c>
      <c r="BE10" s="8"/>
      <c r="BF10" s="8"/>
      <c r="BG10" s="8"/>
      <c r="BH10" s="8"/>
      <c r="BI10" s="29">
        <v>64.56</v>
      </c>
      <c r="BJ10" s="95">
        <f t="shared" si="0"/>
        <v>0.421960784313726</v>
      </c>
      <c r="BK10" s="8"/>
      <c r="BL10" s="98">
        <v>44585</v>
      </c>
    </row>
    <row r="11" ht="89" customHeight="1" spans="1:64">
      <c r="A11" s="5" t="s">
        <v>88</v>
      </c>
      <c r="B11" s="10" t="s">
        <v>89</v>
      </c>
      <c r="C11" s="10" t="s">
        <v>90</v>
      </c>
      <c r="D11" s="8"/>
      <c r="E11" s="33">
        <v>0.2823</v>
      </c>
      <c r="F11" s="29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2">
        <v>0.8048</v>
      </c>
      <c r="X11" s="42">
        <v>1.6</v>
      </c>
      <c r="Y11" s="42">
        <v>3.568</v>
      </c>
      <c r="Z11" s="8"/>
      <c r="AA11" s="43">
        <f t="shared" si="1"/>
        <v>-0.585816666666667</v>
      </c>
      <c r="AB11" s="43">
        <f t="shared" ref="AB11:AB20" si="2">(G11+H11+I11+J11+K11+L11+M11+N11+O11+P11+Q11+R11+S11+T11+U11+V11+W11+X11+Y11)/19</f>
        <v>-0.52228947368421</v>
      </c>
      <c r="AC11" s="36">
        <f t="shared" ref="AC11:AI11" si="3">(R11+S11)/2</f>
        <v>-2.53665</v>
      </c>
      <c r="AD11" s="36">
        <f t="shared" si="3"/>
        <v>-3.28665</v>
      </c>
      <c r="AE11" s="36">
        <f t="shared" si="3"/>
        <v>-1.65565</v>
      </c>
      <c r="AF11" s="36">
        <f t="shared" si="3"/>
        <v>-2.739</v>
      </c>
      <c r="AG11" s="43">
        <f t="shared" si="3"/>
        <v>-1.5976</v>
      </c>
      <c r="AH11" s="43">
        <f t="shared" si="3"/>
        <v>1.2024</v>
      </c>
      <c r="AI11" s="43">
        <f t="shared" si="3"/>
        <v>2.584</v>
      </c>
      <c r="AJ11" s="53">
        <f t="shared" ref="AJ11:AJ20" si="4">STDEV(G11:Y11)</f>
        <v>1.78447570105642</v>
      </c>
      <c r="AK11" s="41">
        <v>0.2014</v>
      </c>
      <c r="AL11" s="41">
        <v>0.0771</v>
      </c>
      <c r="AM11" s="41">
        <v>0.26</v>
      </c>
      <c r="AN11" s="8"/>
      <c r="AO11" s="60">
        <v>42347</v>
      </c>
      <c r="AP11" s="8"/>
      <c r="AQ11" s="8"/>
      <c r="AR11" s="8"/>
      <c r="AS11" s="74">
        <v>1.32</v>
      </c>
      <c r="AT11" s="74">
        <v>1.184</v>
      </c>
      <c r="AU11" s="8"/>
      <c r="AV11" s="8"/>
      <c r="AW11" s="8"/>
      <c r="AX11" s="8"/>
      <c r="AY11" s="8"/>
      <c r="AZ11" s="8"/>
      <c r="BA11" s="8"/>
      <c r="BB11" s="29">
        <v>2</v>
      </c>
      <c r="BC11" s="85" t="s">
        <v>91</v>
      </c>
      <c r="BD11" s="86" t="s">
        <v>92</v>
      </c>
      <c r="BE11" s="8"/>
      <c r="BF11" s="8"/>
      <c r="BG11" s="8"/>
      <c r="BH11" s="8"/>
      <c r="BI11" s="29">
        <v>0.139699</v>
      </c>
      <c r="BJ11" s="95">
        <f t="shared" si="0"/>
        <v>0.105832575757576</v>
      </c>
      <c r="BK11" s="99" t="s">
        <v>93</v>
      </c>
      <c r="BL11" s="98">
        <v>44586</v>
      </c>
    </row>
    <row r="12" ht="55" customHeight="1" spans="1:64">
      <c r="A12" s="5" t="s">
        <v>94</v>
      </c>
      <c r="B12" s="10" t="s">
        <v>95</v>
      </c>
      <c r="C12" s="10" t="s">
        <v>96</v>
      </c>
      <c r="D12" s="11"/>
      <c r="E12" s="34">
        <v>0.3655</v>
      </c>
      <c r="F12" s="11">
        <v>0.17</v>
      </c>
      <c r="G12" s="34">
        <v>0</v>
      </c>
      <c r="H12" s="34">
        <v>-0.0338</v>
      </c>
      <c r="I12" s="34">
        <v>-0.125</v>
      </c>
      <c r="J12" s="34">
        <v>-0.1333</v>
      </c>
      <c r="K12" s="34">
        <v>0</v>
      </c>
      <c r="L12" s="34">
        <v>-0.125</v>
      </c>
      <c r="M12" s="34">
        <v>-0.1429</v>
      </c>
      <c r="N12" s="34">
        <v>-0.2692</v>
      </c>
      <c r="O12" s="34">
        <v>0.2</v>
      </c>
      <c r="P12" s="34">
        <v>-0.0714</v>
      </c>
      <c r="Q12" s="34">
        <v>-0.0556</v>
      </c>
      <c r="R12" s="34">
        <v>0</v>
      </c>
      <c r="S12" s="34">
        <v>-0.6667</v>
      </c>
      <c r="T12" s="34">
        <v>-0.3077</v>
      </c>
      <c r="U12" s="34">
        <v>-0.1176</v>
      </c>
      <c r="V12" s="34">
        <v>-0.1053</v>
      </c>
      <c r="W12" s="34">
        <v>1.5</v>
      </c>
      <c r="X12" s="34">
        <v>0.2222</v>
      </c>
      <c r="Y12" s="34">
        <v>0.1333</v>
      </c>
      <c r="Z12" s="11"/>
      <c r="AA12" s="43">
        <f t="shared" si="1"/>
        <v>0.0385</v>
      </c>
      <c r="AB12" s="43">
        <f t="shared" si="2"/>
        <v>-0.00515789473684209</v>
      </c>
      <c r="AC12" s="36">
        <f t="shared" ref="AC12:AI12" si="5">(R12+S12)/2</f>
        <v>-0.33335</v>
      </c>
      <c r="AD12" s="36">
        <f t="shared" si="5"/>
        <v>-0.4872</v>
      </c>
      <c r="AE12" s="43">
        <f t="shared" si="5"/>
        <v>-0.21265</v>
      </c>
      <c r="AF12" s="43">
        <f t="shared" si="5"/>
        <v>-0.11145</v>
      </c>
      <c r="AG12" s="43">
        <f t="shared" si="5"/>
        <v>0.69735</v>
      </c>
      <c r="AH12" s="43">
        <f t="shared" si="5"/>
        <v>0.8611</v>
      </c>
      <c r="AI12" s="36">
        <f t="shared" si="5"/>
        <v>0.17775</v>
      </c>
      <c r="AJ12" s="53">
        <f t="shared" si="4"/>
        <v>0.413115667574254</v>
      </c>
      <c r="AK12" s="34">
        <v>-0.4742</v>
      </c>
      <c r="AL12" s="34">
        <v>-0.4142</v>
      </c>
      <c r="AM12" s="34">
        <v>-0.3214</v>
      </c>
      <c r="AN12" s="11"/>
      <c r="AO12" s="61">
        <v>35599</v>
      </c>
      <c r="AP12" s="11"/>
      <c r="AQ12" s="11"/>
      <c r="AR12" s="11"/>
      <c r="AS12" s="75">
        <v>13.29</v>
      </c>
      <c r="AT12" s="75">
        <v>13.29</v>
      </c>
      <c r="AU12" s="11"/>
      <c r="AV12" s="11"/>
      <c r="AW12" s="11"/>
      <c r="AX12" s="11"/>
      <c r="AY12" s="11"/>
      <c r="AZ12" s="11"/>
      <c r="BA12" s="11"/>
      <c r="BB12" s="11">
        <v>4</v>
      </c>
      <c r="BC12" s="87" t="s">
        <v>97</v>
      </c>
      <c r="BD12" s="88" t="s">
        <v>98</v>
      </c>
      <c r="BE12" s="11"/>
      <c r="BF12" s="11"/>
      <c r="BG12" s="11"/>
      <c r="BH12" s="11"/>
      <c r="BI12" s="11">
        <v>2.29</v>
      </c>
      <c r="BJ12" s="100">
        <f t="shared" si="0"/>
        <v>0.172310007524454</v>
      </c>
      <c r="BK12" s="85" t="s">
        <v>99</v>
      </c>
      <c r="BL12" s="61">
        <v>44605</v>
      </c>
    </row>
    <row r="13" ht="90" customHeight="1" spans="1:64">
      <c r="A13" s="5" t="s">
        <v>100</v>
      </c>
      <c r="B13" s="12" t="s">
        <v>101</v>
      </c>
      <c r="C13" s="13" t="s">
        <v>102</v>
      </c>
      <c r="D13" s="7"/>
      <c r="E13" s="33">
        <v>0.3405</v>
      </c>
      <c r="F13" s="35">
        <v>0.69</v>
      </c>
      <c r="G13" s="36">
        <v>1.7</v>
      </c>
      <c r="H13" s="36">
        <v>-0.0417</v>
      </c>
      <c r="I13" s="36">
        <v>-0.3099</v>
      </c>
      <c r="J13" s="36">
        <v>0.3223</v>
      </c>
      <c r="K13" s="36">
        <v>1.7037</v>
      </c>
      <c r="L13" s="36">
        <v>0.913</v>
      </c>
      <c r="M13" s="36">
        <v>1.0816</v>
      </c>
      <c r="N13" s="36">
        <v>0.1812</v>
      </c>
      <c r="O13" s="36">
        <v>-0.5616</v>
      </c>
      <c r="P13" s="36">
        <v>-0.3182</v>
      </c>
      <c r="Q13" s="36">
        <v>-0.4118</v>
      </c>
      <c r="R13" s="36">
        <v>0.0529</v>
      </c>
      <c r="S13" s="36">
        <v>-0.9063</v>
      </c>
      <c r="T13" s="36">
        <v>-0.9167</v>
      </c>
      <c r="U13" s="36">
        <v>-0.6833</v>
      </c>
      <c r="V13" s="36">
        <v>-0.2663</v>
      </c>
      <c r="W13" s="41">
        <v>0.6667</v>
      </c>
      <c r="X13" s="41">
        <v>8.4</v>
      </c>
      <c r="Y13" s="41">
        <v>2.6316</v>
      </c>
      <c r="Z13" s="20"/>
      <c r="AA13" s="43">
        <f t="shared" si="1"/>
        <v>0.655683333333334</v>
      </c>
      <c r="AB13" s="43">
        <f t="shared" si="2"/>
        <v>0.696694736842105</v>
      </c>
      <c r="AC13" s="36">
        <f t="shared" ref="AC13:AI13" si="6">(R13+S13)/2</f>
        <v>-0.4267</v>
      </c>
      <c r="AD13" s="36">
        <f t="shared" si="6"/>
        <v>-0.9115</v>
      </c>
      <c r="AE13" s="43">
        <f t="shared" si="6"/>
        <v>-0.8</v>
      </c>
      <c r="AF13" s="43">
        <f t="shared" si="6"/>
        <v>-0.4748</v>
      </c>
      <c r="AG13" s="43">
        <f t="shared" si="6"/>
        <v>0.2002</v>
      </c>
      <c r="AH13" s="43">
        <f t="shared" si="6"/>
        <v>4.53335</v>
      </c>
      <c r="AI13" s="43">
        <f t="shared" si="6"/>
        <v>5.5158</v>
      </c>
      <c r="AJ13" s="53">
        <f t="shared" si="4"/>
        <v>2.10193806560456</v>
      </c>
      <c r="AK13" s="33">
        <v>0.7335</v>
      </c>
      <c r="AL13" s="33">
        <v>0.4001</v>
      </c>
      <c r="AM13" s="33">
        <v>0.1638</v>
      </c>
      <c r="AN13" s="20"/>
      <c r="AO13" s="62">
        <v>42368</v>
      </c>
      <c r="AP13" s="8"/>
      <c r="AQ13" s="8"/>
      <c r="AR13" s="8"/>
      <c r="AS13" s="74">
        <v>79.23</v>
      </c>
      <c r="AT13" s="74">
        <v>79.22</v>
      </c>
      <c r="AU13" s="8"/>
      <c r="AV13" s="8"/>
      <c r="AW13" s="8"/>
      <c r="AX13" s="8"/>
      <c r="AY13" s="8"/>
      <c r="AZ13" s="8"/>
      <c r="BA13" s="8"/>
      <c r="BB13" s="29">
        <v>123</v>
      </c>
      <c r="BC13" s="85" t="s">
        <v>103</v>
      </c>
      <c r="BD13" s="85" t="s">
        <v>104</v>
      </c>
      <c r="BE13" s="8"/>
      <c r="BF13" s="8"/>
      <c r="BG13" s="8"/>
      <c r="BH13" s="8"/>
      <c r="BI13" s="29">
        <v>63.51</v>
      </c>
      <c r="BJ13" s="95">
        <f t="shared" ref="BJ13:BJ20" si="7">BI13/AS13</f>
        <v>0.801590306702007</v>
      </c>
      <c r="BK13" s="86" t="s">
        <v>105</v>
      </c>
      <c r="BL13" s="98">
        <v>44601</v>
      </c>
    </row>
    <row r="14" ht="70" customHeight="1" spans="1:64">
      <c r="A14" s="5" t="s">
        <v>106</v>
      </c>
      <c r="B14" s="12" t="s">
        <v>107</v>
      </c>
      <c r="C14" s="13" t="s">
        <v>108</v>
      </c>
      <c r="D14" s="8"/>
      <c r="E14" s="33">
        <v>0.6596</v>
      </c>
      <c r="F14" s="29">
        <v>0.577</v>
      </c>
      <c r="G14" s="36">
        <v>0.8333</v>
      </c>
      <c r="H14" s="36">
        <v>0.4375</v>
      </c>
      <c r="I14" s="36">
        <v>0.5455</v>
      </c>
      <c r="J14" s="36">
        <v>0.0937</v>
      </c>
      <c r="K14" s="36">
        <v>-0.4545</v>
      </c>
      <c r="L14" s="36">
        <v>-0.0435</v>
      </c>
      <c r="M14" s="36">
        <v>0.0294</v>
      </c>
      <c r="N14" s="36">
        <v>0.3143</v>
      </c>
      <c r="O14" s="36">
        <v>0.6667</v>
      </c>
      <c r="P14" s="36">
        <v>0.3182</v>
      </c>
      <c r="Q14" s="36">
        <v>0.1143</v>
      </c>
      <c r="R14" s="36">
        <v>0.2174</v>
      </c>
      <c r="S14" s="36">
        <v>2.1</v>
      </c>
      <c r="T14" s="36">
        <v>0.7241</v>
      </c>
      <c r="U14" s="36">
        <v>0.6923</v>
      </c>
      <c r="V14" s="36">
        <v>0.3393</v>
      </c>
      <c r="W14" s="33">
        <v>0.2581</v>
      </c>
      <c r="X14" s="33">
        <v>0.08</v>
      </c>
      <c r="Y14" s="33">
        <v>-0.0909</v>
      </c>
      <c r="Z14" s="20"/>
      <c r="AA14" s="49">
        <f t="shared" si="1"/>
        <v>0.477816666666667</v>
      </c>
      <c r="AB14" s="49">
        <f t="shared" si="2"/>
        <v>0.377642105263158</v>
      </c>
      <c r="AC14" s="36">
        <f t="shared" ref="AC14:AC20" si="8">(R14+S14)/2</f>
        <v>1.1587</v>
      </c>
      <c r="AD14" s="36">
        <f t="shared" ref="AD14:AD20" si="9">(S14+T14)/2</f>
        <v>1.41205</v>
      </c>
      <c r="AE14" s="36">
        <f t="shared" ref="AE14:AE20" si="10">(T14+U14)/2</f>
        <v>0.7082</v>
      </c>
      <c r="AF14" s="36">
        <f t="shared" ref="AF14:AF20" si="11">(U14+V14)/2</f>
        <v>0.5158</v>
      </c>
      <c r="AG14" s="36">
        <f t="shared" ref="AG14:AG20" si="12">(V14+W14)/2</f>
        <v>0.2987</v>
      </c>
      <c r="AH14" s="36">
        <f t="shared" ref="AH14:AH20" si="13">(W14+X14)/2</f>
        <v>0.16905</v>
      </c>
      <c r="AI14" s="36">
        <f t="shared" ref="AI14:AI20" si="14">(X14+Y14)/2</f>
        <v>-0.00545</v>
      </c>
      <c r="AJ14" s="53">
        <f t="shared" si="4"/>
        <v>0.527397656544523</v>
      </c>
      <c r="AK14" s="41">
        <v>0.2685</v>
      </c>
      <c r="AL14" s="41">
        <v>0.4227</v>
      </c>
      <c r="AM14" s="41">
        <v>0.3457</v>
      </c>
      <c r="AN14" s="20"/>
      <c r="AO14" s="62">
        <v>37757</v>
      </c>
      <c r="AP14" s="8"/>
      <c r="AQ14" s="8"/>
      <c r="AR14" s="8"/>
      <c r="AS14" s="74">
        <v>5.912</v>
      </c>
      <c r="AT14" s="74">
        <v>5.69</v>
      </c>
      <c r="AU14" s="8"/>
      <c r="AV14" s="8"/>
      <c r="AW14" s="8"/>
      <c r="AX14" s="8"/>
      <c r="AY14" s="8"/>
      <c r="AZ14" s="8"/>
      <c r="BA14" s="8"/>
      <c r="BB14" s="29">
        <v>11</v>
      </c>
      <c r="BC14" s="85" t="s">
        <v>109</v>
      </c>
      <c r="BD14" s="85" t="s">
        <v>110</v>
      </c>
      <c r="BE14" s="8"/>
      <c r="BF14" s="8"/>
      <c r="BG14" s="8"/>
      <c r="BH14" s="8"/>
      <c r="BI14" s="29">
        <v>3.41</v>
      </c>
      <c r="BJ14" s="95">
        <f t="shared" si="7"/>
        <v>0.576792963464141</v>
      </c>
      <c r="BK14" s="101" t="s">
        <v>111</v>
      </c>
      <c r="BL14" s="98">
        <v>44601</v>
      </c>
    </row>
    <row r="15" ht="94" customHeight="1" spans="1:64">
      <c r="A15" s="5" t="s">
        <v>112</v>
      </c>
      <c r="B15" s="14" t="s">
        <v>113</v>
      </c>
      <c r="C15" s="15" t="s">
        <v>114</v>
      </c>
      <c r="D15" s="8"/>
      <c r="E15" s="28">
        <v>0.5308</v>
      </c>
      <c r="F15" s="37">
        <v>0.82</v>
      </c>
      <c r="G15" s="36">
        <v>0.3043</v>
      </c>
      <c r="H15" s="36">
        <v>0.1454</v>
      </c>
      <c r="I15" s="36">
        <v>0.2327</v>
      </c>
      <c r="J15" s="36">
        <v>0.1847</v>
      </c>
      <c r="K15" s="36">
        <v>0.2133</v>
      </c>
      <c r="L15" s="36">
        <v>0.3746</v>
      </c>
      <c r="M15" s="36">
        <v>0.3028</v>
      </c>
      <c r="N15" s="36">
        <v>1.4835</v>
      </c>
      <c r="O15" s="36">
        <v>0.1758</v>
      </c>
      <c r="P15" s="36">
        <v>0.6306</v>
      </c>
      <c r="Q15" s="36">
        <v>0.4161</v>
      </c>
      <c r="R15" s="36">
        <v>-0.2543</v>
      </c>
      <c r="S15" s="36">
        <v>-1.285</v>
      </c>
      <c r="T15" s="36">
        <v>-0.9669</v>
      </c>
      <c r="U15" s="36">
        <v>-0.6954</v>
      </c>
      <c r="V15" s="36">
        <v>-0.2007</v>
      </c>
      <c r="W15" s="43">
        <v>4.7213</v>
      </c>
      <c r="X15" s="43">
        <v>20.5417</v>
      </c>
      <c r="Y15" s="43">
        <v>1.7152</v>
      </c>
      <c r="Z15" s="20"/>
      <c r="AA15" s="49">
        <f t="shared" si="1"/>
        <v>2.19015833333333</v>
      </c>
      <c r="AB15" s="43">
        <f t="shared" si="2"/>
        <v>1.47577368421053</v>
      </c>
      <c r="AC15" s="36">
        <f t="shared" si="8"/>
        <v>-0.76965</v>
      </c>
      <c r="AD15" s="36">
        <f t="shared" si="9"/>
        <v>-1.12595</v>
      </c>
      <c r="AE15" s="43">
        <f t="shared" si="10"/>
        <v>-0.83115</v>
      </c>
      <c r="AF15" s="43">
        <f t="shared" si="11"/>
        <v>-0.44805</v>
      </c>
      <c r="AG15" s="43">
        <f t="shared" si="12"/>
        <v>2.2603</v>
      </c>
      <c r="AH15" s="43">
        <f t="shared" si="13"/>
        <v>12.6315</v>
      </c>
      <c r="AI15" s="36">
        <f t="shared" si="14"/>
        <v>11.12845</v>
      </c>
      <c r="AJ15" s="53">
        <f t="shared" si="4"/>
        <v>4.78580313344028</v>
      </c>
      <c r="AK15" s="43">
        <v>2.2501</v>
      </c>
      <c r="AL15" s="43">
        <v>0.7909</v>
      </c>
      <c r="AM15" s="43">
        <v>0.5626</v>
      </c>
      <c r="AN15" s="20"/>
      <c r="AO15" s="63">
        <v>37250</v>
      </c>
      <c r="AP15" s="8"/>
      <c r="AQ15" s="8"/>
      <c r="AR15" s="8"/>
      <c r="AS15" s="76">
        <v>21.81</v>
      </c>
      <c r="AT15" s="76">
        <v>14.33</v>
      </c>
      <c r="AU15" s="8"/>
      <c r="AV15" s="8"/>
      <c r="AW15" s="8"/>
      <c r="AX15" s="8"/>
      <c r="AY15" s="8"/>
      <c r="AZ15" s="8"/>
      <c r="BA15" s="8"/>
      <c r="BB15" s="20">
        <v>1</v>
      </c>
      <c r="BC15" s="85" t="s">
        <v>115</v>
      </c>
      <c r="BD15" s="85" t="s">
        <v>116</v>
      </c>
      <c r="BE15" s="8"/>
      <c r="BF15" s="8"/>
      <c r="BG15" s="8"/>
      <c r="BH15" s="8"/>
      <c r="BI15" s="8">
        <v>19.28</v>
      </c>
      <c r="BJ15" s="95">
        <f t="shared" si="7"/>
        <v>0.883998165978909</v>
      </c>
      <c r="BK15" s="102" t="s">
        <v>117</v>
      </c>
      <c r="BL15" s="98">
        <v>44608</v>
      </c>
    </row>
    <row r="16" ht="82" customHeight="1" spans="1:64">
      <c r="A16" s="5" t="s">
        <v>118</v>
      </c>
      <c r="B16" s="16" t="s">
        <v>119</v>
      </c>
      <c r="C16" s="15" t="s">
        <v>120</v>
      </c>
      <c r="D16" s="8"/>
      <c r="E16" s="28">
        <v>0.5564</v>
      </c>
      <c r="F16" s="8">
        <v>0.725</v>
      </c>
      <c r="G16" s="36">
        <v>0.7222</v>
      </c>
      <c r="H16" s="36">
        <v>-0.1944</v>
      </c>
      <c r="I16" s="36">
        <v>-0.0698</v>
      </c>
      <c r="J16" s="36">
        <v>-0.4096</v>
      </c>
      <c r="K16" s="36">
        <v>-0.3226</v>
      </c>
      <c r="L16" s="36">
        <v>0.2759</v>
      </c>
      <c r="M16" s="36">
        <v>0.3</v>
      </c>
      <c r="N16" s="36">
        <v>0.5102</v>
      </c>
      <c r="O16" s="36">
        <v>0.381</v>
      </c>
      <c r="P16" s="36">
        <v>0.4865</v>
      </c>
      <c r="Q16" s="36">
        <v>0.5</v>
      </c>
      <c r="R16" s="36">
        <v>0.2027</v>
      </c>
      <c r="S16" s="36">
        <v>0.7241</v>
      </c>
      <c r="T16" s="36">
        <v>0.5273</v>
      </c>
      <c r="U16" s="36">
        <v>0.3077</v>
      </c>
      <c r="V16" s="36">
        <v>0.1798</v>
      </c>
      <c r="W16" s="28">
        <v>-0.14</v>
      </c>
      <c r="X16" s="28">
        <v>-0.2143</v>
      </c>
      <c r="Y16" s="28">
        <v>-0.2941</v>
      </c>
      <c r="Z16" s="20"/>
      <c r="AA16" s="49">
        <f t="shared" si="1"/>
        <v>0.264241666666667</v>
      </c>
      <c r="AB16" s="49">
        <f t="shared" si="2"/>
        <v>0.182768421052632</v>
      </c>
      <c r="AC16" s="36">
        <f t="shared" si="8"/>
        <v>0.4634</v>
      </c>
      <c r="AD16" s="36">
        <f t="shared" si="9"/>
        <v>0.6257</v>
      </c>
      <c r="AE16" s="36">
        <f t="shared" si="10"/>
        <v>0.4175</v>
      </c>
      <c r="AF16" s="36">
        <f t="shared" si="11"/>
        <v>0.24375</v>
      </c>
      <c r="AG16" s="36">
        <f t="shared" si="12"/>
        <v>0.0199</v>
      </c>
      <c r="AH16" s="36">
        <f t="shared" si="13"/>
        <v>-0.17715</v>
      </c>
      <c r="AI16" s="36">
        <f t="shared" si="14"/>
        <v>-0.2542</v>
      </c>
      <c r="AJ16" s="53">
        <f t="shared" si="4"/>
        <v>0.363787610583476</v>
      </c>
      <c r="AK16" s="28">
        <v>-0.1922</v>
      </c>
      <c r="AL16" s="28">
        <v>-0.1946</v>
      </c>
      <c r="AM16" s="28">
        <v>-0.0688</v>
      </c>
      <c r="AN16" s="20"/>
      <c r="AO16" s="63">
        <v>42031</v>
      </c>
      <c r="AP16" s="8"/>
      <c r="AQ16" s="8"/>
      <c r="AR16" s="8"/>
      <c r="AS16" s="76">
        <v>3.726</v>
      </c>
      <c r="AT16" s="76">
        <v>3.253</v>
      </c>
      <c r="AU16" s="8"/>
      <c r="AV16" s="8"/>
      <c r="AW16" s="8"/>
      <c r="AX16" s="8"/>
      <c r="AY16" s="8"/>
      <c r="AZ16" s="8"/>
      <c r="BA16" s="8"/>
      <c r="BB16" s="8">
        <v>2</v>
      </c>
      <c r="BC16" s="85" t="s">
        <v>121</v>
      </c>
      <c r="BD16" s="85" t="s">
        <v>122</v>
      </c>
      <c r="BE16" s="8"/>
      <c r="BF16" s="8"/>
      <c r="BG16" s="8"/>
      <c r="BH16" s="8"/>
      <c r="BI16" s="8"/>
      <c r="BJ16" s="95">
        <f t="shared" si="7"/>
        <v>0</v>
      </c>
      <c r="BK16" s="103" t="s">
        <v>123</v>
      </c>
      <c r="BL16" s="98">
        <v>44608</v>
      </c>
    </row>
    <row r="17" s="1" customFormat="1" ht="59" spans="1:64">
      <c r="A17" s="17" t="s">
        <v>124</v>
      </c>
      <c r="B17" s="16" t="s">
        <v>125</v>
      </c>
      <c r="C17" s="16" t="s">
        <v>126</v>
      </c>
      <c r="D17" s="18"/>
      <c r="E17" s="38"/>
      <c r="F17" s="18"/>
      <c r="G17" s="38"/>
      <c r="H17" s="38"/>
      <c r="I17" s="38"/>
      <c r="J17" s="38"/>
      <c r="K17" s="38"/>
      <c r="L17" s="38"/>
      <c r="M17" s="38"/>
      <c r="N17" s="38"/>
      <c r="O17" s="38"/>
      <c r="P17" s="38">
        <v>0.0625</v>
      </c>
      <c r="Q17" s="38">
        <v>0.0534</v>
      </c>
      <c r="R17" s="38">
        <v>0.0052</v>
      </c>
      <c r="S17" s="38">
        <v>-0.2069</v>
      </c>
      <c r="T17" s="38">
        <v>-0.2</v>
      </c>
      <c r="U17" s="38">
        <v>-0.1884</v>
      </c>
      <c r="V17" s="38">
        <v>-0.0625</v>
      </c>
      <c r="W17" s="44">
        <v>1.087</v>
      </c>
      <c r="X17" s="44">
        <v>0.7941</v>
      </c>
      <c r="Y17" s="44">
        <v>0.6696</v>
      </c>
      <c r="Z17" s="18"/>
      <c r="AA17" s="43">
        <f t="shared" si="1"/>
        <v>0.167833333333333</v>
      </c>
      <c r="AB17" s="44">
        <f t="shared" si="2"/>
        <v>0.106</v>
      </c>
      <c r="AC17" s="36">
        <f t="shared" si="8"/>
        <v>-0.10085</v>
      </c>
      <c r="AD17" s="36">
        <f t="shared" si="9"/>
        <v>-0.20345</v>
      </c>
      <c r="AE17" s="43">
        <f t="shared" si="10"/>
        <v>-0.1942</v>
      </c>
      <c r="AF17" s="43">
        <f t="shared" si="11"/>
        <v>-0.12545</v>
      </c>
      <c r="AG17" s="43">
        <f t="shared" si="12"/>
        <v>0.51225</v>
      </c>
      <c r="AH17" s="43">
        <f t="shared" si="13"/>
        <v>0.94055</v>
      </c>
      <c r="AI17" s="36">
        <f t="shared" si="14"/>
        <v>0.73185</v>
      </c>
      <c r="AJ17" s="54">
        <f t="shared" si="4"/>
        <v>0.469503477682067</v>
      </c>
      <c r="AK17" s="44">
        <v>1.0194</v>
      </c>
      <c r="AL17" s="44">
        <v>0.7661</v>
      </c>
      <c r="AM17" s="44">
        <v>0.6219</v>
      </c>
      <c r="AN17" s="18"/>
      <c r="AO17" s="64">
        <v>43823</v>
      </c>
      <c r="AP17" s="18"/>
      <c r="AQ17" s="18"/>
      <c r="AR17" s="18"/>
      <c r="AS17" s="77">
        <v>2.331</v>
      </c>
      <c r="AT17" s="78">
        <v>1.118</v>
      </c>
      <c r="AU17" s="18"/>
      <c r="AV17" s="18"/>
      <c r="AW17" s="18"/>
      <c r="AX17" s="18"/>
      <c r="AY17" s="18"/>
      <c r="AZ17" s="18"/>
      <c r="BA17" s="18"/>
      <c r="BB17" s="89">
        <v>21</v>
      </c>
      <c r="BC17" s="90" t="s">
        <v>127</v>
      </c>
      <c r="BD17" s="90" t="s">
        <v>128</v>
      </c>
      <c r="BE17" s="89"/>
      <c r="BF17" s="89"/>
      <c r="BG17" s="89"/>
      <c r="BH17" s="89"/>
      <c r="BI17" s="104">
        <v>5.25</v>
      </c>
      <c r="BJ17" s="95">
        <f t="shared" si="7"/>
        <v>2.25225225225225</v>
      </c>
      <c r="BK17" s="90" t="s">
        <v>129</v>
      </c>
      <c r="BL17" s="105">
        <v>44578</v>
      </c>
    </row>
    <row r="18" s="1" customFormat="1" spans="1:64">
      <c r="A18" s="17" t="s">
        <v>130</v>
      </c>
      <c r="B18" s="16" t="s">
        <v>131</v>
      </c>
      <c r="C18" s="16" t="s">
        <v>132</v>
      </c>
      <c r="D18" s="18"/>
      <c r="E18" s="38"/>
      <c r="F18" s="18"/>
      <c r="G18" s="38">
        <v>0.4231</v>
      </c>
      <c r="H18" s="38">
        <v>0.4</v>
      </c>
      <c r="I18" s="38">
        <v>0.3529</v>
      </c>
      <c r="J18" s="38">
        <v>0.2235</v>
      </c>
      <c r="K18" s="38">
        <v>-0.1351</v>
      </c>
      <c r="L18" s="38">
        <v>-0.4444</v>
      </c>
      <c r="M18" s="38">
        <v>-0.337</v>
      </c>
      <c r="N18" s="38">
        <v>-0.4712</v>
      </c>
      <c r="O18" s="38">
        <v>-0.6875</v>
      </c>
      <c r="P18" s="38">
        <v>0.0857</v>
      </c>
      <c r="Q18" s="38">
        <v>0.082</v>
      </c>
      <c r="R18" s="38">
        <v>0.5818</v>
      </c>
      <c r="S18" s="38">
        <v>1.1</v>
      </c>
      <c r="T18" s="38">
        <v>0.5263</v>
      </c>
      <c r="U18" s="38">
        <v>0.4697</v>
      </c>
      <c r="V18" s="38">
        <v>0.4253</v>
      </c>
      <c r="W18" s="44">
        <v>1.2381</v>
      </c>
      <c r="X18" s="44">
        <v>0.6897</v>
      </c>
      <c r="Y18" s="44">
        <v>0.4021</v>
      </c>
      <c r="Z18" s="18"/>
      <c r="AA18" s="43">
        <f t="shared" si="1"/>
        <v>0.370166666666667</v>
      </c>
      <c r="AB18" s="44">
        <f t="shared" si="2"/>
        <v>0.259210526315789</v>
      </c>
      <c r="AC18" s="36">
        <f t="shared" si="8"/>
        <v>0.8409</v>
      </c>
      <c r="AD18" s="36">
        <f t="shared" si="9"/>
        <v>0.81315</v>
      </c>
      <c r="AE18" s="36">
        <f t="shared" si="10"/>
        <v>0.498</v>
      </c>
      <c r="AF18" s="36">
        <f t="shared" si="11"/>
        <v>0.4475</v>
      </c>
      <c r="AG18" s="43">
        <f t="shared" si="12"/>
        <v>0.8317</v>
      </c>
      <c r="AH18" s="43">
        <f t="shared" si="13"/>
        <v>0.9639</v>
      </c>
      <c r="AI18" s="36">
        <f t="shared" si="14"/>
        <v>0.5459</v>
      </c>
      <c r="AJ18" s="54">
        <f t="shared" si="4"/>
        <v>0.509476975703446</v>
      </c>
      <c r="AK18" s="38">
        <v>0.3237</v>
      </c>
      <c r="AL18" s="38">
        <v>0.2459</v>
      </c>
      <c r="AM18" s="38">
        <v>0.205</v>
      </c>
      <c r="AN18" s="18"/>
      <c r="AO18" s="65"/>
      <c r="AP18" s="18"/>
      <c r="AQ18" s="18"/>
      <c r="AR18" s="18"/>
      <c r="AS18" s="79"/>
      <c r="AT18" s="79"/>
      <c r="AU18" s="18"/>
      <c r="AV18" s="18"/>
      <c r="AW18" s="18"/>
      <c r="AX18" s="18"/>
      <c r="AY18" s="18"/>
      <c r="AZ18" s="18"/>
      <c r="BA18" s="18"/>
      <c r="BB18" s="18"/>
      <c r="BC18" s="91"/>
      <c r="BD18" s="91"/>
      <c r="BE18" s="18"/>
      <c r="BF18" s="18"/>
      <c r="BG18" s="18"/>
      <c r="BH18" s="18"/>
      <c r="BI18" s="18"/>
      <c r="BJ18" s="95" t="e">
        <f t="shared" si="7"/>
        <v>#DIV/0!</v>
      </c>
      <c r="BK18" s="18"/>
      <c r="BL18" s="98">
        <v>44608</v>
      </c>
    </row>
    <row r="19" s="1" customFormat="1" ht="53" spans="1:64">
      <c r="A19" s="17" t="s">
        <v>133</v>
      </c>
      <c r="B19" s="16" t="s">
        <v>134</v>
      </c>
      <c r="C19" s="16" t="s">
        <v>135</v>
      </c>
      <c r="D19" s="18"/>
      <c r="E19" s="38"/>
      <c r="F19" s="18"/>
      <c r="G19" s="38">
        <v>0.2019</v>
      </c>
      <c r="H19" s="38">
        <v>-0.1083</v>
      </c>
      <c r="I19" s="38">
        <v>-0.1304</v>
      </c>
      <c r="J19" s="38">
        <v>-0.0952</v>
      </c>
      <c r="K19" s="38">
        <v>0.926</v>
      </c>
      <c r="L19" s="38">
        <v>0.8056</v>
      </c>
      <c r="M19" s="38">
        <v>0.8</v>
      </c>
      <c r="N19" s="38">
        <v>0.1316</v>
      </c>
      <c r="O19" s="38">
        <v>0.0748</v>
      </c>
      <c r="P19" s="38">
        <v>1.2774</v>
      </c>
      <c r="Q19" s="38">
        <v>0.5556</v>
      </c>
      <c r="R19" s="38">
        <v>0.9535</v>
      </c>
      <c r="S19" s="38">
        <v>1.4155</v>
      </c>
      <c r="T19" s="38">
        <v>0.0455</v>
      </c>
      <c r="U19" s="38">
        <v>0.5536</v>
      </c>
      <c r="V19" s="38">
        <v>-0.0238</v>
      </c>
      <c r="W19" s="44">
        <v>0.6</v>
      </c>
      <c r="X19" s="44">
        <v>1.0652</v>
      </c>
      <c r="Y19" s="44">
        <v>0.4943</v>
      </c>
      <c r="Z19" s="18"/>
      <c r="AA19" s="49">
        <f t="shared" si="1"/>
        <v>0.595266666666667</v>
      </c>
      <c r="AB19" s="50">
        <f t="shared" si="2"/>
        <v>0.502252631578947</v>
      </c>
      <c r="AC19" s="36">
        <f t="shared" si="8"/>
        <v>1.1845</v>
      </c>
      <c r="AD19" s="36">
        <f t="shared" si="9"/>
        <v>0.7305</v>
      </c>
      <c r="AE19" s="36">
        <f t="shared" si="10"/>
        <v>0.29955</v>
      </c>
      <c r="AF19" s="36">
        <f t="shared" si="11"/>
        <v>0.2649</v>
      </c>
      <c r="AG19" s="43">
        <f t="shared" si="12"/>
        <v>0.2881</v>
      </c>
      <c r="AH19" s="43">
        <f t="shared" si="13"/>
        <v>0.8326</v>
      </c>
      <c r="AI19" s="36">
        <f t="shared" si="14"/>
        <v>0.77975</v>
      </c>
      <c r="AJ19" s="54">
        <f t="shared" si="4"/>
        <v>0.491956527402372</v>
      </c>
      <c r="AK19" s="45">
        <v>0.178</v>
      </c>
      <c r="AL19" s="45">
        <v>0.5323</v>
      </c>
      <c r="AM19" s="45">
        <v>0.6121</v>
      </c>
      <c r="AN19" s="18"/>
      <c r="AO19" s="65"/>
      <c r="AP19" s="18"/>
      <c r="AQ19" s="18"/>
      <c r="AR19" s="18"/>
      <c r="AS19" s="79">
        <v>4.704</v>
      </c>
      <c r="AT19" s="79">
        <v>3.956</v>
      </c>
      <c r="AU19" s="18"/>
      <c r="AV19" s="18"/>
      <c r="AW19" s="18"/>
      <c r="AX19" s="18"/>
      <c r="AY19" s="18"/>
      <c r="AZ19" s="18"/>
      <c r="BA19" s="18"/>
      <c r="BB19" s="18">
        <v>4</v>
      </c>
      <c r="BC19" s="85" t="s">
        <v>136</v>
      </c>
      <c r="BD19" s="85" t="s">
        <v>137</v>
      </c>
      <c r="BE19" s="18"/>
      <c r="BF19" s="18"/>
      <c r="BG19" s="18"/>
      <c r="BH19" s="18"/>
      <c r="BI19" s="18">
        <v>6.04</v>
      </c>
      <c r="BJ19" s="95">
        <f t="shared" si="7"/>
        <v>1.28401360544218</v>
      </c>
      <c r="BK19" s="18"/>
      <c r="BL19" s="98">
        <v>44608</v>
      </c>
    </row>
    <row r="20" s="1" customFormat="1" ht="88" spans="1:64">
      <c r="A20" s="17" t="s">
        <v>138</v>
      </c>
      <c r="B20" s="16" t="s">
        <v>139</v>
      </c>
      <c r="C20" s="16" t="s">
        <v>140</v>
      </c>
      <c r="D20" s="18"/>
      <c r="E20" s="38">
        <v>0.2676</v>
      </c>
      <c r="F20" s="18">
        <v>1.2</v>
      </c>
      <c r="G20" s="38">
        <v>0.125</v>
      </c>
      <c r="H20" s="38">
        <v>0</v>
      </c>
      <c r="I20" s="38">
        <v>-0.1017</v>
      </c>
      <c r="J20" s="38">
        <v>-0.0235</v>
      </c>
      <c r="K20" s="38">
        <v>0.1389</v>
      </c>
      <c r="L20" s="38">
        <v>0.1707</v>
      </c>
      <c r="M20" s="38">
        <v>0.1698</v>
      </c>
      <c r="N20" s="38">
        <v>0.1687</v>
      </c>
      <c r="O20" s="38">
        <v>0.0732</v>
      </c>
      <c r="P20" s="38">
        <v>0.1667</v>
      </c>
      <c r="Q20" s="38">
        <v>0.2097</v>
      </c>
      <c r="R20" s="38">
        <v>0.1959</v>
      </c>
      <c r="S20" s="38">
        <v>-0.3409</v>
      </c>
      <c r="T20" s="38">
        <v>-0.25</v>
      </c>
      <c r="U20" s="38">
        <v>-0.12</v>
      </c>
      <c r="V20" s="38">
        <v>0.0259</v>
      </c>
      <c r="W20" s="45">
        <v>0.5862</v>
      </c>
      <c r="X20" s="45">
        <v>0.7619</v>
      </c>
      <c r="Y20" s="45">
        <v>0.8182</v>
      </c>
      <c r="Z20" s="18"/>
      <c r="AA20" s="43">
        <f t="shared" si="1"/>
        <v>0.191291666666667</v>
      </c>
      <c r="AB20" s="44">
        <f t="shared" si="2"/>
        <v>0.146036842105263</v>
      </c>
      <c r="AC20" s="36">
        <f t="shared" si="8"/>
        <v>-0.0725</v>
      </c>
      <c r="AD20" s="36">
        <f t="shared" si="9"/>
        <v>-0.29545</v>
      </c>
      <c r="AE20" s="43">
        <f t="shared" si="10"/>
        <v>-0.185</v>
      </c>
      <c r="AF20" s="43">
        <f t="shared" si="11"/>
        <v>-0.04705</v>
      </c>
      <c r="AG20" s="43">
        <f t="shared" si="12"/>
        <v>0.30605</v>
      </c>
      <c r="AH20" s="43">
        <f t="shared" si="13"/>
        <v>0.67405</v>
      </c>
      <c r="AI20" s="43">
        <f t="shared" si="14"/>
        <v>0.79005</v>
      </c>
      <c r="AJ20" s="54">
        <f t="shared" si="4"/>
        <v>0.300914355129175</v>
      </c>
      <c r="AK20" s="44">
        <v>1.3196</v>
      </c>
      <c r="AL20" s="44">
        <v>0.8147</v>
      </c>
      <c r="AM20" s="44">
        <v>0.5566</v>
      </c>
      <c r="AN20" s="18"/>
      <c r="AO20" s="65"/>
      <c r="AP20" s="18"/>
      <c r="AQ20" s="18"/>
      <c r="AR20" s="18"/>
      <c r="AS20" s="79">
        <v>8</v>
      </c>
      <c r="AT20" s="79">
        <v>8</v>
      </c>
      <c r="AU20" s="18"/>
      <c r="AV20" s="18"/>
      <c r="AW20" s="18"/>
      <c r="AX20" s="18"/>
      <c r="AY20" s="18"/>
      <c r="AZ20" s="18"/>
      <c r="BA20" s="18"/>
      <c r="BB20" s="18">
        <v>60</v>
      </c>
      <c r="BC20" s="85" t="s">
        <v>141</v>
      </c>
      <c r="BD20" s="85" t="s">
        <v>142</v>
      </c>
      <c r="BE20" s="18"/>
      <c r="BF20" s="18"/>
      <c r="BG20" s="18"/>
      <c r="BH20" s="18"/>
      <c r="BI20" s="18">
        <v>9.62</v>
      </c>
      <c r="BJ20" s="95">
        <f t="shared" si="7"/>
        <v>1.2025</v>
      </c>
      <c r="BK20" s="102" t="s">
        <v>143</v>
      </c>
      <c r="BL20" s="98">
        <v>44608</v>
      </c>
    </row>
    <row r="21" ht="18" spans="1:64">
      <c r="A21" s="5" t="s">
        <v>144</v>
      </c>
      <c r="B21" s="19" t="s">
        <v>145</v>
      </c>
      <c r="C21" s="19" t="s">
        <v>146</v>
      </c>
      <c r="D21" s="20"/>
      <c r="E21" s="36">
        <v>0.3207</v>
      </c>
      <c r="F21" s="20">
        <v>0.585</v>
      </c>
      <c r="G21" s="36">
        <v>0.0742</v>
      </c>
      <c r="H21" s="36">
        <v>0.0717</v>
      </c>
      <c r="I21" s="36">
        <v>0.1941</v>
      </c>
      <c r="J21" s="36">
        <v>0.3455</v>
      </c>
      <c r="K21" s="36">
        <v>0.2853</v>
      </c>
      <c r="L21" s="36">
        <v>0.2853</v>
      </c>
      <c r="M21" s="36">
        <v>0.1566</v>
      </c>
      <c r="N21" s="36">
        <v>0.1897</v>
      </c>
      <c r="O21" s="36">
        <v>-0.0897</v>
      </c>
      <c r="P21" s="36">
        <v>-0.1581</v>
      </c>
      <c r="Q21" s="36">
        <v>-0.1517</v>
      </c>
      <c r="R21" s="36">
        <v>-0.0882</v>
      </c>
      <c r="S21" s="36">
        <v>-0.559</v>
      </c>
      <c r="T21" s="36">
        <v>-0.1974</v>
      </c>
      <c r="U21" s="36">
        <v>0.0085</v>
      </c>
      <c r="V21" s="36">
        <v>0.0706</v>
      </c>
      <c r="W21" s="36">
        <v>1.5611</v>
      </c>
      <c r="X21" s="36">
        <v>0.704</v>
      </c>
      <c r="Y21" s="36">
        <v>0.3564</v>
      </c>
      <c r="Z21" s="20"/>
      <c r="AA21" s="43">
        <f>(N21+O21+P21+Q21+R21+S21+T21+U21+V21+W21+X21+Y21)/12</f>
        <v>0.137183333333333</v>
      </c>
      <c r="AB21" s="44">
        <f>(G21+H21+I21+J21+K21+L21+M21+N21+O21+P21+Q21+R21+S21+T21+U21+V21+W21+X21+Y21)/19</f>
        <v>0.160994736842105</v>
      </c>
      <c r="AC21" s="36">
        <f>(R21+S21)/2</f>
        <v>-0.3236</v>
      </c>
      <c r="AD21" s="36">
        <f>(S21+T21)/2</f>
        <v>-0.3782</v>
      </c>
      <c r="AE21" s="43">
        <f>(T21+U21)/2</f>
        <v>-0.09445</v>
      </c>
      <c r="AF21" s="43">
        <f>(U21+V21)/2</f>
        <v>0.03955</v>
      </c>
      <c r="AG21" s="43">
        <f>(V21+W21)/2</f>
        <v>0.81585</v>
      </c>
      <c r="AH21" s="43">
        <f>(W21+X21)/2</f>
        <v>1.13255</v>
      </c>
      <c r="AI21" s="36">
        <f>(X21+Y21)/2</f>
        <v>0.5302</v>
      </c>
      <c r="AJ21" s="54">
        <f>STDEV(G21:Y21)</f>
        <v>0.433239412223881</v>
      </c>
      <c r="AK21" s="36"/>
      <c r="AL21" s="36"/>
      <c r="AM21" s="36"/>
      <c r="AN21" s="20"/>
      <c r="AO21" s="66"/>
      <c r="AP21" s="20"/>
      <c r="AQ21" s="20"/>
      <c r="AR21" s="20"/>
      <c r="AS21" s="39"/>
      <c r="AT21" s="39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66"/>
    </row>
    <row r="22" ht="18" spans="1:64">
      <c r="A22" s="5" t="s">
        <v>147</v>
      </c>
      <c r="B22" s="106" t="s">
        <v>148</v>
      </c>
      <c r="C22" s="20" t="s">
        <v>149</v>
      </c>
      <c r="D22" s="20"/>
      <c r="E22" s="36">
        <v>0.9142</v>
      </c>
      <c r="F22" s="39">
        <v>0.8</v>
      </c>
      <c r="G22" s="36">
        <v>-0.4892</v>
      </c>
      <c r="H22" s="36">
        <v>-0.625</v>
      </c>
      <c r="I22" s="36">
        <v>-0.4963</v>
      </c>
      <c r="J22" s="36">
        <v>-0.3889</v>
      </c>
      <c r="K22" s="36">
        <v>0.0648</v>
      </c>
      <c r="L22" s="36">
        <v>1.37</v>
      </c>
      <c r="M22" s="36">
        <v>1.0951</v>
      </c>
      <c r="N22" s="36">
        <v>6.7273</v>
      </c>
      <c r="O22" s="36">
        <v>3.7619</v>
      </c>
      <c r="P22" s="36">
        <v>5.4698</v>
      </c>
      <c r="Q22" s="36">
        <v>6.3341</v>
      </c>
      <c r="R22" s="36">
        <v>0</v>
      </c>
      <c r="S22" s="36">
        <v>-0.1111</v>
      </c>
      <c r="T22" s="36">
        <v>0.0028</v>
      </c>
      <c r="U22" s="36">
        <v>0.0635</v>
      </c>
      <c r="V22" s="36">
        <v>0.1176</v>
      </c>
      <c r="W22" s="36">
        <v>0.4375</v>
      </c>
      <c r="X22" s="36">
        <v>0.1166</v>
      </c>
      <c r="Y22" s="36">
        <v>0.194</v>
      </c>
      <c r="Z22" s="20"/>
      <c r="AA22" s="49">
        <f>(N22+O22+P22+Q22+R22+S22+T22+U22+V22+W22+X22+Y22)/12</f>
        <v>1.92616666666667</v>
      </c>
      <c r="AB22" s="50">
        <f>(G22+H22+I22+J22+K22+L22+M22+N22+O22+P22+Q22+R22+S22+T22+U22+V22+W22+X22+Y22)/19</f>
        <v>1.24444736842105</v>
      </c>
      <c r="AC22" s="36">
        <f>(R22+S22)/2</f>
        <v>-0.05555</v>
      </c>
      <c r="AD22" s="43">
        <f>(S22+T22)/2</f>
        <v>-0.05415</v>
      </c>
      <c r="AE22" s="43">
        <f>(T22+U22)/2</f>
        <v>0.03315</v>
      </c>
      <c r="AF22" s="43">
        <f>(U22+V22)/2</f>
        <v>0.09055</v>
      </c>
      <c r="AG22" s="43">
        <f>(V22+W22)/2</f>
        <v>0.27755</v>
      </c>
      <c r="AH22" s="36">
        <f>(W22+X22)/2</f>
        <v>0.27705</v>
      </c>
      <c r="AI22" s="36">
        <f>(X22+Y22)/2</f>
        <v>0.1553</v>
      </c>
      <c r="AJ22" s="54">
        <f>STDEV(G22:Y22)</f>
        <v>2.4083690701774</v>
      </c>
      <c r="AK22" s="36"/>
      <c r="AL22" s="36"/>
      <c r="AM22" s="36"/>
      <c r="AN22" s="20"/>
      <c r="AO22" s="66"/>
      <c r="AP22" s="20"/>
      <c r="AQ22" s="20"/>
      <c r="AR22" s="20"/>
      <c r="AS22" s="39"/>
      <c r="AT22" s="39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66"/>
    </row>
    <row r="23" ht="18" spans="1:64">
      <c r="A23" s="5" t="s">
        <v>150</v>
      </c>
      <c r="B23" s="20"/>
      <c r="C23" s="20"/>
      <c r="D23" s="20"/>
      <c r="E23" s="36"/>
      <c r="F23" s="20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0"/>
      <c r="AA23" s="20"/>
      <c r="AB23" s="20"/>
      <c r="AC23" s="36"/>
      <c r="AD23" s="36"/>
      <c r="AE23" s="36"/>
      <c r="AF23" s="36"/>
      <c r="AG23" s="36"/>
      <c r="AH23" s="36"/>
      <c r="AI23" s="36"/>
      <c r="AJ23" s="20"/>
      <c r="AK23" s="36"/>
      <c r="AL23" s="36"/>
      <c r="AM23" s="36"/>
      <c r="AN23" s="20"/>
      <c r="AO23" s="66"/>
      <c r="AP23" s="20"/>
      <c r="AQ23" s="20"/>
      <c r="AR23" s="20"/>
      <c r="AS23" s="39"/>
      <c r="AT23" s="39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66"/>
    </row>
    <row r="24" ht="18" spans="1:64">
      <c r="A24" s="5" t="s">
        <v>151</v>
      </c>
      <c r="B24" s="20"/>
      <c r="C24" s="20"/>
      <c r="D24" s="20"/>
      <c r="E24" s="36"/>
      <c r="F24" s="20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20"/>
      <c r="AA24" s="20"/>
      <c r="AB24" s="20"/>
      <c r="AC24" s="36"/>
      <c r="AD24" s="36"/>
      <c r="AE24" s="36"/>
      <c r="AF24" s="36"/>
      <c r="AG24" s="36"/>
      <c r="AH24" s="36"/>
      <c r="AI24" s="36"/>
      <c r="AJ24" s="20"/>
      <c r="AK24" s="36"/>
      <c r="AL24" s="36"/>
      <c r="AM24" s="36"/>
      <c r="AN24" s="20"/>
      <c r="AO24" s="66"/>
      <c r="AP24" s="20"/>
      <c r="AQ24" s="20"/>
      <c r="AR24" s="20"/>
      <c r="AS24" s="39"/>
      <c r="AT24" s="39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66"/>
    </row>
    <row r="25" ht="18" spans="1:64">
      <c r="A25" s="5" t="s">
        <v>152</v>
      </c>
      <c r="B25" s="20"/>
      <c r="C25" s="20"/>
      <c r="D25" s="20"/>
      <c r="E25" s="36"/>
      <c r="F25" s="20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20"/>
      <c r="AA25" s="20"/>
      <c r="AB25" s="20"/>
      <c r="AC25" s="36"/>
      <c r="AD25" s="36"/>
      <c r="AE25" s="36"/>
      <c r="AF25" s="36"/>
      <c r="AG25" s="36"/>
      <c r="AH25" s="36"/>
      <c r="AI25" s="36"/>
      <c r="AJ25" s="20"/>
      <c r="AK25" s="36"/>
      <c r="AL25" s="36"/>
      <c r="AM25" s="36"/>
      <c r="AN25" s="20"/>
      <c r="AO25" s="66"/>
      <c r="AP25" s="20"/>
      <c r="AQ25" s="20"/>
      <c r="AR25" s="20"/>
      <c r="AS25" s="39"/>
      <c r="AT25" s="39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66"/>
    </row>
  </sheetData>
  <mergeCells count="24">
    <mergeCell ref="G1:AJ1"/>
    <mergeCell ref="AK1:AN1"/>
    <mergeCell ref="AS1:BH1"/>
    <mergeCell ref="G2:Z2"/>
    <mergeCell ref="AC2:AI2"/>
    <mergeCell ref="AK2:AN2"/>
    <mergeCell ref="AV2:BA2"/>
    <mergeCell ref="BB2:BH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AS2:AS3"/>
    <mergeCell ref="AT2:AT3"/>
    <mergeCell ref="AU2:AU3"/>
    <mergeCell ref="BK2:BK3"/>
    <mergeCell ref="BL1:BL3"/>
    <mergeCell ref="BI1:BJ2"/>
    <mergeCell ref="AO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2022-02-16T20:02:00Z</dcterms:created>
  <dcterms:modified xsi:type="dcterms:W3CDTF">2022-02-18T09:34:11Z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