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<sst xmlns="http://schemas.openxmlformats.org/spreadsheetml/2006/main" count="44">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</sst>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43" borderId="10" applyNumberForma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N4" sqref="N4:N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(B6-VLOOKUP([1]交易计划及执行表!$A$8,[1]交易计划及执行表!$A$4:$BL10004,5,FALSE))/VLOOKUP([1]交易计划及执行表!$A$8,[1]交易计划及执行表!$A$4:$BL10004,5,FALSE)</f>
        <v>-0.0113778271125294</v>
      </c>
      <c r="L6" s="15">
        <f t="shared" ref="L6:L13" si="0">I6/(ROW()-4)</f>
        <v>0.5</v>
      </c>
      <c r="M6" s="23">
        <f t="shared" ref="M6:M13" si="1">IF(B6&gt;(D6-(D6-E6)/2),1,-1)</f>
        <v>-1</v>
      </c>
      <c r="N6" s="8" t="str">
        <f t="shared" ref="N6:N13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3" si="3">(B7-B6)/B6</f>
        <v>0.0588070175438596</v>
      </c>
      <c r="K7" s="17">
        <f>(B7-VLOOKUP([1]交易计划及执行表!$A$8,[1]交易计划及执行表!$A$4:$BL10005,5,FALSE))/VLOOKUP([1]交易计划及执行表!$A$8,[1]交易计划及执行表!$A$4:$BL10005,5,FALSE)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3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IF(AND(G7-VLOOKUP([1]交易计划及执行表!$A$8,[1]交易计划及执行表!$A$4:$BL10004,5,FALSE)&gt;0,G7&gt;G6),G7,AF6)</f>
        <v>67.53</v>
      </c>
      <c r="AG7" s="2">
        <f>AF7-VLOOKUP([1]交易计划及执行表!$A$8,[1]交易计划及执行表!$A$4:$BL10006,5,FALSE)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(B8-VLOOKUP([1]交易计划及执行表!$A$8,[1]交易计划及执行表!$A$4:$BL10006,5,FALSE))/VLOOKUP([1]交易计划及执行表!$A$8,[1]交易计划及执行表!$A$4:$BL10006,5,FALSE)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IF(AND(G8-VLOOKUP([1]交易计划及执行表!$A$8,[1]交易计划及执行表!$A$4:$BL10005,5,FALSE)&gt;0,G8&gt;G7),G8,AF7)</f>
        <v>67.53</v>
      </c>
      <c r="AG8" s="2">
        <f>AF8-VLOOKUP([1]交易计划及执行表!$A$8,[1]交易计划及执行表!$A$4:$BL10007,5,FALSE)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(B9-VLOOKUP([1]交易计划及执行表!$A$8,[1]交易计划及执行表!$A$4:$BL10007,5,FALSE))/VLOOKUP([1]交易计划及执行表!$A$8,[1]交易计划及执行表!$A$4:$BL10007,5,FALSE)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IF(AND(G9-VLOOKUP([1]交易计划及执行表!$A$8,[1]交易计划及执行表!$A$4:$BL10006,5,FALSE)&gt;0,G9&gt;G8),G9,AF8)</f>
        <v>67.53</v>
      </c>
      <c r="AG9" s="2">
        <f>AF9-VLOOKUP([1]交易计划及执行表!$A$8,[1]交易计划及执行表!$A$4:$BL10008,5,FALSE)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(B10-VLOOKUP([1]交易计划及执行表!$A$8,[1]交易计划及执行表!$A$4:$BL10008,5,FALSE))/VLOOKUP([1]交易计划及执行表!$A$8,[1]交易计划及执行表!$A$4:$BL10008,5,FALSE)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IF(AND(G10-VLOOKUP([1]交易计划及执行表!$A$8,[1]交易计划及执行表!$A$4:$BL10007,5,FALSE)&gt;0,G10&gt;G9),G10,AF9)</f>
        <v>67.53</v>
      </c>
      <c r="AG10" s="2">
        <f>AF10-VLOOKUP([1]交易计划及执行表!$A$8,[1]交易计划及执行表!$A$4:$BL10009,5,FALSE)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(B11-VLOOKUP([1]交易计划及执行表!$A$8,[1]交易计划及执行表!$A$4:$BL10009,5,FALSE))/VLOOKUP([1]交易计划及执行表!$A$8,[1]交易计划及执行表!$A$4:$BL10009,5,FALSE)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IF(AND(G11-VLOOKUP([1]交易计划及执行表!$A$8,[1]交易计划及执行表!$A$4:$BL10008,5,FALSE)&gt;0,G11&gt;G10),G11,AF10)</f>
        <v>67.53</v>
      </c>
      <c r="AG11" s="2">
        <f>AF11-VLOOKUP([1]交易计划及执行表!$A$8,[1]交易计划及执行表!$A$4:$BL10010,5,FALSE)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(B12-VLOOKUP([1]交易计划及执行表!$A$8,[1]交易计划及执行表!$A$4:$BL10010,5,FALSE))/VLOOKUP([1]交易计划及执行表!$A$8,[1]交易计划及执行表!$A$4:$BL10010,5,FALSE)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IF(AND(G12-VLOOKUP([1]交易计划及执行表!$A$8,[1]交易计划及执行表!$A$4:$BL10009,5,FALSE)&gt;0,G12&gt;G11),G12,AF11)</f>
        <v>67.53</v>
      </c>
      <c r="AG12" s="2">
        <f>AF12-VLOOKUP([1]交易计划及执行表!$A$8,[1]交易计划及执行表!$A$4:$BL10011,5,FALSE)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(B13-VLOOKUP([1]交易计划及执行表!$A$8,[1]交易计划及执行表!$A$4:$BL10011,5,FALSE))/VLOOKUP([1]交易计划及执行表!$A$8,[1]交易计划及执行表!$A$4:$BL10011,5,FALSE)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IF(AND(G13-VLOOKUP([1]交易计划及执行表!$A$8,[1]交易计划及执行表!$A$4:$BL10010,5,FALSE)&gt;0,G13&gt;G12),G13,AF12)</f>
        <v>67.53</v>
      </c>
      <c r="AG13" s="2">
        <f>AF13-VLOOKUP([1]交易计划及执行表!$A$8,[1]交易计划及执行表!$A$4:$BL10012,5,FALSE)</f>
        <v>-4.53999999999999</v>
      </c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2021-12-07T16:06:38Z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