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<sst xmlns="http://schemas.openxmlformats.org/spreadsheetml/2006/main" count="50">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</sst>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yyyy/mm/dd"/>
    <numFmt numFmtId="178" formatCode="0.00_ "/>
    <numFmt numFmtId="179" formatCode="0.00_);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0" fillId="1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6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3" xfId="9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178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8" fontId="0" fillId="0" borderId="3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AE2" activePane="bottomRight" state="frozen"/>
      <selection/>
      <selection pane="topRight"/>
      <selection pane="bottomLeft"/>
      <selection pane="bottomRight" activeCell="AH13" sqref="AH13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9" t="s">
        <v>3</v>
      </c>
      <c r="S1" s="29"/>
      <c r="T1" s="29"/>
      <c r="U1" s="29"/>
      <c r="V1" s="29"/>
      <c r="W1" s="29"/>
      <c r="X1" s="32" t="s">
        <v>4</v>
      </c>
      <c r="Y1" s="32"/>
      <c r="Z1" s="32"/>
      <c r="AA1" s="32"/>
      <c r="AB1" s="32"/>
      <c r="AC1" s="32"/>
      <c r="AD1" s="32"/>
      <c r="AE1" s="32"/>
      <c r="AF1" s="32"/>
      <c r="AG1" s="43" t="s">
        <v>5</v>
      </c>
      <c r="AH1" s="43"/>
      <c r="AI1" s="43" t="s">
        <v>6</v>
      </c>
      <c r="AJ1" s="44" t="s">
        <v>7</v>
      </c>
      <c r="AK1" s="44"/>
      <c r="AL1" s="49" t="s">
        <v>8</v>
      </c>
      <c r="AM1" s="49"/>
      <c r="AN1" s="50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9"/>
      <c r="S2" s="29"/>
      <c r="T2" s="29"/>
      <c r="U2" s="29"/>
      <c r="V2" s="29"/>
      <c r="W2" s="29"/>
      <c r="X2" s="32"/>
      <c r="Y2" s="32"/>
      <c r="Z2" s="32"/>
      <c r="AA2" s="32"/>
      <c r="AB2" s="32"/>
      <c r="AC2" s="32"/>
      <c r="AD2" s="32"/>
      <c r="AE2" s="32"/>
      <c r="AF2" s="32"/>
      <c r="AG2" s="43"/>
      <c r="AH2" s="43"/>
      <c r="AI2" s="43"/>
      <c r="AJ2" s="44"/>
      <c r="AK2" s="44"/>
      <c r="AL2" s="49"/>
      <c r="AM2" s="49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30" t="s">
        <v>24</v>
      </c>
      <c r="S3" s="30"/>
      <c r="T3" s="30"/>
      <c r="U3" s="26" t="s">
        <v>25</v>
      </c>
      <c r="V3" s="26"/>
      <c r="W3" s="26"/>
      <c r="X3" s="33" t="s">
        <v>26</v>
      </c>
      <c r="Y3" s="33"/>
      <c r="Z3" s="33"/>
      <c r="AA3" s="33"/>
      <c r="AB3" s="33"/>
      <c r="AC3" s="33"/>
      <c r="AD3" s="33"/>
      <c r="AE3" s="40" t="s">
        <v>27</v>
      </c>
      <c r="AF3" s="40"/>
      <c r="AG3" s="43"/>
      <c r="AH3" s="43"/>
      <c r="AI3" s="43"/>
      <c r="AJ3" s="44"/>
      <c r="AK3" s="44"/>
      <c r="AL3" s="49"/>
      <c r="AM3" s="49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30"/>
      <c r="S4" s="30"/>
      <c r="T4" s="30"/>
      <c r="U4" s="34" t="s">
        <v>28</v>
      </c>
      <c r="V4" s="34" t="s">
        <v>29</v>
      </c>
      <c r="W4" s="34" t="s">
        <v>30</v>
      </c>
      <c r="X4" s="35" t="s">
        <v>31</v>
      </c>
      <c r="Y4" s="35" t="s">
        <v>32</v>
      </c>
      <c r="Z4" s="36" t="s">
        <v>33</v>
      </c>
      <c r="AA4" s="36"/>
      <c r="AB4" s="37" t="s">
        <v>34</v>
      </c>
      <c r="AC4" s="41" t="s">
        <v>35</v>
      </c>
      <c r="AD4" s="41" t="s">
        <v>36</v>
      </c>
      <c r="AE4" s="40" t="s">
        <v>37</v>
      </c>
      <c r="AF4" s="42" t="s">
        <v>38</v>
      </c>
      <c r="AG4" s="43"/>
      <c r="AH4" s="43"/>
      <c r="AI4" s="43"/>
      <c r="AJ4" s="44"/>
      <c r="AK4" s="44"/>
      <c r="AL4" s="49"/>
      <c r="AM4" s="49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1" t="s">
        <v>41</v>
      </c>
      <c r="S5" s="31" t="s">
        <v>42</v>
      </c>
      <c r="T5" s="31" t="s">
        <v>43</v>
      </c>
      <c r="U5" s="34"/>
      <c r="V5" s="34"/>
      <c r="W5" s="34"/>
      <c r="X5" s="35"/>
      <c r="Y5" s="35"/>
      <c r="Z5" s="37" t="s">
        <v>44</v>
      </c>
      <c r="AA5" s="37" t="s">
        <v>45</v>
      </c>
      <c r="AB5" s="36"/>
      <c r="AC5" s="33"/>
      <c r="AD5" s="33"/>
      <c r="AE5" s="40"/>
      <c r="AF5" s="42"/>
      <c r="AG5" s="43" t="s">
        <v>46</v>
      </c>
      <c r="AH5" s="43" t="s">
        <v>47</v>
      </c>
      <c r="AI5" s="43"/>
      <c r="AJ5" s="44" t="s">
        <v>46</v>
      </c>
      <c r="AK5" s="44" t="s">
        <v>47</v>
      </c>
      <c r="AL5" s="49" t="s">
        <v>46</v>
      </c>
      <c r="AM5" s="49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 t="shared" ref="J6:J11" si="0"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 t="shared" ref="U6:U11" si="1">IF(B6&lt;G6,"是","否")</f>
        <v>否</v>
      </c>
      <c r="V6" s="24" t="s">
        <v>49</v>
      </c>
      <c r="W6" s="24" t="s">
        <v>49</v>
      </c>
      <c r="X6" s="24"/>
      <c r="Y6" s="38">
        <f t="shared" ref="Y6:Y11" si="2">$I6/$I$6</f>
        <v>1</v>
      </c>
      <c r="Z6" s="39"/>
      <c r="AA6" s="39"/>
      <c r="AB6" s="39"/>
      <c r="AC6" s="39"/>
      <c r="AD6" s="39"/>
      <c r="AE6" s="39"/>
      <c r="AF6" s="39"/>
      <c r="AG6" s="45">
        <f>(B6-VLOOKUP([1]交易计划及执行表!$A$37,[1]交易计划及执行表!$A$4:$BL10005,6,FALSE))/VLOOKUP([1]交易计划及执行表!$A$37,[1]交易计划及执行表!$A$4:$BL10005,6,FALSE)</f>
        <v>0.0789406016970944</v>
      </c>
      <c r="AH6" s="46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7">
        <v>73.28</v>
      </c>
      <c r="AK6" s="51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 t="shared" si="0"/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 t="shared" si="1"/>
        <v>否</v>
      </c>
      <c r="V7" s="24" t="s">
        <v>49</v>
      </c>
      <c r="W7" s="24" t="s">
        <v>49</v>
      </c>
      <c r="X7" s="24"/>
      <c r="Y7" s="38">
        <f t="shared" si="2"/>
        <v>1.09916201117318</v>
      </c>
      <c r="Z7" s="39"/>
      <c r="AA7" s="39"/>
      <c r="AB7" s="39"/>
      <c r="AC7" s="39"/>
      <c r="AD7" s="39"/>
      <c r="AE7" s="39"/>
      <c r="AF7" s="39"/>
      <c r="AG7" s="45">
        <f>(B7-VLOOKUP([1]交易计划及执行表!$A$37,[1]交易计划及执行表!$A$4:$BL10006,6,FALSE))/VLOOKUP([1]交易计划及执行表!$A$37,[1]交易计划及执行表!$A$4:$BL10006,6,FALSE)</f>
        <v>0.186808948315762</v>
      </c>
      <c r="AH7" s="46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7">
        <v>77.77</v>
      </c>
      <c r="AK7" s="51"/>
      <c r="AL7" s="9">
        <f>($AJ7-VLOOKUP([1]交易计划及执行表!$A$37,[1]交易计划及执行表!$A$4:$BL10006,6,FALSE))*VLOOKUP([1]交易计划及执行表!$A$37,[1]交易计划及执行表!$A$4:$BL10006,7,FALSE)</f>
        <v>-1.00000000000051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 t="shared" si="0"/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 t="shared" si="1"/>
        <v>否</v>
      </c>
      <c r="V8" s="24" t="s">
        <v>49</v>
      </c>
      <c r="W8" s="24" t="s">
        <v>49</v>
      </c>
      <c r="X8" s="24"/>
      <c r="Y8" s="38">
        <f t="shared" si="2"/>
        <v>1.20949720670391</v>
      </c>
      <c r="Z8" s="39"/>
      <c r="AA8" s="39"/>
      <c r="AB8" s="39"/>
      <c r="AC8" s="39"/>
      <c r="AD8" s="39"/>
      <c r="AE8" s="39"/>
      <c r="AF8" s="39"/>
      <c r="AG8" s="45">
        <f>(B8-VLOOKUP([1]交易计划及执行表!$A$37,[1]交易计划及执行表!$A$4:$BL10007,6,FALSE))/VLOOKUP([1]交易计划及执行表!$A$37,[1]交易计划及执行表!$A$4:$BL10007,6,FALSE)</f>
        <v>0.160066855232708</v>
      </c>
      <c r="AH8" s="46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7">
        <f>IF(AND($H8-VLOOKUP([1]交易计划及执行表!$A$37,[1]交易计划及执行表!$A$4:$AF10005,6,FALSE)&gt;0,$H8&gt;$H7),$H8,AJ7)</f>
        <v>77.77</v>
      </c>
      <c r="AK8" s="47">
        <v>83.92</v>
      </c>
      <c r="AL8" s="9">
        <f>($AJ8-VLOOKUP([1]交易计划及执行表!$A$37,[1]交易计划及执行表!$A$4:$BL10007,6,FALSE))*VLOOKUP([1]交易计划及执行表!$A$37,[1]交易计划及执行表!$A$4:$BL10007,7,FALSE)</f>
        <v>-1.00000000000051</v>
      </c>
      <c r="AM8" s="9">
        <f>($AK8-VLOOKUP([1]交易计划及执行表!$A$38,[1]交易计划及执行表!$A$4:$BL10007,6,FALSE))*200</f>
        <v>-1792</v>
      </c>
      <c r="AN8" s="22" t="s">
        <v>48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 t="shared" si="0"/>
        <v>1</v>
      </c>
      <c r="K9" s="25">
        <f>(B9-B8)/B8</f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 t="shared" si="1"/>
        <v>否</v>
      </c>
      <c r="V9" s="24" t="s">
        <v>49</v>
      </c>
      <c r="W9" s="24" t="s">
        <v>49</v>
      </c>
      <c r="X9" s="24"/>
      <c r="Y9" s="38">
        <f t="shared" si="2"/>
        <v>1.18156424581006</v>
      </c>
      <c r="Z9" s="39"/>
      <c r="AA9" s="39"/>
      <c r="AB9" s="39"/>
      <c r="AC9" s="39"/>
      <c r="AD9" s="39"/>
      <c r="AE9" s="39"/>
      <c r="AF9" s="39"/>
      <c r="AG9" s="45">
        <f>(B9-VLOOKUP([1]交易计划及执行表!$A$37,[1]交易计划及执行表!$A$4:$BL10008,6,FALSE))/VLOOKUP([1]交易计划及执行表!$A$37,[1]交易计划及执行表!$A$4:$BL10008,6,FALSE)</f>
        <v>0.197865775263564</v>
      </c>
      <c r="AH9" s="46">
        <f>(B9-VLOOKUP([1]交易计划及执行表!$A$38,[1]交易计划及执行表!$A$4:$BL10006,6,FALSE))/VLOOKUP([1]交易计划及执行表!$A$38,[1]交易计划及执行表!$A$4:$BL10006,6,FALSE)</f>
        <v>0.00312230835486656</v>
      </c>
      <c r="AI9" s="25" t="str">
        <f>IF(AG9-((VLOOKUP([1]交易计划及执行表!$A$37,[1]交易计划及执行表!$A$4:$BL10008,6,FALSE)-73.28)/VLOOKUP([1]交易计划及执行表!$A$37,[1]交易计划及执行表!$A$4:$BL10008,6,FALSE))*2&gt;0,"是","否")</f>
        <v>是</v>
      </c>
      <c r="AJ9" s="47">
        <f>IF(AND($H9-VLOOKUP([1]交易计划及执行表!$A$37,[1]交易计划及执行表!$A$4:$AF10006,6,FALSE)&gt;0,$H9&gt;$H8),$H9,AJ8)</f>
        <v>77.77</v>
      </c>
      <c r="AK9" s="47">
        <f>IF(AND($H9-VLOOKUP([1]交易计划及执行表!$A$38,[1]交易计划及执行表!$A$4:$AF10006,6,FALSE)&gt;0,$H9&gt;$H8),$H9,AK8)</f>
        <v>83.92</v>
      </c>
      <c r="AL9" s="9">
        <f>($AJ9-VLOOKUP([1]交易计划及执行表!$A$37,[1]交易计划及执行表!$A$4:$BL10008,6,FALSE))*VLOOKUP([1]交易计划及执行表!$A$37,[1]交易计划及执行表!$A$4:$BL10008,7,FALSE)</f>
        <v>-1.00000000000051</v>
      </c>
      <c r="AM9" s="9">
        <f>($AK9-VLOOKUP([1]交易计划及执行表!$A$38,[1]交易计划及执行表!$A$4:$BL10008,6,FALSE))*200</f>
        <v>-1792</v>
      </c>
      <c r="AN9" s="22" t="s">
        <v>48</v>
      </c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 t="shared" si="0"/>
        <v>1</v>
      </c>
      <c r="K10" s="25">
        <f>(B10-B9)/B9</f>
        <v>0.100032199205753</v>
      </c>
      <c r="L10" s="24"/>
      <c r="M10" s="24"/>
      <c r="N10" s="28">
        <f>COUNTIF(K6:K10,"&gt;0")/5</f>
        <v>0.8</v>
      </c>
      <c r="O10" s="24"/>
      <c r="P10" s="28">
        <f>COUNTIF(J6:J10,"&gt;0")/5</f>
        <v>0.8</v>
      </c>
      <c r="Q10" s="24"/>
      <c r="R10" s="24"/>
      <c r="S10" s="24"/>
      <c r="T10" s="24"/>
      <c r="U10" s="24" t="str">
        <f t="shared" si="1"/>
        <v>否</v>
      </c>
      <c r="V10" s="24" t="s">
        <v>49</v>
      </c>
      <c r="W10" s="24" t="s">
        <v>49</v>
      </c>
      <c r="X10" s="24"/>
      <c r="Y10" s="38">
        <f t="shared" si="2"/>
        <v>1.22067039106145</v>
      </c>
      <c r="Z10" s="39"/>
      <c r="AA10" s="39"/>
      <c r="AB10" s="39"/>
      <c r="AC10" s="39"/>
      <c r="AD10" s="39"/>
      <c r="AE10" s="39"/>
      <c r="AF10" s="39"/>
      <c r="AG10" s="45">
        <f>(B10-VLOOKUP([1]交易计划及执行表!$A$37,[1]交易计划及执行表!$A$4:$BL10009,6,FALSE))/VLOOKUP([1]交易计划及执行表!$A$37,[1]交易计划及执行表!$A$4:$BL10009,6,FALSE)</f>
        <v>0.317690923116482</v>
      </c>
      <c r="AH10" s="46">
        <f>(B10-VLOOKUP([1]交易计划及执行表!$A$38,[1]交易计划及执行表!$A$4:$BL10007,6,FALSE))/VLOOKUP([1]交易计划及执行表!$A$38,[1]交易计划及执行表!$A$4:$BL10007,6,FALSE)</f>
        <v>0.103466838931955</v>
      </c>
      <c r="AI10" s="25" t="str">
        <f>IF(AG10-((VLOOKUP([1]交易计划及执行表!$A$37,[1]交易计划及执行表!$A$4:$BL10009,6,FALSE)-73.28)/VLOOKUP([1]交易计划及执行表!$A$37,[1]交易计划及执行表!$A$4:$BL10009,6,FALSE))*2&gt;0,"是","否")</f>
        <v>是</v>
      </c>
      <c r="AJ10" s="47">
        <f>IF(AND($H10-VLOOKUP([1]交易计划及执行表!$A$37,[1]交易计划及执行表!$A$4:$AF10007,6,FALSE)&gt;0,$H10&gt;$H9),$H10,AJ9)</f>
        <v>77.77</v>
      </c>
      <c r="AK10" s="47">
        <f>IF(AND($H10-VLOOKUP([1]交易计划及执行表!$A$38,[1]交易计划及执行表!$A$4:$AF10007,6,FALSE)&gt;0,$H10&gt;$H9),$H10,AK9)</f>
        <v>83.92</v>
      </c>
      <c r="AL10" s="9">
        <f>($AJ10-VLOOKUP([1]交易计划及执行表!$A$37,[1]交易计划及执行表!$A$4:$BL10009,6,FALSE))*VLOOKUP([1]交易计划及执行表!$A$37,[1]交易计划及执行表!$A$4:$BL10009,7,FALSE)</f>
        <v>-1.00000000000051</v>
      </c>
      <c r="AM10" s="9">
        <f>($AK10-VLOOKUP([1]交易计划及执行表!$A$38,[1]交易计划及执行表!$A$4:$BL10009,6,FALSE))*200</f>
        <v>-1792</v>
      </c>
      <c r="AN10" s="22" t="s">
        <v>48</v>
      </c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 t="shared" si="0"/>
        <v>1</v>
      </c>
      <c r="K11" s="25">
        <f>(B11-B10)/B10</f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 t="shared" si="1"/>
        <v>否</v>
      </c>
      <c r="V11" s="24" t="s">
        <v>49</v>
      </c>
      <c r="W11" s="24" t="s">
        <v>49</v>
      </c>
      <c r="X11" s="24"/>
      <c r="Y11" s="38">
        <f t="shared" si="2"/>
        <v>1.34217877094972</v>
      </c>
      <c r="Z11" s="39"/>
      <c r="AA11" s="39"/>
      <c r="AB11" s="39"/>
      <c r="AC11" s="39"/>
      <c r="AD11" s="39"/>
      <c r="AE11" s="39"/>
      <c r="AF11" s="39"/>
      <c r="AG11" s="45">
        <f>(B11-VLOOKUP([1]交易计划及执行表!$A$37,[1]交易计划及执行表!$A$4:$BL10010,6,FALSE))/VLOOKUP([1]交易计划及执行表!$A$37,[1]交易计划及执行表!$A$4:$BL10010,6,FALSE)</f>
        <v>0.449472872203651</v>
      </c>
      <c r="AH11" s="46">
        <f>(B11-VLOOKUP([1]交易计划及执行表!$A$38,[1]交易计划及执行表!$A$4:$BL10008,6,FALSE))/VLOOKUP([1]交易计划及执行表!$A$38,[1]交易计划及执行表!$A$4:$BL10008,6,FALSE)</f>
        <v>0.213824289405685</v>
      </c>
      <c r="AI11" s="25" t="str">
        <f>IF(AG11-((VLOOKUP([1]交易计划及执行表!$A$37,[1]交易计划及执行表!$A$4:$BL10010,6,FALSE)-73.28)/VLOOKUP([1]交易计划及执行表!$A$37,[1]交易计划及执行表!$A$4:$BL10010,6,FALSE))*2&gt;0,"是","否")</f>
        <v>是</v>
      </c>
      <c r="AJ11" s="47">
        <f>IF(AND($H11-VLOOKUP([1]交易计划及执行表!$A$37,[1]交易计划及执行表!$A$4:$AF10008,6,FALSE)&gt;0,$H11&gt;$H10),$H11,AJ10)</f>
        <v>77.77</v>
      </c>
      <c r="AK11" s="47">
        <f>IF(AND($H11-VLOOKUP([1]交易计划及执行表!$A$38,[1]交易计划及执行表!$A$4:$AF10008,6,FALSE)&gt;0,$H11&gt;$H10),$H11,AK10)</f>
        <v>83.92</v>
      </c>
      <c r="AL11" s="9">
        <f>($AJ11-VLOOKUP([1]交易计划及执行表!$A$37,[1]交易计划及执行表!$A$4:$BL10010,6,FALSE))*VLOOKUP([1]交易计划及执行表!$A$37,[1]交易计划及执行表!$A$4:$BL10010,7,FALSE)</f>
        <v>-1.00000000000051</v>
      </c>
      <c r="AM11" s="9">
        <f>($AK11-VLOOKUP([1]交易计划及执行表!$A$38,[1]交易计划及执行表!$A$4:$BL10010,6,FALSE))*200</f>
        <v>-1792</v>
      </c>
      <c r="AN11" s="22" t="s">
        <v>48</v>
      </c>
    </row>
    <row r="12" spans="1:40">
      <c r="A12" s="13">
        <v>44578</v>
      </c>
      <c r="B12" s="14">
        <v>112.74</v>
      </c>
      <c r="C12" s="14">
        <v>117.38</v>
      </c>
      <c r="D12" s="14">
        <v>124.01</v>
      </c>
      <c r="E12" s="14">
        <v>111.89</v>
      </c>
      <c r="F12" s="14">
        <v>14.3</v>
      </c>
      <c r="G12" s="14">
        <v>86.75</v>
      </c>
      <c r="H12" s="14">
        <v>78.25</v>
      </c>
      <c r="I12" s="14">
        <v>10.57</v>
      </c>
      <c r="J12" s="26">
        <f>IF(B12&gt;(D12-(D12-E12)/2),1,-1)</f>
        <v>-1</v>
      </c>
      <c r="K12" s="25">
        <f>(B12-B11)/B11</f>
        <v>0</v>
      </c>
      <c r="L12" s="24"/>
      <c r="M12" s="24"/>
      <c r="N12" s="24"/>
      <c r="O12" s="24"/>
      <c r="P12" s="24"/>
      <c r="Q12" s="24"/>
      <c r="R12" s="24"/>
      <c r="S12" s="24"/>
      <c r="T12" s="24"/>
      <c r="U12" s="24" t="str">
        <f>IF(B12&lt;G12,"是","否")</f>
        <v>否</v>
      </c>
      <c r="V12" s="24" t="s">
        <v>49</v>
      </c>
      <c r="W12" s="24" t="s">
        <v>49</v>
      </c>
      <c r="X12" s="24"/>
      <c r="Y12" s="38">
        <f>$I12/$I$6</f>
        <v>1.47625698324022</v>
      </c>
      <c r="Z12" s="39"/>
      <c r="AA12" s="39"/>
      <c r="AB12" s="39"/>
      <c r="AC12" s="39"/>
      <c r="AD12" s="39"/>
      <c r="AE12" s="39"/>
      <c r="AF12" s="39"/>
      <c r="AG12" s="45">
        <f>(B12-VLOOKUP([1]交易计划及执行表!$A$37,[1]交易计划及执行表!$A$4:$BL10011,6,FALSE))/VLOOKUP([1]交易计划及执行表!$A$37,[1]交易计划及执行表!$A$4:$BL10011,6,FALSE)</f>
        <v>0.449472872203651</v>
      </c>
      <c r="AH12" s="46">
        <f>(B12-VLOOKUP([1]交易计划及执行表!$A$38,[1]交易计划及执行表!$A$4:$BL10009,6,FALSE))/VLOOKUP([1]交易计划及执行表!$A$38,[1]交易计划及执行表!$A$4:$BL10009,6,FALSE)</f>
        <v>0.213824289405685</v>
      </c>
      <c r="AI12" s="25" t="str">
        <f>IF(AG12-((VLOOKUP([1]交易计划及执行表!$A$37,[1]交易计划及执行表!$A$4:$BL10011,6,FALSE)-73.28)/VLOOKUP([1]交易计划及执行表!$A$37,[1]交易计划及执行表!$A$4:$BL10011,6,FALSE))*2&gt;0,"是","否")</f>
        <v>是</v>
      </c>
      <c r="AJ12" s="47">
        <f>IF(AND($H12-VLOOKUP([1]交易计划及执行表!$A$37,[1]交易计划及执行表!$A$4:$AF10009,6,FALSE)&gt;0,$H12&gt;$H11),$H12,AJ11)</f>
        <v>78.25</v>
      </c>
      <c r="AK12" s="47">
        <f>IF(AND($H12-VLOOKUP([1]交易计划及执行表!$A$38,[1]交易计划及执行表!$A$4:$AF10009,6,FALSE)&gt;0,$H12&gt;$H11),$H12,AK11)</f>
        <v>83.92</v>
      </c>
      <c r="AL12" s="9">
        <f>($AJ12-VLOOKUP([1]交易计划及执行表!$A$37,[1]交易计划及执行表!$A$4:$BL10011,6,FALSE))*VLOOKUP([1]交易计划及执行表!$A$37,[1]交易计划及执行表!$A$4:$BL10011,7,FALSE)</f>
        <v>46.9999999999999</v>
      </c>
      <c r="AM12" s="9">
        <f>($AK12-VLOOKUP([1]交易计划及执行表!$A$38,[1]交易计划及执行表!$A$4:$BL10011,6,FALSE))*200</f>
        <v>-1792</v>
      </c>
      <c r="AN12" s="22" t="s">
        <v>48</v>
      </c>
    </row>
    <row r="13" spans="1:40">
      <c r="A13" s="13">
        <v>44579</v>
      </c>
      <c r="B13" s="14">
        <v>101.47</v>
      </c>
      <c r="C13" s="14">
        <v>107.01</v>
      </c>
      <c r="D13" s="14">
        <v>108</v>
      </c>
      <c r="E13" s="14">
        <v>101.47</v>
      </c>
      <c r="F13" s="14">
        <v>4.2559</v>
      </c>
      <c r="G13" s="14">
        <v>88.15</v>
      </c>
      <c r="H13" s="14">
        <v>79.16</v>
      </c>
      <c r="I13" s="14">
        <v>10.57</v>
      </c>
      <c r="J13" s="26">
        <f>IF(B13&gt;(D13-(D13-E13)/2),1,-1)</f>
        <v>-1</v>
      </c>
      <c r="K13" s="25">
        <f>(B13-B12)/B12</f>
        <v>-0.0999645201348235</v>
      </c>
      <c r="L13" s="24"/>
      <c r="M13" s="24"/>
      <c r="N13" s="24"/>
      <c r="O13" s="24"/>
      <c r="P13" s="24"/>
      <c r="Q13" s="24"/>
      <c r="R13" s="24"/>
      <c r="S13" s="24"/>
      <c r="T13" s="24"/>
      <c r="U13" s="24" t="str">
        <f>IF(B13&lt;G13,"是","否")</f>
        <v>否</v>
      </c>
      <c r="V13" s="24" t="s">
        <v>49</v>
      </c>
      <c r="W13" s="24" t="s">
        <v>49</v>
      </c>
      <c r="X13" s="24"/>
      <c r="Y13" s="38">
        <f>$I13/$I$6</f>
        <v>1.47625698324022</v>
      </c>
      <c r="Z13" s="39"/>
      <c r="AA13" s="39"/>
      <c r="AB13" s="39"/>
      <c r="AC13" s="39"/>
      <c r="AD13" s="39"/>
      <c r="AE13" s="39"/>
      <c r="AF13" s="39"/>
      <c r="AG13" s="45">
        <f>(B13-VLOOKUP([1]交易计划及执行表!$A$37,[1]交易计划及执行表!$A$4:$BL10012,6,FALSE))/VLOOKUP([1]交易计划及执行表!$A$37,[1]交易计划及执行表!$A$4:$BL10012,6,FALSE)</f>
        <v>0.304577012085369</v>
      </c>
      <c r="AH13" s="46">
        <f>(B13-VLOOKUP([1]交易计划及执行表!$A$38,[1]交易计划及执行表!$A$4:$BL10010,6,FALSE))/VLOOKUP([1]交易计划及执行表!$A$38,[1]交易计划及执行表!$A$4:$BL10010,6,FALSE)</f>
        <v>0.0924849267872524</v>
      </c>
      <c r="AI13" s="25" t="str">
        <f>IF(AG13-((VLOOKUP([1]交易计划及执行表!$A$37,[1]交易计划及执行表!$A$4:$BL10012,6,FALSE)-73.28)/VLOOKUP([1]交易计划及执行表!$A$37,[1]交易计划及执行表!$A$4:$BL10012,6,FALSE))*2&gt;0,"是","否")</f>
        <v>是</v>
      </c>
      <c r="AJ13" s="47">
        <f>IF(AND($H13-VLOOKUP([1]交易计划及执行表!$A$37,[1]交易计划及执行表!$A$4:$AF10010,6,FALSE)&gt;0,$H13&gt;$H12),$H13,AJ12)</f>
        <v>79.16</v>
      </c>
      <c r="AK13" s="47">
        <f>IF(AND($H13-VLOOKUP([1]交易计划及执行表!$A$38,[1]交易计划及执行表!$A$4:$AF10010,6,FALSE)&gt;0,$H13&gt;$H12),$H13,AK12)</f>
        <v>83.92</v>
      </c>
      <c r="AL13" s="9">
        <f>($AJ13-VLOOKUP([1]交易计划及执行表!$A$37,[1]交易计划及执行表!$A$4:$BL10012,6,FALSE))*VLOOKUP([1]交易计划及执行表!$A$37,[1]交易计划及执行表!$A$4:$BL10012,7,FALSE)</f>
        <v>138</v>
      </c>
      <c r="AM13" s="9">
        <f>($AK13-VLOOKUP([1]交易计划及执行表!$A$38,[1]交易计划及执行表!$A$4:$BL10012,6,FALSE))*200</f>
        <v>-1792</v>
      </c>
      <c r="AN13" s="22" t="s">
        <v>48</v>
      </c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9"/>
      <c r="AA14" s="39"/>
      <c r="AB14" s="39"/>
      <c r="AC14" s="39"/>
      <c r="AD14" s="39"/>
      <c r="AE14" s="39"/>
      <c r="AF14" s="39"/>
      <c r="AG14" s="48"/>
      <c r="AH14" s="46"/>
      <c r="AI14" s="48"/>
      <c r="AJ14" s="47"/>
      <c r="AK14" s="51"/>
      <c r="AM14" s="9"/>
      <c r="AN14" s="39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9"/>
      <c r="AA15" s="39"/>
      <c r="AB15" s="39"/>
      <c r="AC15" s="39"/>
      <c r="AD15" s="39"/>
      <c r="AE15" s="39"/>
      <c r="AF15" s="39"/>
      <c r="AG15" s="48"/>
      <c r="AH15" s="46"/>
      <c r="AI15" s="48"/>
      <c r="AJ15" s="47"/>
      <c r="AK15" s="51"/>
      <c r="AM15" s="9"/>
      <c r="AN15" s="39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9"/>
      <c r="AA16" s="39"/>
      <c r="AB16" s="39"/>
      <c r="AC16" s="39"/>
      <c r="AD16" s="39"/>
      <c r="AE16" s="39"/>
      <c r="AF16" s="39"/>
      <c r="AG16" s="48"/>
      <c r="AH16" s="46"/>
      <c r="AI16" s="48"/>
      <c r="AJ16" s="47"/>
      <c r="AK16" s="51"/>
      <c r="AM16" s="9"/>
      <c r="AN16" s="39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9"/>
      <c r="AA17" s="39"/>
      <c r="AB17" s="39"/>
      <c r="AC17" s="39"/>
      <c r="AD17" s="39"/>
      <c r="AE17" s="39"/>
      <c r="AF17" s="39"/>
      <c r="AG17" s="48"/>
      <c r="AH17" s="46"/>
      <c r="AI17" s="48"/>
      <c r="AJ17" s="47"/>
      <c r="AK17" s="51"/>
      <c r="AM17" s="9"/>
      <c r="AN17" s="39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9"/>
      <c r="AA18" s="39"/>
      <c r="AB18" s="39"/>
      <c r="AC18" s="39"/>
      <c r="AD18" s="39"/>
      <c r="AE18" s="39"/>
      <c r="AF18" s="39"/>
      <c r="AG18" s="48"/>
      <c r="AH18" s="46"/>
      <c r="AI18" s="48"/>
      <c r="AJ18" s="47"/>
      <c r="AK18" s="51"/>
      <c r="AM18" s="9"/>
      <c r="AN18" s="39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9"/>
      <c r="AA19" s="39"/>
      <c r="AB19" s="39"/>
      <c r="AC19" s="39"/>
      <c r="AD19" s="39"/>
      <c r="AE19" s="39"/>
      <c r="AF19" s="39"/>
      <c r="AG19" s="48"/>
      <c r="AH19" s="46"/>
      <c r="AI19" s="48"/>
      <c r="AJ19" s="47"/>
      <c r="AK19" s="51"/>
      <c r="AM19" s="9"/>
      <c r="AN19" s="39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9"/>
      <c r="AA20" s="39"/>
      <c r="AB20" s="39"/>
      <c r="AC20" s="39"/>
      <c r="AD20" s="39"/>
      <c r="AE20" s="39"/>
      <c r="AF20" s="39"/>
      <c r="AG20" s="48"/>
      <c r="AH20" s="46"/>
      <c r="AI20" s="48"/>
      <c r="AJ20" s="47"/>
      <c r="AK20" s="51"/>
      <c r="AM20" s="9"/>
      <c r="AN20" s="39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9"/>
      <c r="AA21" s="39"/>
      <c r="AB21" s="39"/>
      <c r="AC21" s="39"/>
      <c r="AD21" s="39"/>
      <c r="AE21" s="39"/>
      <c r="AF21" s="39"/>
      <c r="AG21" s="48"/>
      <c r="AH21" s="46"/>
      <c r="AI21" s="48"/>
      <c r="AJ21" s="47"/>
      <c r="AK21" s="51"/>
      <c r="AM21" s="9"/>
      <c r="AN21" s="39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9"/>
      <c r="AA22" s="39"/>
      <c r="AB22" s="39"/>
      <c r="AC22" s="39"/>
      <c r="AD22" s="39"/>
      <c r="AE22" s="39"/>
      <c r="AF22" s="39"/>
      <c r="AG22" s="48"/>
      <c r="AH22" s="46"/>
      <c r="AI22" s="48"/>
      <c r="AJ22" s="47"/>
      <c r="AK22" s="51"/>
      <c r="AM22" s="9"/>
      <c r="AN22" s="39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9"/>
      <c r="AA23" s="39"/>
      <c r="AB23" s="39"/>
      <c r="AC23" s="39"/>
      <c r="AD23" s="39"/>
      <c r="AE23" s="39"/>
      <c r="AF23" s="39"/>
      <c r="AG23" s="48"/>
      <c r="AH23" s="46"/>
      <c r="AI23" s="48"/>
      <c r="AJ23" s="47"/>
      <c r="AK23" s="51"/>
      <c r="AM23" s="9"/>
      <c r="AN23" s="39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9"/>
      <c r="AA24" s="39"/>
      <c r="AB24" s="39"/>
      <c r="AC24" s="39"/>
      <c r="AD24" s="39"/>
      <c r="AE24" s="39"/>
      <c r="AF24" s="39"/>
      <c r="AG24" s="48"/>
      <c r="AH24" s="46"/>
      <c r="AI24" s="48"/>
      <c r="AJ24" s="47"/>
      <c r="AK24" s="51"/>
      <c r="AM24" s="9"/>
      <c r="AN24" s="39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9"/>
      <c r="AA25" s="39"/>
      <c r="AB25" s="39"/>
      <c r="AC25" s="39"/>
      <c r="AD25" s="39"/>
      <c r="AE25" s="39"/>
      <c r="AF25" s="39"/>
      <c r="AG25" s="48"/>
      <c r="AH25" s="46"/>
      <c r="AI25" s="48"/>
      <c r="AJ25" s="47"/>
      <c r="AK25" s="51"/>
      <c r="AM25" s="9"/>
      <c r="AN25" s="39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9"/>
      <c r="AA26" s="39"/>
      <c r="AB26" s="39"/>
      <c r="AC26" s="39"/>
      <c r="AD26" s="39"/>
      <c r="AE26" s="39"/>
      <c r="AF26" s="39"/>
      <c r="AG26" s="48"/>
      <c r="AH26" s="46"/>
      <c r="AI26" s="48"/>
      <c r="AJ26" s="47"/>
      <c r="AK26" s="51"/>
      <c r="AM26" s="9"/>
      <c r="AN26" s="39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9"/>
      <c r="AA27" s="39"/>
      <c r="AB27" s="39"/>
      <c r="AC27" s="39"/>
      <c r="AD27" s="39"/>
      <c r="AE27" s="39"/>
      <c r="AF27" s="39"/>
      <c r="AG27" s="48"/>
      <c r="AH27" s="46"/>
      <c r="AI27" s="48"/>
      <c r="AJ27" s="47"/>
      <c r="AK27" s="51"/>
      <c r="AM27" s="9"/>
      <c r="AN27" s="39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9"/>
      <c r="AA28" s="39"/>
      <c r="AB28" s="39"/>
      <c r="AC28" s="39"/>
      <c r="AD28" s="39"/>
      <c r="AE28" s="39"/>
      <c r="AF28" s="39"/>
      <c r="AG28" s="48"/>
      <c r="AH28" s="46"/>
      <c r="AI28" s="48"/>
      <c r="AJ28" s="47"/>
      <c r="AK28" s="51"/>
      <c r="AM28" s="9"/>
      <c r="AN28" s="39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9"/>
      <c r="AA29" s="39"/>
      <c r="AB29" s="39"/>
      <c r="AC29" s="39"/>
      <c r="AD29" s="39"/>
      <c r="AE29" s="39"/>
      <c r="AF29" s="39"/>
      <c r="AG29" s="48"/>
      <c r="AH29" s="46"/>
      <c r="AI29" s="48"/>
      <c r="AJ29" s="47"/>
      <c r="AK29" s="51"/>
      <c r="AM29" s="9"/>
      <c r="AN29" s="39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9"/>
      <c r="AA30" s="39"/>
      <c r="AB30" s="39"/>
      <c r="AC30" s="39"/>
      <c r="AD30" s="39"/>
      <c r="AE30" s="39"/>
      <c r="AF30" s="39"/>
      <c r="AG30" s="48"/>
      <c r="AH30" s="46"/>
      <c r="AI30" s="48"/>
      <c r="AJ30" s="47"/>
      <c r="AK30" s="51"/>
      <c r="AM30" s="9"/>
      <c r="AN30" s="39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9"/>
      <c r="AA31" s="39"/>
      <c r="AB31" s="39"/>
      <c r="AC31" s="39"/>
      <c r="AD31" s="39"/>
      <c r="AE31" s="39"/>
      <c r="AF31" s="39"/>
      <c r="AG31" s="48"/>
      <c r="AH31" s="46"/>
      <c r="AI31" s="48"/>
      <c r="AJ31" s="47"/>
      <c r="AK31" s="51"/>
      <c r="AM31" s="9"/>
      <c r="AN31" s="39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9"/>
      <c r="AA32" s="39"/>
      <c r="AB32" s="39"/>
      <c r="AC32" s="39"/>
      <c r="AD32" s="39"/>
      <c r="AE32" s="39"/>
      <c r="AF32" s="39"/>
      <c r="AG32" s="48"/>
      <c r="AH32" s="46"/>
      <c r="AI32" s="48"/>
      <c r="AJ32" s="47"/>
      <c r="AK32" s="51"/>
      <c r="AM32" s="9"/>
      <c r="AN32" s="39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9"/>
      <c r="AA33" s="39"/>
      <c r="AB33" s="39"/>
      <c r="AC33" s="39"/>
      <c r="AD33" s="39"/>
      <c r="AE33" s="39"/>
      <c r="AF33" s="39"/>
      <c r="AG33" s="48"/>
      <c r="AH33" s="46"/>
      <c r="AI33" s="48"/>
      <c r="AJ33" s="47"/>
      <c r="AK33" s="51"/>
      <c r="AM33" s="9"/>
      <c r="AN33" s="39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9"/>
      <c r="AA34" s="39"/>
      <c r="AB34" s="39"/>
      <c r="AC34" s="39"/>
      <c r="AD34" s="39"/>
      <c r="AE34" s="39"/>
      <c r="AF34" s="39"/>
      <c r="AG34" s="48"/>
      <c r="AH34" s="46"/>
      <c r="AI34" s="48"/>
      <c r="AJ34" s="47"/>
      <c r="AK34" s="51"/>
      <c r="AM34" s="9"/>
      <c r="AN34" s="39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9"/>
      <c r="AA35" s="39"/>
      <c r="AB35" s="39"/>
      <c r="AC35" s="39"/>
      <c r="AD35" s="39"/>
      <c r="AE35" s="39"/>
      <c r="AF35" s="39"/>
      <c r="AG35" s="48"/>
      <c r="AH35" s="46"/>
      <c r="AI35" s="48"/>
      <c r="AJ35" s="47"/>
      <c r="AK35" s="51"/>
      <c r="AM35" s="9"/>
      <c r="AN35" s="39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9"/>
      <c r="AA36" s="39"/>
      <c r="AB36" s="39"/>
      <c r="AC36" s="39"/>
      <c r="AD36" s="39"/>
      <c r="AE36" s="39"/>
      <c r="AF36" s="39"/>
      <c r="AG36" s="48"/>
      <c r="AH36" s="46"/>
      <c r="AI36" s="48"/>
      <c r="AJ36" s="47"/>
      <c r="AK36" s="51"/>
      <c r="AM36" s="9"/>
      <c r="AN36" s="39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9"/>
      <c r="AA37" s="39"/>
      <c r="AB37" s="39"/>
      <c r="AC37" s="39"/>
      <c r="AD37" s="39"/>
      <c r="AE37" s="39"/>
      <c r="AF37" s="39"/>
      <c r="AG37" s="48"/>
      <c r="AH37" s="46"/>
      <c r="AI37" s="48"/>
      <c r="AJ37" s="47"/>
      <c r="AK37" s="51"/>
      <c r="AM37" s="9"/>
      <c r="AN37" s="39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9"/>
      <c r="AA38" s="39"/>
      <c r="AB38" s="39"/>
      <c r="AC38" s="39"/>
      <c r="AD38" s="39"/>
      <c r="AE38" s="39"/>
      <c r="AF38" s="39"/>
      <c r="AG38" s="48"/>
      <c r="AH38" s="46"/>
      <c r="AI38" s="48"/>
      <c r="AJ38" s="47"/>
      <c r="AK38" s="51"/>
      <c r="AM38" s="9"/>
      <c r="AN38" s="39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9"/>
      <c r="AA39" s="39"/>
      <c r="AB39" s="39"/>
      <c r="AC39" s="39"/>
      <c r="AD39" s="39"/>
      <c r="AE39" s="39"/>
      <c r="AF39" s="39"/>
      <c r="AG39" s="48"/>
      <c r="AH39" s="46"/>
      <c r="AI39" s="48"/>
      <c r="AJ39" s="47"/>
      <c r="AK39" s="51"/>
      <c r="AM39" s="9"/>
      <c r="AN39" s="39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9"/>
      <c r="AA40" s="39"/>
      <c r="AB40" s="39"/>
      <c r="AC40" s="39"/>
      <c r="AD40" s="39"/>
      <c r="AE40" s="39"/>
      <c r="AF40" s="39"/>
      <c r="AG40" s="48"/>
      <c r="AH40" s="46"/>
      <c r="AI40" s="48"/>
      <c r="AJ40" s="47"/>
      <c r="AK40" s="51"/>
      <c r="AM40" s="9"/>
      <c r="AN40" s="39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9"/>
      <c r="AA41" s="39"/>
      <c r="AB41" s="39"/>
      <c r="AC41" s="39"/>
      <c r="AD41" s="39"/>
      <c r="AE41" s="39"/>
      <c r="AF41" s="39"/>
      <c r="AG41" s="48"/>
      <c r="AH41" s="46"/>
      <c r="AI41" s="48"/>
      <c r="AJ41" s="47"/>
      <c r="AK41" s="51"/>
      <c r="AM41" s="9"/>
      <c r="AN41" s="39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9"/>
      <c r="AA42" s="39"/>
      <c r="AB42" s="39"/>
      <c r="AC42" s="39"/>
      <c r="AD42" s="39"/>
      <c r="AE42" s="39"/>
      <c r="AF42" s="39"/>
      <c r="AG42" s="48"/>
      <c r="AH42" s="46"/>
      <c r="AI42" s="48"/>
      <c r="AJ42" s="47"/>
      <c r="AK42" s="51"/>
      <c r="AM42" s="9"/>
      <c r="AN42" s="39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9"/>
      <c r="AA43" s="39"/>
      <c r="AB43" s="39"/>
      <c r="AC43" s="39"/>
      <c r="AD43" s="39"/>
      <c r="AE43" s="39"/>
      <c r="AF43" s="39"/>
      <c r="AG43" s="48"/>
      <c r="AH43" s="46"/>
      <c r="AI43" s="48"/>
      <c r="AJ43" s="47"/>
      <c r="AK43" s="51"/>
      <c r="AM43" s="9"/>
      <c r="AN43" s="39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9"/>
      <c r="AA44" s="39"/>
      <c r="AB44" s="39"/>
      <c r="AC44" s="39"/>
      <c r="AD44" s="39"/>
      <c r="AE44" s="39"/>
      <c r="AF44" s="39"/>
      <c r="AG44" s="48"/>
      <c r="AH44" s="46"/>
      <c r="AI44" s="48"/>
      <c r="AJ44" s="47"/>
      <c r="AK44" s="51"/>
      <c r="AM44" s="9"/>
      <c r="AN44" s="39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9"/>
      <c r="AA45" s="39"/>
      <c r="AB45" s="39"/>
      <c r="AC45" s="39"/>
      <c r="AD45" s="39"/>
      <c r="AE45" s="39"/>
      <c r="AF45" s="39"/>
      <c r="AG45" s="48"/>
      <c r="AH45" s="46"/>
      <c r="AI45" s="48"/>
      <c r="AJ45" s="47"/>
      <c r="AK45" s="51"/>
      <c r="AM45" s="9"/>
      <c r="AN45" s="39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9"/>
      <c r="AA46" s="39"/>
      <c r="AB46" s="39"/>
      <c r="AC46" s="39"/>
      <c r="AD46" s="39"/>
      <c r="AE46" s="39"/>
      <c r="AF46" s="39"/>
      <c r="AG46" s="48"/>
      <c r="AH46" s="46"/>
      <c r="AI46" s="48"/>
      <c r="AJ46" s="47"/>
      <c r="AK46" s="51"/>
      <c r="AM46" s="9"/>
      <c r="AN46" s="39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9"/>
      <c r="AA47" s="39"/>
      <c r="AB47" s="39"/>
      <c r="AC47" s="39"/>
      <c r="AD47" s="39"/>
      <c r="AE47" s="39"/>
      <c r="AF47" s="39"/>
      <c r="AG47" s="48"/>
      <c r="AH47" s="46"/>
      <c r="AI47" s="48"/>
      <c r="AJ47" s="47"/>
      <c r="AK47" s="51"/>
      <c r="AM47" s="9"/>
      <c r="AN47" s="39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9"/>
      <c r="AA48" s="39"/>
      <c r="AB48" s="39"/>
      <c r="AC48" s="39"/>
      <c r="AD48" s="39"/>
      <c r="AE48" s="39"/>
      <c r="AF48" s="39"/>
      <c r="AG48" s="48"/>
      <c r="AH48" s="46"/>
      <c r="AI48" s="48"/>
      <c r="AJ48" s="47"/>
      <c r="AK48" s="51"/>
      <c r="AM48" s="9"/>
      <c r="AN48" s="39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9"/>
      <c r="AA49" s="39"/>
      <c r="AB49" s="39"/>
      <c r="AC49" s="39"/>
      <c r="AD49" s="39"/>
      <c r="AE49" s="39"/>
      <c r="AF49" s="39"/>
      <c r="AG49" s="48"/>
      <c r="AH49" s="46"/>
      <c r="AI49" s="48"/>
      <c r="AJ49" s="47"/>
      <c r="AK49" s="51"/>
      <c r="AM49" s="9"/>
      <c r="AN49" s="39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9"/>
      <c r="AA50" s="39"/>
      <c r="AB50" s="39"/>
      <c r="AC50" s="39"/>
      <c r="AD50" s="39"/>
      <c r="AE50" s="39"/>
      <c r="AF50" s="39"/>
      <c r="AG50" s="48"/>
      <c r="AH50" s="46"/>
      <c r="AI50" s="48"/>
      <c r="AJ50" s="47"/>
      <c r="AK50" s="51"/>
      <c r="AM50" s="9"/>
      <c r="AN50" s="39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9"/>
      <c r="AA51" s="39"/>
      <c r="AB51" s="39"/>
      <c r="AC51" s="39"/>
      <c r="AD51" s="39"/>
      <c r="AE51" s="39"/>
      <c r="AF51" s="39"/>
      <c r="AG51" s="48"/>
      <c r="AH51" s="46"/>
      <c r="AI51" s="48"/>
      <c r="AJ51" s="47"/>
      <c r="AK51" s="51"/>
      <c r="AM51" s="9"/>
      <c r="AN51" s="39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9"/>
      <c r="AA52" s="39"/>
      <c r="AB52" s="39"/>
      <c r="AC52" s="39"/>
      <c r="AD52" s="39"/>
      <c r="AE52" s="39"/>
      <c r="AF52" s="39"/>
      <c r="AG52" s="48"/>
      <c r="AH52" s="46"/>
      <c r="AI52" s="48"/>
      <c r="AJ52" s="47"/>
      <c r="AK52" s="51"/>
      <c r="AM52" s="9"/>
      <c r="AN52" s="39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9"/>
      <c r="AA53" s="39"/>
      <c r="AB53" s="39"/>
      <c r="AC53" s="39"/>
      <c r="AD53" s="39"/>
      <c r="AE53" s="39"/>
      <c r="AF53" s="39"/>
      <c r="AG53" s="48"/>
      <c r="AH53" s="46"/>
      <c r="AI53" s="48"/>
      <c r="AJ53" s="47"/>
      <c r="AK53" s="51"/>
      <c r="AM53" s="9"/>
      <c r="AN53" s="39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9"/>
      <c r="AA54" s="39"/>
      <c r="AB54" s="39"/>
      <c r="AC54" s="39"/>
      <c r="AD54" s="39"/>
      <c r="AE54" s="39"/>
      <c r="AF54" s="39"/>
      <c r="AG54" s="48"/>
      <c r="AH54" s="46"/>
      <c r="AI54" s="48"/>
      <c r="AJ54" s="47"/>
      <c r="AK54" s="51"/>
      <c r="AM54" s="9"/>
      <c r="AN54" s="39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9"/>
      <c r="AA55" s="39"/>
      <c r="AB55" s="39"/>
      <c r="AC55" s="39"/>
      <c r="AD55" s="39"/>
      <c r="AE55" s="39"/>
      <c r="AF55" s="39"/>
      <c r="AG55" s="48"/>
      <c r="AH55" s="46"/>
      <c r="AI55" s="48"/>
      <c r="AJ55" s="47"/>
      <c r="AK55" s="51"/>
      <c r="AM55" s="9"/>
      <c r="AN55" s="39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9"/>
      <c r="AA56" s="39"/>
      <c r="AB56" s="39"/>
      <c r="AC56" s="39"/>
      <c r="AD56" s="39"/>
      <c r="AE56" s="39"/>
      <c r="AF56" s="39"/>
      <c r="AG56" s="48"/>
      <c r="AH56" s="46"/>
      <c r="AI56" s="48"/>
      <c r="AJ56" s="47"/>
      <c r="AK56" s="51"/>
      <c r="AM56" s="9"/>
      <c r="AN56" s="39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9"/>
      <c r="AA57" s="39"/>
      <c r="AB57" s="39"/>
      <c r="AC57" s="39"/>
      <c r="AD57" s="39"/>
      <c r="AE57" s="39"/>
      <c r="AF57" s="39"/>
      <c r="AG57" s="48"/>
      <c r="AH57" s="46"/>
      <c r="AI57" s="48"/>
      <c r="AJ57" s="47"/>
      <c r="AK57" s="51"/>
      <c r="AM57" s="9"/>
      <c r="AN57" s="39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9"/>
      <c r="AA58" s="39"/>
      <c r="AB58" s="39"/>
      <c r="AC58" s="39"/>
      <c r="AD58" s="39"/>
      <c r="AE58" s="39"/>
      <c r="AF58" s="39"/>
      <c r="AG58" s="48"/>
      <c r="AH58" s="46"/>
      <c r="AI58" s="48"/>
      <c r="AJ58" s="47"/>
      <c r="AK58" s="51"/>
      <c r="AM58" s="9"/>
      <c r="AN58" s="39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9"/>
      <c r="AA59" s="39"/>
      <c r="AB59" s="39"/>
      <c r="AC59" s="39"/>
      <c r="AD59" s="39"/>
      <c r="AE59" s="39"/>
      <c r="AF59" s="39"/>
      <c r="AG59" s="48"/>
      <c r="AH59" s="46"/>
      <c r="AI59" s="48"/>
      <c r="AJ59" s="47"/>
      <c r="AK59" s="51"/>
      <c r="AM59" s="9"/>
      <c r="AN59" s="39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9"/>
      <c r="AA60" s="39"/>
      <c r="AB60" s="39"/>
      <c r="AC60" s="39"/>
      <c r="AD60" s="39"/>
      <c r="AE60" s="39"/>
      <c r="AF60" s="39"/>
      <c r="AG60" s="48"/>
      <c r="AH60" s="46"/>
      <c r="AI60" s="48"/>
      <c r="AJ60" s="47"/>
      <c r="AK60" s="51"/>
      <c r="AM60" s="9"/>
      <c r="AN60" s="39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9"/>
      <c r="AA61" s="39"/>
      <c r="AB61" s="39"/>
      <c r="AC61" s="39"/>
      <c r="AD61" s="39"/>
      <c r="AE61" s="39"/>
      <c r="AF61" s="39"/>
      <c r="AG61" s="48"/>
      <c r="AH61" s="46"/>
      <c r="AI61" s="48"/>
      <c r="AJ61" s="47"/>
      <c r="AK61" s="51"/>
      <c r="AM61" s="9"/>
      <c r="AN61" s="39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9"/>
      <c r="AA62" s="39"/>
      <c r="AB62" s="39"/>
      <c r="AC62" s="39"/>
      <c r="AD62" s="39"/>
      <c r="AE62" s="39"/>
      <c r="AF62" s="39"/>
      <c r="AG62" s="48"/>
      <c r="AH62" s="46"/>
      <c r="AI62" s="48"/>
      <c r="AJ62" s="47"/>
      <c r="AK62" s="51"/>
      <c r="AM62" s="9"/>
      <c r="AN62" s="39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9"/>
      <c r="AA63" s="39"/>
      <c r="AB63" s="39"/>
      <c r="AC63" s="39"/>
      <c r="AD63" s="39"/>
      <c r="AE63" s="39"/>
      <c r="AF63" s="39"/>
      <c r="AG63" s="48"/>
      <c r="AH63" s="46"/>
      <c r="AI63" s="48"/>
      <c r="AJ63" s="47"/>
      <c r="AK63" s="51"/>
      <c r="AM63" s="9"/>
      <c r="AN63" s="39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9"/>
      <c r="AA64" s="39"/>
      <c r="AB64" s="39"/>
      <c r="AC64" s="39"/>
      <c r="AD64" s="39"/>
      <c r="AE64" s="39"/>
      <c r="AF64" s="39"/>
      <c r="AG64" s="48"/>
      <c r="AH64" s="46"/>
      <c r="AI64" s="48"/>
      <c r="AJ64" s="47"/>
      <c r="AK64" s="51"/>
      <c r="AM64" s="9"/>
      <c r="AN64" s="39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9"/>
      <c r="AA65" s="39"/>
      <c r="AB65" s="39"/>
      <c r="AC65" s="39"/>
      <c r="AD65" s="39"/>
      <c r="AE65" s="39"/>
      <c r="AF65" s="39"/>
      <c r="AG65" s="48"/>
      <c r="AH65" s="46"/>
      <c r="AI65" s="48"/>
      <c r="AJ65" s="47"/>
      <c r="AK65" s="51"/>
      <c r="AM65" s="9"/>
      <c r="AN65" s="39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9"/>
      <c r="AA66" s="39"/>
      <c r="AB66" s="39"/>
      <c r="AC66" s="39"/>
      <c r="AD66" s="39"/>
      <c r="AE66" s="39"/>
      <c r="AF66" s="39"/>
      <c r="AG66" s="48"/>
      <c r="AH66" s="46"/>
      <c r="AI66" s="48"/>
      <c r="AJ66" s="47"/>
      <c r="AK66" s="51"/>
      <c r="AM66" s="9"/>
      <c r="AN66" s="39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9"/>
      <c r="AA67" s="39"/>
      <c r="AB67" s="39"/>
      <c r="AC67" s="39"/>
      <c r="AD67" s="39"/>
      <c r="AE67" s="39"/>
      <c r="AF67" s="39"/>
      <c r="AG67" s="48"/>
      <c r="AH67" s="46"/>
      <c r="AI67" s="48"/>
      <c r="AJ67" s="47"/>
      <c r="AK67" s="51"/>
      <c r="AM67" s="9"/>
      <c r="AN67" s="39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9"/>
      <c r="AA68" s="39"/>
      <c r="AB68" s="39"/>
      <c r="AC68" s="39"/>
      <c r="AD68" s="39"/>
      <c r="AE68" s="39"/>
      <c r="AF68" s="39"/>
      <c r="AG68" s="48"/>
      <c r="AH68" s="46"/>
      <c r="AI68" s="48"/>
      <c r="AJ68" s="47"/>
      <c r="AK68" s="51"/>
      <c r="AM68" s="9"/>
      <c r="AN68" s="39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9"/>
      <c r="AA69" s="39"/>
      <c r="AB69" s="39"/>
      <c r="AC69" s="39"/>
      <c r="AD69" s="39"/>
      <c r="AE69" s="39"/>
      <c r="AF69" s="39"/>
      <c r="AG69" s="48"/>
      <c r="AH69" s="46"/>
      <c r="AI69" s="48"/>
      <c r="AJ69" s="47"/>
      <c r="AK69" s="51"/>
      <c r="AM69" s="9"/>
      <c r="AN69" s="39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9"/>
      <c r="AA70" s="39"/>
      <c r="AB70" s="39"/>
      <c r="AC70" s="39"/>
      <c r="AD70" s="39"/>
      <c r="AE70" s="39"/>
      <c r="AF70" s="39"/>
      <c r="AG70" s="48"/>
      <c r="AH70" s="46"/>
      <c r="AI70" s="48"/>
      <c r="AJ70" s="47"/>
      <c r="AK70" s="51"/>
      <c r="AM70" s="9"/>
      <c r="AN70" s="39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9"/>
      <c r="AA71" s="39"/>
      <c r="AB71" s="39"/>
      <c r="AC71" s="39"/>
      <c r="AD71" s="39"/>
      <c r="AE71" s="39"/>
      <c r="AF71" s="39"/>
      <c r="AG71" s="48"/>
      <c r="AH71" s="46"/>
      <c r="AI71" s="48"/>
      <c r="AJ71" s="47"/>
      <c r="AK71" s="51"/>
      <c r="AM71" s="9"/>
      <c r="AN71" s="39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9"/>
      <c r="AA72" s="39"/>
      <c r="AB72" s="39"/>
      <c r="AC72" s="39"/>
      <c r="AD72" s="39"/>
      <c r="AE72" s="39"/>
      <c r="AF72" s="39"/>
      <c r="AG72" s="48"/>
      <c r="AH72" s="46"/>
      <c r="AI72" s="48"/>
      <c r="AJ72" s="47"/>
      <c r="AK72" s="51"/>
      <c r="AM72" s="9"/>
      <c r="AN72" s="39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9"/>
      <c r="AA73" s="39"/>
      <c r="AB73" s="39"/>
      <c r="AC73" s="39"/>
      <c r="AD73" s="39"/>
      <c r="AE73" s="39"/>
      <c r="AF73" s="39"/>
      <c r="AG73" s="48"/>
      <c r="AH73" s="46"/>
      <c r="AI73" s="48"/>
      <c r="AJ73" s="47"/>
      <c r="AK73" s="51"/>
      <c r="AM73" s="9"/>
      <c r="AN73" s="39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9"/>
      <c r="AA74" s="39"/>
      <c r="AB74" s="39"/>
      <c r="AC74" s="39"/>
      <c r="AD74" s="39"/>
      <c r="AE74" s="39"/>
      <c r="AF74" s="39"/>
      <c r="AG74" s="48"/>
      <c r="AH74" s="46"/>
      <c r="AI74" s="48"/>
      <c r="AJ74" s="47"/>
      <c r="AK74" s="51"/>
      <c r="AM74" s="9"/>
      <c r="AN74" s="39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9"/>
      <c r="AA75" s="39"/>
      <c r="AB75" s="39"/>
      <c r="AC75" s="39"/>
      <c r="AD75" s="39"/>
      <c r="AE75" s="39"/>
      <c r="AF75" s="39"/>
      <c r="AG75" s="48"/>
      <c r="AH75" s="46"/>
      <c r="AI75" s="48"/>
      <c r="AJ75" s="47"/>
      <c r="AK75" s="51"/>
      <c r="AM75" s="9"/>
      <c r="AN75" s="39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9"/>
      <c r="AA76" s="39"/>
      <c r="AB76" s="39"/>
      <c r="AC76" s="39"/>
      <c r="AD76" s="39"/>
      <c r="AE76" s="39"/>
      <c r="AF76" s="39"/>
      <c r="AG76" s="48"/>
      <c r="AH76" s="46"/>
      <c r="AI76" s="48"/>
      <c r="AJ76" s="47"/>
      <c r="AK76" s="51"/>
      <c r="AM76" s="9"/>
      <c r="AN76" s="39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9"/>
      <c r="AA77" s="39"/>
      <c r="AB77" s="39"/>
      <c r="AC77" s="39"/>
      <c r="AD77" s="39"/>
      <c r="AE77" s="39"/>
      <c r="AF77" s="39"/>
      <c r="AG77" s="48"/>
      <c r="AH77" s="46"/>
      <c r="AI77" s="48"/>
      <c r="AJ77" s="47"/>
      <c r="AK77" s="51"/>
      <c r="AM77" s="9"/>
      <c r="AN77" s="39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9"/>
      <c r="AA78" s="39"/>
      <c r="AB78" s="39"/>
      <c r="AC78" s="39"/>
      <c r="AD78" s="39"/>
      <c r="AE78" s="39"/>
      <c r="AF78" s="39"/>
      <c r="AG78" s="48"/>
      <c r="AH78" s="46"/>
      <c r="AI78" s="48"/>
      <c r="AJ78" s="47"/>
      <c r="AK78" s="51"/>
      <c r="AM78" s="9"/>
      <c r="AN78" s="39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9"/>
      <c r="AA79" s="39"/>
      <c r="AB79" s="39"/>
      <c r="AC79" s="39"/>
      <c r="AD79" s="39"/>
      <c r="AE79" s="39"/>
      <c r="AF79" s="39"/>
      <c r="AG79" s="48"/>
      <c r="AH79" s="46"/>
      <c r="AI79" s="48"/>
      <c r="AJ79" s="47"/>
      <c r="AK79" s="51"/>
      <c r="AM79" s="9"/>
      <c r="AN79" s="39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9"/>
      <c r="AA80" s="39"/>
      <c r="AB80" s="39"/>
      <c r="AC80" s="39"/>
      <c r="AD80" s="39"/>
      <c r="AE80" s="39"/>
      <c r="AF80" s="39"/>
      <c r="AG80" s="48"/>
      <c r="AH80" s="46"/>
      <c r="AI80" s="48"/>
      <c r="AJ80" s="47"/>
      <c r="AK80" s="51"/>
      <c r="AM80" s="9"/>
      <c r="AN80" s="39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9"/>
      <c r="AA81" s="39"/>
      <c r="AB81" s="39"/>
      <c r="AC81" s="39"/>
      <c r="AD81" s="39"/>
      <c r="AE81" s="39"/>
      <c r="AF81" s="39"/>
      <c r="AG81" s="48"/>
      <c r="AH81" s="46"/>
      <c r="AI81" s="48"/>
      <c r="AJ81" s="47"/>
      <c r="AK81" s="51"/>
      <c r="AM81" s="9"/>
      <c r="AN81" s="39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9"/>
      <c r="AA82" s="39"/>
      <c r="AB82" s="39"/>
      <c r="AC82" s="39"/>
      <c r="AD82" s="39"/>
      <c r="AE82" s="39"/>
      <c r="AF82" s="39"/>
      <c r="AG82" s="48"/>
      <c r="AH82" s="46"/>
      <c r="AI82" s="48"/>
      <c r="AJ82" s="47"/>
      <c r="AK82" s="51"/>
      <c r="AM82" s="9"/>
      <c r="AN82" s="39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9"/>
      <c r="AA83" s="39"/>
      <c r="AB83" s="39"/>
      <c r="AC83" s="39"/>
      <c r="AD83" s="39"/>
      <c r="AE83" s="39"/>
      <c r="AF83" s="39"/>
      <c r="AG83" s="48"/>
      <c r="AH83" s="46"/>
      <c r="AI83" s="48"/>
      <c r="AJ83" s="47"/>
      <c r="AK83" s="51"/>
      <c r="AM83" s="9"/>
      <c r="AN83" s="39"/>
    </row>
    <row r="84" spans="1:38">
      <c r="A84" s="52"/>
      <c r="B84" s="3"/>
      <c r="C84" s="3"/>
      <c r="D84" s="3"/>
      <c r="E84" s="3"/>
      <c r="F84" s="3"/>
      <c r="G84" s="3"/>
      <c r="H84" s="3"/>
      <c r="J84" s="5"/>
      <c r="K84" s="53"/>
      <c r="L84" s="5"/>
      <c r="M84" s="5"/>
      <c r="N84" s="5"/>
      <c r="O84" s="5"/>
      <c r="P84" s="5"/>
      <c r="Q84" s="5"/>
      <c r="R84" s="5"/>
      <c r="S84" s="5"/>
      <c r="T84" s="5"/>
      <c r="Y84" s="5"/>
      <c r="AL84" s="54"/>
    </row>
    <row r="85" spans="1:25">
      <c r="A85" s="52"/>
      <c r="B85" s="3"/>
      <c r="C85" s="3"/>
      <c r="D85" s="3"/>
      <c r="E85" s="3"/>
      <c r="F85" s="3"/>
      <c r="G85" s="3"/>
      <c r="H85" s="3"/>
      <c r="J85" s="5"/>
      <c r="K85" s="53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2"/>
      <c r="B86" s="3"/>
      <c r="C86" s="3"/>
      <c r="D86" s="3"/>
      <c r="E86" s="3"/>
      <c r="F86" s="3"/>
      <c r="G86" s="3"/>
      <c r="H86" s="3"/>
      <c r="J86" s="5"/>
      <c r="K86" s="53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2"/>
      <c r="B87" s="3"/>
      <c r="C87" s="3"/>
      <c r="D87" s="3"/>
      <c r="E87" s="3"/>
      <c r="F87" s="3"/>
      <c r="G87" s="3"/>
      <c r="H87" s="3"/>
      <c r="J87" s="5"/>
      <c r="K87" s="53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2"/>
      <c r="B88" s="3"/>
      <c r="C88" s="3"/>
      <c r="D88" s="3"/>
      <c r="E88" s="3"/>
      <c r="F88" s="3"/>
      <c r="G88" s="3"/>
      <c r="H88" s="3"/>
      <c r="J88" s="5"/>
      <c r="K88" s="53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2"/>
      <c r="B89" s="3"/>
      <c r="C89" s="3"/>
      <c r="D89" s="3"/>
      <c r="E89" s="3"/>
      <c r="F89" s="3"/>
      <c r="G89" s="3"/>
      <c r="H89" s="3"/>
      <c r="J89" s="5"/>
      <c r="K89" s="53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2"/>
      <c r="B90" s="3"/>
      <c r="C90" s="3"/>
      <c r="D90" s="3"/>
      <c r="E90" s="3"/>
      <c r="F90" s="3"/>
      <c r="G90" s="3"/>
      <c r="H90" s="3"/>
      <c r="J90" s="5"/>
      <c r="K90" s="53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2"/>
      <c r="B91" s="3"/>
      <c r="C91" s="3"/>
      <c r="D91" s="3"/>
      <c r="E91" s="3"/>
      <c r="F91" s="3"/>
      <c r="G91" s="3"/>
      <c r="H91" s="3"/>
      <c r="J91" s="5"/>
      <c r="K91" s="53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2"/>
      <c r="B92" s="3"/>
      <c r="C92" s="3"/>
      <c r="D92" s="3"/>
      <c r="E92" s="3"/>
      <c r="F92" s="3"/>
      <c r="G92" s="3"/>
      <c r="H92" s="3"/>
      <c r="J92" s="5"/>
      <c r="K92" s="53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2"/>
      <c r="B93" s="3"/>
      <c r="C93" s="3"/>
      <c r="D93" s="3"/>
      <c r="E93" s="3"/>
      <c r="F93" s="3"/>
      <c r="G93" s="3"/>
      <c r="H93" s="3"/>
      <c r="J93" s="5"/>
      <c r="K93" s="53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2"/>
      <c r="B94" s="3"/>
      <c r="C94" s="3"/>
      <c r="D94" s="3"/>
      <c r="E94" s="3"/>
      <c r="F94" s="3"/>
      <c r="G94" s="3"/>
      <c r="H94" s="3"/>
      <c r="J94" s="5"/>
      <c r="K94" s="53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2"/>
      <c r="B95" s="3"/>
      <c r="C95" s="3"/>
      <c r="D95" s="3"/>
      <c r="E95" s="3"/>
      <c r="F95" s="3"/>
      <c r="G95" s="3"/>
      <c r="H95" s="3"/>
      <c r="J95" s="5"/>
      <c r="K95" s="53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2"/>
      <c r="B96" s="3"/>
      <c r="C96" s="3"/>
      <c r="D96" s="3"/>
      <c r="E96" s="3"/>
      <c r="F96" s="3"/>
      <c r="G96" s="3"/>
      <c r="H96" s="3"/>
      <c r="J96" s="5"/>
      <c r="K96" s="53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2"/>
      <c r="B97" s="3"/>
      <c r="C97" s="3"/>
      <c r="D97" s="3"/>
      <c r="E97" s="3"/>
      <c r="F97" s="3"/>
      <c r="G97" s="3"/>
      <c r="H97" s="3"/>
      <c r="J97" s="5"/>
      <c r="K97" s="53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2"/>
      <c r="B98" s="3"/>
      <c r="C98" s="3"/>
      <c r="D98" s="3"/>
      <c r="E98" s="3"/>
      <c r="F98" s="3"/>
      <c r="G98" s="3"/>
      <c r="H98" s="3"/>
      <c r="J98" s="5"/>
      <c r="K98" s="53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2"/>
      <c r="B99" s="3"/>
      <c r="C99" s="3"/>
      <c r="D99" s="3"/>
      <c r="E99" s="3"/>
      <c r="F99" s="3"/>
      <c r="G99" s="3"/>
      <c r="H99" s="3"/>
      <c r="J99" s="5"/>
      <c r="K99" s="53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2"/>
      <c r="B100" s="3"/>
      <c r="C100" s="3"/>
      <c r="D100" s="3"/>
      <c r="E100" s="3"/>
      <c r="F100" s="3"/>
      <c r="G100" s="3"/>
      <c r="H100" s="3"/>
      <c r="J100" s="5"/>
      <c r="K100" s="53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2"/>
      <c r="B101" s="3"/>
      <c r="C101" s="3"/>
      <c r="D101" s="3"/>
      <c r="E101" s="3"/>
      <c r="F101" s="3"/>
      <c r="G101" s="3"/>
      <c r="H101" s="3"/>
      <c r="J101" s="5"/>
      <c r="K101" s="53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2"/>
      <c r="B102" s="3"/>
      <c r="C102" s="3"/>
      <c r="D102" s="3"/>
      <c r="E102" s="3"/>
      <c r="F102" s="3"/>
      <c r="G102" s="3"/>
      <c r="H102" s="3"/>
      <c r="J102" s="5"/>
      <c r="K102" s="53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2"/>
      <c r="B103" s="3"/>
      <c r="C103" s="3"/>
      <c r="D103" s="3"/>
      <c r="E103" s="3"/>
      <c r="F103" s="3"/>
      <c r="G103" s="3"/>
      <c r="H103" s="3"/>
      <c r="J103" s="5"/>
      <c r="K103" s="53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2"/>
      <c r="B104" s="3"/>
      <c r="C104" s="3"/>
      <c r="D104" s="3"/>
      <c r="E104" s="3"/>
      <c r="F104" s="3"/>
      <c r="G104" s="3"/>
      <c r="H104" s="3"/>
      <c r="J104" s="5"/>
      <c r="K104" s="53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2"/>
      <c r="B105" s="3"/>
      <c r="C105" s="3"/>
      <c r="D105" s="3"/>
      <c r="E105" s="3"/>
      <c r="F105" s="3"/>
      <c r="G105" s="3"/>
      <c r="H105" s="3"/>
      <c r="J105" s="5"/>
      <c r="K105" s="53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2"/>
      <c r="B106" s="3"/>
      <c r="C106" s="3"/>
      <c r="D106" s="3"/>
      <c r="E106" s="3"/>
      <c r="F106" s="3"/>
      <c r="G106" s="3"/>
      <c r="H106" s="3"/>
      <c r="J106" s="5"/>
      <c r="K106" s="53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2"/>
      <c r="B107" s="3"/>
      <c r="C107" s="3"/>
      <c r="D107" s="3"/>
      <c r="E107" s="3"/>
      <c r="F107" s="3"/>
      <c r="G107" s="3"/>
      <c r="H107" s="3"/>
      <c r="J107" s="5"/>
      <c r="K107" s="53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2"/>
      <c r="B108" s="3"/>
      <c r="C108" s="3"/>
      <c r="D108" s="3"/>
      <c r="E108" s="3"/>
      <c r="F108" s="3"/>
      <c r="G108" s="3"/>
      <c r="H108" s="3"/>
      <c r="J108" s="5"/>
      <c r="K108" s="53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2"/>
      <c r="B109" s="3"/>
      <c r="C109" s="3"/>
      <c r="D109" s="3"/>
      <c r="E109" s="3"/>
      <c r="F109" s="3"/>
      <c r="G109" s="3"/>
      <c r="H109" s="3"/>
      <c r="J109" s="5"/>
      <c r="K109" s="53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2"/>
      <c r="B110" s="3"/>
      <c r="C110" s="3"/>
      <c r="D110" s="3"/>
      <c r="E110" s="3"/>
      <c r="F110" s="3"/>
      <c r="G110" s="3"/>
      <c r="H110" s="3"/>
      <c r="J110" s="5"/>
      <c r="K110" s="53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2"/>
      <c r="B111" s="3"/>
      <c r="C111" s="3"/>
      <c r="D111" s="3"/>
      <c r="E111" s="3"/>
      <c r="F111" s="3"/>
      <c r="G111" s="3"/>
      <c r="H111" s="3"/>
      <c r="J111" s="5"/>
      <c r="K111" s="53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2"/>
      <c r="B112" s="3"/>
      <c r="C112" s="3"/>
      <c r="D112" s="3"/>
      <c r="E112" s="3"/>
      <c r="F112" s="3"/>
      <c r="G112" s="3"/>
      <c r="H112" s="3"/>
      <c r="J112" s="5"/>
      <c r="K112" s="53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2"/>
      <c r="B113" s="3"/>
      <c r="C113" s="3"/>
      <c r="D113" s="3"/>
      <c r="E113" s="3"/>
      <c r="F113" s="3"/>
      <c r="G113" s="3"/>
      <c r="H113" s="3"/>
      <c r="J113" s="5"/>
      <c r="K113" s="53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2"/>
      <c r="B114" s="3"/>
      <c r="C114" s="3"/>
      <c r="D114" s="3"/>
      <c r="E114" s="3"/>
      <c r="F114" s="3"/>
      <c r="G114" s="3"/>
      <c r="H114" s="3"/>
      <c r="J114" s="5"/>
      <c r="K114" s="53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2"/>
      <c r="B115" s="3"/>
      <c r="C115" s="3"/>
      <c r="D115" s="3"/>
      <c r="E115" s="3"/>
      <c r="F115" s="3"/>
      <c r="G115" s="3"/>
      <c r="H115" s="3"/>
      <c r="J115" s="5"/>
      <c r="K115" s="53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2"/>
      <c r="B116" s="3"/>
      <c r="C116" s="3"/>
      <c r="D116" s="3"/>
      <c r="E116" s="3"/>
      <c r="F116" s="3"/>
      <c r="G116" s="3"/>
      <c r="H116" s="3"/>
      <c r="J116" s="5"/>
      <c r="K116" s="53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2"/>
      <c r="B117" s="3"/>
      <c r="C117" s="3"/>
      <c r="D117" s="3"/>
      <c r="E117" s="3"/>
      <c r="F117" s="3"/>
      <c r="G117" s="3"/>
      <c r="H117" s="3"/>
      <c r="J117" s="5"/>
      <c r="K117" s="53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2"/>
      <c r="B118" s="3"/>
      <c r="C118" s="3"/>
      <c r="D118" s="3"/>
      <c r="E118" s="3"/>
      <c r="F118" s="3"/>
      <c r="G118" s="3"/>
      <c r="H118" s="3"/>
      <c r="J118" s="5"/>
      <c r="K118" s="53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2"/>
      <c r="B119" s="3"/>
      <c r="C119" s="3"/>
      <c r="D119" s="3"/>
      <c r="E119" s="3"/>
      <c r="F119" s="3"/>
      <c r="G119" s="3"/>
      <c r="H119" s="3"/>
      <c r="J119" s="5"/>
      <c r="K119" s="53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2"/>
      <c r="B120" s="3"/>
      <c r="C120" s="3"/>
      <c r="D120" s="3"/>
      <c r="E120" s="3"/>
      <c r="F120" s="3"/>
      <c r="G120" s="3"/>
      <c r="H120" s="3"/>
      <c r="J120" s="5"/>
      <c r="K120" s="53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2"/>
      <c r="B121" s="3"/>
      <c r="C121" s="3"/>
      <c r="D121" s="3"/>
      <c r="E121" s="3"/>
      <c r="F121" s="3"/>
      <c r="G121" s="3"/>
      <c r="H121" s="3"/>
      <c r="J121" s="5"/>
      <c r="K121" s="53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2"/>
      <c r="B122" s="3"/>
      <c r="C122" s="3"/>
      <c r="D122" s="3"/>
      <c r="E122" s="3"/>
      <c r="F122" s="3"/>
      <c r="G122" s="3"/>
      <c r="H122" s="3"/>
      <c r="J122" s="5"/>
      <c r="K122" s="53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2"/>
      <c r="B123" s="3"/>
      <c r="C123" s="3"/>
      <c r="D123" s="3"/>
      <c r="E123" s="3"/>
      <c r="F123" s="3"/>
      <c r="G123" s="3"/>
      <c r="H123" s="3"/>
      <c r="J123" s="5"/>
      <c r="K123" s="53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2"/>
      <c r="B124" s="3"/>
      <c r="C124" s="3"/>
      <c r="D124" s="3"/>
      <c r="E124" s="3"/>
      <c r="F124" s="3"/>
      <c r="G124" s="3"/>
      <c r="H124" s="3"/>
      <c r="J124" s="5"/>
      <c r="K124" s="53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2"/>
      <c r="B125" s="3"/>
      <c r="C125" s="3"/>
      <c r="D125" s="3"/>
      <c r="E125" s="3"/>
      <c r="F125" s="3"/>
      <c r="G125" s="3"/>
      <c r="H125" s="3"/>
      <c r="J125" s="5"/>
      <c r="K125" s="53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2"/>
      <c r="B126" s="3"/>
      <c r="C126" s="3"/>
      <c r="D126" s="3"/>
      <c r="E126" s="3"/>
      <c r="F126" s="3"/>
      <c r="G126" s="3"/>
      <c r="H126" s="3"/>
      <c r="J126" s="5"/>
      <c r="K126" s="53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2"/>
      <c r="B127" s="3"/>
      <c r="C127" s="3"/>
      <c r="D127" s="3"/>
      <c r="E127" s="3"/>
      <c r="F127" s="3"/>
      <c r="G127" s="3"/>
      <c r="H127" s="3"/>
      <c r="J127" s="5"/>
      <c r="K127" s="53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2"/>
      <c r="B128" s="3"/>
      <c r="C128" s="3"/>
      <c r="D128" s="3"/>
      <c r="E128" s="3"/>
      <c r="F128" s="3"/>
      <c r="G128" s="3"/>
      <c r="H128" s="3"/>
      <c r="J128" s="5"/>
      <c r="K128" s="53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2"/>
      <c r="B129" s="3"/>
      <c r="C129" s="3"/>
      <c r="D129" s="3"/>
      <c r="E129" s="3"/>
      <c r="F129" s="3"/>
      <c r="G129" s="3"/>
      <c r="H129" s="3"/>
      <c r="J129" s="5"/>
      <c r="K129" s="53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2"/>
      <c r="B130" s="3"/>
      <c r="C130" s="3"/>
      <c r="D130" s="3"/>
      <c r="E130" s="3"/>
      <c r="F130" s="3"/>
      <c r="G130" s="3"/>
      <c r="H130" s="3"/>
      <c r="J130" s="5"/>
      <c r="K130" s="53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2"/>
      <c r="B131" s="3"/>
      <c r="C131" s="3"/>
      <c r="D131" s="3"/>
      <c r="E131" s="3"/>
      <c r="F131" s="3"/>
      <c r="G131" s="3"/>
      <c r="H131" s="3"/>
      <c r="J131" s="5"/>
      <c r="K131" s="53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2"/>
      <c r="B132" s="3"/>
      <c r="C132" s="3"/>
      <c r="D132" s="3"/>
      <c r="E132" s="3"/>
      <c r="F132" s="3"/>
      <c r="G132" s="3"/>
      <c r="H132" s="3"/>
      <c r="J132" s="5"/>
      <c r="K132" s="53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2"/>
      <c r="B133" s="3"/>
      <c r="C133" s="3"/>
      <c r="D133" s="3"/>
      <c r="E133" s="3"/>
      <c r="F133" s="3"/>
      <c r="G133" s="3"/>
      <c r="H133" s="3"/>
      <c r="J133" s="5"/>
      <c r="K133" s="53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2"/>
      <c r="B134" s="3"/>
      <c r="C134" s="3"/>
      <c r="D134" s="3"/>
      <c r="E134" s="3"/>
      <c r="F134" s="3"/>
      <c r="G134" s="3"/>
      <c r="H134" s="3"/>
      <c r="J134" s="5"/>
      <c r="K134" s="53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2"/>
      <c r="B135" s="3"/>
      <c r="C135" s="3"/>
      <c r="D135" s="3"/>
      <c r="E135" s="3"/>
      <c r="F135" s="3"/>
      <c r="G135" s="3"/>
      <c r="H135" s="3"/>
      <c r="J135" s="5"/>
      <c r="K135" s="53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2"/>
      <c r="B136" s="3"/>
      <c r="C136" s="3"/>
      <c r="D136" s="3"/>
      <c r="E136" s="3"/>
      <c r="F136" s="3"/>
      <c r="G136" s="3"/>
      <c r="H136" s="3"/>
      <c r="J136" s="5"/>
      <c r="K136" s="53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2"/>
      <c r="B137" s="3"/>
      <c r="C137" s="3"/>
      <c r="D137" s="3"/>
      <c r="E137" s="3"/>
      <c r="F137" s="3"/>
      <c r="G137" s="3"/>
      <c r="H137" s="3"/>
      <c r="J137" s="5"/>
      <c r="K137" s="53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2"/>
      <c r="B138" s="3"/>
      <c r="C138" s="3"/>
      <c r="D138" s="3"/>
      <c r="E138" s="3"/>
      <c r="F138" s="3"/>
      <c r="G138" s="3"/>
      <c r="H138" s="3"/>
      <c r="J138" s="5"/>
      <c r="K138" s="53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2"/>
      <c r="B139" s="3"/>
      <c r="C139" s="3"/>
      <c r="D139" s="3"/>
      <c r="E139" s="3"/>
      <c r="F139" s="3"/>
      <c r="G139" s="3"/>
      <c r="H139" s="3"/>
      <c r="J139" s="5"/>
      <c r="K139" s="53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2"/>
      <c r="B140" s="3"/>
      <c r="C140" s="3"/>
      <c r="D140" s="3"/>
      <c r="E140" s="3"/>
      <c r="F140" s="3"/>
      <c r="G140" s="3"/>
      <c r="H140" s="3"/>
      <c r="J140" s="5"/>
      <c r="K140" s="53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2"/>
      <c r="B141" s="3"/>
      <c r="C141" s="3"/>
      <c r="D141" s="3"/>
      <c r="E141" s="3"/>
      <c r="F141" s="3"/>
      <c r="G141" s="3"/>
      <c r="H141" s="3"/>
      <c r="J141" s="5"/>
      <c r="K141" s="53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2"/>
      <c r="B142" s="3"/>
      <c r="C142" s="3"/>
      <c r="D142" s="3"/>
      <c r="E142" s="3"/>
      <c r="F142" s="3"/>
      <c r="G142" s="3"/>
      <c r="H142" s="3"/>
      <c r="J142" s="5"/>
      <c r="K142" s="53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2"/>
      <c r="B143" s="3"/>
      <c r="C143" s="3"/>
      <c r="D143" s="3"/>
      <c r="E143" s="3"/>
      <c r="F143" s="3"/>
      <c r="G143" s="3"/>
      <c r="H143" s="3"/>
      <c r="J143" s="5"/>
      <c r="K143" s="53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2"/>
      <c r="B144" s="3"/>
      <c r="C144" s="3"/>
      <c r="D144" s="3"/>
      <c r="E144" s="3"/>
      <c r="F144" s="3"/>
      <c r="G144" s="3"/>
      <c r="H144" s="3"/>
      <c r="J144" s="5"/>
      <c r="K144" s="53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2"/>
      <c r="B145" s="3"/>
      <c r="C145" s="3"/>
      <c r="D145" s="3"/>
      <c r="E145" s="3"/>
      <c r="F145" s="3"/>
      <c r="G145" s="3"/>
      <c r="H145" s="3"/>
      <c r="J145" s="5"/>
      <c r="K145" s="53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2"/>
      <c r="B146" s="3"/>
      <c r="C146" s="3"/>
      <c r="D146" s="3"/>
      <c r="E146" s="3"/>
      <c r="F146" s="3"/>
      <c r="G146" s="3"/>
      <c r="H146" s="3"/>
      <c r="J146" s="5"/>
      <c r="K146" s="53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2"/>
      <c r="B147" s="3"/>
      <c r="C147" s="3"/>
      <c r="D147" s="3"/>
      <c r="E147" s="3"/>
      <c r="F147" s="3"/>
      <c r="G147" s="3"/>
      <c r="H147" s="3"/>
      <c r="J147" s="5"/>
      <c r="K147" s="53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2"/>
      <c r="B148" s="3"/>
      <c r="C148" s="3"/>
      <c r="D148" s="3"/>
      <c r="E148" s="3"/>
      <c r="F148" s="3"/>
      <c r="G148" s="3"/>
      <c r="H148" s="3"/>
      <c r="J148" s="5"/>
      <c r="K148" s="53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2"/>
      <c r="B149" s="3"/>
      <c r="C149" s="3"/>
      <c r="D149" s="3"/>
      <c r="E149" s="3"/>
      <c r="F149" s="3"/>
      <c r="G149" s="3"/>
      <c r="H149" s="3"/>
      <c r="J149" s="5"/>
      <c r="K149" s="53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2"/>
      <c r="B150" s="3"/>
      <c r="C150" s="3"/>
      <c r="D150" s="3"/>
      <c r="E150" s="3"/>
      <c r="F150" s="3"/>
      <c r="G150" s="3"/>
      <c r="H150" s="3"/>
      <c r="J150" s="5"/>
      <c r="K150" s="53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2"/>
      <c r="B151" s="3"/>
      <c r="C151" s="3"/>
      <c r="D151" s="3"/>
      <c r="E151" s="3"/>
      <c r="F151" s="3"/>
      <c r="G151" s="3"/>
      <c r="H151" s="3"/>
      <c r="J151" s="5"/>
      <c r="K151" s="53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2"/>
      <c r="B152" s="3"/>
      <c r="C152" s="3"/>
      <c r="D152" s="3"/>
      <c r="E152" s="3"/>
      <c r="F152" s="3"/>
      <c r="G152" s="3"/>
      <c r="H152" s="3"/>
      <c r="J152" s="5"/>
      <c r="K152" s="53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2"/>
      <c r="B153" s="3"/>
      <c r="C153" s="3"/>
      <c r="D153" s="3"/>
      <c r="E153" s="3"/>
      <c r="F153" s="3"/>
      <c r="G153" s="3"/>
      <c r="H153" s="3"/>
      <c r="J153" s="5"/>
      <c r="K153" s="53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2"/>
      <c r="B154" s="3"/>
      <c r="C154" s="3"/>
      <c r="D154" s="3"/>
      <c r="E154" s="3"/>
      <c r="F154" s="3"/>
      <c r="G154" s="3"/>
      <c r="H154" s="3"/>
      <c r="J154" s="5"/>
      <c r="K154" s="53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2"/>
      <c r="B155" s="3"/>
      <c r="C155" s="3"/>
      <c r="D155" s="3"/>
      <c r="E155" s="3"/>
      <c r="F155" s="3"/>
      <c r="G155" s="3"/>
      <c r="H155" s="3"/>
      <c r="J155" s="5"/>
      <c r="K155" s="53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2"/>
      <c r="B156" s="3"/>
      <c r="C156" s="3"/>
      <c r="D156" s="3"/>
      <c r="E156" s="3"/>
      <c r="F156" s="3"/>
      <c r="G156" s="3"/>
      <c r="H156" s="3"/>
      <c r="J156" s="5"/>
      <c r="K156" s="53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2"/>
      <c r="B157" s="3"/>
      <c r="C157" s="3"/>
      <c r="D157" s="3"/>
      <c r="E157" s="3"/>
      <c r="F157" s="3"/>
      <c r="G157" s="3"/>
      <c r="H157" s="3"/>
      <c r="J157" s="5"/>
      <c r="K157" s="53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2"/>
      <c r="B158" s="3"/>
      <c r="C158" s="3"/>
      <c r="D158" s="3"/>
      <c r="E158" s="3"/>
      <c r="F158" s="3"/>
      <c r="G158" s="3"/>
      <c r="H158" s="3"/>
      <c r="J158" s="5"/>
      <c r="K158" s="53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2"/>
      <c r="B159" s="3"/>
      <c r="C159" s="3"/>
      <c r="D159" s="3"/>
      <c r="E159" s="3"/>
      <c r="F159" s="3"/>
      <c r="G159" s="3"/>
      <c r="H159" s="3"/>
      <c r="J159" s="5"/>
      <c r="K159" s="53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2"/>
      <c r="B160" s="3"/>
      <c r="C160" s="3"/>
      <c r="D160" s="3"/>
      <c r="E160" s="3"/>
      <c r="F160" s="3"/>
      <c r="G160" s="3"/>
      <c r="H160" s="3"/>
      <c r="J160" s="5"/>
      <c r="K160" s="53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2"/>
      <c r="B161" s="3"/>
      <c r="C161" s="3"/>
      <c r="D161" s="3"/>
      <c r="E161" s="3"/>
      <c r="F161" s="3"/>
      <c r="G161" s="3"/>
      <c r="H161" s="3"/>
      <c r="J161" s="5"/>
      <c r="K161" s="53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2"/>
      <c r="B162" s="3"/>
      <c r="C162" s="3"/>
      <c r="D162" s="3"/>
      <c r="E162" s="3"/>
      <c r="F162" s="3"/>
      <c r="G162" s="3"/>
      <c r="H162" s="3"/>
      <c r="J162" s="5"/>
      <c r="K162" s="53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2"/>
      <c r="B163" s="3"/>
      <c r="C163" s="3"/>
      <c r="D163" s="3"/>
      <c r="E163" s="3"/>
      <c r="F163" s="3"/>
      <c r="G163" s="3"/>
      <c r="H163" s="3"/>
      <c r="J163" s="5"/>
      <c r="K163" s="53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2"/>
      <c r="B164" s="3"/>
      <c r="C164" s="3"/>
      <c r="D164" s="3"/>
      <c r="E164" s="3"/>
      <c r="F164" s="3"/>
      <c r="G164" s="3"/>
      <c r="H164" s="3"/>
      <c r="J164" s="5"/>
      <c r="K164" s="53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2"/>
      <c r="B165" s="3"/>
      <c r="C165" s="3"/>
      <c r="D165" s="3"/>
      <c r="E165" s="3"/>
      <c r="F165" s="3"/>
      <c r="G165" s="3"/>
      <c r="H165" s="3"/>
      <c r="J165" s="5"/>
      <c r="K165" s="53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2"/>
      <c r="B166" s="3"/>
      <c r="C166" s="3"/>
      <c r="D166" s="3"/>
      <c r="E166" s="3"/>
      <c r="F166" s="3"/>
      <c r="G166" s="3"/>
      <c r="H166" s="3"/>
      <c r="J166" s="5"/>
      <c r="K166" s="53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2"/>
      <c r="B167" s="3"/>
      <c r="C167" s="3"/>
      <c r="D167" s="3"/>
      <c r="E167" s="3"/>
      <c r="F167" s="3"/>
      <c r="G167" s="3"/>
      <c r="H167" s="3"/>
      <c r="J167" s="5"/>
      <c r="K167" s="53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2"/>
      <c r="B168" s="3"/>
      <c r="C168" s="3"/>
      <c r="D168" s="3"/>
      <c r="E168" s="3"/>
      <c r="F168" s="3"/>
      <c r="G168" s="3"/>
      <c r="H168" s="3"/>
      <c r="J168" s="5"/>
      <c r="K168" s="53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2"/>
      <c r="B169" s="3"/>
      <c r="C169" s="3"/>
      <c r="D169" s="3"/>
      <c r="E169" s="3"/>
      <c r="F169" s="3"/>
      <c r="G169" s="3"/>
      <c r="H169" s="3"/>
      <c r="J169" s="5"/>
      <c r="K169" s="53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2"/>
      <c r="B170" s="3"/>
      <c r="C170" s="3"/>
      <c r="D170" s="3"/>
      <c r="E170" s="3"/>
      <c r="F170" s="3"/>
      <c r="G170" s="3"/>
      <c r="H170" s="3"/>
      <c r="J170" s="5"/>
      <c r="K170" s="53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2"/>
      <c r="B171" s="3"/>
      <c r="C171" s="3"/>
      <c r="D171" s="3"/>
      <c r="E171" s="3"/>
      <c r="F171" s="3"/>
      <c r="G171" s="3"/>
      <c r="H171" s="3"/>
      <c r="J171" s="5"/>
      <c r="K171" s="53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2"/>
      <c r="B172" s="3"/>
      <c r="C172" s="3"/>
      <c r="D172" s="3"/>
      <c r="E172" s="3"/>
      <c r="F172" s="3"/>
      <c r="G172" s="3"/>
      <c r="H172" s="3"/>
      <c r="J172" s="5"/>
      <c r="K172" s="53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2"/>
      <c r="B173" s="3"/>
      <c r="C173" s="3"/>
      <c r="D173" s="3"/>
      <c r="E173" s="3"/>
      <c r="F173" s="3"/>
      <c r="G173" s="3"/>
      <c r="H173" s="3"/>
      <c r="J173" s="5"/>
      <c r="K173" s="53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2"/>
      <c r="B174" s="3"/>
      <c r="C174" s="3"/>
      <c r="D174" s="3"/>
      <c r="E174" s="3"/>
      <c r="F174" s="3"/>
      <c r="G174" s="3"/>
      <c r="H174" s="3"/>
      <c r="J174" s="5"/>
      <c r="K174" s="53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2"/>
      <c r="B175" s="3"/>
      <c r="C175" s="3"/>
      <c r="D175" s="3"/>
      <c r="E175" s="3"/>
      <c r="F175" s="3"/>
      <c r="G175" s="3"/>
      <c r="H175" s="3"/>
      <c r="J175" s="5"/>
      <c r="K175" s="53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2"/>
      <c r="B176" s="3"/>
      <c r="C176" s="3"/>
      <c r="D176" s="3"/>
      <c r="E176" s="3"/>
      <c r="F176" s="3"/>
      <c r="G176" s="3"/>
      <c r="H176" s="3"/>
      <c r="J176" s="5"/>
      <c r="K176" s="53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2"/>
      <c r="B177" s="3"/>
      <c r="C177" s="3"/>
      <c r="D177" s="3"/>
      <c r="E177" s="3"/>
      <c r="F177" s="3"/>
      <c r="G177" s="3"/>
      <c r="H177" s="3"/>
      <c r="J177" s="5"/>
      <c r="K177" s="53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2"/>
      <c r="B178" s="3"/>
      <c r="C178" s="3"/>
      <c r="D178" s="3"/>
      <c r="E178" s="3"/>
      <c r="F178" s="3"/>
      <c r="G178" s="3"/>
      <c r="H178" s="3"/>
      <c r="J178" s="5"/>
      <c r="K178" s="53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2"/>
      <c r="B179" s="3"/>
      <c r="C179" s="3"/>
      <c r="D179" s="3"/>
      <c r="E179" s="3"/>
      <c r="F179" s="3"/>
      <c r="G179" s="3"/>
      <c r="H179" s="3"/>
      <c r="J179" s="5"/>
      <c r="K179" s="53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2"/>
      <c r="B180" s="3"/>
      <c r="C180" s="3"/>
      <c r="D180" s="3"/>
      <c r="E180" s="3"/>
      <c r="F180" s="3"/>
      <c r="G180" s="3"/>
      <c r="H180" s="3"/>
      <c r="J180" s="5"/>
      <c r="K180" s="53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2"/>
      <c r="B181" s="3"/>
      <c r="C181" s="3"/>
      <c r="D181" s="3"/>
      <c r="E181" s="3"/>
      <c r="F181" s="3"/>
      <c r="G181" s="3"/>
      <c r="H181" s="3"/>
      <c r="J181" s="5"/>
      <c r="K181" s="53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2"/>
      <c r="B182" s="3"/>
      <c r="C182" s="3"/>
      <c r="D182" s="3"/>
      <c r="E182" s="3"/>
      <c r="F182" s="3"/>
      <c r="G182" s="3"/>
      <c r="H182" s="3"/>
      <c r="J182" s="5"/>
      <c r="K182" s="53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2"/>
      <c r="B183" s="3"/>
      <c r="C183" s="3"/>
      <c r="D183" s="3"/>
      <c r="E183" s="3"/>
      <c r="F183" s="3"/>
      <c r="G183" s="3"/>
      <c r="H183" s="3"/>
      <c r="J183" s="5"/>
      <c r="K183" s="53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2"/>
      <c r="B184" s="3"/>
      <c r="C184" s="3"/>
      <c r="D184" s="3"/>
      <c r="E184" s="3"/>
      <c r="F184" s="3"/>
      <c r="G184" s="3"/>
      <c r="H184" s="3"/>
      <c r="J184" s="5"/>
      <c r="K184" s="53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2"/>
      <c r="B185" s="3"/>
      <c r="C185" s="3"/>
      <c r="D185" s="3"/>
      <c r="E185" s="3"/>
      <c r="F185" s="3"/>
      <c r="G185" s="3"/>
      <c r="H185" s="3"/>
      <c r="J185" s="5"/>
      <c r="K185" s="53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2"/>
      <c r="B186" s="3"/>
      <c r="C186" s="3"/>
      <c r="D186" s="3"/>
      <c r="E186" s="3"/>
      <c r="F186" s="3"/>
      <c r="G186" s="3"/>
      <c r="H186" s="3"/>
      <c r="J186" s="5"/>
      <c r="K186" s="53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2"/>
      <c r="B187" s="3"/>
      <c r="C187" s="3"/>
      <c r="D187" s="3"/>
      <c r="E187" s="3"/>
      <c r="F187" s="3"/>
      <c r="G187" s="3"/>
      <c r="H187" s="3"/>
      <c r="J187" s="5"/>
      <c r="K187" s="53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2"/>
      <c r="B188" s="3"/>
      <c r="C188" s="3"/>
      <c r="D188" s="3"/>
      <c r="E188" s="3"/>
      <c r="F188" s="3"/>
      <c r="G188" s="3"/>
      <c r="H188" s="3"/>
      <c r="J188" s="5"/>
      <c r="K188" s="53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2"/>
      <c r="B189" s="3"/>
      <c r="C189" s="3"/>
      <c r="D189" s="3"/>
      <c r="E189" s="3"/>
      <c r="F189" s="3"/>
      <c r="G189" s="3"/>
      <c r="H189" s="3"/>
      <c r="J189" s="5"/>
      <c r="K189" s="53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2"/>
      <c r="B190" s="3"/>
      <c r="C190" s="3"/>
      <c r="D190" s="3"/>
      <c r="E190" s="3"/>
      <c r="F190" s="3"/>
      <c r="G190" s="3"/>
      <c r="H190" s="3"/>
      <c r="J190" s="5"/>
      <c r="K190" s="53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2"/>
      <c r="B191" s="3"/>
      <c r="C191" s="3"/>
      <c r="D191" s="3"/>
      <c r="E191" s="3"/>
      <c r="F191" s="3"/>
      <c r="G191" s="3"/>
      <c r="H191" s="3"/>
      <c r="J191" s="5"/>
      <c r="K191" s="53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2"/>
      <c r="B192" s="3"/>
      <c r="C192" s="3"/>
      <c r="D192" s="3"/>
      <c r="E192" s="3"/>
      <c r="F192" s="3"/>
      <c r="G192" s="3"/>
      <c r="H192" s="3"/>
      <c r="J192" s="5"/>
      <c r="K192" s="53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2"/>
      <c r="B193" s="3"/>
      <c r="C193" s="3"/>
      <c r="D193" s="3"/>
      <c r="E193" s="3"/>
      <c r="F193" s="3"/>
      <c r="G193" s="3"/>
      <c r="H193" s="3"/>
      <c r="J193" s="5"/>
      <c r="K193" s="53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2"/>
      <c r="B194" s="3"/>
      <c r="C194" s="3"/>
      <c r="D194" s="3"/>
      <c r="E194" s="3"/>
      <c r="F194" s="3"/>
      <c r="G194" s="3"/>
      <c r="H194" s="3"/>
      <c r="J194" s="5"/>
      <c r="K194" s="53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2"/>
      <c r="B195" s="3"/>
      <c r="C195" s="3"/>
      <c r="D195" s="3"/>
      <c r="E195" s="3"/>
      <c r="F195" s="3"/>
      <c r="G195" s="3"/>
      <c r="H195" s="3"/>
      <c r="J195" s="5"/>
      <c r="K195" s="53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2"/>
      <c r="B196" s="3"/>
      <c r="C196" s="3"/>
      <c r="D196" s="3"/>
      <c r="E196" s="3"/>
      <c r="F196" s="3"/>
      <c r="G196" s="3"/>
      <c r="H196" s="3"/>
      <c r="J196" s="5"/>
      <c r="K196" s="53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2"/>
      <c r="B197" s="3"/>
      <c r="C197" s="3"/>
      <c r="D197" s="3"/>
      <c r="E197" s="3"/>
      <c r="F197" s="3"/>
      <c r="G197" s="3"/>
      <c r="H197" s="3"/>
      <c r="J197" s="5"/>
      <c r="K197" s="53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2"/>
      <c r="B198" s="3"/>
      <c r="C198" s="3"/>
      <c r="D198" s="3"/>
      <c r="E198" s="3"/>
      <c r="F198" s="3"/>
      <c r="G198" s="3"/>
      <c r="H198" s="3"/>
      <c r="J198" s="5"/>
      <c r="K198" s="53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2"/>
      <c r="B199" s="3"/>
      <c r="C199" s="3"/>
      <c r="D199" s="3"/>
      <c r="E199" s="3"/>
      <c r="F199" s="3"/>
      <c r="G199" s="3"/>
      <c r="H199" s="3"/>
      <c r="J199" s="5"/>
      <c r="K199" s="53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2"/>
      <c r="B200" s="3"/>
      <c r="C200" s="3"/>
      <c r="D200" s="3"/>
      <c r="E200" s="3"/>
      <c r="F200" s="3"/>
      <c r="G200" s="3"/>
      <c r="H200" s="3"/>
      <c r="J200" s="5"/>
      <c r="K200" s="53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2"/>
      <c r="B201" s="3"/>
      <c r="C201" s="3"/>
      <c r="D201" s="3"/>
      <c r="E201" s="3"/>
      <c r="F201" s="3"/>
      <c r="G201" s="3"/>
      <c r="H201" s="3"/>
      <c r="J201" s="5"/>
      <c r="K201" s="53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2"/>
      <c r="B202" s="3"/>
      <c r="C202" s="3"/>
      <c r="D202" s="3"/>
      <c r="E202" s="3"/>
      <c r="F202" s="3"/>
      <c r="G202" s="3"/>
      <c r="H202" s="3"/>
      <c r="J202" s="5"/>
      <c r="K202" s="53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2"/>
      <c r="B203" s="3"/>
      <c r="C203" s="3"/>
      <c r="D203" s="3"/>
      <c r="E203" s="3"/>
      <c r="F203" s="3"/>
      <c r="G203" s="3"/>
      <c r="H203" s="3"/>
      <c r="J203" s="5"/>
      <c r="K203" s="53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2"/>
      <c r="B204" s="3"/>
      <c r="C204" s="3"/>
      <c r="D204" s="3"/>
      <c r="E204" s="3"/>
      <c r="F204" s="3"/>
      <c r="G204" s="3"/>
      <c r="H204" s="3"/>
      <c r="J204" s="5"/>
      <c r="K204" s="53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2"/>
      <c r="B205" s="3"/>
      <c r="C205" s="3"/>
      <c r="D205" s="3"/>
      <c r="E205" s="3"/>
      <c r="F205" s="3"/>
      <c r="G205" s="3"/>
      <c r="H205" s="3"/>
      <c r="J205" s="5"/>
      <c r="K205" s="53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2"/>
      <c r="B206" s="3"/>
      <c r="C206" s="3"/>
      <c r="D206" s="3"/>
      <c r="E206" s="3"/>
      <c r="F206" s="3"/>
      <c r="G206" s="3"/>
      <c r="H206" s="3"/>
      <c r="J206" s="5"/>
      <c r="K206" s="53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2"/>
      <c r="B207" s="3"/>
      <c r="C207" s="3"/>
      <c r="D207" s="3"/>
      <c r="E207" s="3"/>
      <c r="F207" s="3"/>
      <c r="G207" s="3"/>
      <c r="H207" s="3"/>
      <c r="J207" s="5"/>
      <c r="K207" s="53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2"/>
      <c r="B208" s="3"/>
      <c r="C208" s="3"/>
      <c r="D208" s="3"/>
      <c r="E208" s="3"/>
      <c r="F208" s="3"/>
      <c r="G208" s="3"/>
      <c r="H208" s="3"/>
      <c r="J208" s="5"/>
      <c r="K208" s="53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2"/>
      <c r="B209" s="3"/>
      <c r="C209" s="3"/>
      <c r="D209" s="3"/>
      <c r="E209" s="3"/>
      <c r="F209" s="3"/>
      <c r="G209" s="3"/>
      <c r="H209" s="3"/>
      <c r="J209" s="5"/>
      <c r="K209" s="53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2"/>
      <c r="B210" s="3"/>
      <c r="C210" s="3"/>
      <c r="D210" s="3"/>
      <c r="E210" s="3"/>
      <c r="F210" s="3"/>
      <c r="G210" s="3"/>
      <c r="H210" s="3"/>
      <c r="J210" s="5"/>
      <c r="K210" s="53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2"/>
      <c r="B211" s="3"/>
      <c r="C211" s="3"/>
      <c r="D211" s="3"/>
      <c r="E211" s="3"/>
      <c r="F211" s="3"/>
      <c r="G211" s="3"/>
      <c r="H211" s="3"/>
      <c r="J211" s="5"/>
      <c r="K211" s="53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2"/>
      <c r="B212" s="3"/>
      <c r="C212" s="3"/>
      <c r="D212" s="3"/>
      <c r="E212" s="3"/>
      <c r="F212" s="3"/>
      <c r="G212" s="3"/>
      <c r="H212" s="3"/>
      <c r="J212" s="5"/>
      <c r="K212" s="53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2"/>
      <c r="B213" s="3"/>
      <c r="C213" s="3"/>
      <c r="D213" s="3"/>
      <c r="E213" s="3"/>
      <c r="F213" s="3"/>
      <c r="G213" s="3"/>
      <c r="H213" s="3"/>
      <c r="J213" s="5"/>
      <c r="K213" s="53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2"/>
      <c r="B214" s="3"/>
      <c r="C214" s="3"/>
      <c r="D214" s="3"/>
      <c r="E214" s="3"/>
      <c r="F214" s="3"/>
      <c r="G214" s="3"/>
      <c r="H214" s="3"/>
      <c r="J214" s="5"/>
      <c r="K214" s="53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2"/>
      <c r="B215" s="3"/>
      <c r="C215" s="3"/>
      <c r="D215" s="3"/>
      <c r="E215" s="3"/>
      <c r="F215" s="3"/>
      <c r="G215" s="3"/>
      <c r="H215" s="3"/>
      <c r="J215" s="5"/>
      <c r="K215" s="53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2"/>
      <c r="B216" s="3"/>
      <c r="C216" s="3"/>
      <c r="D216" s="3"/>
      <c r="E216" s="3"/>
      <c r="F216" s="3"/>
      <c r="G216" s="3"/>
      <c r="H216" s="3"/>
      <c r="J216" s="5"/>
      <c r="K216" s="53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2"/>
      <c r="B217" s="3"/>
      <c r="C217" s="3"/>
      <c r="D217" s="3"/>
      <c r="E217" s="3"/>
      <c r="F217" s="3"/>
      <c r="G217" s="3"/>
      <c r="H217" s="3"/>
      <c r="J217" s="5"/>
      <c r="K217" s="53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2"/>
      <c r="B218" s="3"/>
      <c r="C218" s="3"/>
      <c r="D218" s="3"/>
      <c r="E218" s="3"/>
      <c r="F218" s="3"/>
      <c r="G218" s="3"/>
      <c r="H218" s="3"/>
      <c r="J218" s="5"/>
      <c r="K218" s="53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2"/>
      <c r="B219" s="3"/>
      <c r="C219" s="3"/>
      <c r="D219" s="3"/>
      <c r="E219" s="3"/>
      <c r="F219" s="3"/>
      <c r="G219" s="3"/>
      <c r="H219" s="3"/>
      <c r="J219" s="5"/>
      <c r="K219" s="53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2"/>
      <c r="B220" s="3"/>
      <c r="C220" s="3"/>
      <c r="D220" s="3"/>
      <c r="E220" s="3"/>
      <c r="F220" s="3"/>
      <c r="G220" s="3"/>
      <c r="H220" s="3"/>
      <c r="J220" s="5"/>
      <c r="K220" s="53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2"/>
      <c r="B221" s="3"/>
      <c r="C221" s="3"/>
      <c r="D221" s="3"/>
      <c r="E221" s="3"/>
      <c r="F221" s="3"/>
      <c r="G221" s="3"/>
      <c r="H221" s="3"/>
      <c r="J221" s="5"/>
      <c r="K221" s="53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2"/>
      <c r="B222" s="3"/>
      <c r="C222" s="3"/>
      <c r="D222" s="3"/>
      <c r="E222" s="3"/>
      <c r="F222" s="3"/>
      <c r="G222" s="3"/>
      <c r="H222" s="3"/>
      <c r="J222" s="5"/>
      <c r="K222" s="53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2"/>
      <c r="B223" s="3"/>
      <c r="C223" s="3"/>
      <c r="D223" s="3"/>
      <c r="E223" s="3"/>
      <c r="F223" s="3"/>
      <c r="G223" s="3"/>
      <c r="H223" s="3"/>
      <c r="J223" s="5"/>
      <c r="K223" s="53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2"/>
      <c r="B224" s="3"/>
      <c r="C224" s="3"/>
      <c r="D224" s="3"/>
      <c r="E224" s="3"/>
      <c r="F224" s="3"/>
      <c r="G224" s="3"/>
      <c r="H224" s="3"/>
      <c r="J224" s="5"/>
      <c r="K224" s="53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2"/>
      <c r="B225" s="3"/>
      <c r="C225" s="3"/>
      <c r="D225" s="3"/>
      <c r="E225" s="3"/>
      <c r="F225" s="3"/>
      <c r="G225" s="3"/>
      <c r="H225" s="3"/>
      <c r="J225" s="5"/>
      <c r="K225" s="53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2"/>
      <c r="B226" s="3"/>
      <c r="C226" s="3"/>
      <c r="D226" s="3"/>
      <c r="E226" s="3"/>
      <c r="F226" s="3"/>
      <c r="G226" s="3"/>
      <c r="H226" s="3"/>
      <c r="J226" s="5"/>
      <c r="K226" s="53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2"/>
      <c r="B227" s="3"/>
      <c r="C227" s="3"/>
      <c r="D227" s="3"/>
      <c r="E227" s="3"/>
      <c r="F227" s="3"/>
      <c r="G227" s="3"/>
      <c r="H227" s="3"/>
      <c r="J227" s="5"/>
      <c r="K227" s="53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2"/>
      <c r="B228" s="3"/>
      <c r="C228" s="3"/>
      <c r="D228" s="3"/>
      <c r="E228" s="3"/>
      <c r="F228" s="3"/>
      <c r="G228" s="3"/>
      <c r="H228" s="3"/>
      <c r="J228" s="5"/>
      <c r="K228" s="53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2"/>
      <c r="B229" s="3"/>
      <c r="C229" s="3"/>
      <c r="D229" s="3"/>
      <c r="E229" s="3"/>
      <c r="F229" s="3"/>
      <c r="G229" s="3"/>
      <c r="H229" s="3"/>
      <c r="J229" s="5"/>
      <c r="K229" s="53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2"/>
      <c r="B230" s="3"/>
      <c r="C230" s="3"/>
      <c r="D230" s="3"/>
      <c r="E230" s="3"/>
      <c r="F230" s="3"/>
      <c r="G230" s="3"/>
      <c r="H230" s="3"/>
      <c r="J230" s="5"/>
      <c r="K230" s="53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2"/>
      <c r="B231" s="3"/>
      <c r="C231" s="3"/>
      <c r="D231" s="3"/>
      <c r="E231" s="3"/>
      <c r="F231" s="3"/>
      <c r="G231" s="3"/>
      <c r="H231" s="3"/>
      <c r="J231" s="5"/>
      <c r="K231" s="53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2"/>
      <c r="B232" s="3"/>
      <c r="C232" s="3"/>
      <c r="D232" s="3"/>
      <c r="E232" s="3"/>
      <c r="F232" s="3"/>
      <c r="G232" s="3"/>
      <c r="H232" s="3"/>
      <c r="J232" s="5"/>
      <c r="K232" s="53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2"/>
      <c r="B233" s="3"/>
      <c r="C233" s="3"/>
      <c r="D233" s="3"/>
      <c r="E233" s="3"/>
      <c r="F233" s="3"/>
      <c r="G233" s="3"/>
      <c r="H233" s="3"/>
      <c r="J233" s="5"/>
      <c r="K233" s="53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2"/>
      <c r="B234" s="3"/>
      <c r="C234" s="3"/>
      <c r="D234" s="3"/>
      <c r="E234" s="3"/>
      <c r="F234" s="3"/>
      <c r="G234" s="3"/>
      <c r="H234" s="3"/>
      <c r="J234" s="5"/>
      <c r="K234" s="53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2"/>
      <c r="B235" s="3"/>
      <c r="C235" s="3"/>
      <c r="D235" s="3"/>
      <c r="E235" s="3"/>
      <c r="F235" s="3"/>
      <c r="G235" s="3"/>
      <c r="H235" s="3"/>
      <c r="J235" s="5"/>
      <c r="K235" s="53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2"/>
      <c r="B236" s="3"/>
      <c r="C236" s="3"/>
      <c r="D236" s="3"/>
      <c r="E236" s="3"/>
      <c r="F236" s="3"/>
      <c r="G236" s="3"/>
      <c r="H236" s="3"/>
      <c r="J236" s="5"/>
      <c r="K236" s="53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2"/>
      <c r="B237" s="3"/>
      <c r="C237" s="3"/>
      <c r="D237" s="3"/>
      <c r="E237" s="3"/>
      <c r="F237" s="3"/>
      <c r="G237" s="3"/>
      <c r="H237" s="3"/>
      <c r="J237" s="5"/>
      <c r="K237" s="53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2"/>
      <c r="B238" s="3"/>
      <c r="C238" s="3"/>
      <c r="D238" s="3"/>
      <c r="E238" s="3"/>
      <c r="F238" s="3"/>
      <c r="G238" s="3"/>
      <c r="H238" s="3"/>
      <c r="J238" s="5"/>
      <c r="K238" s="53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2"/>
      <c r="B239" s="3"/>
      <c r="C239" s="3"/>
      <c r="D239" s="3"/>
      <c r="E239" s="3"/>
      <c r="F239" s="3"/>
      <c r="G239" s="3"/>
      <c r="H239" s="3"/>
      <c r="J239" s="5"/>
      <c r="K239" s="53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2"/>
      <c r="B240" s="3"/>
      <c r="C240" s="3"/>
      <c r="D240" s="3"/>
      <c r="E240" s="3"/>
      <c r="F240" s="3"/>
      <c r="G240" s="3"/>
      <c r="H240" s="3"/>
      <c r="J240" s="5"/>
      <c r="K240" s="53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2"/>
      <c r="B241" s="3"/>
      <c r="C241" s="3"/>
      <c r="D241" s="3"/>
      <c r="E241" s="3"/>
      <c r="F241" s="3"/>
      <c r="G241" s="3"/>
      <c r="H241" s="3"/>
      <c r="J241" s="5"/>
      <c r="K241" s="53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2"/>
      <c r="B242" s="3"/>
      <c r="C242" s="3"/>
      <c r="D242" s="3"/>
      <c r="E242" s="3"/>
      <c r="F242" s="3"/>
      <c r="G242" s="3"/>
      <c r="H242" s="3"/>
      <c r="J242" s="5"/>
      <c r="K242" s="53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2"/>
      <c r="B243" s="3"/>
      <c r="C243" s="3"/>
      <c r="D243" s="3"/>
      <c r="E243" s="3"/>
      <c r="F243" s="3"/>
      <c r="G243" s="3"/>
      <c r="H243" s="3"/>
      <c r="J243" s="5"/>
      <c r="K243" s="53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2"/>
      <c r="B244" s="3"/>
      <c r="C244" s="3"/>
      <c r="D244" s="3"/>
      <c r="E244" s="3"/>
      <c r="F244" s="3"/>
      <c r="G244" s="3"/>
      <c r="H244" s="3"/>
      <c r="J244" s="5"/>
      <c r="K244" s="53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2"/>
      <c r="B245" s="3"/>
      <c r="C245" s="3"/>
      <c r="D245" s="3"/>
      <c r="E245" s="3"/>
      <c r="F245" s="3"/>
      <c r="G245" s="3"/>
      <c r="H245" s="3"/>
      <c r="J245" s="5"/>
      <c r="K245" s="53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2"/>
      <c r="B246" s="3"/>
      <c r="C246" s="3"/>
      <c r="D246" s="3"/>
      <c r="E246" s="3"/>
      <c r="F246" s="3"/>
      <c r="G246" s="3"/>
      <c r="H246" s="3"/>
      <c r="J246" s="5"/>
      <c r="K246" s="53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2"/>
      <c r="B247" s="3"/>
      <c r="C247" s="3"/>
      <c r="D247" s="3"/>
      <c r="E247" s="3"/>
      <c r="F247" s="3"/>
      <c r="G247" s="3"/>
      <c r="H247" s="3"/>
      <c r="J247" s="5"/>
      <c r="K247" s="53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2"/>
      <c r="B248" s="3"/>
      <c r="C248" s="3"/>
      <c r="D248" s="3"/>
      <c r="E248" s="3"/>
      <c r="F248" s="3"/>
      <c r="G248" s="3"/>
      <c r="H248" s="3"/>
      <c r="J248" s="5"/>
      <c r="K248" s="53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2"/>
      <c r="B249" s="3"/>
      <c r="C249" s="3"/>
      <c r="D249" s="3"/>
      <c r="E249" s="3"/>
      <c r="F249" s="3"/>
      <c r="G249" s="3"/>
      <c r="H249" s="3"/>
      <c r="J249" s="5"/>
      <c r="K249" s="53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2"/>
      <c r="B250" s="3"/>
      <c r="C250" s="3"/>
      <c r="D250" s="3"/>
      <c r="E250" s="3"/>
      <c r="F250" s="3"/>
      <c r="G250" s="3"/>
      <c r="H250" s="3"/>
      <c r="J250" s="5"/>
      <c r="K250" s="53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2"/>
      <c r="B251" s="3"/>
      <c r="C251" s="3"/>
      <c r="D251" s="3"/>
      <c r="E251" s="3"/>
      <c r="F251" s="3"/>
      <c r="G251" s="3"/>
      <c r="H251" s="3"/>
      <c r="J251" s="5"/>
      <c r="K251" s="53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2"/>
      <c r="B252" s="3"/>
      <c r="C252" s="3"/>
      <c r="D252" s="3"/>
      <c r="E252" s="3"/>
      <c r="F252" s="3"/>
      <c r="G252" s="3"/>
      <c r="H252" s="3"/>
      <c r="J252" s="5"/>
      <c r="K252" s="53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2"/>
      <c r="B253" s="3"/>
      <c r="C253" s="3"/>
      <c r="D253" s="3"/>
      <c r="E253" s="3"/>
      <c r="F253" s="3"/>
      <c r="G253" s="3"/>
      <c r="H253" s="3"/>
      <c r="J253" s="5"/>
      <c r="K253" s="53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2"/>
      <c r="B254" s="3"/>
      <c r="C254" s="3"/>
      <c r="D254" s="3"/>
      <c r="E254" s="3"/>
      <c r="F254" s="3"/>
      <c r="G254" s="3"/>
      <c r="H254" s="3"/>
      <c r="J254" s="5"/>
      <c r="K254" s="53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2"/>
      <c r="B255" s="3"/>
      <c r="C255" s="3"/>
      <c r="D255" s="3"/>
      <c r="E255" s="3"/>
      <c r="F255" s="3"/>
      <c r="G255" s="3"/>
      <c r="H255" s="3"/>
      <c r="J255" s="5"/>
      <c r="K255" s="53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2"/>
      <c r="B256" s="3"/>
      <c r="C256" s="3"/>
      <c r="D256" s="3"/>
      <c r="E256" s="3"/>
      <c r="F256" s="3"/>
      <c r="G256" s="3"/>
      <c r="H256" s="3"/>
      <c r="J256" s="5"/>
      <c r="K256" s="53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2"/>
      <c r="B257" s="3"/>
      <c r="C257" s="3"/>
      <c r="D257" s="3"/>
      <c r="E257" s="3"/>
      <c r="F257" s="3"/>
      <c r="G257" s="3"/>
      <c r="H257" s="3"/>
      <c r="J257" s="5"/>
      <c r="K257" s="53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2"/>
      <c r="B258" s="3"/>
      <c r="C258" s="3"/>
      <c r="D258" s="3"/>
      <c r="E258" s="3"/>
      <c r="F258" s="3"/>
      <c r="G258" s="3"/>
      <c r="H258" s="3"/>
      <c r="J258" s="5"/>
      <c r="K258" s="53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2"/>
      <c r="B259" s="3"/>
      <c r="C259" s="3"/>
      <c r="D259" s="3"/>
      <c r="E259" s="3"/>
      <c r="F259" s="3"/>
      <c r="G259" s="3"/>
      <c r="H259" s="3"/>
      <c r="J259" s="5"/>
      <c r="K259" s="53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2"/>
      <c r="B260" s="3"/>
      <c r="C260" s="3"/>
      <c r="D260" s="3"/>
      <c r="E260" s="3"/>
      <c r="F260" s="3"/>
      <c r="G260" s="3"/>
      <c r="H260" s="3"/>
      <c r="J260" s="5"/>
      <c r="K260" s="53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2"/>
      <c r="B261" s="3"/>
      <c r="C261" s="3"/>
      <c r="D261" s="3"/>
      <c r="E261" s="3"/>
      <c r="F261" s="3"/>
      <c r="G261" s="3"/>
      <c r="H261" s="3"/>
      <c r="J261" s="5"/>
      <c r="K261" s="53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2"/>
      <c r="B262" s="3"/>
      <c r="C262" s="3"/>
      <c r="D262" s="3"/>
      <c r="E262" s="3"/>
      <c r="F262" s="3"/>
      <c r="G262" s="3"/>
      <c r="H262" s="3"/>
      <c r="J262" s="5"/>
      <c r="K262" s="53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2"/>
      <c r="B263" s="3"/>
      <c r="C263" s="3"/>
      <c r="D263" s="3"/>
      <c r="E263" s="3"/>
      <c r="F263" s="3"/>
      <c r="G263" s="3"/>
      <c r="H263" s="3"/>
      <c r="J263" s="5"/>
      <c r="K263" s="53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2"/>
      <c r="B264" s="3"/>
      <c r="C264" s="3"/>
      <c r="D264" s="3"/>
      <c r="E264" s="3"/>
      <c r="F264" s="3"/>
      <c r="G264" s="3"/>
      <c r="H264" s="3"/>
      <c r="J264" s="5"/>
      <c r="K264" s="53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2"/>
      <c r="B265" s="3"/>
      <c r="C265" s="3"/>
      <c r="D265" s="3"/>
      <c r="E265" s="3"/>
      <c r="F265" s="3"/>
      <c r="G265" s="3"/>
      <c r="H265" s="3"/>
      <c r="J265" s="5"/>
      <c r="K265" s="53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2"/>
      <c r="B266" s="3"/>
      <c r="C266" s="3"/>
      <c r="D266" s="3"/>
      <c r="E266" s="3"/>
      <c r="F266" s="3"/>
      <c r="G266" s="3"/>
      <c r="H266" s="3"/>
      <c r="J266" s="5"/>
      <c r="K266" s="53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2"/>
      <c r="B267" s="3"/>
      <c r="C267" s="3"/>
      <c r="D267" s="3"/>
      <c r="E267" s="3"/>
      <c r="F267" s="3"/>
      <c r="G267" s="3"/>
      <c r="H267" s="3"/>
      <c r="J267" s="5"/>
      <c r="K267" s="53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2"/>
      <c r="B268" s="3"/>
      <c r="C268" s="3"/>
      <c r="D268" s="3"/>
      <c r="E268" s="3"/>
      <c r="F268" s="3"/>
      <c r="G268" s="3"/>
      <c r="H268" s="3"/>
      <c r="J268" s="5"/>
      <c r="K268" s="53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2"/>
      <c r="B269" s="3"/>
      <c r="C269" s="3"/>
      <c r="D269" s="3"/>
      <c r="E269" s="3"/>
      <c r="F269" s="3"/>
      <c r="G269" s="3"/>
      <c r="H269" s="3"/>
      <c r="J269" s="5"/>
      <c r="K269" s="53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2"/>
      <c r="B270" s="3"/>
      <c r="C270" s="3"/>
      <c r="D270" s="3"/>
      <c r="E270" s="3"/>
      <c r="F270" s="3"/>
      <c r="G270" s="3"/>
      <c r="H270" s="3"/>
      <c r="J270" s="5"/>
      <c r="K270" s="53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2"/>
      <c r="B271" s="3"/>
      <c r="C271" s="3"/>
      <c r="D271" s="3"/>
      <c r="E271" s="3"/>
      <c r="F271" s="3"/>
      <c r="G271" s="3"/>
      <c r="H271" s="3"/>
      <c r="J271" s="5"/>
      <c r="K271" s="53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2"/>
      <c r="B272" s="3"/>
      <c r="C272" s="3"/>
      <c r="D272" s="3"/>
      <c r="E272" s="3"/>
      <c r="F272" s="3"/>
      <c r="G272" s="3"/>
      <c r="H272" s="3"/>
      <c r="J272" s="5"/>
      <c r="K272" s="53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2"/>
      <c r="B273" s="3"/>
      <c r="C273" s="3"/>
      <c r="D273" s="3"/>
      <c r="E273" s="3"/>
      <c r="F273" s="3"/>
      <c r="G273" s="3"/>
      <c r="H273" s="3"/>
      <c r="J273" s="5"/>
      <c r="K273" s="53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2"/>
      <c r="B274" s="3"/>
      <c r="C274" s="3"/>
      <c r="D274" s="3"/>
      <c r="E274" s="3"/>
      <c r="F274" s="3"/>
      <c r="G274" s="3"/>
      <c r="H274" s="3"/>
      <c r="J274" s="5"/>
      <c r="K274" s="53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2"/>
      <c r="B275" s="3"/>
      <c r="C275" s="3"/>
      <c r="D275" s="3"/>
      <c r="E275" s="3"/>
      <c r="F275" s="3"/>
      <c r="G275" s="3"/>
      <c r="H275" s="3"/>
      <c r="J275" s="5"/>
      <c r="K275" s="53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2"/>
      <c r="B276" s="3"/>
      <c r="C276" s="3"/>
      <c r="D276" s="3"/>
      <c r="E276" s="3"/>
      <c r="F276" s="3"/>
      <c r="G276" s="3"/>
      <c r="H276" s="3"/>
      <c r="J276" s="5"/>
      <c r="K276" s="53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2"/>
      <c r="B277" s="3"/>
      <c r="C277" s="3"/>
      <c r="D277" s="3"/>
      <c r="E277" s="3"/>
      <c r="F277" s="3"/>
      <c r="G277" s="3"/>
      <c r="H277" s="3"/>
      <c r="J277" s="5"/>
      <c r="K277" s="53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2"/>
      <c r="B278" s="3"/>
      <c r="C278" s="3"/>
      <c r="D278" s="3"/>
      <c r="E278" s="3"/>
      <c r="F278" s="3"/>
      <c r="G278" s="3"/>
      <c r="H278" s="3"/>
      <c r="J278" s="5"/>
      <c r="K278" s="53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2"/>
      <c r="B279" s="3"/>
      <c r="C279" s="3"/>
      <c r="D279" s="3"/>
      <c r="E279" s="3"/>
      <c r="F279" s="3"/>
      <c r="G279" s="3"/>
      <c r="H279" s="3"/>
      <c r="J279" s="5"/>
      <c r="K279" s="53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2"/>
      <c r="B280" s="3"/>
      <c r="C280" s="3"/>
      <c r="D280" s="3"/>
      <c r="E280" s="3"/>
      <c r="F280" s="3"/>
      <c r="G280" s="3"/>
      <c r="H280" s="3"/>
      <c r="J280" s="5"/>
      <c r="K280" s="53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2"/>
      <c r="B281" s="3"/>
      <c r="C281" s="3"/>
      <c r="D281" s="3"/>
      <c r="E281" s="3"/>
      <c r="F281" s="3"/>
      <c r="G281" s="3"/>
      <c r="H281" s="3"/>
      <c r="J281" s="5"/>
      <c r="K281" s="53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2"/>
      <c r="B282" s="3"/>
      <c r="C282" s="3"/>
      <c r="D282" s="3"/>
      <c r="E282" s="3"/>
      <c r="F282" s="3"/>
      <c r="G282" s="3"/>
      <c r="H282" s="3"/>
      <c r="J282" s="5"/>
      <c r="K282" s="53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2"/>
      <c r="B283" s="3"/>
      <c r="C283" s="3"/>
      <c r="D283" s="3"/>
      <c r="E283" s="3"/>
      <c r="F283" s="3"/>
      <c r="G283" s="3"/>
      <c r="H283" s="3"/>
      <c r="J283" s="5"/>
      <c r="K283" s="53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2"/>
      <c r="B284" s="3"/>
      <c r="C284" s="3"/>
      <c r="D284" s="3"/>
      <c r="E284" s="3"/>
      <c r="F284" s="3"/>
      <c r="G284" s="3"/>
      <c r="H284" s="3"/>
      <c r="J284" s="5"/>
      <c r="K284" s="53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2"/>
      <c r="B285" s="3"/>
      <c r="C285" s="3"/>
      <c r="D285" s="3"/>
      <c r="E285" s="3"/>
      <c r="F285" s="3"/>
      <c r="G285" s="3"/>
      <c r="H285" s="3"/>
      <c r="J285" s="5"/>
      <c r="K285" s="53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2"/>
      <c r="B286" s="3"/>
      <c r="C286" s="3"/>
      <c r="D286" s="3"/>
      <c r="E286" s="3"/>
      <c r="F286" s="3"/>
      <c r="G286" s="3"/>
      <c r="H286" s="3"/>
      <c r="J286" s="5"/>
      <c r="K286" s="53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2"/>
      <c r="B287" s="3"/>
      <c r="C287" s="3"/>
      <c r="D287" s="3"/>
      <c r="E287" s="3"/>
      <c r="F287" s="3"/>
      <c r="G287" s="3"/>
      <c r="H287" s="3"/>
      <c r="J287" s="5"/>
      <c r="K287" s="53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2"/>
      <c r="B288" s="3"/>
      <c r="C288" s="3"/>
      <c r="D288" s="3"/>
      <c r="E288" s="3"/>
      <c r="F288" s="3"/>
      <c r="G288" s="3"/>
      <c r="H288" s="3"/>
      <c r="J288" s="5"/>
      <c r="K288" s="53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2"/>
      <c r="B289" s="3"/>
      <c r="C289" s="3"/>
      <c r="D289" s="3"/>
      <c r="E289" s="3"/>
      <c r="F289" s="3"/>
      <c r="G289" s="3"/>
      <c r="H289" s="3"/>
      <c r="J289" s="5"/>
      <c r="K289" s="53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2"/>
      <c r="B290" s="3"/>
      <c r="C290" s="3"/>
      <c r="D290" s="3"/>
      <c r="E290" s="3"/>
      <c r="F290" s="3"/>
      <c r="G290" s="3"/>
      <c r="H290" s="3"/>
      <c r="J290" s="5"/>
      <c r="K290" s="53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2"/>
      <c r="B291" s="3"/>
      <c r="C291" s="3"/>
      <c r="D291" s="3"/>
      <c r="E291" s="3"/>
      <c r="F291" s="3"/>
      <c r="G291" s="3"/>
      <c r="H291" s="3"/>
      <c r="J291" s="5"/>
      <c r="K291" s="53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2"/>
      <c r="B292" s="3"/>
      <c r="C292" s="3"/>
      <c r="D292" s="3"/>
      <c r="E292" s="3"/>
      <c r="F292" s="3"/>
      <c r="G292" s="3"/>
      <c r="H292" s="3"/>
      <c r="J292" s="5"/>
      <c r="K292" s="53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2"/>
      <c r="B293" s="3"/>
      <c r="C293" s="3"/>
      <c r="D293" s="3"/>
      <c r="E293" s="3"/>
      <c r="F293" s="3"/>
      <c r="G293" s="3"/>
      <c r="H293" s="3"/>
      <c r="J293" s="5"/>
      <c r="K293" s="53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2"/>
      <c r="B294" s="3"/>
      <c r="C294" s="3"/>
      <c r="D294" s="3"/>
      <c r="E294" s="3"/>
      <c r="F294" s="3"/>
      <c r="G294" s="3"/>
      <c r="H294" s="3"/>
      <c r="J294" s="5"/>
      <c r="K294" s="53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2"/>
      <c r="B295" s="3"/>
      <c r="C295" s="3"/>
      <c r="D295" s="3"/>
      <c r="E295" s="3"/>
      <c r="F295" s="3"/>
      <c r="G295" s="3"/>
      <c r="H295" s="3"/>
      <c r="J295" s="5"/>
      <c r="K295" s="53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2"/>
      <c r="B296" s="3"/>
      <c r="C296" s="3"/>
      <c r="D296" s="3"/>
      <c r="E296" s="3"/>
      <c r="F296" s="3"/>
      <c r="G296" s="3"/>
      <c r="H296" s="3"/>
      <c r="J296" s="5"/>
      <c r="K296" s="53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2"/>
      <c r="B297" s="3"/>
      <c r="C297" s="3"/>
      <c r="D297" s="3"/>
      <c r="E297" s="3"/>
      <c r="F297" s="3"/>
      <c r="G297" s="3"/>
      <c r="H297" s="3"/>
      <c r="J297" s="5"/>
      <c r="K297" s="53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2"/>
      <c r="B298" s="3"/>
      <c r="C298" s="3"/>
      <c r="D298" s="3"/>
      <c r="E298" s="3"/>
      <c r="F298" s="3"/>
      <c r="G298" s="3"/>
      <c r="H298" s="3"/>
      <c r="J298" s="5"/>
      <c r="K298" s="53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2"/>
      <c r="B299" s="3"/>
      <c r="C299" s="3"/>
      <c r="D299" s="3"/>
      <c r="E299" s="3"/>
      <c r="F299" s="3"/>
      <c r="G299" s="3"/>
      <c r="H299" s="3"/>
      <c r="J299" s="5"/>
      <c r="K299" s="53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2"/>
      <c r="B300" s="3"/>
      <c r="C300" s="3"/>
      <c r="D300" s="3"/>
      <c r="E300" s="3"/>
      <c r="F300" s="3"/>
      <c r="G300" s="3"/>
      <c r="H300" s="3"/>
      <c r="J300" s="5"/>
      <c r="K300" s="53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2"/>
      <c r="B301" s="3"/>
      <c r="C301" s="3"/>
      <c r="D301" s="3"/>
      <c r="E301" s="3"/>
      <c r="F301" s="3"/>
      <c r="G301" s="3"/>
      <c r="H301" s="3"/>
      <c r="J301" s="5"/>
      <c r="K301" s="53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2"/>
      <c r="B302" s="3"/>
      <c r="C302" s="3"/>
      <c r="D302" s="3"/>
      <c r="E302" s="3"/>
      <c r="F302" s="3"/>
      <c r="G302" s="3"/>
      <c r="H302" s="3"/>
      <c r="J302" s="5"/>
      <c r="K302" s="53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2"/>
      <c r="B303" s="3"/>
      <c r="C303" s="3"/>
      <c r="D303" s="3"/>
      <c r="E303" s="3"/>
      <c r="F303" s="3"/>
      <c r="G303" s="3"/>
      <c r="H303" s="3"/>
      <c r="J303" s="5"/>
      <c r="K303" s="53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2"/>
      <c r="B304" s="3"/>
      <c r="C304" s="3"/>
      <c r="D304" s="3"/>
      <c r="E304" s="3"/>
      <c r="F304" s="3"/>
      <c r="G304" s="3"/>
      <c r="H304" s="3"/>
      <c r="J304" s="5"/>
      <c r="K304" s="53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2"/>
      <c r="B305" s="3"/>
      <c r="C305" s="3"/>
      <c r="D305" s="3"/>
      <c r="E305" s="3"/>
      <c r="F305" s="3"/>
      <c r="G305" s="3"/>
      <c r="H305" s="3"/>
      <c r="J305" s="5"/>
      <c r="K305" s="53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2"/>
      <c r="B306" s="3"/>
      <c r="C306" s="3"/>
      <c r="D306" s="3"/>
      <c r="E306" s="3"/>
      <c r="F306" s="3"/>
      <c r="G306" s="3"/>
      <c r="H306" s="3"/>
      <c r="J306" s="5"/>
      <c r="K306" s="53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2"/>
      <c r="B307" s="3"/>
      <c r="C307" s="3"/>
      <c r="D307" s="3"/>
      <c r="E307" s="3"/>
      <c r="F307" s="3"/>
      <c r="G307" s="3"/>
      <c r="H307" s="3"/>
      <c r="J307" s="5"/>
      <c r="K307" s="53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2"/>
      <c r="B308" s="3"/>
      <c r="C308" s="3"/>
      <c r="D308" s="3"/>
      <c r="E308" s="3"/>
      <c r="F308" s="3"/>
      <c r="G308" s="3"/>
      <c r="H308" s="3"/>
      <c r="J308" s="5"/>
      <c r="K308" s="53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2"/>
      <c r="B309" s="3"/>
      <c r="C309" s="3"/>
      <c r="D309" s="3"/>
      <c r="E309" s="3"/>
      <c r="F309" s="3"/>
      <c r="G309" s="3"/>
      <c r="H309" s="3"/>
      <c r="J309" s="5"/>
      <c r="K309" s="53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2"/>
      <c r="B310" s="3"/>
      <c r="C310" s="3"/>
      <c r="D310" s="3"/>
      <c r="E310" s="3"/>
      <c r="F310" s="3"/>
      <c r="G310" s="3"/>
      <c r="H310" s="3"/>
      <c r="J310" s="5"/>
      <c r="K310" s="53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2"/>
      <c r="B311" s="3"/>
      <c r="C311" s="3"/>
      <c r="D311" s="3"/>
      <c r="E311" s="3"/>
      <c r="F311" s="3"/>
      <c r="G311" s="3"/>
      <c r="H311" s="3"/>
      <c r="J311" s="5"/>
      <c r="K311" s="53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2"/>
      <c r="B312" s="3"/>
      <c r="C312" s="3"/>
      <c r="D312" s="3"/>
      <c r="E312" s="3"/>
      <c r="F312" s="3"/>
      <c r="G312" s="3"/>
      <c r="H312" s="3"/>
      <c r="J312" s="5"/>
      <c r="K312" s="53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2"/>
      <c r="B313" s="3"/>
      <c r="C313" s="3"/>
      <c r="D313" s="3"/>
      <c r="E313" s="3"/>
      <c r="F313" s="3"/>
      <c r="G313" s="3"/>
      <c r="H313" s="3"/>
      <c r="J313" s="5"/>
      <c r="K313" s="53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2"/>
      <c r="B314" s="3"/>
      <c r="C314" s="3"/>
      <c r="D314" s="3"/>
      <c r="E314" s="3"/>
      <c r="F314" s="3"/>
      <c r="G314" s="3"/>
      <c r="H314" s="3"/>
      <c r="J314" s="5"/>
      <c r="K314" s="53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2"/>
      <c r="B315" s="3"/>
      <c r="C315" s="3"/>
      <c r="D315" s="3"/>
      <c r="E315" s="3"/>
      <c r="F315" s="3"/>
      <c r="G315" s="3"/>
      <c r="H315" s="3"/>
      <c r="J315" s="5"/>
      <c r="K315" s="53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2"/>
      <c r="B316" s="3"/>
      <c r="C316" s="3"/>
      <c r="D316" s="3"/>
      <c r="E316" s="3"/>
      <c r="F316" s="3"/>
      <c r="G316" s="3"/>
      <c r="H316" s="3"/>
      <c r="J316" s="5"/>
      <c r="K316" s="53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2"/>
      <c r="B317" s="3"/>
      <c r="C317" s="3"/>
      <c r="D317" s="3"/>
      <c r="E317" s="3"/>
      <c r="F317" s="3"/>
      <c r="G317" s="3"/>
      <c r="H317" s="3"/>
      <c r="J317" s="5"/>
      <c r="K317" s="53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2"/>
      <c r="B318" s="3"/>
      <c r="C318" s="3"/>
      <c r="D318" s="3"/>
      <c r="E318" s="3"/>
      <c r="F318" s="3"/>
      <c r="G318" s="3"/>
      <c r="H318" s="3"/>
      <c r="J318" s="5"/>
      <c r="K318" s="53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2"/>
      <c r="B319" s="3"/>
      <c r="C319" s="3"/>
      <c r="D319" s="3"/>
      <c r="E319" s="3"/>
      <c r="F319" s="3"/>
      <c r="G319" s="3"/>
      <c r="H319" s="3"/>
      <c r="J319" s="5"/>
      <c r="K319" s="53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2"/>
      <c r="B320" s="3"/>
      <c r="C320" s="3"/>
      <c r="D320" s="3"/>
      <c r="E320" s="3"/>
      <c r="F320" s="3"/>
      <c r="G320" s="3"/>
      <c r="H320" s="3"/>
      <c r="J320" s="5"/>
      <c r="K320" s="53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2"/>
      <c r="B321" s="3"/>
      <c r="C321" s="3"/>
      <c r="D321" s="3"/>
      <c r="E321" s="3"/>
      <c r="F321" s="3"/>
      <c r="G321" s="3"/>
      <c r="H321" s="3"/>
      <c r="J321" s="5"/>
      <c r="K321" s="53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2"/>
      <c r="B322" s="3"/>
      <c r="C322" s="3"/>
      <c r="D322" s="3"/>
      <c r="E322" s="3"/>
      <c r="F322" s="3"/>
      <c r="G322" s="3"/>
      <c r="H322" s="3"/>
      <c r="J322" s="5"/>
      <c r="K322" s="53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2"/>
      <c r="B323" s="3"/>
      <c r="C323" s="3"/>
      <c r="D323" s="3"/>
      <c r="E323" s="3"/>
      <c r="F323" s="3"/>
      <c r="G323" s="3"/>
      <c r="H323" s="3"/>
      <c r="J323" s="5"/>
      <c r="K323" s="53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2"/>
      <c r="B324" s="3"/>
      <c r="C324" s="3"/>
      <c r="D324" s="3"/>
      <c r="E324" s="3"/>
      <c r="F324" s="3"/>
      <c r="G324" s="3"/>
      <c r="H324" s="3"/>
      <c r="J324" s="5"/>
      <c r="K324" s="53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2"/>
      <c r="B325" s="3"/>
      <c r="C325" s="3"/>
      <c r="D325" s="3"/>
      <c r="E325" s="3"/>
      <c r="F325" s="3"/>
      <c r="G325" s="3"/>
      <c r="H325" s="3"/>
      <c r="J325" s="5"/>
      <c r="K325" s="53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2"/>
      <c r="B326" s="3"/>
      <c r="C326" s="3"/>
      <c r="D326" s="3"/>
      <c r="E326" s="3"/>
      <c r="F326" s="3"/>
      <c r="G326" s="3"/>
      <c r="H326" s="3"/>
      <c r="J326" s="5"/>
      <c r="K326" s="53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2"/>
      <c r="B327" s="3"/>
      <c r="C327" s="3"/>
      <c r="D327" s="3"/>
      <c r="E327" s="3"/>
      <c r="F327" s="3"/>
      <c r="G327" s="3"/>
      <c r="H327" s="3"/>
      <c r="J327" s="5"/>
      <c r="K327" s="53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2"/>
      <c r="B328" s="3"/>
      <c r="C328" s="3"/>
      <c r="D328" s="3"/>
      <c r="E328" s="3"/>
      <c r="F328" s="3"/>
      <c r="G328" s="3"/>
      <c r="H328" s="3"/>
      <c r="J328" s="5"/>
      <c r="K328" s="53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2"/>
      <c r="B329" s="3"/>
      <c r="C329" s="3"/>
      <c r="D329" s="3"/>
      <c r="E329" s="3"/>
      <c r="F329" s="3"/>
      <c r="G329" s="3"/>
      <c r="H329" s="3"/>
      <c r="J329" s="5"/>
      <c r="K329" s="53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2"/>
      <c r="B330" s="3"/>
      <c r="C330" s="3"/>
      <c r="D330" s="3"/>
      <c r="E330" s="3"/>
      <c r="F330" s="3"/>
      <c r="G330" s="3"/>
      <c r="H330" s="3"/>
      <c r="J330" s="5"/>
      <c r="K330" s="53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2"/>
      <c r="B331" s="3"/>
      <c r="C331" s="3"/>
      <c r="D331" s="3"/>
      <c r="E331" s="3"/>
      <c r="F331" s="3"/>
      <c r="G331" s="3"/>
      <c r="H331" s="3"/>
      <c r="J331" s="5"/>
      <c r="K331" s="53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2"/>
      <c r="B332" s="3"/>
      <c r="C332" s="3"/>
      <c r="D332" s="3"/>
      <c r="E332" s="3"/>
      <c r="F332" s="3"/>
      <c r="G332" s="3"/>
      <c r="H332" s="3"/>
      <c r="J332" s="5"/>
      <c r="K332" s="53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2"/>
      <c r="B333" s="3"/>
      <c r="C333" s="3"/>
      <c r="D333" s="3"/>
      <c r="E333" s="3"/>
      <c r="F333" s="3"/>
      <c r="G333" s="3"/>
      <c r="H333" s="3"/>
      <c r="J333" s="5"/>
      <c r="K333" s="53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2"/>
      <c r="B334" s="3"/>
      <c r="C334" s="3"/>
      <c r="D334" s="3"/>
      <c r="E334" s="3"/>
      <c r="F334" s="3"/>
      <c r="G334" s="3"/>
      <c r="H334" s="3"/>
      <c r="J334" s="5"/>
      <c r="K334" s="53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2"/>
      <c r="B335" s="3"/>
      <c r="C335" s="3"/>
      <c r="D335" s="3"/>
      <c r="E335" s="3"/>
      <c r="F335" s="3"/>
      <c r="G335" s="3"/>
      <c r="H335" s="3"/>
      <c r="J335" s="5"/>
      <c r="K335" s="53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2"/>
      <c r="B336" s="3"/>
      <c r="C336" s="3"/>
      <c r="D336" s="3"/>
      <c r="E336" s="3"/>
      <c r="F336" s="3"/>
      <c r="G336" s="3"/>
      <c r="H336" s="3"/>
      <c r="J336" s="5"/>
      <c r="K336" s="53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2"/>
      <c r="B337" s="3"/>
      <c r="C337" s="3"/>
      <c r="D337" s="3"/>
      <c r="E337" s="3"/>
      <c r="F337" s="3"/>
      <c r="G337" s="3"/>
      <c r="H337" s="3"/>
      <c r="J337" s="5"/>
      <c r="K337" s="53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2"/>
      <c r="B338" s="3"/>
      <c r="C338" s="3"/>
      <c r="D338" s="3"/>
      <c r="E338" s="3"/>
      <c r="F338" s="3"/>
      <c r="G338" s="3"/>
      <c r="H338" s="3"/>
      <c r="J338" s="5"/>
      <c r="K338" s="53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2"/>
      <c r="B339" s="3"/>
      <c r="C339" s="3"/>
      <c r="D339" s="3"/>
      <c r="E339" s="3"/>
      <c r="F339" s="3"/>
      <c r="G339" s="3"/>
      <c r="H339" s="3"/>
      <c r="J339" s="5"/>
      <c r="K339" s="53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2"/>
      <c r="B340" s="3"/>
      <c r="C340" s="3"/>
      <c r="D340" s="3"/>
      <c r="E340" s="3"/>
      <c r="F340" s="3"/>
      <c r="G340" s="3"/>
      <c r="H340" s="3"/>
      <c r="J340" s="5"/>
      <c r="K340" s="53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2"/>
      <c r="B341" s="3"/>
      <c r="C341" s="3"/>
      <c r="D341" s="3"/>
      <c r="E341" s="3"/>
      <c r="F341" s="3"/>
      <c r="G341" s="3"/>
      <c r="H341" s="3"/>
      <c r="J341" s="5"/>
      <c r="K341" s="53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2"/>
      <c r="B342" s="3"/>
      <c r="C342" s="3"/>
      <c r="D342" s="3"/>
      <c r="E342" s="3"/>
      <c r="F342" s="3"/>
      <c r="G342" s="3"/>
      <c r="H342" s="3"/>
      <c r="J342" s="5"/>
      <c r="K342" s="53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2"/>
      <c r="B343" s="3"/>
      <c r="C343" s="3"/>
      <c r="D343" s="3"/>
      <c r="E343" s="3"/>
      <c r="F343" s="3"/>
      <c r="G343" s="3"/>
      <c r="H343" s="3"/>
      <c r="J343" s="5"/>
      <c r="K343" s="53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2"/>
      <c r="B344" s="3"/>
      <c r="C344" s="3"/>
      <c r="D344" s="3"/>
      <c r="E344" s="3"/>
      <c r="F344" s="3"/>
      <c r="G344" s="3"/>
      <c r="H344" s="3"/>
      <c r="J344" s="5"/>
      <c r="K344" s="53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2"/>
      <c r="B345" s="3"/>
      <c r="C345" s="3"/>
      <c r="D345" s="3"/>
      <c r="E345" s="3"/>
      <c r="F345" s="3"/>
      <c r="G345" s="3"/>
      <c r="H345" s="3"/>
      <c r="J345" s="5"/>
      <c r="K345" s="53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2"/>
      <c r="B346" s="3"/>
      <c r="C346" s="3"/>
      <c r="D346" s="3"/>
      <c r="E346" s="3"/>
      <c r="F346" s="3"/>
      <c r="G346" s="3"/>
      <c r="H346" s="3"/>
      <c r="J346" s="5"/>
      <c r="K346" s="53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2"/>
      <c r="B347" s="3"/>
      <c r="C347" s="3"/>
      <c r="D347" s="3"/>
      <c r="E347" s="3"/>
      <c r="F347" s="3"/>
      <c r="G347" s="3"/>
      <c r="H347" s="3"/>
      <c r="J347" s="5"/>
      <c r="K347" s="53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2"/>
      <c r="B348" s="3"/>
      <c r="C348" s="3"/>
      <c r="D348" s="3"/>
      <c r="E348" s="3"/>
      <c r="F348" s="3"/>
      <c r="G348" s="3"/>
      <c r="H348" s="3"/>
      <c r="J348" s="5"/>
      <c r="K348" s="53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2"/>
      <c r="B349" s="3"/>
      <c r="C349" s="3"/>
      <c r="D349" s="3"/>
      <c r="E349" s="3"/>
      <c r="F349" s="3"/>
      <c r="G349" s="3"/>
      <c r="H349" s="3"/>
      <c r="J349" s="5"/>
      <c r="K349" s="53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2"/>
      <c r="B350" s="3"/>
      <c r="C350" s="3"/>
      <c r="D350" s="3"/>
      <c r="E350" s="3"/>
      <c r="F350" s="3"/>
      <c r="G350" s="3"/>
      <c r="H350" s="3"/>
      <c r="J350" s="5"/>
      <c r="K350" s="53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2"/>
      <c r="B351" s="3"/>
      <c r="C351" s="3"/>
      <c r="D351" s="3"/>
      <c r="E351" s="3"/>
      <c r="F351" s="3"/>
      <c r="G351" s="3"/>
      <c r="H351" s="3"/>
      <c r="J351" s="5"/>
      <c r="K351" s="53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2"/>
      <c r="B352" s="3"/>
      <c r="C352" s="3"/>
      <c r="D352" s="3"/>
      <c r="E352" s="3"/>
      <c r="F352" s="3"/>
      <c r="G352" s="3"/>
      <c r="H352" s="3"/>
      <c r="J352" s="5"/>
      <c r="K352" s="53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2"/>
      <c r="B353" s="3"/>
      <c r="C353" s="3"/>
      <c r="D353" s="3"/>
      <c r="E353" s="3"/>
      <c r="F353" s="3"/>
      <c r="G353" s="3"/>
      <c r="H353" s="3"/>
      <c r="J353" s="5"/>
      <c r="K353" s="53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2"/>
      <c r="B354" s="3"/>
      <c r="C354" s="3"/>
      <c r="D354" s="3"/>
      <c r="E354" s="3"/>
      <c r="F354" s="3"/>
      <c r="G354" s="3"/>
      <c r="H354" s="3"/>
      <c r="J354" s="5"/>
      <c r="K354" s="53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2"/>
      <c r="B355" s="3"/>
      <c r="C355" s="3"/>
      <c r="D355" s="3"/>
      <c r="E355" s="3"/>
      <c r="F355" s="3"/>
      <c r="G355" s="3"/>
      <c r="H355" s="3"/>
      <c r="J355" s="5"/>
      <c r="K355" s="53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2"/>
      <c r="B356" s="3"/>
      <c r="C356" s="3"/>
      <c r="D356" s="3"/>
      <c r="E356" s="3"/>
      <c r="F356" s="3"/>
      <c r="G356" s="3"/>
      <c r="H356" s="3"/>
      <c r="J356" s="5"/>
      <c r="K356" s="53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2"/>
      <c r="B357" s="3"/>
      <c r="C357" s="3"/>
      <c r="D357" s="3"/>
      <c r="E357" s="3"/>
      <c r="F357" s="3"/>
      <c r="G357" s="3"/>
      <c r="H357" s="3"/>
      <c r="J357" s="5"/>
      <c r="K357" s="53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2"/>
      <c r="B358" s="3"/>
      <c r="C358" s="3"/>
      <c r="D358" s="3"/>
      <c r="E358" s="3"/>
      <c r="F358" s="3"/>
      <c r="G358" s="3"/>
      <c r="H358" s="3"/>
      <c r="J358" s="5"/>
      <c r="K358" s="53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2"/>
      <c r="B359" s="3"/>
      <c r="C359" s="3"/>
      <c r="D359" s="3"/>
      <c r="E359" s="3"/>
      <c r="F359" s="3"/>
      <c r="G359" s="3"/>
      <c r="H359" s="3"/>
      <c r="J359" s="5"/>
      <c r="K359" s="53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2"/>
      <c r="B360" s="3"/>
      <c r="C360" s="3"/>
      <c r="D360" s="3"/>
      <c r="E360" s="3"/>
      <c r="F360" s="3"/>
      <c r="G360" s="3"/>
      <c r="H360" s="3"/>
      <c r="J360" s="5"/>
      <c r="K360" s="53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2"/>
      <c r="B361" s="3"/>
      <c r="C361" s="3"/>
      <c r="D361" s="3"/>
      <c r="E361" s="3"/>
      <c r="F361" s="3"/>
      <c r="G361" s="3"/>
      <c r="H361" s="3"/>
      <c r="J361" s="5"/>
      <c r="K361" s="53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2"/>
      <c r="B362" s="3"/>
      <c r="C362" s="3"/>
      <c r="D362" s="3"/>
      <c r="E362" s="3"/>
      <c r="F362" s="3"/>
      <c r="G362" s="3"/>
      <c r="H362" s="3"/>
      <c r="J362" s="5"/>
      <c r="K362" s="53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2"/>
      <c r="B363" s="3"/>
      <c r="C363" s="3"/>
      <c r="D363" s="3"/>
      <c r="E363" s="3"/>
      <c r="F363" s="3"/>
      <c r="G363" s="3"/>
      <c r="H363" s="3"/>
      <c r="J363" s="5"/>
      <c r="K363" s="53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2"/>
      <c r="B364" s="3"/>
      <c r="C364" s="3"/>
      <c r="D364" s="3"/>
      <c r="E364" s="3"/>
      <c r="F364" s="3"/>
      <c r="G364" s="3"/>
      <c r="H364" s="3"/>
      <c r="J364" s="5"/>
      <c r="K364" s="53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2"/>
      <c r="B365" s="3"/>
      <c r="C365" s="3"/>
      <c r="D365" s="3"/>
      <c r="E365" s="3"/>
      <c r="F365" s="3"/>
      <c r="G365" s="3"/>
      <c r="H365" s="3"/>
      <c r="J365" s="5"/>
      <c r="K365" s="53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2"/>
      <c r="B366" s="3"/>
      <c r="C366" s="3"/>
      <c r="D366" s="3"/>
      <c r="E366" s="3"/>
      <c r="F366" s="3"/>
      <c r="G366" s="3"/>
      <c r="H366" s="3"/>
      <c r="J366" s="5"/>
      <c r="K366" s="53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2"/>
      <c r="B367" s="3"/>
      <c r="C367" s="3"/>
      <c r="D367" s="3"/>
      <c r="E367" s="3"/>
      <c r="F367" s="3"/>
      <c r="G367" s="3"/>
      <c r="H367" s="3"/>
      <c r="J367" s="5"/>
      <c r="K367" s="53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2"/>
      <c r="B368" s="3"/>
      <c r="C368" s="3"/>
      <c r="D368" s="3"/>
      <c r="E368" s="3"/>
      <c r="F368" s="3"/>
      <c r="G368" s="3"/>
      <c r="H368" s="3"/>
      <c r="J368" s="5"/>
      <c r="K368" s="53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2"/>
      <c r="B369" s="3"/>
      <c r="C369" s="3"/>
      <c r="D369" s="3"/>
      <c r="E369" s="3"/>
      <c r="F369" s="3"/>
      <c r="G369" s="3"/>
      <c r="H369" s="3"/>
      <c r="J369" s="5"/>
      <c r="K369" s="53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2"/>
      <c r="B370" s="3"/>
      <c r="C370" s="3"/>
      <c r="D370" s="3"/>
      <c r="E370" s="3"/>
      <c r="F370" s="3"/>
      <c r="G370" s="3"/>
      <c r="H370" s="3"/>
      <c r="J370" s="5"/>
      <c r="K370" s="53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2"/>
      <c r="B371" s="3"/>
      <c r="C371" s="3"/>
      <c r="D371" s="3"/>
      <c r="E371" s="3"/>
      <c r="F371" s="3"/>
      <c r="G371" s="3"/>
      <c r="H371" s="3"/>
      <c r="J371" s="5"/>
      <c r="K371" s="53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2"/>
      <c r="B372" s="3"/>
      <c r="C372" s="3"/>
      <c r="D372" s="3"/>
      <c r="E372" s="3"/>
      <c r="F372" s="3"/>
      <c r="G372" s="3"/>
      <c r="H372" s="3"/>
      <c r="J372" s="5"/>
      <c r="K372" s="53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2"/>
      <c r="B373" s="3"/>
      <c r="C373" s="3"/>
      <c r="D373" s="3"/>
      <c r="E373" s="3"/>
      <c r="F373" s="3"/>
      <c r="G373" s="3"/>
      <c r="H373" s="3"/>
      <c r="J373" s="5"/>
      <c r="K373" s="53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2"/>
      <c r="B374" s="3"/>
      <c r="C374" s="3"/>
      <c r="D374" s="3"/>
      <c r="E374" s="3"/>
      <c r="F374" s="3"/>
      <c r="G374" s="3"/>
      <c r="H374" s="3"/>
      <c r="J374" s="5"/>
      <c r="K374" s="53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2"/>
      <c r="B375" s="3"/>
      <c r="C375" s="3"/>
      <c r="D375" s="3"/>
      <c r="E375" s="3"/>
      <c r="F375" s="3"/>
      <c r="G375" s="3"/>
      <c r="H375" s="3"/>
      <c r="J375" s="5"/>
      <c r="K375" s="53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2"/>
      <c r="B376" s="3"/>
      <c r="C376" s="3"/>
      <c r="D376" s="3"/>
      <c r="E376" s="3"/>
      <c r="F376" s="3"/>
      <c r="G376" s="3"/>
      <c r="H376" s="3"/>
      <c r="J376" s="5"/>
      <c r="K376" s="53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2"/>
      <c r="B377" s="3"/>
      <c r="C377" s="3"/>
      <c r="D377" s="3"/>
      <c r="E377" s="3"/>
      <c r="F377" s="3"/>
      <c r="G377" s="3"/>
      <c r="H377" s="3"/>
      <c r="J377" s="5"/>
      <c r="K377" s="53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2"/>
      <c r="B378" s="3"/>
      <c r="C378" s="3"/>
      <c r="D378" s="3"/>
      <c r="E378" s="3"/>
      <c r="F378" s="3"/>
      <c r="G378" s="3"/>
      <c r="H378" s="3"/>
      <c r="J378" s="5"/>
      <c r="K378" s="53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2"/>
      <c r="B379" s="3"/>
      <c r="C379" s="3"/>
      <c r="D379" s="3"/>
      <c r="E379" s="3"/>
      <c r="F379" s="3"/>
      <c r="G379" s="3"/>
      <c r="H379" s="3"/>
      <c r="J379" s="5"/>
      <c r="K379" s="53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2"/>
      <c r="B380" s="3"/>
      <c r="C380" s="3"/>
      <c r="D380" s="3"/>
      <c r="E380" s="3"/>
      <c r="F380" s="3"/>
      <c r="G380" s="3"/>
      <c r="H380" s="3"/>
      <c r="J380" s="5"/>
      <c r="K380" s="53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2"/>
      <c r="B381" s="3"/>
      <c r="C381" s="3"/>
      <c r="D381" s="3"/>
      <c r="E381" s="3"/>
      <c r="F381" s="3"/>
      <c r="G381" s="3"/>
      <c r="H381" s="3"/>
      <c r="J381" s="5"/>
      <c r="K381" s="53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2"/>
      <c r="B382" s="3"/>
      <c r="C382" s="3"/>
      <c r="D382" s="3"/>
      <c r="E382" s="3"/>
      <c r="F382" s="3"/>
      <c r="G382" s="3"/>
      <c r="H382" s="3"/>
      <c r="J382" s="5"/>
      <c r="K382" s="53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2"/>
      <c r="B383" s="3"/>
      <c r="C383" s="3"/>
      <c r="D383" s="3"/>
      <c r="E383" s="3"/>
      <c r="F383" s="3"/>
      <c r="G383" s="3"/>
      <c r="H383" s="3"/>
      <c r="J383" s="5"/>
      <c r="K383" s="53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2"/>
      <c r="B384" s="3"/>
      <c r="C384" s="3"/>
      <c r="D384" s="3"/>
      <c r="E384" s="3"/>
      <c r="F384" s="3"/>
      <c r="G384" s="3"/>
      <c r="H384" s="3"/>
      <c r="J384" s="5"/>
      <c r="K384" s="53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2"/>
      <c r="B385" s="3"/>
      <c r="C385" s="3"/>
      <c r="D385" s="3"/>
      <c r="E385" s="3"/>
      <c r="F385" s="3"/>
      <c r="G385" s="3"/>
      <c r="H385" s="3"/>
      <c r="J385" s="5"/>
      <c r="K385" s="53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2"/>
      <c r="B386" s="3"/>
      <c r="C386" s="3"/>
      <c r="D386" s="3"/>
      <c r="E386" s="3"/>
      <c r="F386" s="3"/>
      <c r="G386" s="3"/>
      <c r="H386" s="3"/>
      <c r="J386" s="5"/>
      <c r="K386" s="53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2"/>
      <c r="B387" s="3"/>
      <c r="C387" s="3"/>
      <c r="D387" s="3"/>
      <c r="E387" s="3"/>
      <c r="F387" s="3"/>
      <c r="G387" s="3"/>
      <c r="H387" s="3"/>
      <c r="J387" s="5"/>
      <c r="K387" s="53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2"/>
      <c r="B388" s="3"/>
      <c r="C388" s="3"/>
      <c r="D388" s="3"/>
      <c r="E388" s="3"/>
      <c r="F388" s="3"/>
      <c r="G388" s="3"/>
      <c r="H388" s="3"/>
      <c r="J388" s="5"/>
      <c r="K388" s="53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2"/>
      <c r="B389" s="3"/>
      <c r="C389" s="3"/>
      <c r="D389" s="3"/>
      <c r="E389" s="3"/>
      <c r="F389" s="3"/>
      <c r="G389" s="3"/>
      <c r="H389" s="3"/>
      <c r="J389" s="5"/>
      <c r="K389" s="53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2"/>
      <c r="B390" s="3"/>
      <c r="C390" s="3"/>
      <c r="D390" s="3"/>
      <c r="E390" s="3"/>
      <c r="F390" s="3"/>
      <c r="G390" s="3"/>
      <c r="H390" s="3"/>
      <c r="J390" s="5"/>
      <c r="K390" s="53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2"/>
      <c r="B391" s="3"/>
      <c r="C391" s="3"/>
      <c r="D391" s="3"/>
      <c r="E391" s="3"/>
      <c r="F391" s="3"/>
      <c r="G391" s="3"/>
      <c r="H391" s="3"/>
      <c r="J391" s="5"/>
      <c r="K391" s="53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2"/>
      <c r="B392" s="3"/>
      <c r="C392" s="3"/>
      <c r="D392" s="3"/>
      <c r="E392" s="3"/>
      <c r="F392" s="3"/>
      <c r="G392" s="3"/>
      <c r="H392" s="3"/>
      <c r="J392" s="5"/>
      <c r="K392" s="53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2"/>
      <c r="B393" s="3"/>
      <c r="C393" s="3"/>
      <c r="D393" s="3"/>
      <c r="E393" s="3"/>
      <c r="F393" s="3"/>
      <c r="G393" s="3"/>
      <c r="H393" s="3"/>
      <c r="J393" s="5"/>
      <c r="K393" s="53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2"/>
      <c r="B394" s="3"/>
      <c r="C394" s="3"/>
      <c r="D394" s="3"/>
      <c r="E394" s="3"/>
      <c r="F394" s="3"/>
      <c r="G394" s="3"/>
      <c r="H394" s="3"/>
      <c r="J394" s="5"/>
      <c r="K394" s="53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2"/>
      <c r="B395" s="3"/>
      <c r="C395" s="3"/>
      <c r="D395" s="3"/>
      <c r="E395" s="3"/>
      <c r="F395" s="3"/>
      <c r="G395" s="3"/>
      <c r="H395" s="3"/>
      <c r="J395" s="5"/>
      <c r="K395" s="53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2"/>
      <c r="B396" s="3"/>
      <c r="C396" s="3"/>
      <c r="D396" s="3"/>
      <c r="E396" s="3"/>
      <c r="F396" s="3"/>
      <c r="G396" s="3"/>
      <c r="H396" s="3"/>
      <c r="J396" s="5"/>
      <c r="K396" s="53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2"/>
      <c r="B397" s="3"/>
      <c r="C397" s="3"/>
      <c r="D397" s="3"/>
      <c r="E397" s="3"/>
      <c r="F397" s="3"/>
      <c r="G397" s="3"/>
      <c r="H397" s="3"/>
      <c r="J397" s="5"/>
      <c r="K397" s="53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2"/>
      <c r="B398" s="3"/>
      <c r="C398" s="3"/>
      <c r="D398" s="3"/>
      <c r="E398" s="3"/>
      <c r="F398" s="3"/>
      <c r="G398" s="3"/>
      <c r="H398" s="3"/>
      <c r="J398" s="5"/>
      <c r="K398" s="53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2"/>
      <c r="B399" s="3"/>
      <c r="C399" s="3"/>
      <c r="D399" s="3"/>
      <c r="E399" s="3"/>
      <c r="F399" s="3"/>
      <c r="G399" s="3"/>
      <c r="H399" s="3"/>
      <c r="J399" s="5"/>
      <c r="K399" s="53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2"/>
      <c r="B400" s="3"/>
      <c r="C400" s="3"/>
      <c r="D400" s="3"/>
      <c r="E400" s="3"/>
      <c r="F400" s="3"/>
      <c r="G400" s="3"/>
      <c r="H400" s="3"/>
      <c r="J400" s="5"/>
      <c r="K400" s="53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2"/>
      <c r="B401" s="3"/>
      <c r="C401" s="3"/>
      <c r="D401" s="3"/>
      <c r="E401" s="3"/>
      <c r="F401" s="3"/>
      <c r="G401" s="3"/>
      <c r="H401" s="3"/>
      <c r="J401" s="5"/>
      <c r="K401" s="53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2"/>
      <c r="B402" s="3"/>
      <c r="C402" s="3"/>
      <c r="D402" s="3"/>
      <c r="E402" s="3"/>
      <c r="F402" s="3"/>
      <c r="G402" s="3"/>
      <c r="H402" s="3"/>
      <c r="J402" s="5"/>
      <c r="K402" s="53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2"/>
      <c r="B403" s="3"/>
      <c r="C403" s="3"/>
      <c r="D403" s="3"/>
      <c r="E403" s="3"/>
      <c r="F403" s="3"/>
      <c r="G403" s="3"/>
      <c r="H403" s="3"/>
      <c r="J403" s="5"/>
      <c r="K403" s="53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2"/>
      <c r="B404" s="3"/>
      <c r="C404" s="3"/>
      <c r="D404" s="3"/>
      <c r="E404" s="3"/>
      <c r="F404" s="3"/>
      <c r="G404" s="3"/>
      <c r="H404" s="3"/>
      <c r="J404" s="5"/>
      <c r="K404" s="53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2"/>
      <c r="B405" s="3"/>
      <c r="C405" s="3"/>
      <c r="D405" s="3"/>
      <c r="E405" s="3"/>
      <c r="F405" s="3"/>
      <c r="G405" s="3"/>
      <c r="H405" s="3"/>
      <c r="J405" s="5"/>
      <c r="K405" s="53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2"/>
      <c r="B406" s="3"/>
      <c r="C406" s="3"/>
      <c r="D406" s="3"/>
      <c r="E406" s="3"/>
      <c r="F406" s="3"/>
      <c r="G406" s="3"/>
      <c r="H406" s="3"/>
      <c r="J406" s="5"/>
      <c r="K406" s="53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2"/>
      <c r="B407" s="3"/>
      <c r="C407" s="3"/>
      <c r="D407" s="3"/>
      <c r="E407" s="3"/>
      <c r="F407" s="3"/>
      <c r="G407" s="3"/>
      <c r="H407" s="3"/>
      <c r="J407" s="5"/>
      <c r="K407" s="53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2"/>
      <c r="B408" s="3"/>
      <c r="C408" s="3"/>
      <c r="D408" s="3"/>
      <c r="E408" s="3"/>
      <c r="F408" s="3"/>
      <c r="G408" s="3"/>
      <c r="H408" s="3"/>
      <c r="J408" s="5"/>
      <c r="K408" s="53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2"/>
      <c r="B409" s="3"/>
      <c r="C409" s="3"/>
      <c r="D409" s="3"/>
      <c r="E409" s="3"/>
      <c r="F409" s="3"/>
      <c r="G409" s="3"/>
      <c r="H409" s="3"/>
      <c r="J409" s="5"/>
      <c r="K409" s="53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2"/>
      <c r="B410" s="3"/>
      <c r="C410" s="3"/>
      <c r="D410" s="3"/>
      <c r="E410" s="3"/>
      <c r="F410" s="3"/>
      <c r="G410" s="3"/>
      <c r="H410" s="3"/>
      <c r="J410" s="5"/>
      <c r="K410" s="53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2"/>
      <c r="B411" s="3"/>
      <c r="C411" s="3"/>
      <c r="D411" s="3"/>
      <c r="E411" s="3"/>
      <c r="F411" s="3"/>
      <c r="G411" s="3"/>
      <c r="H411" s="3"/>
      <c r="J411" s="5"/>
      <c r="K411" s="53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2"/>
      <c r="B412" s="3"/>
      <c r="C412" s="3"/>
      <c r="D412" s="3"/>
      <c r="E412" s="3"/>
      <c r="F412" s="3"/>
      <c r="G412" s="3"/>
      <c r="H412" s="3"/>
      <c r="J412" s="5"/>
      <c r="K412" s="53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2"/>
      <c r="B413" s="3"/>
      <c r="C413" s="3"/>
      <c r="D413" s="3"/>
      <c r="E413" s="3"/>
      <c r="F413" s="3"/>
      <c r="G413" s="3"/>
      <c r="H413" s="3"/>
      <c r="J413" s="5"/>
      <c r="K413" s="53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2"/>
      <c r="B414" s="3"/>
      <c r="C414" s="3"/>
      <c r="D414" s="3"/>
      <c r="E414" s="3"/>
      <c r="F414" s="3"/>
      <c r="G414" s="3"/>
      <c r="H414" s="3"/>
      <c r="J414" s="5"/>
      <c r="K414" s="53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2"/>
      <c r="B415" s="3"/>
      <c r="C415" s="3"/>
      <c r="D415" s="3"/>
      <c r="E415" s="3"/>
      <c r="F415" s="3"/>
      <c r="G415" s="3"/>
      <c r="H415" s="3"/>
      <c r="J415" s="5"/>
      <c r="K415" s="53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2"/>
      <c r="B416" s="3"/>
      <c r="C416" s="3"/>
      <c r="D416" s="3"/>
      <c r="E416" s="3"/>
      <c r="F416" s="3"/>
      <c r="G416" s="3"/>
      <c r="H416" s="3"/>
      <c r="J416" s="5"/>
      <c r="K416" s="53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2"/>
      <c r="B417" s="3"/>
      <c r="C417" s="3"/>
      <c r="D417" s="3"/>
      <c r="E417" s="3"/>
      <c r="F417" s="3"/>
      <c r="G417" s="3"/>
      <c r="H417" s="3"/>
      <c r="J417" s="5"/>
      <c r="K417" s="53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2"/>
      <c r="B418" s="3"/>
      <c r="C418" s="3"/>
      <c r="D418" s="3"/>
      <c r="E418" s="3"/>
      <c r="F418" s="3"/>
      <c r="G418" s="3"/>
      <c r="H418" s="3"/>
      <c r="J418" s="5"/>
      <c r="K418" s="53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2"/>
      <c r="B419" s="3"/>
      <c r="C419" s="3"/>
      <c r="D419" s="3"/>
      <c r="E419" s="3"/>
      <c r="F419" s="3"/>
      <c r="G419" s="3"/>
      <c r="H419" s="3"/>
      <c r="J419" s="5"/>
      <c r="K419" s="53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2"/>
      <c r="B420" s="3"/>
      <c r="C420" s="3"/>
      <c r="D420" s="3"/>
      <c r="E420" s="3"/>
      <c r="F420" s="3"/>
      <c r="G420" s="3"/>
      <c r="H420" s="3"/>
      <c r="J420" s="5"/>
      <c r="K420" s="53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2"/>
      <c r="B421" s="3"/>
      <c r="C421" s="3"/>
      <c r="D421" s="3"/>
      <c r="E421" s="3"/>
      <c r="F421" s="3"/>
      <c r="G421" s="3"/>
      <c r="H421" s="3"/>
      <c r="J421" s="5"/>
      <c r="K421" s="53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2"/>
      <c r="B422" s="3"/>
      <c r="C422" s="3"/>
      <c r="D422" s="3"/>
      <c r="E422" s="3"/>
      <c r="F422" s="3"/>
      <c r="G422" s="3"/>
      <c r="H422" s="3"/>
      <c r="J422" s="5"/>
      <c r="K422" s="53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2"/>
      <c r="B423" s="3"/>
      <c r="C423" s="3"/>
      <c r="D423" s="3"/>
      <c r="E423" s="3"/>
      <c r="F423" s="3"/>
      <c r="G423" s="3"/>
      <c r="H423" s="3"/>
      <c r="J423" s="5"/>
      <c r="K423" s="53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2"/>
      <c r="B424" s="3"/>
      <c r="C424" s="3"/>
      <c r="D424" s="3"/>
      <c r="E424" s="3"/>
      <c r="F424" s="3"/>
      <c r="G424" s="3"/>
      <c r="H424" s="3"/>
      <c r="J424" s="5"/>
      <c r="K424" s="53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2"/>
      <c r="B425" s="3"/>
      <c r="C425" s="3"/>
      <c r="D425" s="3"/>
      <c r="E425" s="3"/>
      <c r="F425" s="3"/>
      <c r="G425" s="3"/>
      <c r="H425" s="3"/>
      <c r="J425" s="5"/>
      <c r="K425" s="53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2"/>
      <c r="B426" s="3"/>
      <c r="C426" s="3"/>
      <c r="D426" s="3"/>
      <c r="E426" s="3"/>
      <c r="F426" s="3"/>
      <c r="G426" s="3"/>
      <c r="H426" s="3"/>
      <c r="J426" s="5"/>
      <c r="K426" s="53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2"/>
      <c r="B427" s="3"/>
      <c r="C427" s="3"/>
      <c r="D427" s="3"/>
      <c r="E427" s="3"/>
      <c r="F427" s="3"/>
      <c r="G427" s="3"/>
      <c r="H427" s="3"/>
      <c r="J427" s="5"/>
      <c r="K427" s="53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2"/>
      <c r="B428" s="3"/>
      <c r="C428" s="3"/>
      <c r="D428" s="3"/>
      <c r="E428" s="3"/>
      <c r="F428" s="3"/>
      <c r="G428" s="3"/>
      <c r="H428" s="3"/>
      <c r="J428" s="5"/>
      <c r="K428" s="53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2"/>
      <c r="B429" s="3"/>
      <c r="C429" s="3"/>
      <c r="D429" s="3"/>
      <c r="E429" s="3"/>
      <c r="F429" s="3"/>
      <c r="G429" s="3"/>
      <c r="H429" s="3"/>
      <c r="J429" s="5"/>
      <c r="K429" s="53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2"/>
      <c r="B430" s="3"/>
      <c r="C430" s="3"/>
      <c r="D430" s="3"/>
      <c r="E430" s="3"/>
      <c r="F430" s="3"/>
      <c r="G430" s="3"/>
      <c r="H430" s="3"/>
      <c r="J430" s="5"/>
      <c r="K430" s="53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2"/>
      <c r="B431" s="3"/>
      <c r="C431" s="3"/>
      <c r="D431" s="3"/>
      <c r="E431" s="3"/>
      <c r="F431" s="3"/>
      <c r="G431" s="3"/>
      <c r="H431" s="3"/>
      <c r="J431" s="5"/>
      <c r="K431" s="53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2"/>
      <c r="B432" s="3"/>
      <c r="C432" s="3"/>
      <c r="D432" s="3"/>
      <c r="E432" s="3"/>
      <c r="F432" s="3"/>
      <c r="G432" s="3"/>
      <c r="H432" s="3"/>
      <c r="J432" s="5"/>
      <c r="K432" s="53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2"/>
      <c r="B433" s="3"/>
      <c r="C433" s="3"/>
      <c r="D433" s="3"/>
      <c r="E433" s="3"/>
      <c r="F433" s="3"/>
      <c r="G433" s="3"/>
      <c r="H433" s="3"/>
      <c r="J433" s="5"/>
      <c r="K433" s="53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2"/>
      <c r="B434" s="3"/>
      <c r="C434" s="3"/>
      <c r="D434" s="3"/>
      <c r="E434" s="3"/>
      <c r="F434" s="3"/>
      <c r="G434" s="3"/>
      <c r="H434" s="3"/>
      <c r="J434" s="5"/>
      <c r="K434" s="53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2"/>
      <c r="B435" s="3"/>
      <c r="C435" s="3"/>
      <c r="D435" s="3"/>
      <c r="E435" s="3"/>
      <c r="F435" s="3"/>
      <c r="G435" s="3"/>
      <c r="H435" s="3"/>
      <c r="J435" s="5"/>
      <c r="K435" s="53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2"/>
      <c r="B436" s="3"/>
      <c r="C436" s="3"/>
      <c r="D436" s="3"/>
      <c r="E436" s="3"/>
      <c r="F436" s="3"/>
      <c r="G436" s="3"/>
      <c r="H436" s="3"/>
      <c r="J436" s="5"/>
      <c r="K436" s="53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2"/>
      <c r="B437" s="3"/>
      <c r="C437" s="3"/>
      <c r="D437" s="3"/>
      <c r="E437" s="3"/>
      <c r="F437" s="3"/>
      <c r="G437" s="3"/>
      <c r="H437" s="3"/>
      <c r="J437" s="5"/>
      <c r="K437" s="53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2"/>
      <c r="B438" s="3"/>
      <c r="C438" s="3"/>
      <c r="D438" s="3"/>
      <c r="E438" s="3"/>
      <c r="F438" s="3"/>
      <c r="G438" s="3"/>
      <c r="H438" s="3"/>
      <c r="J438" s="5"/>
      <c r="K438" s="53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2"/>
      <c r="B439" s="3"/>
      <c r="C439" s="3"/>
      <c r="D439" s="3"/>
      <c r="E439" s="3"/>
      <c r="F439" s="3"/>
      <c r="G439" s="3"/>
      <c r="H439" s="3"/>
      <c r="J439" s="5"/>
      <c r="K439" s="53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2"/>
      <c r="B440" s="3"/>
      <c r="C440" s="3"/>
      <c r="D440" s="3"/>
      <c r="E440" s="3"/>
      <c r="F440" s="3"/>
      <c r="G440" s="3"/>
      <c r="H440" s="3"/>
      <c r="J440" s="5"/>
      <c r="K440" s="53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2"/>
      <c r="B441" s="3"/>
      <c r="C441" s="3"/>
      <c r="D441" s="3"/>
      <c r="E441" s="3"/>
      <c r="F441" s="3"/>
      <c r="G441" s="3"/>
      <c r="H441" s="3"/>
      <c r="J441" s="5"/>
      <c r="K441" s="53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2"/>
      <c r="B442" s="3"/>
      <c r="C442" s="3"/>
      <c r="D442" s="3"/>
      <c r="E442" s="3"/>
      <c r="F442" s="3"/>
      <c r="G442" s="3"/>
      <c r="H442" s="3"/>
      <c r="J442" s="5"/>
      <c r="K442" s="53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2"/>
      <c r="B443" s="3"/>
      <c r="C443" s="3"/>
      <c r="D443" s="3"/>
      <c r="E443" s="3"/>
      <c r="F443" s="3"/>
      <c r="G443" s="3"/>
      <c r="H443" s="3"/>
      <c r="J443" s="5"/>
      <c r="K443" s="53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2"/>
      <c r="B444" s="3"/>
      <c r="C444" s="3"/>
      <c r="D444" s="3"/>
      <c r="E444" s="3"/>
      <c r="F444" s="3"/>
      <c r="G444" s="3"/>
      <c r="H444" s="3"/>
      <c r="J444" s="5"/>
      <c r="K444" s="53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2"/>
      <c r="B445" s="3"/>
      <c r="C445" s="3"/>
      <c r="D445" s="3"/>
      <c r="E445" s="3"/>
      <c r="F445" s="3"/>
      <c r="G445" s="3"/>
      <c r="H445" s="3"/>
      <c r="J445" s="5"/>
      <c r="K445" s="53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2"/>
      <c r="B446" s="3"/>
      <c r="C446" s="3"/>
      <c r="D446" s="3"/>
      <c r="E446" s="3"/>
      <c r="F446" s="3"/>
      <c r="G446" s="3"/>
      <c r="H446" s="3"/>
      <c r="J446" s="5"/>
      <c r="K446" s="53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2"/>
      <c r="B447" s="3"/>
      <c r="C447" s="3"/>
      <c r="D447" s="3"/>
      <c r="E447" s="3"/>
      <c r="F447" s="3"/>
      <c r="G447" s="3"/>
      <c r="H447" s="3"/>
      <c r="J447" s="5"/>
      <c r="K447" s="53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2"/>
      <c r="B448" s="3"/>
      <c r="C448" s="3"/>
      <c r="D448" s="3"/>
      <c r="E448" s="3"/>
      <c r="F448" s="3"/>
      <c r="G448" s="3"/>
      <c r="H448" s="3"/>
      <c r="J448" s="5"/>
      <c r="K448" s="53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2"/>
      <c r="B449" s="3"/>
      <c r="C449" s="3"/>
      <c r="D449" s="3"/>
      <c r="E449" s="3"/>
      <c r="F449" s="3"/>
      <c r="G449" s="3"/>
      <c r="H449" s="3"/>
      <c r="J449" s="5"/>
      <c r="K449" s="53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2"/>
      <c r="B450" s="3"/>
      <c r="C450" s="3"/>
      <c r="D450" s="3"/>
      <c r="E450" s="3"/>
      <c r="F450" s="3"/>
      <c r="G450" s="3"/>
      <c r="H450" s="3"/>
      <c r="J450" s="5"/>
      <c r="K450" s="53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2"/>
      <c r="B451" s="3"/>
      <c r="C451" s="3"/>
      <c r="D451" s="3"/>
      <c r="E451" s="3"/>
      <c r="F451" s="3"/>
      <c r="G451" s="3"/>
      <c r="H451" s="3"/>
      <c r="J451" s="5"/>
      <c r="K451" s="53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2"/>
      <c r="B452" s="3"/>
      <c r="C452" s="3"/>
      <c r="D452" s="3"/>
      <c r="E452" s="3"/>
      <c r="F452" s="3"/>
      <c r="G452" s="3"/>
      <c r="H452" s="3"/>
      <c r="J452" s="5"/>
      <c r="K452" s="53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2"/>
      <c r="B453" s="3"/>
      <c r="C453" s="3"/>
      <c r="D453" s="3"/>
      <c r="E453" s="3"/>
      <c r="F453" s="3"/>
      <c r="G453" s="3"/>
      <c r="H453" s="3"/>
      <c r="J453" s="5"/>
      <c r="K453" s="53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2"/>
      <c r="B454" s="3"/>
      <c r="C454" s="3"/>
      <c r="D454" s="3"/>
      <c r="E454" s="3"/>
      <c r="F454" s="3"/>
      <c r="G454" s="3"/>
      <c r="H454" s="3"/>
      <c r="J454" s="5"/>
      <c r="K454" s="53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2021-12-08T22:54:00Z</dcterms:created>
  <dcterms:modified xsi:type="dcterms:W3CDTF">2022-01-18T19:36:06Z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