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<sst xmlns="http://schemas.openxmlformats.org/spreadsheetml/2006/main" count="213">
  <si>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</si>
  <si>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</si>
  <si>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</si>
  <si>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</si>
  <si>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</si>
  <si>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</si>
  <si>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</si>
  <si>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</si>
  <si>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</si>
  <si>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</si>
  <si>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</si>
  <si>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</si>
  <si>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</si>
  <si>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</si>
  <si>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</si>
  <si>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</si>
  <si>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</si>
  <si>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</si>
  <si>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</si>
  <si>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</si>
  <si>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</si>
  <si>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</si>
  <si>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</si>
  <si>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</si>
  <si>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</si>
  <si>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</si>
  <si>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</si>
  <si>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</si>
  <si>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</si>
  <si>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</si>
  <si>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</si>
  <si>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</si>
  <si>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</si>
  <si>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</si>
  <si>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</si>
  <si>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</si>
  <si>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</si>
  <si>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</si>
  <si>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</si>
  <si>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</si>
  <si>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</si>
  <si>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</si>
  <si>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</si>
  <si>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</si>
  <si>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</si>
  <si>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</si>
  <si>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</si>
  <si>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</si>
  <si>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</si>
  <si>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</si>
  <si>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</si>
  <si>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</si>
  <si>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</si>
  <si>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</si>
  <si>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</si>
  <si>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</si>
  <si>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</si>
  <si>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</si>
  <si>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</si>
  <si>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</si>
  <si>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</si>
  <si>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</si>
  <si>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</si>
  <si>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</si>
  <si>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</si>
  <si>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</si>
  <si>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</si>
  <si>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</si>
  <si>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</si>
  <si>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</si>
  <si>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</si>
  <si>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</si>
  <si>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</si>
  <si>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</si>
  <si>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</si>
  <si>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</si>
  <si>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</si>
  <si>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</si>
  <si>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</si>
  <si>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</si>
  <si>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</si>
  <si>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</si>
  <si>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</si>
  <si>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</si>
  <si>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</si>
  <si>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</si>
  <si>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</si>
  <si>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</si>
  <si>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</si>
  <si>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</si>
  <si>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</si>
  <si>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</si>
  <si>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</si>
  <si>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</si>
  <si>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</si>
  <si>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</si>
  <si>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</si>
  <si>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</si>
  <si>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</si>
  <si>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</si>
  <si>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</si>
  <si>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</si>
  <si>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</si>
  <si>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</si>
  <si>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</si>
  <si>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</si>
  <si>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</si>
  <si>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</si>
  <si>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</si>
  <si>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</si>
  <si>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</si>
  <si>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</si>
  <si>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</si>
  <si>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</si>
  <si>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</si>
  <si>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</si>
  <si>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</si>
  <si>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</si>
  <si>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</si>
  <si>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</si>
  <si>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</si>
  <si>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</si>
  <si>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</si>
  <si>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</si>
  <si>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</si>
  <si>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</si>
  <si>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</si>
  <si>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</si>
  <si>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</si>
  <si>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</si>
  <si>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</si>
  <si>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</si>
  <si>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</si>
  <si>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</si>
  <si>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</si>
  <si>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</si>
  <si>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</si>
  <si>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</si>
  <si>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</si>
  <si>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</si>
  <si>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</si>
  <si>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</si>
  <si>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</si>
  <si>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</si>
  <si>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</si>
  <si>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</si>
  <si>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</si>
  <si>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</si>
  <si>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</si>
  <si>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</si>
  <si>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</si>
  <si>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</si>
  <si>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</si>
  <si>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</si>
  <si>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</si>
  <si>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</si>
  <si>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</si>
  <si>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</si>
  <si>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</si>
  <si>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</si>
  <si>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</si>
  <si>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</si>
  <si>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</si>
  <si>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</si>
  <si>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</si>
  <si>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</si>
  <si>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</si>
  <si>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</si>
  <si>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</si>
  <si>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</si>
  <si>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</si>
  <si>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rPr>
        <sz val="10"/>
        <color rgb="FF000000"/>
        <rFont val="Helvetica Neue"/>
        <charset val="134"/>
      </rP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</si>
  <si>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</si>
  <si>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rPr>
        <sz val="10"/>
        <color rgb="FF000000"/>
        <rFont val="Helvetica Neue"/>
        <charset val="134"/>
      </rP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</si>
  <si>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</si>
  <si>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rPr>
        <sz val="10"/>
        <color rgb="FF000000"/>
        <rFont val="Helvetica Neue"/>
        <charset val="134"/>
      </rP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</si>
  <si>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</si>
  <si>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rPr>
        <sz val="10"/>
        <color rgb="FF000000"/>
        <rFont val="方正书宋_GBK"/>
        <charset val="134"/>
      </rP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</si>
  <si>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</si>
  <si>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r>
      <rPr>
        <sz val="10"/>
        <color rgb="FF000000"/>
        <rFont val="Helvetica Neue"/>
        <charset val="134"/>
      </rPr>
      <t>000422(</t>
    </r>
    <r>
      <rPr>
        <sz val="10"/>
        <color rgb="FF000000"/>
        <rFont val="方正书宋_GBK"/>
        <charset val="134"/>
      </rPr>
      <t>湖北宜化</t>
    </r>
    <r>
      <rPr>
        <sz val="10"/>
        <color rgb="FF000000"/>
        <rFont val="Helvetica Neue"/>
        <charset val="134"/>
      </rPr>
      <t>)</t>
    </r>
  </si>
  <si>
    <t>5w</t>
  </si>
  <si>
    <t>000045</t>
  </si>
  <si>
    <r>
      <rPr>
        <sz val="10"/>
        <color rgb="FF000000"/>
        <rFont val="Helvetica Neue"/>
        <charset val="134"/>
      </rPr>
      <t>605117(</t>
    </r>
    <r>
      <rPr>
        <sz val="10"/>
        <color rgb="FF000000"/>
        <rFont val="方正书宋_GBK"/>
        <charset val="134"/>
      </rPr>
      <t>德业股份</t>
    </r>
    <r>
      <rPr>
        <sz val="10"/>
        <color rgb="FF000000"/>
        <rFont val="Helvetica Neue"/>
        <charset val="134"/>
      </rPr>
      <t>)</t>
    </r>
  </si>
  <si>
    <t>000046</t>
  </si>
  <si>
    <r>
      <rPr>
        <sz val="10"/>
        <color rgb="FF000000"/>
        <rFont val="Helvetica Neue"/>
        <charset val="134"/>
      </rPr>
      <t>002326(</t>
    </r>
    <r>
      <rPr>
        <sz val="10"/>
        <color rgb="FF000000"/>
        <rFont val="方正书宋_GBK"/>
        <charset val="134"/>
      </rPr>
      <t>永太科技</t>
    </r>
    <r>
      <rPr>
        <sz val="10"/>
        <color rgb="FF000000"/>
        <rFont val="Helvetica Neue"/>
        <charset val="134"/>
      </rPr>
      <t>)</t>
    </r>
  </si>
  <si>
    <t>6w</t>
  </si>
  <si>
    <t>000048</t>
  </si>
  <si>
    <r>
      <rPr>
        <sz val="10"/>
        <color rgb="FF000000"/>
        <rFont val="Helvetica Neue"/>
        <charset val="134"/>
      </rPr>
      <t>003026(</t>
    </r>
    <r>
      <rPr>
        <sz val="10"/>
        <color rgb="FF000000"/>
        <rFont val="方正书宋_GBK"/>
        <charset val="134"/>
      </rPr>
      <t>中晶科技</t>
    </r>
    <r>
      <rPr>
        <sz val="10"/>
        <color rgb="FF000000"/>
        <rFont val="Helvetica Neue"/>
        <charset val="134"/>
      </rPr>
      <t>)</t>
    </r>
  </si>
  <si>
    <t>000049</t>
  </si>
  <si>
    <r>
      <rPr>
        <sz val="10"/>
        <color rgb="FF000000"/>
        <rFont val="Helvetica Neue"/>
        <charset val="134"/>
      </rPr>
      <t>6000071(</t>
    </r>
    <r>
      <rPr>
        <sz val="10"/>
        <color rgb="FF000000"/>
        <rFont val="方正书宋_GBK"/>
        <charset val="134"/>
      </rPr>
      <t>凤凰光学</t>
    </r>
    <r>
      <rPr>
        <sz val="10"/>
        <color rgb="FF000000"/>
        <rFont val="Helvetica Neue"/>
        <charset val="134"/>
      </rPr>
      <t>)</t>
    </r>
  </si>
  <si>
    <t>2w</t>
  </si>
  <si>
    <t>000050</t>
  </si>
  <si>
    <r>
      <rPr>
        <sz val="10"/>
        <color theme="1"/>
        <rFont val="Helvetica Neue"/>
        <charset val="134"/>
      </rPr>
      <t>603703(</t>
    </r>
    <r>
      <rPr>
        <sz val="10"/>
        <color theme="1"/>
        <rFont val="方正书宋_GBK"/>
        <charset val="134"/>
      </rPr>
      <t>盛洋科技</t>
    </r>
    <r>
      <rPr>
        <sz val="10"/>
        <color theme="1"/>
        <rFont val="Helvetica Neue"/>
        <charset val="134"/>
      </rPr>
      <t>)</t>
    </r>
  </si>
  <si>
    <t>000051</t>
  </si>
  <si>
    <r>
      <rPr>
        <sz val="10"/>
        <color rgb="FF000000"/>
        <rFont val="Helvetica Neue"/>
        <charset val="134"/>
      </rPr>
      <t>002922(</t>
    </r>
    <r>
      <rPr>
        <sz val="10"/>
        <color rgb="FF000000"/>
        <rFont val="方正书宋_GBK"/>
        <charset val="134"/>
      </rPr>
      <t>伊戈尔</t>
    </r>
    <r>
      <rPr>
        <sz val="10"/>
        <color rgb="FF000000"/>
        <rFont val="Helvetica Neue"/>
        <charset val="134"/>
      </rPr>
      <t>)</t>
    </r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</si>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</sst>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177" formatCode="yyyy/m/d;@"/>
    <numFmt numFmtId="41" formatCode="_ * #,##0_ ;_ * \-#,##0_ ;_ * &quot;-&quot;_ ;_ @_ "/>
    <numFmt numFmtId="178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4" fillId="36" borderId="9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16" borderId="9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3" fillId="33" borderId="11" applyNumberFormat="0" applyAlignment="0" applyProtection="0">
      <alignment vertical="center"/>
    </xf>
    <xf numFmtId="0" fontId="28" fillId="16" borderId="8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1" borderId="6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</cellStyleXfs>
  <cellXfs count="11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5"/>
  <sheetViews>
    <sheetView tabSelected="1" topLeftCell="BT1" workbookViewId="0">
      <pane ySplit="3" topLeftCell="A6" activePane="bottomLeft" state="frozen"/>
      <selection/>
      <selection pane="bottomLeft" activeCell="BY9" sqref="BY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0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2" t="s">
        <v>5</v>
      </c>
      <c r="AO1" s="13" t="s">
        <v>6</v>
      </c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0"/>
      <c r="BX1" s="60"/>
      <c r="BY1" s="95"/>
      <c r="BZ1" s="13"/>
      <c r="CA1" s="13"/>
      <c r="CB1" s="96"/>
      <c r="CC1" s="96"/>
      <c r="CD1" s="96"/>
      <c r="CE1" s="96"/>
      <c r="CF1" s="96"/>
      <c r="CG1" s="96"/>
      <c r="CH1" s="96"/>
      <c r="CJ1" s="111"/>
      <c r="CK1" s="111"/>
      <c r="CL1" s="111"/>
      <c r="CM1" s="111"/>
      <c r="CN1" s="111"/>
      <c r="CO1" s="111"/>
      <c r="CP1" s="111"/>
      <c r="CQ1" s="111"/>
      <c r="CS1" s="111"/>
      <c r="CT1" s="111"/>
      <c r="CU1" s="111"/>
      <c r="CV1" s="111"/>
      <c r="CW1" s="111"/>
      <c r="CX1" s="111"/>
      <c r="CY1" s="111"/>
      <c r="DA1" s="111"/>
      <c r="DB1" s="111"/>
      <c r="DC1" s="111"/>
      <c r="DD1" s="111"/>
      <c r="DE1" s="111"/>
      <c r="DF1" s="111"/>
      <c r="DG1" s="111"/>
      <c r="DI1" s="111"/>
      <c r="DJ1" s="111"/>
      <c r="DK1" s="111"/>
      <c r="DL1" s="111"/>
      <c r="DM1" s="111"/>
      <c r="DN1" s="111"/>
      <c r="DO1" s="111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39" t="s">
        <v>11</v>
      </c>
      <c r="H2" s="14" t="s">
        <v>12</v>
      </c>
      <c r="I2" s="41" t="s">
        <v>13</v>
      </c>
      <c r="J2" s="42" t="s">
        <v>14</v>
      </c>
      <c r="K2" s="39" t="s">
        <v>15</v>
      </c>
      <c r="L2" s="39" t="s">
        <v>16</v>
      </c>
      <c r="M2" s="52" t="s">
        <v>17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61" t="s">
        <v>18</v>
      </c>
      <c r="AG2" s="61" t="s">
        <v>19</v>
      </c>
      <c r="AH2" s="61" t="s">
        <v>20</v>
      </c>
      <c r="AI2" s="52" t="s">
        <v>21</v>
      </c>
      <c r="AJ2" s="52"/>
      <c r="AK2" s="52"/>
      <c r="AL2" s="52"/>
      <c r="AM2" s="39" t="s">
        <v>22</v>
      </c>
      <c r="AN2" s="72"/>
      <c r="AO2" s="72" t="s">
        <v>23</v>
      </c>
      <c r="AP2" s="74" t="s">
        <v>24</v>
      </c>
      <c r="AQ2" s="74"/>
      <c r="AR2" s="74"/>
      <c r="AS2" s="74"/>
      <c r="AT2" s="74" t="s">
        <v>25</v>
      </c>
      <c r="AU2" s="74"/>
      <c r="AV2" s="74"/>
      <c r="AW2" s="74"/>
      <c r="AX2" s="74" t="s">
        <v>26</v>
      </c>
      <c r="AY2" s="74"/>
      <c r="AZ2" s="74"/>
      <c r="BA2" s="74"/>
      <c r="BB2" s="74" t="s">
        <v>27</v>
      </c>
      <c r="BC2" s="74"/>
      <c r="BD2" s="74"/>
      <c r="BE2" s="74"/>
      <c r="BF2" s="74" t="s">
        <v>28</v>
      </c>
      <c r="BG2" s="74"/>
      <c r="BH2" s="74"/>
      <c r="BI2" s="74"/>
      <c r="BJ2" s="39" t="s">
        <v>29</v>
      </c>
      <c r="BK2" s="14"/>
      <c r="BL2" s="14"/>
      <c r="BM2" s="14"/>
      <c r="BN2" s="14" t="s">
        <v>30</v>
      </c>
      <c r="BO2" s="15"/>
      <c r="BP2" s="15"/>
      <c r="BQ2" s="39" t="s">
        <v>31</v>
      </c>
      <c r="BR2" s="39" t="s">
        <v>32</v>
      </c>
      <c r="BS2" s="39" t="s">
        <v>33</v>
      </c>
      <c r="BT2" s="39" t="s">
        <v>34</v>
      </c>
      <c r="BU2" s="39" t="s">
        <v>35</v>
      </c>
      <c r="BV2" s="14" t="s">
        <v>36</v>
      </c>
      <c r="BW2" s="62" t="s">
        <v>37</v>
      </c>
      <c r="BX2" s="62" t="s">
        <v>38</v>
      </c>
      <c r="BY2" s="97" t="s">
        <v>39</v>
      </c>
      <c r="BZ2" s="39" t="s">
        <v>40</v>
      </c>
      <c r="CA2" s="98" t="s">
        <v>41</v>
      </c>
      <c r="CB2" s="96"/>
      <c r="CC2" s="96"/>
      <c r="CD2" s="96"/>
      <c r="CE2" s="96"/>
      <c r="CF2" s="96"/>
      <c r="CG2" s="96"/>
      <c r="CH2" s="96"/>
      <c r="CJ2" s="111"/>
      <c r="CK2" s="111"/>
      <c r="CL2" s="111"/>
      <c r="CM2" s="111"/>
      <c r="CN2" s="111"/>
      <c r="CO2" s="111"/>
      <c r="CP2" s="111"/>
      <c r="CQ2" s="111"/>
      <c r="CS2" s="111"/>
      <c r="CT2" s="111"/>
      <c r="CU2" s="111"/>
      <c r="CV2" s="111"/>
      <c r="CW2" s="111"/>
      <c r="CX2" s="111"/>
      <c r="CY2" s="111"/>
      <c r="DA2" s="111"/>
      <c r="DB2" s="111"/>
      <c r="DC2" s="111"/>
      <c r="DD2" s="111"/>
      <c r="DE2" s="111"/>
      <c r="DF2" s="111"/>
      <c r="DG2" s="111"/>
      <c r="DI2" s="111"/>
      <c r="DJ2" s="111"/>
      <c r="DK2" s="111"/>
      <c r="DL2" s="111"/>
      <c r="DM2" s="111"/>
      <c r="DN2" s="111"/>
      <c r="DO2" s="111"/>
    </row>
    <row r="3" ht="36" spans="1:119">
      <c r="A3" s="10"/>
      <c r="B3" s="11"/>
      <c r="C3" s="12"/>
      <c r="D3" s="15"/>
      <c r="E3" s="15"/>
      <c r="F3" s="15"/>
      <c r="G3" s="14"/>
      <c r="H3" s="15"/>
      <c r="I3" s="43"/>
      <c r="J3" s="44"/>
      <c r="K3" s="15"/>
      <c r="L3" s="15"/>
      <c r="M3" s="41" t="s">
        <v>42</v>
      </c>
      <c r="N3" s="41" t="s">
        <v>43</v>
      </c>
      <c r="O3" s="41" t="s">
        <v>44</v>
      </c>
      <c r="P3" s="41" t="s">
        <v>45</v>
      </c>
      <c r="Q3" s="41" t="s">
        <v>46</v>
      </c>
      <c r="R3" s="41" t="s">
        <v>47</v>
      </c>
      <c r="S3" s="41" t="s">
        <v>48</v>
      </c>
      <c r="T3" s="41" t="s">
        <v>49</v>
      </c>
      <c r="U3" s="41" t="s">
        <v>50</v>
      </c>
      <c r="V3" s="41" t="s">
        <v>51</v>
      </c>
      <c r="W3" s="41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2" t="s">
        <v>58</v>
      </c>
      <c r="AD3" s="14" t="s">
        <v>59</v>
      </c>
      <c r="AE3" s="14" t="s">
        <v>60</v>
      </c>
      <c r="AF3" s="39" t="s">
        <v>61</v>
      </c>
      <c r="AG3" s="39" t="s">
        <v>62</v>
      </c>
      <c r="AH3" s="39" t="s">
        <v>63</v>
      </c>
      <c r="AI3" s="39" t="s">
        <v>64</v>
      </c>
      <c r="AJ3" s="39" t="s">
        <v>65</v>
      </c>
      <c r="AK3" s="39" t="s">
        <v>66</v>
      </c>
      <c r="AL3" s="39" t="s">
        <v>67</v>
      </c>
      <c r="AM3" s="39"/>
      <c r="AN3" s="73"/>
      <c r="AO3" s="73"/>
      <c r="AP3" s="74" t="s">
        <v>68</v>
      </c>
      <c r="AQ3" s="74" t="s">
        <v>69</v>
      </c>
      <c r="AR3" s="74" t="s">
        <v>70</v>
      </c>
      <c r="AS3" s="74" t="s">
        <v>71</v>
      </c>
      <c r="AT3" s="74" t="s">
        <v>68</v>
      </c>
      <c r="AU3" s="74" t="s">
        <v>69</v>
      </c>
      <c r="AV3" s="74" t="s">
        <v>70</v>
      </c>
      <c r="AW3" s="74" t="s">
        <v>71</v>
      </c>
      <c r="AX3" s="74" t="s">
        <v>68</v>
      </c>
      <c r="AY3" s="74" t="s">
        <v>69</v>
      </c>
      <c r="AZ3" s="74" t="s">
        <v>70</v>
      </c>
      <c r="BA3" s="74" t="s">
        <v>71</v>
      </c>
      <c r="BB3" s="74" t="s">
        <v>68</v>
      </c>
      <c r="BC3" s="74" t="s">
        <v>69</v>
      </c>
      <c r="BD3" s="74" t="s">
        <v>70</v>
      </c>
      <c r="BE3" s="74" t="s">
        <v>71</v>
      </c>
      <c r="BF3" s="74" t="s">
        <v>68</v>
      </c>
      <c r="BG3" s="74" t="s">
        <v>69</v>
      </c>
      <c r="BH3" s="74" t="s">
        <v>70</v>
      </c>
      <c r="BI3" s="74" t="s">
        <v>71</v>
      </c>
      <c r="BJ3" s="81" t="s">
        <v>72</v>
      </c>
      <c r="BK3" s="81" t="s">
        <v>73</v>
      </c>
      <c r="BL3" s="82"/>
      <c r="BM3" s="82"/>
      <c r="BN3" s="83" t="s">
        <v>74</v>
      </c>
      <c r="BO3" s="83" t="s">
        <v>75</v>
      </c>
      <c r="BP3" s="82" t="s">
        <v>76</v>
      </c>
      <c r="BQ3" s="15"/>
      <c r="BR3" s="15"/>
      <c r="BS3" s="15"/>
      <c r="BT3" s="39"/>
      <c r="BU3" s="39"/>
      <c r="BV3" s="15"/>
      <c r="BW3" s="62"/>
      <c r="BX3" s="62"/>
      <c r="BY3" s="97"/>
      <c r="BZ3" s="15"/>
      <c r="CA3" s="99"/>
      <c r="CB3" s="96"/>
      <c r="CC3" s="96"/>
      <c r="CD3" s="96"/>
      <c r="CE3" s="96"/>
      <c r="CF3" s="96"/>
      <c r="CG3" s="96"/>
      <c r="CH3" s="96"/>
      <c r="CJ3" s="111"/>
      <c r="CK3" s="111"/>
      <c r="CL3" s="111"/>
      <c r="CM3" s="111"/>
      <c r="CN3" s="111"/>
      <c r="CO3" s="111"/>
      <c r="CP3" s="111"/>
      <c r="CQ3" s="111"/>
      <c r="CS3" s="111"/>
      <c r="CT3" s="111"/>
      <c r="CU3" s="111"/>
      <c r="CV3" s="111"/>
      <c r="CW3" s="111"/>
      <c r="CX3" s="111"/>
      <c r="CY3" s="111"/>
      <c r="DA3" s="111"/>
      <c r="DB3" s="111"/>
      <c r="DC3" s="111"/>
      <c r="DD3" s="111"/>
      <c r="DE3" s="111"/>
      <c r="DF3" s="111"/>
      <c r="DG3" s="111"/>
      <c r="DI3" s="111"/>
      <c r="DJ3" s="111"/>
      <c r="DK3" s="111"/>
      <c r="DL3" s="111"/>
      <c r="DM3" s="111"/>
      <c r="DN3" s="111"/>
      <c r="DO3" s="111"/>
    </row>
    <row r="4" s="1" customFormat="1" ht="38" spans="1:119">
      <c r="A4" s="113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0" t="s">
        <v>79</v>
      </c>
      <c r="H4" s="18">
        <v>25.7</v>
      </c>
      <c r="I4" s="18">
        <v>5.46</v>
      </c>
      <c r="J4" s="18">
        <v>46.33</v>
      </c>
      <c r="K4" s="45">
        <f>(H4-I4)/I4</f>
        <v>3.70695970695971</v>
      </c>
      <c r="L4" s="45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5" t="s">
        <v>80</v>
      </c>
      <c r="W4" s="55" t="s">
        <v>81</v>
      </c>
      <c r="X4" s="56" t="s">
        <v>82</v>
      </c>
      <c r="Y4" s="45">
        <f>(J4-M4)/J4</f>
        <v>0.551262680768401</v>
      </c>
      <c r="Z4" s="45">
        <f>(N4-O4)/N4</f>
        <v>0.265771812080537</v>
      </c>
      <c r="AA4" s="45">
        <f>(P4-Q4)/P4</f>
        <v>0.166037735849057</v>
      </c>
      <c r="AB4" s="45">
        <f>(R4-S4)/R4</f>
        <v>0.0909090909090909</v>
      </c>
      <c r="AC4" s="45">
        <f>(T4-U4)/T4</f>
        <v>0.0641221374045801</v>
      </c>
      <c r="AD4" s="63">
        <f>(V4-W4)/V4</f>
        <v>0.0823442136498517</v>
      </c>
      <c r="AE4" s="56" t="s">
        <v>83</v>
      </c>
      <c r="AF4" s="56"/>
      <c r="AG4" s="56"/>
      <c r="AH4" s="56"/>
      <c r="AI4" s="67"/>
      <c r="AJ4" s="67"/>
      <c r="AK4" s="67"/>
      <c r="AL4" s="67"/>
      <c r="AM4" s="67" t="s">
        <v>84</v>
      </c>
      <c r="AN4" s="67"/>
      <c r="AO4" s="67"/>
      <c r="AP4" s="75"/>
      <c r="AQ4" s="75"/>
      <c r="AR4" s="75"/>
      <c r="AS4" s="75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45"/>
      <c r="BI4" s="45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9" si="0">(BQ4-BR4)*100</f>
        <v>152</v>
      </c>
      <c r="BU4" s="18">
        <f>FLOOR(300/(BQ4-BR4),100)</f>
        <v>100</v>
      </c>
      <c r="BV4" s="88">
        <f>(BS4-BQ4)/(BQ4-BR4)</f>
        <v>4.13815789473685</v>
      </c>
      <c r="BW4" s="45">
        <f>(BQ4-BR4)/BQ4</f>
        <v>0.0580152671755725</v>
      </c>
      <c r="BX4" s="45">
        <f>(BS4-BQ4)/BQ4</f>
        <v>0.240076335877863</v>
      </c>
      <c r="BY4" s="100">
        <v>150.88</v>
      </c>
      <c r="BZ4" s="67" t="s">
        <v>85</v>
      </c>
      <c r="CA4" s="69" t="s">
        <v>86</v>
      </c>
      <c r="CB4" s="101"/>
      <c r="CC4" s="110"/>
      <c r="CD4" s="110"/>
      <c r="CE4" s="110"/>
      <c r="CF4" s="110"/>
      <c r="CG4" s="110"/>
      <c r="CH4" s="110"/>
      <c r="CJ4" s="112"/>
      <c r="CK4" s="112"/>
      <c r="CL4" s="112"/>
      <c r="CM4" s="112"/>
      <c r="CN4" s="112"/>
      <c r="CO4" s="112"/>
      <c r="CP4" s="112"/>
      <c r="CQ4" s="112"/>
      <c r="CS4" s="112"/>
      <c r="CT4" s="112"/>
      <c r="CU4" s="112"/>
      <c r="CV4" s="112"/>
      <c r="CW4" s="112"/>
      <c r="CX4" s="112"/>
      <c r="CY4" s="112"/>
      <c r="DA4" s="112"/>
      <c r="DB4" s="112"/>
      <c r="DC4" s="112"/>
      <c r="DD4" s="112"/>
      <c r="DE4" s="112"/>
      <c r="DF4" s="112"/>
      <c r="DG4" s="112"/>
      <c r="DI4" s="112"/>
      <c r="DJ4" s="112"/>
      <c r="DK4" s="112"/>
      <c r="DL4" s="112"/>
      <c r="DM4" s="112"/>
      <c r="DN4" s="112"/>
      <c r="DO4" s="112"/>
    </row>
    <row r="5" s="2" customFormat="1" ht="38" spans="1:80">
      <c r="A5" s="113" t="s">
        <v>87</v>
      </c>
      <c r="B5" s="16">
        <v>44517</v>
      </c>
      <c r="C5" s="17" t="s">
        <v>88</v>
      </c>
      <c r="D5" s="18">
        <v>31.92</v>
      </c>
      <c r="E5" s="18">
        <v>32.63</v>
      </c>
      <c r="F5" s="18">
        <v>33.17</v>
      </c>
      <c r="G5" s="40" t="s">
        <v>89</v>
      </c>
      <c r="H5" s="18">
        <v>33.73</v>
      </c>
      <c r="I5" s="18">
        <v>22.98</v>
      </c>
      <c r="J5" s="18">
        <v>44.42</v>
      </c>
      <c r="K5" s="45">
        <f t="shared" ref="K5:K30" si="1">(H5-I5)/I5</f>
        <v>0.467798085291558</v>
      </c>
      <c r="L5" s="45">
        <f t="shared" ref="L5:L3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6" t="s">
        <v>82</v>
      </c>
      <c r="Y5" s="45">
        <f t="shared" ref="Y5:Y30" si="3">(J5-M5)/J5</f>
        <v>0.307068887888339</v>
      </c>
      <c r="Z5" s="45">
        <f t="shared" ref="Z5:Z29" si="4">(N5-O5)/N5</f>
        <v>0.106571428571429</v>
      </c>
      <c r="AA5" s="45">
        <f t="shared" ref="AA5:AA27" si="5">(P5-Q5)/P5</f>
        <v>0.077541642734061</v>
      </c>
      <c r="AB5" s="45">
        <f t="shared" ref="AB5:AB17" si="6">(R5-S5)/R5</f>
        <v>0.0463207270595133</v>
      </c>
      <c r="AC5" s="45" t="e">
        <f t="shared" ref="AC5:AC15" si="7">(T5-U5)/T5</f>
        <v>#DIV/0!</v>
      </c>
      <c r="AD5" s="63" t="e">
        <f t="shared" ref="AD5:AD17" si="8">(V5-W5)/V5</f>
        <v>#DIV/0!</v>
      </c>
      <c r="AE5" s="56" t="s">
        <v>90</v>
      </c>
      <c r="AF5" s="56"/>
      <c r="AG5" s="56"/>
      <c r="AH5" s="56"/>
      <c r="AI5" s="67"/>
      <c r="AJ5" s="67"/>
      <c r="AK5" s="67"/>
      <c r="AL5" s="67"/>
      <c r="AM5" s="67" t="s">
        <v>91</v>
      </c>
      <c r="AN5" s="67"/>
      <c r="AO5" s="67" t="s">
        <v>92</v>
      </c>
      <c r="AP5" s="45">
        <v>0.0351</v>
      </c>
      <c r="AQ5" s="45">
        <v>0.3603</v>
      </c>
      <c r="AR5" s="45">
        <v>0.3371</v>
      </c>
      <c r="AS5" s="45">
        <v>0.2435</v>
      </c>
      <c r="AT5" s="45">
        <v>0.263</v>
      </c>
      <c r="AU5" s="45">
        <v>0.003</v>
      </c>
      <c r="AV5" s="45">
        <v>0.0758</v>
      </c>
      <c r="AW5" s="45">
        <v>-0.2476</v>
      </c>
      <c r="AX5" s="45">
        <v>0.0073</v>
      </c>
      <c r="AY5" s="45">
        <v>0.2143</v>
      </c>
      <c r="AZ5" s="45">
        <v>0.156</v>
      </c>
      <c r="BA5" s="45">
        <v>0.1125</v>
      </c>
      <c r="BB5" s="80">
        <v>0.2584</v>
      </c>
      <c r="BC5" s="80">
        <v>-0.0411</v>
      </c>
      <c r="BD5" s="80">
        <v>0.0156</v>
      </c>
      <c r="BE5" s="80">
        <v>-0.167</v>
      </c>
      <c r="BF5" s="80">
        <v>0.4704</v>
      </c>
      <c r="BG5" s="80">
        <v>0.4673</v>
      </c>
      <c r="BH5" s="80">
        <v>0.4797</v>
      </c>
      <c r="BI5" s="80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6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88">
        <f t="shared" ref="BV5:BV18" si="11">(BS5-BQ5)/(BQ5-BR5)</f>
        <v>3.27672955974844</v>
      </c>
      <c r="BW5" s="45">
        <f t="shared" ref="BW5:BW29" si="12">(BQ5-BR5)/BQ5</f>
        <v>0.0466002344665884</v>
      </c>
      <c r="BX5" s="45">
        <f t="shared" ref="BX5:BX18" si="13">(BS5-BQ5)/BQ5</f>
        <v>0.152696365767878</v>
      </c>
      <c r="BY5" s="100">
        <v>37.41</v>
      </c>
      <c r="BZ5" s="56" t="s">
        <v>93</v>
      </c>
      <c r="CA5" s="69" t="s">
        <v>86</v>
      </c>
      <c r="CB5" s="102"/>
    </row>
    <row r="6" s="1" customFormat="1" ht="38" spans="1:80">
      <c r="A6" s="113" t="s">
        <v>94</v>
      </c>
      <c r="B6" s="16">
        <v>44519</v>
      </c>
      <c r="C6" s="17" t="s">
        <v>95</v>
      </c>
      <c r="D6" s="18">
        <v>28.2</v>
      </c>
      <c r="E6" s="18">
        <v>29.15</v>
      </c>
      <c r="F6" s="18">
        <v>31.53</v>
      </c>
      <c r="G6" s="40" t="s">
        <v>89</v>
      </c>
      <c r="H6" s="18">
        <v>32.57</v>
      </c>
      <c r="I6" s="18">
        <v>20.61</v>
      </c>
      <c r="J6" s="18">
        <v>41.5</v>
      </c>
      <c r="K6" s="45">
        <f t="shared" si="1"/>
        <v>0.58030082484231</v>
      </c>
      <c r="L6" s="45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3">
        <v>34.66</v>
      </c>
      <c r="S6" s="54">
        <v>32.59</v>
      </c>
      <c r="T6" s="2"/>
      <c r="U6" s="2"/>
      <c r="V6" s="2"/>
      <c r="W6" s="2"/>
      <c r="X6" s="56" t="s">
        <v>96</v>
      </c>
      <c r="Y6" s="45">
        <f t="shared" si="3"/>
        <v>0.315180722891566</v>
      </c>
      <c r="Z6" s="45">
        <f t="shared" si="4"/>
        <v>0.164265129682997</v>
      </c>
      <c r="AA6" s="45">
        <f t="shared" si="5"/>
        <v>0.124184859654097</v>
      </c>
      <c r="AB6" s="45">
        <f t="shared" si="6"/>
        <v>0.0597230236583957</v>
      </c>
      <c r="AC6" s="45" t="e">
        <f t="shared" si="7"/>
        <v>#DIV/0!</v>
      </c>
      <c r="AD6" s="63" t="e">
        <f t="shared" si="8"/>
        <v>#DIV/0!</v>
      </c>
      <c r="AE6" s="56" t="s">
        <v>97</v>
      </c>
      <c r="AF6" s="56"/>
      <c r="AG6" s="56"/>
      <c r="AH6" s="56"/>
      <c r="AI6" s="67"/>
      <c r="AJ6" s="67"/>
      <c r="AK6" s="67"/>
      <c r="AL6" s="67"/>
      <c r="AM6" s="67" t="s">
        <v>98</v>
      </c>
      <c r="AN6" s="67"/>
      <c r="AO6" s="67" t="s">
        <v>99</v>
      </c>
      <c r="AP6" s="76" t="s">
        <v>100</v>
      </c>
      <c r="AQ6" s="76" t="s">
        <v>101</v>
      </c>
      <c r="AR6" s="76" t="s">
        <v>102</v>
      </c>
      <c r="AS6" s="76" t="s">
        <v>103</v>
      </c>
      <c r="AT6" s="76" t="s">
        <v>104</v>
      </c>
      <c r="AU6" s="76" t="s">
        <v>105</v>
      </c>
      <c r="AV6" s="76" t="s">
        <v>106</v>
      </c>
      <c r="AW6" s="76" t="s">
        <v>107</v>
      </c>
      <c r="AX6" s="76" t="s">
        <v>108</v>
      </c>
      <c r="AY6" s="76" t="s">
        <v>109</v>
      </c>
      <c r="AZ6" s="76" t="s">
        <v>110</v>
      </c>
      <c r="BA6" s="76" t="s">
        <v>111</v>
      </c>
      <c r="BB6" s="76">
        <v>0.0455</v>
      </c>
      <c r="BC6" s="76">
        <v>-0.0116</v>
      </c>
      <c r="BD6" s="76">
        <v>0.1549</v>
      </c>
      <c r="BE6" s="76">
        <v>-0.1474</v>
      </c>
      <c r="BF6" s="76">
        <v>0.2133</v>
      </c>
      <c r="BG6" s="76">
        <v>0.1848</v>
      </c>
      <c r="BH6" s="45">
        <v>0.1718</v>
      </c>
      <c r="BI6" s="45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88">
        <f t="shared" si="11"/>
        <v>2.02840909090909</v>
      </c>
      <c r="BW6" s="45">
        <f t="shared" si="12"/>
        <v>0.0539050535987748</v>
      </c>
      <c r="BX6" s="45">
        <f t="shared" si="13"/>
        <v>0.109341500765697</v>
      </c>
      <c r="BY6" s="100">
        <v>28.82</v>
      </c>
      <c r="BZ6" s="56" t="s">
        <v>93</v>
      </c>
      <c r="CA6" s="69" t="s">
        <v>86</v>
      </c>
      <c r="CB6" s="103"/>
    </row>
    <row r="7" s="1" customFormat="1" ht="38" spans="1:80">
      <c r="A7" s="113" t="s">
        <v>112</v>
      </c>
      <c r="B7" s="19">
        <v>44525</v>
      </c>
      <c r="C7" s="20" t="s">
        <v>113</v>
      </c>
      <c r="D7" s="21">
        <v>64.32</v>
      </c>
      <c r="E7" s="21" t="s">
        <v>114</v>
      </c>
      <c r="F7" s="21">
        <v>68.37</v>
      </c>
      <c r="G7" s="21" t="s">
        <v>115</v>
      </c>
      <c r="H7" s="21">
        <v>69.16</v>
      </c>
      <c r="I7" s="21">
        <v>40.64</v>
      </c>
      <c r="J7" s="21">
        <v>90.29</v>
      </c>
      <c r="K7" s="45">
        <f t="shared" si="1"/>
        <v>0.701771653543307</v>
      </c>
      <c r="L7" s="45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77.98</v>
      </c>
      <c r="Q7" s="21">
        <v>70.54</v>
      </c>
      <c r="T7" s="21"/>
      <c r="U7" s="21"/>
      <c r="V7" s="21"/>
      <c r="W7" s="21"/>
      <c r="X7" s="21" t="s">
        <v>116</v>
      </c>
      <c r="Y7" s="45">
        <f t="shared" si="3"/>
        <v>0.33492081072101</v>
      </c>
      <c r="Z7" s="45">
        <f t="shared" si="4"/>
        <v>0.123745819397993</v>
      </c>
      <c r="AA7" s="45">
        <f t="shared" si="5"/>
        <v>0.09540907925109</v>
      </c>
      <c r="AB7" s="45"/>
      <c r="AC7" s="45" t="e">
        <f t="shared" si="7"/>
        <v>#DIV/0!</v>
      </c>
      <c r="AD7" s="63" t="e">
        <f t="shared" si="8"/>
        <v>#DIV/0!</v>
      </c>
      <c r="AE7" s="21" t="s">
        <v>97</v>
      </c>
      <c r="AF7" s="21"/>
      <c r="AG7" s="21"/>
      <c r="AH7" s="21"/>
      <c r="AI7" s="68"/>
      <c r="AJ7" s="68"/>
      <c r="AK7" s="68"/>
      <c r="AL7" s="68"/>
      <c r="AM7" s="68" t="s">
        <v>117</v>
      </c>
      <c r="AN7" s="68"/>
      <c r="AO7" s="68">
        <v>10.35</v>
      </c>
      <c r="AP7" s="76" t="s">
        <v>118</v>
      </c>
      <c r="AQ7" s="76" t="s">
        <v>119</v>
      </c>
      <c r="AR7" s="76" t="s">
        <v>120</v>
      </c>
      <c r="AS7" s="76" t="s">
        <v>121</v>
      </c>
      <c r="AT7" s="76" t="s">
        <v>122</v>
      </c>
      <c r="AU7" s="76" t="s">
        <v>123</v>
      </c>
      <c r="AV7" s="76" t="s">
        <v>124</v>
      </c>
      <c r="AW7" s="76" t="s">
        <v>125</v>
      </c>
      <c r="AX7" s="76" t="s">
        <v>126</v>
      </c>
      <c r="AY7" s="76" t="s">
        <v>127</v>
      </c>
      <c r="AZ7" s="76" t="s">
        <v>128</v>
      </c>
      <c r="BA7" s="76" t="s">
        <v>129</v>
      </c>
      <c r="BB7" s="76" t="s">
        <v>130</v>
      </c>
      <c r="BC7" s="76" t="s">
        <v>131</v>
      </c>
      <c r="BD7" s="76" t="s">
        <v>132</v>
      </c>
      <c r="BE7" s="76" t="s">
        <v>133</v>
      </c>
      <c r="BF7" s="76" t="s">
        <v>134</v>
      </c>
      <c r="BG7" s="76" t="s">
        <v>135</v>
      </c>
      <c r="BH7" s="45">
        <v>0.7636</v>
      </c>
      <c r="BI7" s="45">
        <v>0.7607</v>
      </c>
      <c r="BJ7" s="21"/>
      <c r="BK7" s="21"/>
      <c r="BL7" s="21"/>
      <c r="BM7" s="21"/>
      <c r="BN7" s="21">
        <v>75.02</v>
      </c>
      <c r="BO7" s="21">
        <v>62.33</v>
      </c>
      <c r="BP7" s="18">
        <f t="shared" si="9"/>
        <v>12.69</v>
      </c>
      <c r="BQ7" s="21">
        <v>70.98</v>
      </c>
      <c r="BR7" s="21">
        <v>66.88</v>
      </c>
      <c r="BS7" s="21">
        <v>84.94</v>
      </c>
      <c r="BT7" s="18">
        <f t="shared" si="0"/>
        <v>410.000000000001</v>
      </c>
      <c r="BU7" s="18">
        <f t="shared" si="10"/>
        <v>0</v>
      </c>
      <c r="BV7" s="88">
        <f t="shared" si="11"/>
        <v>3.40487804878048</v>
      </c>
      <c r="BW7" s="45">
        <f t="shared" si="12"/>
        <v>0.0577627500704425</v>
      </c>
      <c r="BX7" s="45">
        <f t="shared" si="13"/>
        <v>0.196675119752043</v>
      </c>
      <c r="BY7" s="104">
        <v>6.49</v>
      </c>
      <c r="BZ7" s="68" t="s">
        <v>93</v>
      </c>
      <c r="CA7" s="69" t="s">
        <v>86</v>
      </c>
      <c r="CB7" s="103"/>
    </row>
    <row r="8" s="1" customFormat="1" ht="24" spans="1:80">
      <c r="A8" s="114" t="s">
        <v>136</v>
      </c>
      <c r="B8" s="19">
        <v>44522</v>
      </c>
      <c r="C8" s="20" t="s">
        <v>137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6">
        <f t="shared" si="1"/>
        <v>0.692702394526796</v>
      </c>
      <c r="L8" s="46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82</v>
      </c>
      <c r="Y8" s="46">
        <f t="shared" si="3"/>
        <v>0.502886597938144</v>
      </c>
      <c r="Z8" s="46">
        <f t="shared" si="4"/>
        <v>0.341719077568134</v>
      </c>
      <c r="AA8" s="46">
        <f t="shared" si="5"/>
        <v>0.0550161812297734</v>
      </c>
      <c r="AB8" s="46" t="e">
        <f t="shared" si="6"/>
        <v>#DIV/0!</v>
      </c>
      <c r="AC8" s="45" t="e">
        <f t="shared" si="7"/>
        <v>#DIV/0!</v>
      </c>
      <c r="AD8" s="63" t="e">
        <f t="shared" si="8"/>
        <v>#DIV/0!</v>
      </c>
      <c r="AE8" s="21" t="s">
        <v>97</v>
      </c>
      <c r="AF8" s="21"/>
      <c r="AG8" s="21"/>
      <c r="AH8" s="21"/>
      <c r="AI8" s="68"/>
      <c r="AJ8" s="68"/>
      <c r="AK8" s="68"/>
      <c r="AL8" s="68"/>
      <c r="AM8" s="68" t="s">
        <v>138</v>
      </c>
      <c r="AN8" s="68"/>
      <c r="AO8" s="68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46"/>
      <c r="BI8" s="46"/>
      <c r="BJ8" s="21"/>
      <c r="BK8" s="21"/>
      <c r="BL8" s="21"/>
      <c r="BM8" s="21"/>
      <c r="BN8" s="21">
        <v>32.43</v>
      </c>
      <c r="BO8" s="21">
        <v>26.16</v>
      </c>
      <c r="BP8" s="84">
        <f t="shared" si="9"/>
        <v>6.27</v>
      </c>
      <c r="BQ8" s="21">
        <v>30.66</v>
      </c>
      <c r="BR8" s="21">
        <v>29.35</v>
      </c>
      <c r="BS8" s="21">
        <v>38.71</v>
      </c>
      <c r="BT8" s="84">
        <f t="shared" si="0"/>
        <v>131</v>
      </c>
      <c r="BU8" s="21">
        <f t="shared" si="10"/>
        <v>200</v>
      </c>
      <c r="BV8" s="89">
        <f t="shared" si="11"/>
        <v>6.14503816793894</v>
      </c>
      <c r="BW8" s="46">
        <f t="shared" si="12"/>
        <v>0.042726679712981</v>
      </c>
      <c r="BX8" s="46">
        <f t="shared" si="13"/>
        <v>0.262557077625571</v>
      </c>
      <c r="BY8" s="104">
        <v>38.46</v>
      </c>
      <c r="BZ8" s="68" t="s">
        <v>85</v>
      </c>
      <c r="CA8" s="69" t="s">
        <v>86</v>
      </c>
      <c r="CB8" s="103"/>
    </row>
    <row r="9" s="1" customFormat="1" ht="13" spans="1:80">
      <c r="A9" s="114" t="s">
        <v>139</v>
      </c>
      <c r="B9" s="22">
        <v>44529</v>
      </c>
      <c r="C9" s="20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5">
        <f t="shared" si="1"/>
        <v>1.00484094052559</v>
      </c>
      <c r="L9" s="45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5">
        <f t="shared" si="3"/>
        <v>0.354101440200376</v>
      </c>
      <c r="Z9" s="45">
        <f t="shared" si="4"/>
        <v>0.163678877630553</v>
      </c>
      <c r="AA9" s="45">
        <f t="shared" si="5"/>
        <v>0.161647628937349</v>
      </c>
      <c r="AB9" s="45">
        <f t="shared" si="6"/>
        <v>0.0666666666666667</v>
      </c>
      <c r="AC9" s="45" t="e">
        <f t="shared" si="7"/>
        <v>#DIV/0!</v>
      </c>
      <c r="AD9" s="63" t="e">
        <f t="shared" si="8"/>
        <v>#DIV/0!</v>
      </c>
      <c r="AE9" s="2" t="s">
        <v>90</v>
      </c>
      <c r="AF9" s="2"/>
      <c r="AG9" s="2"/>
      <c r="AH9" s="2"/>
      <c r="AI9" s="69"/>
      <c r="AJ9" s="69"/>
      <c r="AK9" s="69"/>
      <c r="AL9" s="69"/>
      <c r="AM9" s="69" t="s">
        <v>141</v>
      </c>
      <c r="AN9" s="69"/>
      <c r="AO9" s="69">
        <v>6.25</v>
      </c>
      <c r="AP9" s="76">
        <v>1.5016</v>
      </c>
      <c r="AQ9" s="76">
        <v>5.5181</v>
      </c>
      <c r="AR9" s="76">
        <v>3.3249</v>
      </c>
      <c r="AS9" s="76">
        <v>1.8449</v>
      </c>
      <c r="AT9" s="76">
        <v>0.3554</v>
      </c>
      <c r="AU9" s="76">
        <v>0.2495</v>
      </c>
      <c r="AV9" s="76">
        <v>0.1071</v>
      </c>
      <c r="AW9" s="76">
        <v>-0.134</v>
      </c>
      <c r="AX9" s="76">
        <v>0.0437</v>
      </c>
      <c r="AY9" s="76">
        <v>1.1403</v>
      </c>
      <c r="AZ9" s="76">
        <v>1.4349</v>
      </c>
      <c r="BA9" s="76">
        <v>1.2425</v>
      </c>
      <c r="BB9" s="76">
        <v>0.2131</v>
      </c>
      <c r="BC9" s="76">
        <v>0.2062</v>
      </c>
      <c r="BD9" s="76">
        <v>0.334</v>
      </c>
      <c r="BE9" s="76">
        <v>0.0105</v>
      </c>
      <c r="BF9" s="76">
        <v>0.3392</v>
      </c>
      <c r="BG9" s="76">
        <v>0.3777</v>
      </c>
      <c r="BH9" s="45">
        <v>0.3722</v>
      </c>
      <c r="BI9" s="45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88">
        <f t="shared" si="11"/>
        <v>2.51707317073171</v>
      </c>
      <c r="BW9" s="45">
        <f t="shared" si="12"/>
        <v>0.0688612697346322</v>
      </c>
      <c r="BX9" s="45">
        <f t="shared" si="13"/>
        <v>0.173328854551562</v>
      </c>
      <c r="BY9" s="100">
        <v>17.95</v>
      </c>
      <c r="BZ9" s="69" t="s">
        <v>93</v>
      </c>
      <c r="CA9" s="69" t="s">
        <v>86</v>
      </c>
      <c r="CB9" s="103"/>
    </row>
    <row r="10" s="3" customFormat="1" ht="24" spans="1:79">
      <c r="A10" s="115" t="s">
        <v>142</v>
      </c>
      <c r="B10" s="24">
        <v>44531</v>
      </c>
      <c r="C10" s="25" t="s">
        <v>143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47">
        <f t="shared" si="1"/>
        <v>0.790644171779141</v>
      </c>
      <c r="L10" s="47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116</v>
      </c>
      <c r="Y10" s="47">
        <f t="shared" si="3"/>
        <v>0.305555555555556</v>
      </c>
      <c r="Z10" s="47">
        <f t="shared" si="4"/>
        <v>0.158106297454221</v>
      </c>
      <c r="AA10" s="47">
        <f t="shared" si="5"/>
        <v>0.113327674023769</v>
      </c>
      <c r="AB10" s="47">
        <f t="shared" si="6"/>
        <v>0.123456790123457</v>
      </c>
      <c r="AC10" s="45" t="e">
        <f t="shared" si="7"/>
        <v>#DIV/0!</v>
      </c>
      <c r="AD10" s="64" t="e">
        <f t="shared" si="8"/>
        <v>#DIV/0!</v>
      </c>
      <c r="AE10" s="23" t="s">
        <v>90</v>
      </c>
      <c r="AF10" s="23"/>
      <c r="AG10" s="23"/>
      <c r="AH10" s="23"/>
      <c r="AI10" s="70"/>
      <c r="AJ10" s="70"/>
      <c r="AK10" s="70"/>
      <c r="AL10" s="70"/>
      <c r="AM10" s="70" t="s">
        <v>141</v>
      </c>
      <c r="AN10" s="70"/>
      <c r="AO10" s="70">
        <v>0.77</v>
      </c>
      <c r="AP10" s="78" t="s">
        <v>144</v>
      </c>
      <c r="AQ10" s="78" t="s">
        <v>145</v>
      </c>
      <c r="AR10" s="78" t="s">
        <v>146</v>
      </c>
      <c r="AS10" s="78" t="s">
        <v>147</v>
      </c>
      <c r="AT10" s="78">
        <v>2.6193</v>
      </c>
      <c r="AU10" s="78">
        <v>0.0893</v>
      </c>
      <c r="AV10" s="78">
        <v>-0.0175</v>
      </c>
      <c r="AW10" s="78">
        <v>-0.2195</v>
      </c>
      <c r="AX10" s="78">
        <v>-0.0419</v>
      </c>
      <c r="AY10" s="78">
        <v>0.1981</v>
      </c>
      <c r="AZ10" s="78">
        <v>0.198</v>
      </c>
      <c r="BA10" s="78">
        <v>0.1998</v>
      </c>
      <c r="BB10" s="78">
        <v>0.1893</v>
      </c>
      <c r="BC10" s="78">
        <v>-0.0513</v>
      </c>
      <c r="BD10" s="78">
        <v>0.0188</v>
      </c>
      <c r="BE10" s="78">
        <v>0.0467</v>
      </c>
      <c r="BF10" s="78">
        <v>0.2619</v>
      </c>
      <c r="BG10" s="78">
        <v>0.259</v>
      </c>
      <c r="BH10" s="47">
        <v>0.2791</v>
      </c>
      <c r="BI10" s="47">
        <v>0.1079</v>
      </c>
      <c r="BJ10" s="23"/>
      <c r="BK10" s="23"/>
      <c r="BL10" s="23"/>
      <c r="BM10" s="23"/>
      <c r="BN10" s="23">
        <v>25.31</v>
      </c>
      <c r="BO10" s="23">
        <v>19.08</v>
      </c>
      <c r="BP10" s="85">
        <f t="shared" si="9"/>
        <v>6.23</v>
      </c>
      <c r="BQ10" s="23">
        <v>24.28</v>
      </c>
      <c r="BR10" s="23">
        <v>22.26</v>
      </c>
      <c r="BS10" s="23">
        <v>26.72</v>
      </c>
      <c r="BT10" s="85">
        <f t="shared" si="0"/>
        <v>202</v>
      </c>
      <c r="BU10" s="23">
        <f t="shared" ref="BU10:BU26" si="14">FLOOR(304/(BQ10-BR10),100)</f>
        <v>100</v>
      </c>
      <c r="BV10" s="90">
        <f t="shared" si="11"/>
        <v>1.20792079207921</v>
      </c>
      <c r="BW10" s="47">
        <f t="shared" si="12"/>
        <v>0.0831960461285008</v>
      </c>
      <c r="BX10" s="47">
        <f t="shared" si="13"/>
        <v>0.100494233937397</v>
      </c>
      <c r="BY10" s="105">
        <v>56.67</v>
      </c>
      <c r="BZ10" s="70" t="s">
        <v>148</v>
      </c>
      <c r="CA10" s="70" t="s">
        <v>149</v>
      </c>
    </row>
    <row r="11" s="3" customFormat="1" ht="24" spans="1:79">
      <c r="A11" s="115" t="s">
        <v>150</v>
      </c>
      <c r="B11" s="26">
        <v>44533</v>
      </c>
      <c r="C11" s="25" t="s">
        <v>151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47">
        <f t="shared" si="1"/>
        <v>1.90992167101828</v>
      </c>
      <c r="L11" s="47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96</v>
      </c>
      <c r="Y11" s="47">
        <f t="shared" si="3"/>
        <v>0.373633879781421</v>
      </c>
      <c r="Z11" s="47">
        <f t="shared" si="4"/>
        <v>0.140415704387991</v>
      </c>
      <c r="AA11" s="47">
        <f t="shared" si="5"/>
        <v>0.107852412488174</v>
      </c>
      <c r="AB11" s="47">
        <f t="shared" si="6"/>
        <v>0.105353319057816</v>
      </c>
      <c r="AC11" s="45" t="e">
        <f t="shared" si="7"/>
        <v>#DIV/0!</v>
      </c>
      <c r="AD11" s="64" t="e">
        <f t="shared" si="8"/>
        <v>#DIV/0!</v>
      </c>
      <c r="AE11" s="23" t="s">
        <v>90</v>
      </c>
      <c r="AF11" s="23"/>
      <c r="AG11" s="23"/>
      <c r="AH11" s="23"/>
      <c r="AI11" s="70"/>
      <c r="AJ11" s="70"/>
      <c r="AK11" s="70"/>
      <c r="AL11" s="70"/>
      <c r="AM11" s="70" t="s">
        <v>141</v>
      </c>
      <c r="AN11" s="23"/>
      <c r="AO11" s="23">
        <v>8.51</v>
      </c>
      <c r="AP11" s="47">
        <v>3.6019</v>
      </c>
      <c r="AQ11" s="47">
        <v>16.933</v>
      </c>
      <c r="AR11" s="47">
        <v>7.9794</v>
      </c>
      <c r="AS11" s="47">
        <v>3.2905</v>
      </c>
      <c r="AT11" s="47">
        <v>1.3176</v>
      </c>
      <c r="AU11" s="47">
        <v>0.0128</v>
      </c>
      <c r="AV11" s="47">
        <v>-0.2701</v>
      </c>
      <c r="AW11" s="47">
        <v>0.2668</v>
      </c>
      <c r="AX11" s="47">
        <v>0.0496</v>
      </c>
      <c r="AY11" s="47">
        <v>0.7137</v>
      </c>
      <c r="AZ11" s="47">
        <v>0.3284</v>
      </c>
      <c r="BA11" s="47">
        <v>0.4288</v>
      </c>
      <c r="BB11" s="47">
        <v>0.52</v>
      </c>
      <c r="BC11" s="47">
        <v>-0.119</v>
      </c>
      <c r="BD11" s="47">
        <v>0.0208</v>
      </c>
      <c r="BE11" s="47">
        <v>0.1948</v>
      </c>
      <c r="BF11" s="47">
        <v>0.1781</v>
      </c>
      <c r="BG11" s="47">
        <v>0.2286</v>
      </c>
      <c r="BH11" s="47">
        <v>0.2077</v>
      </c>
      <c r="BI11" s="47">
        <v>0.1904</v>
      </c>
      <c r="BJ11" s="23"/>
      <c r="BK11" s="23"/>
      <c r="BL11" s="23"/>
      <c r="BM11" s="23"/>
      <c r="BN11" s="23">
        <v>24.2</v>
      </c>
      <c r="BO11" s="23">
        <v>18.22</v>
      </c>
      <c r="BP11" s="85">
        <f t="shared" si="9"/>
        <v>5.98</v>
      </c>
      <c r="BQ11" s="23">
        <v>23.05</v>
      </c>
      <c r="BR11" s="23">
        <v>20.89</v>
      </c>
      <c r="BS11" s="23">
        <v>28.54</v>
      </c>
      <c r="BT11" s="85">
        <f t="shared" si="0"/>
        <v>216</v>
      </c>
      <c r="BU11" s="23">
        <f t="shared" si="14"/>
        <v>100</v>
      </c>
      <c r="BV11" s="90">
        <f t="shared" si="11"/>
        <v>2.54166666666667</v>
      </c>
      <c r="BW11" s="47">
        <f t="shared" si="12"/>
        <v>0.0937093275488069</v>
      </c>
      <c r="BX11" s="47">
        <f t="shared" si="13"/>
        <v>0.238177874186551</v>
      </c>
      <c r="BY11" s="105">
        <v>39.84</v>
      </c>
      <c r="BZ11" s="70" t="s">
        <v>148</v>
      </c>
      <c r="CA11" s="70" t="s">
        <v>149</v>
      </c>
    </row>
    <row r="12" s="3" customFormat="1" ht="24" spans="1:79">
      <c r="A12" s="115" t="s">
        <v>152</v>
      </c>
      <c r="B12" s="26">
        <v>44533</v>
      </c>
      <c r="C12" s="25" t="s">
        <v>153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47">
        <f t="shared" si="1"/>
        <v>1.10945802337938</v>
      </c>
      <c r="L12" s="47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96</v>
      </c>
      <c r="Y12" s="47">
        <f t="shared" si="3"/>
        <v>0.249879980796927</v>
      </c>
      <c r="Z12" s="47">
        <f t="shared" si="4"/>
        <v>0.103025347506132</v>
      </c>
      <c r="AA12" s="47">
        <f t="shared" si="5"/>
        <v>0.0626788036410924</v>
      </c>
      <c r="AB12" s="47">
        <f t="shared" si="6"/>
        <v>0.0831319478008701</v>
      </c>
      <c r="AC12" s="45" t="e">
        <f t="shared" si="7"/>
        <v>#DIV/0!</v>
      </c>
      <c r="AD12" s="64" t="e">
        <f t="shared" si="8"/>
        <v>#DIV/0!</v>
      </c>
      <c r="AE12" s="23" t="s">
        <v>97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2.2</v>
      </c>
      <c r="AP12" s="47">
        <v>0.0112</v>
      </c>
      <c r="AQ12" s="47">
        <v>0.8116</v>
      </c>
      <c r="AR12" s="47">
        <v>0.7087</v>
      </c>
      <c r="AS12" s="47">
        <v>0.7083</v>
      </c>
      <c r="AT12" s="47">
        <v>0.006</v>
      </c>
      <c r="AU12" s="47">
        <v>0.3442</v>
      </c>
      <c r="AV12" s="47">
        <v>0.247</v>
      </c>
      <c r="AW12" s="47">
        <v>0.0127</v>
      </c>
      <c r="AX12" s="47">
        <v>0.1618</v>
      </c>
      <c r="AY12" s="47">
        <v>1.016</v>
      </c>
      <c r="AZ12" s="47">
        <v>0.5767</v>
      </c>
      <c r="BA12" s="47">
        <v>0.477</v>
      </c>
      <c r="BB12" s="47">
        <v>0.4664</v>
      </c>
      <c r="BC12" s="47">
        <v>-0.1139</v>
      </c>
      <c r="BD12" s="47">
        <v>-0.0272</v>
      </c>
      <c r="BE12" s="47">
        <v>0.0402</v>
      </c>
      <c r="BF12" s="47">
        <v>0.5316</v>
      </c>
      <c r="BG12" s="47">
        <v>0.5499</v>
      </c>
      <c r="BH12" s="47">
        <v>0.5374</v>
      </c>
      <c r="BI12" s="47">
        <v>0.5361</v>
      </c>
      <c r="BJ12" s="23"/>
      <c r="BK12" s="23"/>
      <c r="BL12" s="23"/>
      <c r="BM12" s="23"/>
      <c r="BN12" s="23">
        <v>42.71</v>
      </c>
      <c r="BO12" s="23">
        <v>32.98</v>
      </c>
      <c r="BP12" s="85">
        <f t="shared" si="9"/>
        <v>9.73</v>
      </c>
      <c r="BQ12" s="23">
        <v>40.42</v>
      </c>
      <c r="BR12" s="23">
        <v>37.94</v>
      </c>
      <c r="BS12" s="23">
        <v>42.87</v>
      </c>
      <c r="BT12" s="85">
        <f t="shared" si="0"/>
        <v>248</v>
      </c>
      <c r="BU12" s="23">
        <f t="shared" si="14"/>
        <v>100</v>
      </c>
      <c r="BV12" s="90">
        <f t="shared" si="11"/>
        <v>0.987903225806448</v>
      </c>
      <c r="BW12" s="47">
        <f t="shared" si="12"/>
        <v>0.0613557644730332</v>
      </c>
      <c r="BX12" s="47">
        <f t="shared" si="13"/>
        <v>0.0606135576447302</v>
      </c>
      <c r="BY12" s="105">
        <v>25.4</v>
      </c>
      <c r="BZ12" s="70" t="s">
        <v>148</v>
      </c>
      <c r="CA12" s="70" t="s">
        <v>149</v>
      </c>
    </row>
    <row r="13" s="4" customFormat="1" ht="24" spans="1:80">
      <c r="A13" s="116" t="s">
        <v>154</v>
      </c>
      <c r="B13" s="26">
        <v>44533</v>
      </c>
      <c r="C13" s="28" t="s">
        <v>140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47">
        <f t="shared" si="1"/>
        <v>0.919778699861687</v>
      </c>
      <c r="L13" s="47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96</v>
      </c>
      <c r="Y13" s="47">
        <f t="shared" si="3"/>
        <v>0.354101440200376</v>
      </c>
      <c r="Z13" s="47">
        <f t="shared" si="4"/>
        <v>0.163678877630553</v>
      </c>
      <c r="AA13" s="47">
        <f t="shared" si="5"/>
        <v>0.161647628937349</v>
      </c>
      <c r="AB13" s="47">
        <f t="shared" si="6"/>
        <v>0.0949868073878628</v>
      </c>
      <c r="AC13" s="45" t="e">
        <f t="shared" si="7"/>
        <v>#DIV/0!</v>
      </c>
      <c r="AD13" s="64" t="e">
        <f t="shared" si="8"/>
        <v>#DIV/0!</v>
      </c>
      <c r="AE13" s="23" t="s">
        <v>90</v>
      </c>
      <c r="AF13" s="23"/>
      <c r="AG13" s="23"/>
      <c r="AH13" s="23"/>
      <c r="AI13" s="70"/>
      <c r="AJ13" s="70"/>
      <c r="AK13" s="70"/>
      <c r="AL13" s="70"/>
      <c r="AM13" s="70" t="s">
        <v>141</v>
      </c>
      <c r="AN13" s="70"/>
      <c r="AO13" s="70">
        <v>6.25</v>
      </c>
      <c r="AP13" s="78">
        <v>1.5016</v>
      </c>
      <c r="AQ13" s="78">
        <v>5.5181</v>
      </c>
      <c r="AR13" s="78">
        <v>3.3249</v>
      </c>
      <c r="AS13" s="78">
        <v>1.8449</v>
      </c>
      <c r="AT13" s="78">
        <v>0.3554</v>
      </c>
      <c r="AU13" s="78">
        <v>0.2495</v>
      </c>
      <c r="AV13" s="78">
        <v>0.1071</v>
      </c>
      <c r="AW13" s="78">
        <v>-0.134</v>
      </c>
      <c r="AX13" s="78">
        <v>0.0437</v>
      </c>
      <c r="AY13" s="78">
        <v>1.1403</v>
      </c>
      <c r="AZ13" s="78">
        <v>1.4349</v>
      </c>
      <c r="BA13" s="78">
        <v>1.2425</v>
      </c>
      <c r="BB13" s="78">
        <v>0.2131</v>
      </c>
      <c r="BC13" s="78">
        <v>0.2062</v>
      </c>
      <c r="BD13" s="78">
        <v>0.334</v>
      </c>
      <c r="BE13" s="78">
        <v>0.0105</v>
      </c>
      <c r="BF13" s="78">
        <v>0.3392</v>
      </c>
      <c r="BG13" s="78">
        <v>0.3777</v>
      </c>
      <c r="BH13" s="47">
        <v>0.3722</v>
      </c>
      <c r="BI13" s="47">
        <v>0.3621</v>
      </c>
      <c r="BJ13" s="23"/>
      <c r="BK13" s="23"/>
      <c r="BL13" s="23"/>
      <c r="BM13" s="23"/>
      <c r="BN13" s="23">
        <v>31.21</v>
      </c>
      <c r="BO13" s="23">
        <v>22.41</v>
      </c>
      <c r="BP13" s="85">
        <f t="shared" si="9"/>
        <v>8.8</v>
      </c>
      <c r="BQ13" s="23">
        <v>30.32</v>
      </c>
      <c r="BR13" s="23">
        <v>27.44</v>
      </c>
      <c r="BS13" s="23">
        <v>35.16</v>
      </c>
      <c r="BT13" s="85">
        <f t="shared" si="0"/>
        <v>288</v>
      </c>
      <c r="BU13" s="23">
        <f t="shared" si="14"/>
        <v>100</v>
      </c>
      <c r="BV13" s="90">
        <f t="shared" si="11"/>
        <v>1.68055555555555</v>
      </c>
      <c r="BW13" s="47">
        <f t="shared" si="12"/>
        <v>0.0949868073878628</v>
      </c>
      <c r="BX13" s="47">
        <f t="shared" si="13"/>
        <v>0.159630606860158</v>
      </c>
      <c r="BY13" s="105">
        <v>17.95</v>
      </c>
      <c r="BZ13" s="70" t="s">
        <v>148</v>
      </c>
      <c r="CA13" s="70" t="s">
        <v>149</v>
      </c>
      <c r="CB13" s="106"/>
    </row>
    <row r="14" s="3" customFormat="1" ht="24" spans="1:79">
      <c r="A14" s="115" t="s">
        <v>155</v>
      </c>
      <c r="B14" s="26">
        <v>44533</v>
      </c>
      <c r="C14" s="25" t="s">
        <v>156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47">
        <f t="shared" si="1"/>
        <v>4.46707193515704</v>
      </c>
      <c r="L14" s="47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96</v>
      </c>
      <c r="Y14" s="47">
        <f t="shared" si="3"/>
        <v>0.341062801932367</v>
      </c>
      <c r="Z14" s="47">
        <f t="shared" si="4"/>
        <v>0.208363636363636</v>
      </c>
      <c r="AA14" s="47">
        <f t="shared" si="5"/>
        <v>0.120625610948192</v>
      </c>
      <c r="AB14" s="47">
        <f t="shared" si="6"/>
        <v>0.131321939309383</v>
      </c>
      <c r="AC14" s="45" t="e">
        <f t="shared" si="7"/>
        <v>#DIV/0!</v>
      </c>
      <c r="AD14" s="64" t="e">
        <f t="shared" si="8"/>
        <v>#DIV/0!</v>
      </c>
      <c r="AE14" s="23" t="s">
        <v>90</v>
      </c>
      <c r="AF14" s="23"/>
      <c r="AG14" s="23"/>
      <c r="AH14" s="23"/>
      <c r="AI14" s="70"/>
      <c r="AJ14" s="70"/>
      <c r="AK14" s="70"/>
      <c r="AL14" s="70"/>
      <c r="AM14" s="70" t="s">
        <v>141</v>
      </c>
      <c r="AN14" s="23"/>
      <c r="AO14" s="23">
        <v>34.76</v>
      </c>
      <c r="AP14" s="47">
        <v>0.4151</v>
      </c>
      <c r="AQ14" s="47">
        <v>4.3101</v>
      </c>
      <c r="AR14" s="47">
        <v>5.7893</v>
      </c>
      <c r="AS14" s="47">
        <v>5.2189</v>
      </c>
      <c r="AT14" s="47">
        <v>0.5076</v>
      </c>
      <c r="AU14" s="47">
        <v>1.5097</v>
      </c>
      <c r="AV14" s="47">
        <v>0.5596</v>
      </c>
      <c r="AW14" s="47">
        <v>-0.084</v>
      </c>
      <c r="AX14" s="47">
        <v>0.1501</v>
      </c>
      <c r="AY14" s="47">
        <v>0.3924</v>
      </c>
      <c r="AZ14" s="47">
        <v>0.602</v>
      </c>
      <c r="BA14" s="47">
        <v>0.755</v>
      </c>
      <c r="BB14" s="47">
        <v>0.9365</v>
      </c>
      <c r="BC14" s="47">
        <v>-0.3372</v>
      </c>
      <c r="BD14" s="47">
        <v>0.7463</v>
      </c>
      <c r="BE14" s="47">
        <v>-0.1096</v>
      </c>
      <c r="BF14" s="47">
        <v>0.1174</v>
      </c>
      <c r="BG14" s="47">
        <v>0.2187</v>
      </c>
      <c r="BH14" s="47">
        <v>0.2433</v>
      </c>
      <c r="BI14" s="47">
        <v>0.2275</v>
      </c>
      <c r="BJ14" s="23"/>
      <c r="BK14" s="23"/>
      <c r="BL14" s="23"/>
      <c r="BM14" s="23"/>
      <c r="BN14" s="23">
        <v>60.39</v>
      </c>
      <c r="BO14" s="23">
        <v>42.1</v>
      </c>
      <c r="BP14" s="85">
        <f t="shared" si="9"/>
        <v>18.29</v>
      </c>
      <c r="BQ14" s="23">
        <v>57.34</v>
      </c>
      <c r="BR14" s="23">
        <v>52</v>
      </c>
      <c r="BS14" s="23">
        <v>65.25</v>
      </c>
      <c r="BT14" s="85">
        <f t="shared" si="0"/>
        <v>534</v>
      </c>
      <c r="BU14" s="23">
        <f t="shared" si="14"/>
        <v>0</v>
      </c>
      <c r="BV14" s="90">
        <f t="shared" si="11"/>
        <v>1.4812734082397</v>
      </c>
      <c r="BW14" s="47">
        <f t="shared" si="12"/>
        <v>0.0931287059644228</v>
      </c>
      <c r="BX14" s="47">
        <f t="shared" si="13"/>
        <v>0.137949075688873</v>
      </c>
      <c r="BY14" s="105">
        <v>56.78</v>
      </c>
      <c r="BZ14" s="70" t="s">
        <v>148</v>
      </c>
      <c r="CA14" s="70" t="s">
        <v>149</v>
      </c>
    </row>
    <row r="15" s="1" customFormat="1" ht="13" spans="1:79">
      <c r="A15" s="113" t="s">
        <v>157</v>
      </c>
      <c r="B15" s="22">
        <v>44533</v>
      </c>
      <c r="C15" s="29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8">
        <f t="shared" si="1"/>
        <v>2.38972431077694</v>
      </c>
      <c r="L15" s="48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48">
        <f t="shared" si="3"/>
        <v>0.270431893687708</v>
      </c>
      <c r="Z15" s="48">
        <f t="shared" si="4"/>
        <v>0.106315789473684</v>
      </c>
      <c r="AA15" s="48">
        <f t="shared" si="5"/>
        <v>0.0870922970159612</v>
      </c>
      <c r="AB15" s="57" t="e">
        <f t="shared" si="6"/>
        <v>#DIV/0!</v>
      </c>
      <c r="AC15" s="45" t="e">
        <f t="shared" si="7"/>
        <v>#DIV/0!</v>
      </c>
      <c r="AD15" s="63" t="e">
        <f t="shared" si="8"/>
        <v>#DIV/0!</v>
      </c>
      <c r="AE15" s="2" t="s">
        <v>97</v>
      </c>
      <c r="AF15" s="2"/>
      <c r="AG15" s="2"/>
      <c r="AH15" s="2"/>
      <c r="AI15" s="69"/>
      <c r="AJ15" s="69"/>
      <c r="AK15" s="69"/>
      <c r="AL15" s="69"/>
      <c r="AM15" s="69" t="s">
        <v>141</v>
      </c>
      <c r="AN15" s="2"/>
      <c r="AO15" s="2">
        <v>9.73</v>
      </c>
      <c r="AP15" s="45">
        <v>3.1533</v>
      </c>
      <c r="AQ15" s="45">
        <v>2.152</v>
      </c>
      <c r="AR15" s="45">
        <v>1.6028</v>
      </c>
      <c r="AS15" s="45">
        <v>1.161</v>
      </c>
      <c r="AT15" s="45">
        <v>0.2365</v>
      </c>
      <c r="AU15" s="45">
        <v>0.0229</v>
      </c>
      <c r="AV15" s="45">
        <v>0.1857</v>
      </c>
      <c r="AW15" s="45">
        <v>0.1281</v>
      </c>
      <c r="AX15" s="45">
        <v>0.1124</v>
      </c>
      <c r="AY15" s="45">
        <v>0.3139</v>
      </c>
      <c r="AZ15" s="45">
        <v>0.0935</v>
      </c>
      <c r="BA15" s="45">
        <v>0.1211</v>
      </c>
      <c r="BB15" s="45">
        <v>-0.3125</v>
      </c>
      <c r="BC15" s="45">
        <v>0.2292</v>
      </c>
      <c r="BD15" s="45">
        <v>0.1278</v>
      </c>
      <c r="BE15" s="45">
        <v>0.2239</v>
      </c>
      <c r="BF15" s="45">
        <v>0.2428</v>
      </c>
      <c r="BG15" s="45">
        <v>0.3271</v>
      </c>
      <c r="BH15" s="45">
        <v>0.347</v>
      </c>
      <c r="BI15" s="45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88">
        <f t="shared" si="11"/>
        <v>1.41035856573705</v>
      </c>
      <c r="BW15" s="45">
        <f t="shared" si="12"/>
        <v>0.0870922970159612</v>
      </c>
      <c r="BX15" s="45">
        <f t="shared" si="13"/>
        <v>0.122831367106176</v>
      </c>
      <c r="BY15" s="100">
        <v>25.15</v>
      </c>
      <c r="BZ15" s="69" t="s">
        <v>93</v>
      </c>
      <c r="CA15" s="69" t="s">
        <v>86</v>
      </c>
    </row>
    <row r="16" s="4" customFormat="1" ht="24" spans="1:79">
      <c r="A16" s="115" t="s">
        <v>159</v>
      </c>
      <c r="B16" s="26">
        <v>44534</v>
      </c>
      <c r="C16" s="25" t="s">
        <v>160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49">
        <f t="shared" si="1"/>
        <v>1.66884531590414</v>
      </c>
      <c r="L16" s="49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116</v>
      </c>
      <c r="Y16" s="49">
        <f t="shared" si="3"/>
        <v>0.349829351535836</v>
      </c>
      <c r="Z16" s="49">
        <f t="shared" si="4"/>
        <v>0.138804015713662</v>
      </c>
      <c r="AA16" s="49">
        <f t="shared" si="5"/>
        <v>0.137996219281663</v>
      </c>
      <c r="AB16" s="49">
        <f t="shared" si="6"/>
        <v>0.102890173410405</v>
      </c>
      <c r="AC16" s="45" t="e">
        <f t="shared" ref="AC16:AC21" si="15">(T16-U16)/T16</f>
        <v>#DIV/0!</v>
      </c>
      <c r="AD16" s="64" t="e">
        <f t="shared" si="8"/>
        <v>#DIV/0!</v>
      </c>
      <c r="AE16" s="23" t="s">
        <v>90</v>
      </c>
      <c r="AF16" s="23"/>
      <c r="AG16" s="23"/>
      <c r="AH16" s="23"/>
      <c r="AI16" s="70"/>
      <c r="AJ16" s="70"/>
      <c r="AK16" s="70"/>
      <c r="AL16" s="70"/>
      <c r="AM16" s="70" t="s">
        <v>141</v>
      </c>
      <c r="AN16" s="23"/>
      <c r="AO16" s="23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23"/>
      <c r="BK16" s="23"/>
      <c r="BL16" s="23"/>
      <c r="BM16" s="23"/>
      <c r="BN16" s="23">
        <v>27.49</v>
      </c>
      <c r="BO16" s="23">
        <v>19.96</v>
      </c>
      <c r="BP16" s="85">
        <f t="shared" si="9"/>
        <v>7.53</v>
      </c>
      <c r="BQ16" s="23">
        <v>25.95</v>
      </c>
      <c r="BR16" s="23">
        <v>23.28</v>
      </c>
      <c r="BS16" s="23">
        <v>27.59</v>
      </c>
      <c r="BT16" s="85">
        <f t="shared" si="0"/>
        <v>267</v>
      </c>
      <c r="BU16" s="23">
        <f t="shared" si="14"/>
        <v>100</v>
      </c>
      <c r="BV16" s="90">
        <f t="shared" si="11"/>
        <v>0.614232209737828</v>
      </c>
      <c r="BW16" s="47">
        <f t="shared" si="12"/>
        <v>0.102890173410405</v>
      </c>
      <c r="BX16" s="47">
        <f t="shared" si="13"/>
        <v>0.0631984585741811</v>
      </c>
      <c r="BY16" s="105">
        <v>26.15</v>
      </c>
      <c r="BZ16" s="70" t="s">
        <v>148</v>
      </c>
      <c r="CA16" s="70" t="s">
        <v>149</v>
      </c>
    </row>
    <row r="17" s="5" customFormat="1" ht="13" spans="1:79">
      <c r="A17" s="117" t="s">
        <v>161</v>
      </c>
      <c r="B17" s="31">
        <v>44536</v>
      </c>
      <c r="C17" s="32" t="s">
        <v>162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50">
        <f t="shared" si="1"/>
        <v>1.36015519568151</v>
      </c>
      <c r="L17" s="50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137.88</v>
      </c>
      <c r="X17" s="30" t="s">
        <v>163</v>
      </c>
      <c r="Y17" s="50">
        <f t="shared" si="3"/>
        <v>0.417201220651429</v>
      </c>
      <c r="Z17" s="50">
        <f t="shared" si="4"/>
        <v>0.167556888856369</v>
      </c>
      <c r="AA17" s="50">
        <f t="shared" si="5"/>
        <v>0.158180583842498</v>
      </c>
      <c r="AB17" s="57">
        <f t="shared" si="6"/>
        <v>0.10876867004931</v>
      </c>
      <c r="AC17" s="51">
        <f t="shared" si="15"/>
        <v>0.0490319709220385</v>
      </c>
      <c r="AD17" s="65">
        <f t="shared" si="8"/>
        <v>0.0411682892906816</v>
      </c>
      <c r="AE17" s="30" t="s">
        <v>83</v>
      </c>
      <c r="AF17" s="30"/>
      <c r="AG17" s="30"/>
      <c r="AH17" s="30"/>
      <c r="AI17" s="71"/>
      <c r="AJ17" s="71"/>
      <c r="AK17" s="71"/>
      <c r="AL17" s="71"/>
      <c r="AM17" s="71" t="s">
        <v>141</v>
      </c>
      <c r="AN17" s="30"/>
      <c r="AO17" s="30">
        <v>10</v>
      </c>
      <c r="AP17" s="66">
        <v>-0.1149</v>
      </c>
      <c r="AQ17" s="66">
        <v>1.1966</v>
      </c>
      <c r="AR17" s="66">
        <v>2.6601</v>
      </c>
      <c r="AS17" s="66">
        <v>0.9935</v>
      </c>
      <c r="AT17" s="66">
        <v>-0.4244</v>
      </c>
      <c r="AU17" s="66">
        <v>0.8275</v>
      </c>
      <c r="AV17" s="66">
        <v>-1.1004</v>
      </c>
      <c r="AW17" s="66">
        <v>15.79</v>
      </c>
      <c r="AX17" s="66">
        <v>-0.1106</v>
      </c>
      <c r="AY17" s="66">
        <v>0.756</v>
      </c>
      <c r="AZ17" s="66">
        <v>1.1246</v>
      </c>
      <c r="BA17" s="66">
        <v>0.64</v>
      </c>
      <c r="BB17" s="66">
        <v>-0.1855</v>
      </c>
      <c r="BC17" s="66">
        <v>0.1135</v>
      </c>
      <c r="BD17" s="66">
        <v>-0.5985</v>
      </c>
      <c r="BE17" s="66">
        <v>2.7082</v>
      </c>
      <c r="BF17" s="66">
        <v>0.8544</v>
      </c>
      <c r="BG17" s="66">
        <v>0.8505</v>
      </c>
      <c r="BH17" s="66">
        <v>0.8349</v>
      </c>
      <c r="BI17" s="66">
        <v>0.8576</v>
      </c>
      <c r="BJ17" s="30"/>
      <c r="BK17" s="30"/>
      <c r="BL17" s="30"/>
      <c r="BM17" s="30"/>
      <c r="BN17" s="30">
        <v>147.51</v>
      </c>
      <c r="BO17" s="30">
        <v>117.62</v>
      </c>
      <c r="BP17" s="86">
        <f t="shared" si="9"/>
        <v>29.89</v>
      </c>
      <c r="BQ17" s="30">
        <v>143.8</v>
      </c>
      <c r="BR17" s="30">
        <v>128.2</v>
      </c>
      <c r="BS17" s="30">
        <v>158.48</v>
      </c>
      <c r="BT17" s="86">
        <f t="shared" si="0"/>
        <v>1560</v>
      </c>
      <c r="BU17" s="91">
        <f t="shared" si="14"/>
        <v>0</v>
      </c>
      <c r="BV17" s="92">
        <f t="shared" si="11"/>
        <v>0.941025641025638</v>
      </c>
      <c r="BW17" s="51">
        <f t="shared" si="12"/>
        <v>0.108484005563282</v>
      </c>
      <c r="BX17" s="51">
        <f t="shared" si="13"/>
        <v>0.102086230876217</v>
      </c>
      <c r="BY17" s="107">
        <v>55.79</v>
      </c>
      <c r="BZ17" s="71" t="s">
        <v>93</v>
      </c>
      <c r="CA17" s="71" t="s">
        <v>164</v>
      </c>
    </row>
    <row r="18" s="4" customFormat="1" ht="24" spans="1:79">
      <c r="A18" s="115" t="s">
        <v>165</v>
      </c>
      <c r="B18" s="26">
        <v>44536</v>
      </c>
      <c r="C18" s="25" t="s">
        <v>166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49">
        <f t="shared" si="1"/>
        <v>0.987577639751553</v>
      </c>
      <c r="L18" s="49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96</v>
      </c>
      <c r="Y18" s="49">
        <f t="shared" si="3"/>
        <v>0.355932203389831</v>
      </c>
      <c r="Z18" s="49">
        <f t="shared" si="4"/>
        <v>0.167875647668394</v>
      </c>
      <c r="AA18" s="49">
        <f t="shared" si="5"/>
        <v>0.124513618677043</v>
      </c>
      <c r="AB18" s="23"/>
      <c r="AC18" s="47" t="e">
        <f t="shared" si="15"/>
        <v>#DIV/0!</v>
      </c>
      <c r="AD18" s="23"/>
      <c r="AE18" s="23" t="s">
        <v>97</v>
      </c>
      <c r="AF18" s="23"/>
      <c r="AG18" s="23"/>
      <c r="AH18" s="23"/>
      <c r="AI18" s="70"/>
      <c r="AJ18" s="70"/>
      <c r="AK18" s="70"/>
      <c r="AL18" s="70"/>
      <c r="AM18" s="70" t="s">
        <v>141</v>
      </c>
      <c r="AN18" s="23"/>
      <c r="AO18" s="23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23"/>
      <c r="BK18" s="23"/>
      <c r="BL18" s="23"/>
      <c r="BM18" s="23"/>
      <c r="BN18" s="23">
        <v>10.54</v>
      </c>
      <c r="BO18" s="23">
        <v>8.35</v>
      </c>
      <c r="BP18" s="85">
        <f t="shared" si="9"/>
        <v>2.19</v>
      </c>
      <c r="BQ18" s="23">
        <v>10.28</v>
      </c>
      <c r="BR18" s="23">
        <v>9.41</v>
      </c>
      <c r="BS18" s="23">
        <v>12</v>
      </c>
      <c r="BT18" s="85">
        <f t="shared" si="0"/>
        <v>86.9999999999999</v>
      </c>
      <c r="BU18" s="23">
        <f t="shared" si="14"/>
        <v>300</v>
      </c>
      <c r="BV18" s="90">
        <f t="shared" si="11"/>
        <v>1.97701149425288</v>
      </c>
      <c r="BW18" s="47">
        <f t="shared" si="12"/>
        <v>0.0846303501945525</v>
      </c>
      <c r="BX18" s="47">
        <f t="shared" si="13"/>
        <v>0.167315175097276</v>
      </c>
      <c r="BY18" s="105">
        <v>18.1</v>
      </c>
      <c r="BZ18" s="70" t="s">
        <v>148</v>
      </c>
      <c r="CA18" s="70" t="s">
        <v>164</v>
      </c>
    </row>
    <row r="19" s="4" customFormat="1" ht="24" spans="1:79">
      <c r="A19" s="115" t="s">
        <v>167</v>
      </c>
      <c r="B19" s="26">
        <v>44536</v>
      </c>
      <c r="C19" s="25" t="s">
        <v>168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49">
        <f t="shared" si="1"/>
        <v>0.346489991542148</v>
      </c>
      <c r="L19" s="49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96</v>
      </c>
      <c r="Y19" s="49">
        <f t="shared" si="3"/>
        <v>0.321555340432398</v>
      </c>
      <c r="Z19" s="49">
        <f t="shared" si="4"/>
        <v>0.203700207664716</v>
      </c>
      <c r="AA19" s="49">
        <f t="shared" si="5"/>
        <v>0.0942470056940899</v>
      </c>
      <c r="AB19" s="23"/>
      <c r="AC19" s="47" t="e">
        <f t="shared" si="15"/>
        <v>#DIV/0!</v>
      </c>
      <c r="AD19" s="23"/>
      <c r="AE19" s="23" t="s">
        <v>97</v>
      </c>
      <c r="AF19" s="23"/>
      <c r="AG19" s="23"/>
      <c r="AH19" s="23"/>
      <c r="AI19" s="70"/>
      <c r="AJ19" s="70"/>
      <c r="AK19" s="70"/>
      <c r="AL19" s="70"/>
      <c r="AM19" s="70" t="s">
        <v>141</v>
      </c>
      <c r="AN19" s="23"/>
      <c r="AO19" s="23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23"/>
      <c r="BK19" s="23"/>
      <c r="BL19" s="23"/>
      <c r="BM19" s="23"/>
      <c r="BN19" s="23">
        <v>52.82</v>
      </c>
      <c r="BO19" s="23">
        <v>40.96</v>
      </c>
      <c r="BP19" s="85">
        <f t="shared" si="9"/>
        <v>11.86</v>
      </c>
      <c r="BQ19" s="23">
        <v>50.93</v>
      </c>
      <c r="BR19" s="23">
        <v>46.13</v>
      </c>
      <c r="BS19" s="23"/>
      <c r="BT19" s="85">
        <f t="shared" si="0"/>
        <v>480</v>
      </c>
      <c r="BU19" s="23">
        <f t="shared" si="14"/>
        <v>0</v>
      </c>
      <c r="BV19" s="90"/>
      <c r="BW19" s="47">
        <f t="shared" si="12"/>
        <v>0.0942470056940899</v>
      </c>
      <c r="BX19" s="47"/>
      <c r="BY19" s="105">
        <v>12</v>
      </c>
      <c r="BZ19" s="70" t="s">
        <v>148</v>
      </c>
      <c r="CA19" s="70" t="s">
        <v>149</v>
      </c>
    </row>
    <row r="20" s="5" customFormat="1" ht="24" spans="1:79">
      <c r="A20" s="115" t="s">
        <v>169</v>
      </c>
      <c r="B20" s="26">
        <v>44536</v>
      </c>
      <c r="C20" s="25" t="s">
        <v>158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49">
        <f t="shared" si="1"/>
        <v>2.34962406015038</v>
      </c>
      <c r="L20" s="49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96</v>
      </c>
      <c r="Y20" s="49">
        <f t="shared" si="3"/>
        <v>0.270431893687708</v>
      </c>
      <c r="Z20" s="49">
        <f t="shared" si="4"/>
        <v>0.106315789473684</v>
      </c>
      <c r="AA20" s="49">
        <f t="shared" si="5"/>
        <v>0.124915824915825</v>
      </c>
      <c r="AB20" s="49" t="e">
        <f t="shared" ref="AB20:AB27" si="16">(R20-S20)/R20</f>
        <v>#DIV/0!</v>
      </c>
      <c r="AC20" s="47" t="e">
        <f t="shared" si="15"/>
        <v>#DIV/0!</v>
      </c>
      <c r="AD20" s="23"/>
      <c r="AE20" s="23" t="s">
        <v>97</v>
      </c>
      <c r="AF20" s="23"/>
      <c r="AG20" s="23"/>
      <c r="AH20" s="23"/>
      <c r="AI20" s="70"/>
      <c r="AJ20" s="70"/>
      <c r="AK20" s="70"/>
      <c r="AL20" s="70"/>
      <c r="AM20" s="70" t="s">
        <v>141</v>
      </c>
      <c r="AN20" s="23"/>
      <c r="AO20" s="23">
        <v>9.73</v>
      </c>
      <c r="AP20" s="47">
        <v>3.1533</v>
      </c>
      <c r="AQ20" s="47">
        <v>2.152</v>
      </c>
      <c r="AR20" s="47">
        <v>1.6028</v>
      </c>
      <c r="AS20" s="47">
        <v>1.161</v>
      </c>
      <c r="AT20" s="47">
        <v>0.2365</v>
      </c>
      <c r="AU20" s="47">
        <v>0.0229</v>
      </c>
      <c r="AV20" s="47">
        <v>0.1857</v>
      </c>
      <c r="AW20" s="47">
        <v>0.1281</v>
      </c>
      <c r="AX20" s="47">
        <v>0.1124</v>
      </c>
      <c r="AY20" s="47">
        <v>0.3139</v>
      </c>
      <c r="AZ20" s="47">
        <v>0.0935</v>
      </c>
      <c r="BA20" s="47">
        <v>0.1211</v>
      </c>
      <c r="BB20" s="47">
        <v>-0.3125</v>
      </c>
      <c r="BC20" s="47">
        <v>0.2292</v>
      </c>
      <c r="BD20" s="47">
        <v>0.1278</v>
      </c>
      <c r="BE20" s="47">
        <v>0.2239</v>
      </c>
      <c r="BF20" s="47">
        <v>0.2428</v>
      </c>
      <c r="BG20" s="47">
        <v>0.3271</v>
      </c>
      <c r="BH20" s="47">
        <v>0.347</v>
      </c>
      <c r="BI20" s="47">
        <v>0.3263</v>
      </c>
      <c r="BJ20" s="23"/>
      <c r="BK20" s="23"/>
      <c r="BL20" s="23"/>
      <c r="BM20" s="23"/>
      <c r="BN20" s="23">
        <v>30.41</v>
      </c>
      <c r="BO20" s="23">
        <v>22.76</v>
      </c>
      <c r="BP20" s="85">
        <f t="shared" si="9"/>
        <v>7.65</v>
      </c>
      <c r="BQ20" s="23">
        <v>28.82</v>
      </c>
      <c r="BR20" s="23">
        <v>26.31</v>
      </c>
      <c r="BS20" s="23">
        <v>32.36</v>
      </c>
      <c r="BT20" s="85">
        <f t="shared" si="0"/>
        <v>251</v>
      </c>
      <c r="BU20" s="23">
        <f t="shared" si="14"/>
        <v>100</v>
      </c>
      <c r="BV20" s="90">
        <f t="shared" ref="BV20:BV29" si="17">(BS20-BQ20)/(BQ20-BR20)</f>
        <v>1.41035856573705</v>
      </c>
      <c r="BW20" s="47">
        <f t="shared" si="12"/>
        <v>0.0870922970159612</v>
      </c>
      <c r="BX20" s="47">
        <f t="shared" ref="BX20:BX26" si="18">(BS20-BQ20)/BQ20</f>
        <v>0.122831367106176</v>
      </c>
      <c r="BY20" s="105">
        <v>25.15</v>
      </c>
      <c r="BZ20" s="70" t="s">
        <v>148</v>
      </c>
      <c r="CA20" s="70" t="s">
        <v>149</v>
      </c>
    </row>
    <row r="21" s="3" customFormat="1" ht="24" spans="1:79">
      <c r="A21" s="118" t="s">
        <v>170</v>
      </c>
      <c r="B21" s="34">
        <v>44537</v>
      </c>
      <c r="C21" s="35" t="s">
        <v>171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49">
        <f t="shared" si="1"/>
        <v>2.98574821852732</v>
      </c>
      <c r="L21" s="49">
        <f t="shared" si="2"/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96</v>
      </c>
      <c r="Y21" s="49">
        <f t="shared" si="3"/>
        <v>0.277664974619289</v>
      </c>
      <c r="Z21" s="49">
        <f t="shared" si="4"/>
        <v>0.141129032258064</v>
      </c>
      <c r="AA21" s="49">
        <f t="shared" si="5"/>
        <v>0.169800884955752</v>
      </c>
      <c r="AB21" s="49">
        <f t="shared" si="16"/>
        <v>0.0983129726585225</v>
      </c>
      <c r="AC21" s="49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33"/>
      <c r="BK21" s="33"/>
      <c r="BL21" s="33"/>
      <c r="BM21" s="33"/>
      <c r="BN21" s="33"/>
      <c r="BO21" s="33"/>
      <c r="BP21" s="87">
        <f t="shared" si="9"/>
        <v>0</v>
      </c>
      <c r="BQ21" s="33">
        <v>17.19</v>
      </c>
      <c r="BR21" s="33">
        <v>15.5</v>
      </c>
      <c r="BS21" s="33">
        <v>20.66</v>
      </c>
      <c r="BT21" s="87">
        <f t="shared" si="0"/>
        <v>169</v>
      </c>
      <c r="BU21" s="93">
        <f t="shared" si="14"/>
        <v>100</v>
      </c>
      <c r="BV21" s="94">
        <f t="shared" si="17"/>
        <v>2.05325443786982</v>
      </c>
      <c r="BW21" s="49">
        <f t="shared" si="12"/>
        <v>0.0983129726585225</v>
      </c>
      <c r="BX21" s="49">
        <f t="shared" si="18"/>
        <v>0.201861547411286</v>
      </c>
      <c r="BY21" s="108">
        <v>26.15</v>
      </c>
      <c r="BZ21" s="109" t="s">
        <v>148</v>
      </c>
      <c r="CA21" s="109" t="s">
        <v>149</v>
      </c>
    </row>
    <row r="22" ht="13" spans="1:79">
      <c r="A22" s="117" t="s">
        <v>172</v>
      </c>
      <c r="B22" s="36">
        <v>44537</v>
      </c>
      <c r="C22" s="32" t="s">
        <v>173</v>
      </c>
      <c r="D22" s="30">
        <v>18.18</v>
      </c>
      <c r="E22" s="30">
        <v>18.38</v>
      </c>
      <c r="F22" s="30">
        <v>19.15</v>
      </c>
      <c r="G22" s="30"/>
      <c r="H22" s="30">
        <v>19.87</v>
      </c>
      <c r="I22" s="30">
        <v>12.79</v>
      </c>
      <c r="J22" s="30">
        <v>22.81</v>
      </c>
      <c r="K22" s="51">
        <f t="shared" si="1"/>
        <v>0.553557466770915</v>
      </c>
      <c r="L22" s="51">
        <f t="shared" si="2"/>
        <v>0.128890837352038</v>
      </c>
      <c r="M22" s="30">
        <v>16.53</v>
      </c>
      <c r="N22" s="30">
        <v>20.25</v>
      </c>
      <c r="O22" s="30">
        <v>17.9</v>
      </c>
      <c r="P22" s="30">
        <v>20.44</v>
      </c>
      <c r="Q22" s="30">
        <v>19.09</v>
      </c>
      <c r="R22" s="30"/>
      <c r="S22" s="30"/>
      <c r="T22" s="30"/>
      <c r="U22" s="30"/>
      <c r="V22" s="30"/>
      <c r="W22" s="30"/>
      <c r="X22" s="30" t="s">
        <v>96</v>
      </c>
      <c r="Y22" s="51">
        <f t="shared" si="3"/>
        <v>0.275317843051293</v>
      </c>
      <c r="Z22" s="51">
        <f t="shared" si="4"/>
        <v>0.116049382716049</v>
      </c>
      <c r="AA22" s="51">
        <f t="shared" si="5"/>
        <v>0.0660469667318983</v>
      </c>
      <c r="AB22" s="49" t="e">
        <f t="shared" si="16"/>
        <v>#DIV/0!</v>
      </c>
      <c r="AC22" s="66"/>
      <c r="AD22" s="30"/>
      <c r="AE22" s="30" t="s">
        <v>97</v>
      </c>
      <c r="AF22" s="30"/>
      <c r="AG22" s="30"/>
      <c r="AH22" s="30"/>
      <c r="AI22" s="71"/>
      <c r="AJ22" s="71"/>
      <c r="AK22" s="71"/>
      <c r="AL22" s="71"/>
      <c r="AM22" s="71" t="s">
        <v>141</v>
      </c>
      <c r="AN22" s="30"/>
      <c r="AO22" s="30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30"/>
      <c r="BK22" s="30"/>
      <c r="BL22" s="30"/>
      <c r="BM22" s="30"/>
      <c r="BN22" s="30">
        <v>21.32</v>
      </c>
      <c r="BO22" s="30">
        <v>17.54</v>
      </c>
      <c r="BP22" s="86">
        <f t="shared" si="9"/>
        <v>3.78</v>
      </c>
      <c r="BQ22" s="30">
        <v>20.44</v>
      </c>
      <c r="BR22" s="30">
        <v>19.09</v>
      </c>
      <c r="BS22" s="30">
        <v>23.43</v>
      </c>
      <c r="BT22" s="86">
        <f t="shared" si="0"/>
        <v>135</v>
      </c>
      <c r="BU22" s="91">
        <f t="shared" si="14"/>
        <v>200</v>
      </c>
      <c r="BV22" s="92">
        <f t="shared" si="17"/>
        <v>2.21481481481481</v>
      </c>
      <c r="BW22" s="51">
        <f t="shared" si="12"/>
        <v>0.0660469667318983</v>
      </c>
      <c r="BX22" s="51">
        <f t="shared" si="18"/>
        <v>0.146281800391389</v>
      </c>
      <c r="BY22" s="107">
        <v>13.79</v>
      </c>
      <c r="BZ22" s="71" t="s">
        <v>93</v>
      </c>
      <c r="CA22" s="71" t="s">
        <v>164</v>
      </c>
    </row>
    <row r="23" s="3" customFormat="1" ht="25" spans="1:79">
      <c r="A23" s="115" t="s">
        <v>174</v>
      </c>
      <c r="B23" s="26">
        <v>44537</v>
      </c>
      <c r="C23" s="25" t="s">
        <v>175</v>
      </c>
      <c r="D23" s="23">
        <v>7.39</v>
      </c>
      <c r="E23" s="23">
        <v>7.71</v>
      </c>
      <c r="F23" s="23">
        <v>8.76</v>
      </c>
      <c r="G23" s="23"/>
      <c r="H23" s="23">
        <v>9.52</v>
      </c>
      <c r="I23" s="23">
        <v>5.1</v>
      </c>
      <c r="J23" s="23">
        <v>11.18</v>
      </c>
      <c r="K23" s="47">
        <f t="shared" si="1"/>
        <v>0.866666666666667</v>
      </c>
      <c r="L23" s="47">
        <f t="shared" si="2"/>
        <v>0.148479427549195</v>
      </c>
      <c r="M23" s="23">
        <v>7.23</v>
      </c>
      <c r="N23" s="23">
        <v>10.32</v>
      </c>
      <c r="O23" s="23">
        <v>7.75</v>
      </c>
      <c r="P23" s="23">
        <v>9.41</v>
      </c>
      <c r="Q23" s="23">
        <v>8.11</v>
      </c>
      <c r="R23" s="23">
        <v>10.07</v>
      </c>
      <c r="S23" s="23">
        <v>8.94</v>
      </c>
      <c r="T23" s="23"/>
      <c r="U23" s="23"/>
      <c r="V23" s="23"/>
      <c r="W23" s="23"/>
      <c r="X23" s="25" t="s">
        <v>96</v>
      </c>
      <c r="Y23" s="47">
        <f t="shared" si="3"/>
        <v>0.353309481216458</v>
      </c>
      <c r="Z23" s="47">
        <f t="shared" si="4"/>
        <v>0.249031007751938</v>
      </c>
      <c r="AA23" s="47">
        <f t="shared" si="5"/>
        <v>0.138150903294368</v>
      </c>
      <c r="AB23" s="49">
        <f t="shared" si="16"/>
        <v>0.112214498510427</v>
      </c>
      <c r="AC23" s="47"/>
      <c r="AD23" s="23"/>
      <c r="AE23" s="23" t="s">
        <v>90</v>
      </c>
      <c r="AF23" s="23"/>
      <c r="AG23" s="23"/>
      <c r="AH23" s="23"/>
      <c r="AI23" s="70"/>
      <c r="AJ23" s="70"/>
      <c r="AK23" s="70"/>
      <c r="AL23" s="70"/>
      <c r="AM23" s="70" t="s">
        <v>176</v>
      </c>
      <c r="AN23" s="23"/>
      <c r="AO23" s="23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23"/>
      <c r="BK23" s="23"/>
      <c r="BL23" s="23"/>
      <c r="BM23" s="23"/>
      <c r="BN23" s="23"/>
      <c r="BO23" s="23"/>
      <c r="BP23" s="85">
        <f t="shared" si="9"/>
        <v>0</v>
      </c>
      <c r="BQ23" s="23"/>
      <c r="BR23" s="23"/>
      <c r="BS23" s="23"/>
      <c r="BT23" s="85">
        <f t="shared" si="0"/>
        <v>0</v>
      </c>
      <c r="BU23" s="23" t="e">
        <f t="shared" si="14"/>
        <v>#DIV/0!</v>
      </c>
      <c r="BV23" s="90" t="e">
        <f t="shared" si="17"/>
        <v>#DIV/0!</v>
      </c>
      <c r="BW23" s="47" t="e">
        <f t="shared" si="12"/>
        <v>#DIV/0!</v>
      </c>
      <c r="BX23" s="51" t="e">
        <f t="shared" si="18"/>
        <v>#DIV/0!</v>
      </c>
      <c r="BY23" s="105"/>
      <c r="BZ23" s="70" t="s">
        <v>177</v>
      </c>
      <c r="CA23" s="70" t="s">
        <v>149</v>
      </c>
    </row>
    <row r="24" ht="13" spans="1:79">
      <c r="A24" s="117" t="s">
        <v>178</v>
      </c>
      <c r="B24" s="31">
        <v>44538</v>
      </c>
      <c r="C24" s="32" t="s">
        <v>179</v>
      </c>
      <c r="D24" s="30">
        <v>15.56</v>
      </c>
      <c r="E24" s="30">
        <v>17.84</v>
      </c>
      <c r="F24" s="30">
        <v>24.67</v>
      </c>
      <c r="G24" s="30"/>
      <c r="H24" s="30">
        <v>24.93</v>
      </c>
      <c r="I24" s="30">
        <v>2.55</v>
      </c>
      <c r="J24" s="30">
        <v>35</v>
      </c>
      <c r="K24" s="51">
        <f t="shared" si="1"/>
        <v>8.77647058823529</v>
      </c>
      <c r="L24" s="51">
        <f t="shared" si="2"/>
        <v>0.287714285714286</v>
      </c>
      <c r="M24" s="30">
        <v>22.86</v>
      </c>
      <c r="N24" s="30">
        <v>28.67</v>
      </c>
      <c r="O24" s="30">
        <v>24.08</v>
      </c>
      <c r="P24" s="30"/>
      <c r="Q24" s="30"/>
      <c r="R24" s="30"/>
      <c r="S24" s="30"/>
      <c r="T24" s="30"/>
      <c r="U24" s="30"/>
      <c r="V24" s="30"/>
      <c r="W24" s="30"/>
      <c r="X24" s="30" t="s">
        <v>180</v>
      </c>
      <c r="Y24" s="58">
        <f t="shared" si="3"/>
        <v>0.346857142857143</v>
      </c>
      <c r="Z24" s="58">
        <f t="shared" si="4"/>
        <v>0.160097663062435</v>
      </c>
      <c r="AA24" s="51" t="e">
        <f t="shared" si="5"/>
        <v>#DIV/0!</v>
      </c>
      <c r="AB24" s="50" t="e">
        <f t="shared" si="16"/>
        <v>#DIV/0!</v>
      </c>
      <c r="AC24" s="66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30"/>
      <c r="BK24" s="30"/>
      <c r="BL24" s="30"/>
      <c r="BM24" s="30"/>
      <c r="BN24" s="30"/>
      <c r="BO24" s="30"/>
      <c r="BP24" s="86">
        <f t="shared" si="9"/>
        <v>0</v>
      </c>
      <c r="BQ24" s="30"/>
      <c r="BR24" s="30"/>
      <c r="BS24" s="30"/>
      <c r="BT24" s="86">
        <f t="shared" si="0"/>
        <v>0</v>
      </c>
      <c r="BU24" s="91" t="e">
        <f t="shared" si="14"/>
        <v>#DIV/0!</v>
      </c>
      <c r="BV24" s="92" t="e">
        <f t="shared" si="17"/>
        <v>#DIV/0!</v>
      </c>
      <c r="BW24" s="51" t="e">
        <f t="shared" si="12"/>
        <v>#DIV/0!</v>
      </c>
      <c r="BX24" s="51" t="e">
        <f t="shared" si="18"/>
        <v>#DIV/0!</v>
      </c>
      <c r="BY24" s="107"/>
      <c r="BZ24" s="30"/>
      <c r="CA24" s="30"/>
    </row>
    <row r="25" ht="13" spans="1:79">
      <c r="A25" s="117" t="s">
        <v>181</v>
      </c>
      <c r="B25" s="31">
        <v>44539</v>
      </c>
      <c r="C25" s="32" t="s">
        <v>182</v>
      </c>
      <c r="D25" s="30">
        <v>175.79</v>
      </c>
      <c r="E25" s="30">
        <v>198.7</v>
      </c>
      <c r="F25" s="30">
        <v>267.26</v>
      </c>
      <c r="G25" s="30"/>
      <c r="H25" s="30">
        <v>287.9</v>
      </c>
      <c r="I25" s="30">
        <v>38.49</v>
      </c>
      <c r="J25" s="30">
        <v>345.99</v>
      </c>
      <c r="K25" s="51">
        <f t="shared" si="1"/>
        <v>6.47986489997402</v>
      </c>
      <c r="L25" s="51">
        <f t="shared" si="2"/>
        <v>0.1678950258678</v>
      </c>
      <c r="M25" s="30">
        <v>262.64</v>
      </c>
      <c r="N25" s="30">
        <v>299</v>
      </c>
      <c r="O25" s="30">
        <v>265.8</v>
      </c>
      <c r="P25" s="30"/>
      <c r="Q25" s="30"/>
      <c r="R25" s="30"/>
      <c r="S25" s="30"/>
      <c r="T25" s="30"/>
      <c r="U25" s="30"/>
      <c r="V25" s="30"/>
      <c r="W25" s="30"/>
      <c r="X25" s="30" t="s">
        <v>180</v>
      </c>
      <c r="Y25" s="58">
        <f t="shared" si="3"/>
        <v>0.240902916269256</v>
      </c>
      <c r="Z25" s="58">
        <f t="shared" si="4"/>
        <v>0.111036789297659</v>
      </c>
      <c r="AA25" s="51" t="e">
        <f t="shared" si="5"/>
        <v>#DIV/0!</v>
      </c>
      <c r="AB25" s="50" t="e">
        <f t="shared" si="16"/>
        <v>#DIV/0!</v>
      </c>
      <c r="AC25" s="66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30"/>
      <c r="BK25" s="30"/>
      <c r="BL25" s="30"/>
      <c r="BM25" s="30"/>
      <c r="BN25" s="30"/>
      <c r="BO25" s="30"/>
      <c r="BP25" s="86">
        <f t="shared" si="9"/>
        <v>0</v>
      </c>
      <c r="BQ25" s="30"/>
      <c r="BR25" s="30"/>
      <c r="BS25" s="30"/>
      <c r="BT25" s="86">
        <f t="shared" si="0"/>
        <v>0</v>
      </c>
      <c r="BU25" s="91" t="e">
        <f t="shared" si="14"/>
        <v>#DIV/0!</v>
      </c>
      <c r="BV25" s="92" t="e">
        <f t="shared" si="17"/>
        <v>#DIV/0!</v>
      </c>
      <c r="BW25" s="51" t="e">
        <f t="shared" si="12"/>
        <v>#DIV/0!</v>
      </c>
      <c r="BX25" s="51" t="e">
        <f t="shared" si="18"/>
        <v>#DIV/0!</v>
      </c>
      <c r="BY25" s="107"/>
      <c r="BZ25" s="30"/>
      <c r="CA25" s="30"/>
    </row>
    <row r="26" ht="13" spans="1:79">
      <c r="A26" s="117" t="s">
        <v>183</v>
      </c>
      <c r="B26" s="31">
        <v>44538</v>
      </c>
      <c r="C26" s="32" t="s">
        <v>184</v>
      </c>
      <c r="D26" s="30">
        <v>38.63</v>
      </c>
      <c r="E26" s="30">
        <v>44.15</v>
      </c>
      <c r="F26" s="30">
        <v>59.89</v>
      </c>
      <c r="G26" s="30"/>
      <c r="H26" s="30">
        <v>60.42</v>
      </c>
      <c r="I26" s="30">
        <v>7.86</v>
      </c>
      <c r="J26" s="30">
        <v>81.13</v>
      </c>
      <c r="K26" s="51">
        <f t="shared" si="1"/>
        <v>6.68702290076336</v>
      </c>
      <c r="L26" s="51">
        <f t="shared" si="2"/>
        <v>0.255269320843091</v>
      </c>
      <c r="M26" s="30">
        <v>54.88</v>
      </c>
      <c r="N26" s="30">
        <v>64.91</v>
      </c>
      <c r="O26" s="30">
        <v>56.6</v>
      </c>
      <c r="P26" s="30">
        <v>63.5</v>
      </c>
      <c r="Q26" s="30">
        <v>57.1</v>
      </c>
      <c r="R26" s="30"/>
      <c r="S26" s="30"/>
      <c r="T26" s="30"/>
      <c r="U26" s="30"/>
      <c r="V26" s="30"/>
      <c r="W26" s="30"/>
      <c r="X26" s="32" t="s">
        <v>185</v>
      </c>
      <c r="Y26" s="58">
        <f t="shared" si="3"/>
        <v>0.323554788610871</v>
      </c>
      <c r="Z26" s="58">
        <f t="shared" si="4"/>
        <v>0.128023417038977</v>
      </c>
      <c r="AA26" s="51">
        <f t="shared" si="5"/>
        <v>0.100787401574803</v>
      </c>
      <c r="AB26" s="50" t="e">
        <f t="shared" si="16"/>
        <v>#DIV/0!</v>
      </c>
      <c r="AC26" s="66"/>
      <c r="AD26" s="30"/>
      <c r="AE26" s="30"/>
      <c r="AF26" s="30"/>
      <c r="AG26" s="30"/>
      <c r="AH26" s="30"/>
      <c r="AI26" s="30"/>
      <c r="AJ26" s="30"/>
      <c r="AK26" s="30"/>
      <c r="AL26" s="30"/>
      <c r="AM26" s="30" t="s">
        <v>141</v>
      </c>
      <c r="AN26" s="30"/>
      <c r="AO26" s="30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30"/>
      <c r="BK26" s="30"/>
      <c r="BL26" s="30"/>
      <c r="BM26" s="30"/>
      <c r="BN26" s="30">
        <v>72.71</v>
      </c>
      <c r="BO26" s="30">
        <v>54.26</v>
      </c>
      <c r="BP26" s="86">
        <f t="shared" si="9"/>
        <v>18.45</v>
      </c>
      <c r="BQ26" s="30">
        <v>63.5</v>
      </c>
      <c r="BR26" s="30">
        <v>56.6</v>
      </c>
      <c r="BS26" s="30">
        <v>81.91</v>
      </c>
      <c r="BT26" s="86">
        <f t="shared" si="0"/>
        <v>690</v>
      </c>
      <c r="BU26" s="91">
        <f t="shared" si="14"/>
        <v>0</v>
      </c>
      <c r="BV26" s="92">
        <f t="shared" si="17"/>
        <v>2.66811594202899</v>
      </c>
      <c r="BW26" s="51">
        <f t="shared" si="12"/>
        <v>0.108661417322835</v>
      </c>
      <c r="BX26" s="51">
        <f t="shared" si="18"/>
        <v>0.28992125984252</v>
      </c>
      <c r="BY26" s="107">
        <v>190.51</v>
      </c>
      <c r="BZ26" s="71" t="s">
        <v>93</v>
      </c>
      <c r="CA26" s="30"/>
    </row>
    <row r="27" ht="13" spans="1:79">
      <c r="A27" s="117" t="s">
        <v>186</v>
      </c>
      <c r="B27" s="31">
        <v>44538</v>
      </c>
      <c r="C27" s="119" t="s">
        <v>187</v>
      </c>
      <c r="D27" s="30">
        <v>78.97</v>
      </c>
      <c r="E27" s="30">
        <v>79.84</v>
      </c>
      <c r="F27" s="30">
        <v>81.17</v>
      </c>
      <c r="G27" s="30"/>
      <c r="H27" s="30">
        <v>83.72</v>
      </c>
      <c r="I27" s="30">
        <v>15.67</v>
      </c>
      <c r="J27" s="30">
        <v>114.9</v>
      </c>
      <c r="K27" s="51">
        <f t="shared" si="1"/>
        <v>4.34269304403318</v>
      </c>
      <c r="L27" s="51">
        <f t="shared" si="2"/>
        <v>0.271366405570061</v>
      </c>
      <c r="M27" s="30">
        <v>66.69</v>
      </c>
      <c r="N27" s="30">
        <v>74.69</v>
      </c>
      <c r="O27" s="30">
        <v>67.5</v>
      </c>
      <c r="P27" s="30">
        <v>92.99</v>
      </c>
      <c r="Q27" s="30">
        <v>79.3</v>
      </c>
      <c r="R27" s="30">
        <v>93.5</v>
      </c>
      <c r="S27" s="30">
        <v>80.31</v>
      </c>
      <c r="T27" s="30"/>
      <c r="U27" s="30"/>
      <c r="V27" s="30"/>
      <c r="W27" s="30"/>
      <c r="X27" s="30"/>
      <c r="Y27" s="58">
        <f t="shared" si="3"/>
        <v>0.419582245430809</v>
      </c>
      <c r="Z27" s="58">
        <f t="shared" si="4"/>
        <v>0.0962645601820859</v>
      </c>
      <c r="AA27" s="51">
        <f t="shared" si="5"/>
        <v>0.147220131196903</v>
      </c>
      <c r="AB27" s="50">
        <f t="shared" si="16"/>
        <v>0.141069518716578</v>
      </c>
      <c r="AC27" s="66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86">
        <f t="shared" si="0"/>
        <v>0</v>
      </c>
      <c r="BU27" s="30"/>
      <c r="BV27" s="92" t="e">
        <f t="shared" si="17"/>
        <v>#DIV/0!</v>
      </c>
      <c r="BW27" s="51" t="e">
        <f t="shared" si="12"/>
        <v>#DIV/0!</v>
      </c>
      <c r="BX27" s="66"/>
      <c r="BY27" s="107"/>
      <c r="BZ27" s="30"/>
      <c r="CA27" s="30"/>
    </row>
    <row r="28" s="3" customFormat="1" ht="25" spans="1:79">
      <c r="A28" s="115" t="s">
        <v>188</v>
      </c>
      <c r="B28" s="26">
        <v>44538</v>
      </c>
      <c r="C28" s="37" t="s">
        <v>189</v>
      </c>
      <c r="D28" s="23">
        <v>26.22</v>
      </c>
      <c r="E28" s="23">
        <v>29.2</v>
      </c>
      <c r="F28" s="23">
        <v>43.92</v>
      </c>
      <c r="G28" s="23"/>
      <c r="H28" s="23">
        <v>53.52</v>
      </c>
      <c r="I28" s="23">
        <v>10.28</v>
      </c>
      <c r="J28" s="23">
        <v>61.58</v>
      </c>
      <c r="K28" s="47">
        <f t="shared" si="1"/>
        <v>4.20622568093385</v>
      </c>
      <c r="L28" s="47">
        <f t="shared" si="2"/>
        <v>0.130886651510231</v>
      </c>
      <c r="M28" s="23">
        <v>47.97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5" t="s">
        <v>190</v>
      </c>
      <c r="Y28" s="59">
        <f t="shared" si="3"/>
        <v>0.221013316011692</v>
      </c>
      <c r="Z28" s="59" t="e">
        <f t="shared" si="4"/>
        <v>#DIV/0!</v>
      </c>
      <c r="AA28" s="23"/>
      <c r="AB28" s="23"/>
      <c r="AC28" s="47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23"/>
      <c r="BK28" s="23"/>
      <c r="BL28" s="23"/>
      <c r="BM28" s="23"/>
      <c r="BN28" s="23"/>
      <c r="BO28" s="23"/>
      <c r="BP28" s="23"/>
      <c r="BQ28" s="23">
        <v>61.58</v>
      </c>
      <c r="BR28" s="23">
        <v>47.97</v>
      </c>
      <c r="BS28" s="23"/>
      <c r="BT28" s="85">
        <f t="shared" si="0"/>
        <v>1361</v>
      </c>
      <c r="BU28" s="23"/>
      <c r="BV28" s="90">
        <f t="shared" si="17"/>
        <v>-4.52461425422483</v>
      </c>
      <c r="BW28" s="47">
        <f t="shared" si="12"/>
        <v>0.221013316011692</v>
      </c>
      <c r="BX28" s="47"/>
      <c r="BY28" s="105"/>
      <c r="BZ28" s="70" t="s">
        <v>177</v>
      </c>
      <c r="CA28" s="70" t="s">
        <v>149</v>
      </c>
    </row>
    <row r="29" s="3" customFormat="1" ht="25" spans="1:79">
      <c r="A29" s="115" t="s">
        <v>191</v>
      </c>
      <c r="B29" s="26">
        <v>44538</v>
      </c>
      <c r="C29" s="38" t="s">
        <v>192</v>
      </c>
      <c r="D29" s="23">
        <v>14.33</v>
      </c>
      <c r="E29" s="23">
        <v>14.85</v>
      </c>
      <c r="F29" s="23">
        <v>18.11</v>
      </c>
      <c r="G29" s="23"/>
      <c r="H29" s="23">
        <v>22.36</v>
      </c>
      <c r="I29" s="23">
        <v>10.99</v>
      </c>
      <c r="J29" s="23">
        <v>25.66</v>
      </c>
      <c r="K29" s="47">
        <f t="shared" si="1"/>
        <v>1.03457688808007</v>
      </c>
      <c r="L29" s="47">
        <f t="shared" si="2"/>
        <v>0.128604832424006</v>
      </c>
      <c r="M29" s="23">
        <v>20.89</v>
      </c>
      <c r="N29" s="23">
        <v>25.3</v>
      </c>
      <c r="O29" s="23">
        <v>21.24</v>
      </c>
      <c r="P29" s="23"/>
      <c r="Q29" s="23"/>
      <c r="R29" s="23"/>
      <c r="S29" s="23"/>
      <c r="T29" s="23"/>
      <c r="U29" s="23"/>
      <c r="V29" s="23"/>
      <c r="W29" s="23"/>
      <c r="X29" s="23" t="s">
        <v>190</v>
      </c>
      <c r="Y29" s="59">
        <f t="shared" si="3"/>
        <v>0.1858924395947</v>
      </c>
      <c r="Z29" s="59">
        <f t="shared" si="4"/>
        <v>0.160474308300395</v>
      </c>
      <c r="AA29" s="23"/>
      <c r="AB29" s="23"/>
      <c r="AC29" s="47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23"/>
      <c r="BK29" s="23"/>
      <c r="BL29" s="23"/>
      <c r="BM29" s="23"/>
      <c r="BN29" s="23"/>
      <c r="BO29" s="23"/>
      <c r="BP29" s="23"/>
      <c r="BQ29" s="23">
        <v>25.3</v>
      </c>
      <c r="BR29" s="23">
        <v>21.24</v>
      </c>
      <c r="BS29" s="23">
        <v>22.55</v>
      </c>
      <c r="BT29" s="85">
        <f t="shared" si="0"/>
        <v>406</v>
      </c>
      <c r="BU29" s="23"/>
      <c r="BV29" s="90">
        <f t="shared" si="17"/>
        <v>-0.677339901477832</v>
      </c>
      <c r="BW29" s="47">
        <f t="shared" si="12"/>
        <v>0.160474308300395</v>
      </c>
      <c r="BX29" s="47"/>
      <c r="BY29" s="105"/>
      <c r="BZ29" s="70" t="s">
        <v>177</v>
      </c>
      <c r="CA29" s="70" t="s">
        <v>149</v>
      </c>
    </row>
    <row r="30" ht="13" spans="1:79">
      <c r="A30" s="117" t="s">
        <v>193</v>
      </c>
      <c r="B30" s="36">
        <v>44538</v>
      </c>
      <c r="C30" s="32" t="s">
        <v>194</v>
      </c>
      <c r="D30" s="30">
        <v>15.34</v>
      </c>
      <c r="E30" s="30">
        <v>16.94</v>
      </c>
      <c r="F30" s="30">
        <v>22.72</v>
      </c>
      <c r="G30" s="30"/>
      <c r="H30" s="30">
        <v>26.06</v>
      </c>
      <c r="I30" s="30">
        <v>6.68</v>
      </c>
      <c r="J30" s="30">
        <v>31.05</v>
      </c>
      <c r="K30" s="51">
        <f t="shared" si="1"/>
        <v>2.90119760479042</v>
      </c>
      <c r="L30" s="51">
        <f t="shared" si="2"/>
        <v>0.160708534621578</v>
      </c>
      <c r="M30" s="30">
        <v>21.3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2" t="s">
        <v>180</v>
      </c>
      <c r="Y30" s="58">
        <f t="shared" si="3"/>
        <v>0.314009661835749</v>
      </c>
      <c r="Z30" s="30"/>
      <c r="AA30" s="30"/>
      <c r="AB30" s="30"/>
      <c r="AC30" s="66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66"/>
      <c r="BX30" s="66"/>
      <c r="BY30" s="107"/>
      <c r="BZ30" s="30"/>
      <c r="CA30" s="30"/>
    </row>
    <row r="31" ht="13" spans="1:79">
      <c r="A31" s="117" t="s">
        <v>195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6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66"/>
      <c r="BX31" s="66"/>
      <c r="BY31" s="107"/>
      <c r="BZ31" s="30"/>
      <c r="CA31" s="30"/>
    </row>
    <row r="32" ht="13" spans="1:79">
      <c r="A32" s="117" t="s">
        <v>196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6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66"/>
      <c r="BX32" s="66"/>
      <c r="BY32" s="107"/>
      <c r="BZ32" s="30"/>
      <c r="CA32" s="30"/>
    </row>
    <row r="33" ht="13" spans="1:79">
      <c r="A33" s="117" t="s">
        <v>197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6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66"/>
      <c r="BX33" s="66"/>
      <c r="BY33" s="107"/>
      <c r="BZ33" s="30"/>
      <c r="CA33" s="30"/>
    </row>
    <row r="34" ht="13" spans="1:79">
      <c r="A34" s="117" t="s">
        <v>198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6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66"/>
      <c r="BX34" s="66"/>
      <c r="BY34" s="107"/>
      <c r="BZ34" s="30"/>
      <c r="CA34" s="30"/>
    </row>
    <row r="35" ht="13" spans="1:79">
      <c r="A35" s="117" t="s">
        <v>199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6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66"/>
      <c r="BX35" s="66"/>
      <c r="BY35" s="107"/>
      <c r="BZ35" s="30"/>
      <c r="CA35" s="30"/>
    </row>
    <row r="36" ht="13" spans="1:79">
      <c r="A36" s="117" t="s">
        <v>200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6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66"/>
      <c r="BX36" s="66"/>
      <c r="BY36" s="107"/>
      <c r="BZ36" s="30"/>
      <c r="CA36" s="30"/>
    </row>
    <row r="37" ht="13" spans="1:79">
      <c r="A37" s="117" t="s">
        <v>201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6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66"/>
      <c r="BX37" s="66"/>
      <c r="BY37" s="107"/>
      <c r="BZ37" s="30"/>
      <c r="CA37" s="30"/>
    </row>
    <row r="38" ht="13" spans="1:79">
      <c r="A38" s="117" t="s">
        <v>202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6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66"/>
      <c r="BX38" s="66"/>
      <c r="BY38" s="107"/>
      <c r="BZ38" s="30"/>
      <c r="CA38" s="30"/>
    </row>
    <row r="39" ht="13" spans="1:79">
      <c r="A39" s="117" t="s">
        <v>203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6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66"/>
      <c r="BX39" s="66"/>
      <c r="BY39" s="107"/>
      <c r="BZ39" s="30"/>
      <c r="CA39" s="30"/>
    </row>
    <row r="40" ht="13" spans="1:79">
      <c r="A40" s="117" t="s">
        <v>204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6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66"/>
      <c r="BX40" s="66"/>
      <c r="BY40" s="107"/>
      <c r="BZ40" s="30"/>
      <c r="CA40" s="30"/>
    </row>
    <row r="41" ht="13" spans="1:79">
      <c r="A41" s="117" t="s">
        <v>205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6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66"/>
      <c r="BX41" s="66"/>
      <c r="BY41" s="107"/>
      <c r="BZ41" s="30"/>
      <c r="CA41" s="30"/>
    </row>
    <row r="42" ht="13" spans="1:79">
      <c r="A42" s="117" t="s">
        <v>206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66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66"/>
      <c r="BX42" s="66"/>
      <c r="BY42" s="107"/>
      <c r="BZ42" s="30"/>
      <c r="CA42" s="30"/>
    </row>
    <row r="43" ht="13" spans="1:79">
      <c r="A43" s="117" t="s">
        <v>207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66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66"/>
      <c r="BX43" s="66"/>
      <c r="BY43" s="107"/>
      <c r="BZ43" s="30"/>
      <c r="CA43" s="30"/>
    </row>
    <row r="44" ht="13" spans="1:79">
      <c r="A44" s="117" t="s">
        <v>208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66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66"/>
      <c r="BX44" s="66"/>
      <c r="BY44" s="107"/>
      <c r="BZ44" s="30"/>
      <c r="CA44" s="30"/>
    </row>
    <row r="45" ht="13" spans="1:79">
      <c r="A45" s="117" t="s">
        <v>209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66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66"/>
      <c r="BX45" s="66"/>
      <c r="BY45" s="107"/>
      <c r="BZ45" s="30"/>
      <c r="CA45" s="30"/>
    </row>
    <row r="46" ht="13" spans="1:79">
      <c r="A46" s="117" t="s">
        <v>210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66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66"/>
      <c r="BX46" s="66"/>
      <c r="BY46" s="107"/>
      <c r="BZ46" s="30"/>
      <c r="CA46" s="30"/>
    </row>
    <row r="47" ht="13" spans="1:79">
      <c r="A47" s="117" t="s">
        <v>211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66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66"/>
      <c r="BX47" s="66"/>
      <c r="BY47" s="107"/>
      <c r="BZ47" s="30"/>
      <c r="CA47" s="30"/>
    </row>
    <row r="48" ht="13" spans="1:78">
      <c r="A48" s="120" t="s">
        <v>212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8"/>
      <c r="BZ48" s="6"/>
    </row>
    <row r="49" spans="1:78">
      <c r="A49" s="6"/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2021-12-05T17:47:00Z</dcterms:created>
  <dcterms:modified xsi:type="dcterms:W3CDTF">2021-12-11T00:16:58Z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