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<sst xmlns="http://schemas.openxmlformats.org/spreadsheetml/2006/main" count="187">
  <si>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</si>
  <si>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</si>
  <si>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</si>
  <si>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</si>
  <si>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</si>
  <si>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</si>
  <si>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</si>
  <si>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</si>
  <si>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</si>
  <si>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</si>
  <si>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</si>
  <si>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</si>
  <si>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</si>
  <si>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</si>
  <si>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</si>
  <si>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</si>
  <si>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</si>
  <si>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</si>
  <si>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</si>
  <si>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</si>
  <si>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</si>
  <si>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</si>
  <si>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</si>
  <si>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</si>
  <si>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</si>
  <si>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</si>
  <si>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</si>
  <si>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</si>
  <si>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</si>
  <si>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</si>
  <si>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</si>
  <si>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</si>
  <si>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</si>
  <si>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</si>
  <si>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</si>
  <si>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</si>
  <si>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</si>
  <si>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</si>
  <si>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</si>
  <si>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</si>
  <si>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</si>
  <si>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</si>
  <si>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</si>
  <si>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</si>
  <si>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</si>
  <si>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</si>
  <si>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</si>
  <si>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</si>
  <si>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</si>
  <si>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</si>
  <si>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</si>
  <si>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</si>
  <si>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</si>
  <si>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</si>
  <si>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</si>
  <si>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</si>
  <si>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</si>
  <si>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</si>
  <si>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</si>
  <si>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</si>
  <si>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</si>
  <si>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</si>
  <si>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</si>
  <si>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</si>
  <si>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</si>
  <si>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</si>
  <si>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</si>
  <si>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</si>
  <si>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</si>
  <si>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</si>
  <si>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</si>
  <si>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</si>
  <si>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</si>
  <si>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</si>
  <si>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</si>
  <si>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</si>
  <si>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</si>
  <si>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</si>
  <si>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</si>
  <si>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</si>
  <si>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</si>
  <si>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</si>
  <si>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</si>
  <si>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</si>
  <si>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</si>
  <si>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</si>
  <si>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</si>
  <si>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</si>
  <si>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</si>
  <si>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</si>
  <si>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</si>
  <si>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</si>
  <si>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</si>
  <si>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</si>
  <si>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</si>
  <si>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</si>
  <si>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</si>
  <si>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</si>
  <si>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</si>
  <si>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</si>
  <si>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</si>
  <si>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</si>
  <si>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</si>
  <si>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</si>
  <si>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</si>
  <si>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</si>
  <si>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</si>
  <si>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</si>
  <si>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</si>
  <si>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</si>
  <si>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</si>
  <si>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</si>
  <si>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</si>
  <si>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</si>
  <si>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</si>
  <si>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</si>
  <si>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</si>
  <si>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</si>
  <si>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</si>
  <si>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</si>
  <si>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</si>
  <si>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</si>
  <si>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</si>
  <si>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</si>
  <si>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</si>
  <si>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</si>
  <si>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</si>
  <si>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</si>
  <si>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</si>
  <si>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</si>
  <si>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</si>
  <si>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</si>
  <si>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</si>
  <si>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</si>
  <si>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</si>
  <si>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</si>
  <si>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</si>
  <si>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</si>
  <si>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</si>
  <si>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</si>
  <si>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</si>
  <si>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</si>
  <si>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待执行</t>
  </si>
  <si>
    <t>000032</t>
  </si>
  <si>
    <t>待执行
(等待波动一周后)</t>
  </si>
  <si>
    <t>000033</t>
  </si>
  <si>
    <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</si>
  <si>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</si>
  <si>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</si>
  <si>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</si>
  <si>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</si>
  <si>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</si>
  <si>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等待跌到28.10以下再涨回来时买入</t>
    </r>
    <r>
      <rPr>
        <sz val="10"/>
        <color rgb="FF000000"/>
        <rFont val="Helvetica Neue"/>
        <charset val="134"/>
      </rPr>
      <t>)</t>
    </r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</si>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</sst>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BF1" workbookViewId="0">
      <pane ySplit="3" topLeftCell="A8" activePane="bottomLeft" state="frozen"/>
      <selection/>
      <selection pane="bottomLeft" activeCell="BT16" sqref="BT1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7" customWidth="1"/>
    <col min="36" max="43" width="11.5982142857143" style="7" customWidth="1"/>
    <col min="44" max="44" width="12.5" style="7" customWidth="1"/>
    <col min="45" max="45" width="12.7946428571429" style="7" customWidth="1"/>
    <col min="46" max="46" width="12.3482142857143" style="7" customWidth="1"/>
    <col min="47" max="47" width="11.9017857142857" style="7" customWidth="1"/>
    <col min="48" max="48" width="12.3482142857143" style="7" customWidth="1"/>
    <col min="49" max="49" width="12.1964285714286" style="7" customWidth="1"/>
    <col min="50" max="50" width="12.5" style="7" customWidth="1"/>
    <col min="51" max="51" width="12.1964285714286" style="7" customWidth="1"/>
    <col min="52" max="52" width="11.4553571428571" style="7" customWidth="1"/>
    <col min="53" max="53" width="12.7946428571429" style="7" customWidth="1"/>
    <col min="54" max="54" width="11.9017857142857" style="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7" customWidth="1"/>
    <col min="69" max="69" width="11.1607142857143" style="8" customWidth="1"/>
    <col min="70" max="70" width="10.2589285714286" style="9" customWidth="1"/>
    <col min="71" max="71" width="13.8303571428571" customWidth="1"/>
    <col min="72" max="72" width="11.75" style="6" customWidth="1"/>
  </cols>
  <sheetData>
    <row r="1" ht="23.6" spans="1:112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63" t="s">
        <v>5</v>
      </c>
      <c r="AH1" s="13" t="s">
        <v>6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13"/>
      <c r="BD1" s="13"/>
      <c r="BE1" s="13"/>
      <c r="BF1" s="13"/>
      <c r="BG1" s="13" t="s">
        <v>7</v>
      </c>
      <c r="BH1" s="13"/>
      <c r="BI1" s="13"/>
      <c r="BJ1" s="13"/>
      <c r="BK1" s="13"/>
      <c r="BL1" s="13"/>
      <c r="BM1" s="13"/>
      <c r="BN1" s="13"/>
      <c r="BO1" s="13"/>
      <c r="BP1" s="64"/>
      <c r="BQ1" s="64"/>
      <c r="BR1" s="88"/>
      <c r="BS1" s="13"/>
      <c r="BT1" s="89"/>
      <c r="BU1" s="101"/>
      <c r="BV1" s="101"/>
      <c r="BW1" s="101"/>
      <c r="BX1" s="101"/>
      <c r="BY1" s="101"/>
      <c r="BZ1" s="101"/>
      <c r="CA1" s="101"/>
      <c r="CC1" s="108"/>
      <c r="CD1" s="108"/>
      <c r="CE1" s="108"/>
      <c r="CF1" s="108"/>
      <c r="CG1" s="108"/>
      <c r="CH1" s="108"/>
      <c r="CI1" s="108"/>
      <c r="CJ1" s="108"/>
      <c r="CL1" s="108"/>
      <c r="CM1" s="108"/>
      <c r="CN1" s="108"/>
      <c r="CO1" s="108"/>
      <c r="CP1" s="108"/>
      <c r="CQ1" s="108"/>
      <c r="CR1" s="108"/>
      <c r="CT1" s="108"/>
      <c r="CU1" s="108"/>
      <c r="CV1" s="108"/>
      <c r="CW1" s="108"/>
      <c r="CX1" s="108"/>
      <c r="CY1" s="108"/>
      <c r="CZ1" s="108"/>
      <c r="DB1" s="108"/>
      <c r="DC1" s="108"/>
      <c r="DD1" s="108"/>
      <c r="DE1" s="108"/>
      <c r="DF1" s="108"/>
      <c r="DG1" s="108"/>
      <c r="DH1" s="108"/>
    </row>
    <row r="2" ht="23.6" spans="1:112">
      <c r="A2" s="10"/>
      <c r="B2" s="11"/>
      <c r="C2" s="12"/>
      <c r="D2" s="14" t="s">
        <v>8</v>
      </c>
      <c r="E2" s="14" t="s">
        <v>9</v>
      </c>
      <c r="F2" s="14" t="s">
        <v>10</v>
      </c>
      <c r="G2" s="37" t="s">
        <v>11</v>
      </c>
      <c r="H2" s="14" t="s">
        <v>12</v>
      </c>
      <c r="I2" s="39" t="s">
        <v>13</v>
      </c>
      <c r="J2" s="40" t="s">
        <v>14</v>
      </c>
      <c r="K2" s="37" t="s">
        <v>15</v>
      </c>
      <c r="L2" s="37" t="s">
        <v>16</v>
      </c>
      <c r="M2" s="48" t="s">
        <v>17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63"/>
      <c r="AH2" s="63" t="s">
        <v>18</v>
      </c>
      <c r="AI2" s="65" t="s">
        <v>19</v>
      </c>
      <c r="AJ2" s="65"/>
      <c r="AK2" s="65"/>
      <c r="AL2" s="65"/>
      <c r="AM2" s="65" t="s">
        <v>20</v>
      </c>
      <c r="AN2" s="65"/>
      <c r="AO2" s="65"/>
      <c r="AP2" s="65"/>
      <c r="AQ2" s="65" t="s">
        <v>21</v>
      </c>
      <c r="AR2" s="65"/>
      <c r="AS2" s="65"/>
      <c r="AT2" s="65"/>
      <c r="AU2" s="65" t="s">
        <v>22</v>
      </c>
      <c r="AV2" s="65"/>
      <c r="AW2" s="65"/>
      <c r="AX2" s="65"/>
      <c r="AY2" s="65" t="s">
        <v>23</v>
      </c>
      <c r="AZ2" s="65"/>
      <c r="BA2" s="65"/>
      <c r="BB2" s="65"/>
      <c r="BC2" s="37" t="s">
        <v>24</v>
      </c>
      <c r="BD2" s="14"/>
      <c r="BE2" s="14"/>
      <c r="BF2" s="14"/>
      <c r="BG2" s="14" t="s">
        <v>25</v>
      </c>
      <c r="BH2" s="15"/>
      <c r="BI2" s="15"/>
      <c r="BJ2" s="37" t="s">
        <v>26</v>
      </c>
      <c r="BK2" s="37" t="s">
        <v>27</v>
      </c>
      <c r="BL2" s="37" t="s">
        <v>28</v>
      </c>
      <c r="BM2" s="37" t="s">
        <v>29</v>
      </c>
      <c r="BN2" s="37" t="s">
        <v>30</v>
      </c>
      <c r="BO2" s="14" t="s">
        <v>31</v>
      </c>
      <c r="BP2" s="83" t="s">
        <v>32</v>
      </c>
      <c r="BQ2" s="83" t="s">
        <v>33</v>
      </c>
      <c r="BR2" s="90" t="s">
        <v>34</v>
      </c>
      <c r="BS2" s="37" t="s">
        <v>35</v>
      </c>
      <c r="BT2" s="91" t="s">
        <v>36</v>
      </c>
      <c r="BU2" s="101"/>
      <c r="BV2" s="101"/>
      <c r="BW2" s="101"/>
      <c r="BX2" s="101"/>
      <c r="BY2" s="101"/>
      <c r="BZ2" s="101"/>
      <c r="CA2" s="101"/>
      <c r="CC2" s="108"/>
      <c r="CD2" s="108"/>
      <c r="CE2" s="108"/>
      <c r="CF2" s="108"/>
      <c r="CG2" s="108"/>
      <c r="CH2" s="108"/>
      <c r="CI2" s="108"/>
      <c r="CJ2" s="108"/>
      <c r="CL2" s="108"/>
      <c r="CM2" s="108"/>
      <c r="CN2" s="108"/>
      <c r="CO2" s="108"/>
      <c r="CP2" s="108"/>
      <c r="CQ2" s="108"/>
      <c r="CR2" s="108"/>
      <c r="CT2" s="108"/>
      <c r="CU2" s="108"/>
      <c r="CV2" s="108"/>
      <c r="CW2" s="108"/>
      <c r="CX2" s="108"/>
      <c r="CY2" s="108"/>
      <c r="CZ2" s="108"/>
      <c r="DB2" s="108"/>
      <c r="DC2" s="108"/>
      <c r="DD2" s="108"/>
      <c r="DE2" s="108"/>
      <c r="DF2" s="108"/>
      <c r="DG2" s="108"/>
      <c r="DH2" s="108"/>
    </row>
    <row r="3" ht="48" spans="1:112">
      <c r="A3" s="10"/>
      <c r="B3" s="11"/>
      <c r="C3" s="12"/>
      <c r="D3" s="15"/>
      <c r="E3" s="15"/>
      <c r="F3" s="15"/>
      <c r="G3" s="14"/>
      <c r="H3" s="15"/>
      <c r="I3" s="41"/>
      <c r="J3" s="42"/>
      <c r="K3" s="15"/>
      <c r="L3" s="15"/>
      <c r="M3" s="39" t="s">
        <v>37</v>
      </c>
      <c r="N3" s="39" t="s">
        <v>38</v>
      </c>
      <c r="O3" s="39" t="s">
        <v>39</v>
      </c>
      <c r="P3" s="39" t="s">
        <v>40</v>
      </c>
      <c r="Q3" s="39" t="s">
        <v>41</v>
      </c>
      <c r="R3" s="39" t="s">
        <v>42</v>
      </c>
      <c r="S3" s="39" t="s">
        <v>43</v>
      </c>
      <c r="T3" s="39" t="s">
        <v>44</v>
      </c>
      <c r="U3" s="39" t="s">
        <v>45</v>
      </c>
      <c r="V3" s="39" t="s">
        <v>46</v>
      </c>
      <c r="W3" s="39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4" t="s">
        <v>54</v>
      </c>
      <c r="AE3" s="14" t="s">
        <v>55</v>
      </c>
      <c r="AF3" s="37" t="s">
        <v>56</v>
      </c>
      <c r="AG3" s="66"/>
      <c r="AH3" s="66"/>
      <c r="AI3" s="65" t="s">
        <v>57</v>
      </c>
      <c r="AJ3" s="65" t="s">
        <v>58</v>
      </c>
      <c r="AK3" s="65" t="s">
        <v>59</v>
      </c>
      <c r="AL3" s="65" t="s">
        <v>60</v>
      </c>
      <c r="AM3" s="65" t="s">
        <v>57</v>
      </c>
      <c r="AN3" s="65" t="s">
        <v>58</v>
      </c>
      <c r="AO3" s="65" t="s">
        <v>59</v>
      </c>
      <c r="AP3" s="65" t="s">
        <v>60</v>
      </c>
      <c r="AQ3" s="65" t="s">
        <v>57</v>
      </c>
      <c r="AR3" s="65" t="s">
        <v>58</v>
      </c>
      <c r="AS3" s="65" t="s">
        <v>59</v>
      </c>
      <c r="AT3" s="65" t="s">
        <v>60</v>
      </c>
      <c r="AU3" s="65" t="s">
        <v>57</v>
      </c>
      <c r="AV3" s="65" t="s">
        <v>58</v>
      </c>
      <c r="AW3" s="65" t="s">
        <v>59</v>
      </c>
      <c r="AX3" s="65" t="s">
        <v>60</v>
      </c>
      <c r="AY3" s="65" t="s">
        <v>57</v>
      </c>
      <c r="AZ3" s="65" t="s">
        <v>58</v>
      </c>
      <c r="BA3" s="65" t="s">
        <v>59</v>
      </c>
      <c r="BB3" s="65" t="s">
        <v>60</v>
      </c>
      <c r="BC3" s="77" t="s">
        <v>61</v>
      </c>
      <c r="BD3" s="77" t="s">
        <v>62</v>
      </c>
      <c r="BE3" s="78"/>
      <c r="BF3" s="78"/>
      <c r="BG3" s="79" t="s">
        <v>63</v>
      </c>
      <c r="BH3" s="79" t="s">
        <v>64</v>
      </c>
      <c r="BI3" s="78" t="s">
        <v>65</v>
      </c>
      <c r="BJ3" s="15"/>
      <c r="BK3" s="15"/>
      <c r="BL3" s="15"/>
      <c r="BM3" s="37"/>
      <c r="BN3" s="37"/>
      <c r="BO3" s="15"/>
      <c r="BP3" s="83"/>
      <c r="BQ3" s="83"/>
      <c r="BR3" s="90"/>
      <c r="BS3" s="15"/>
      <c r="BT3" s="92"/>
      <c r="BU3" s="101"/>
      <c r="BV3" s="101"/>
      <c r="BW3" s="101"/>
      <c r="BX3" s="101"/>
      <c r="BY3" s="101"/>
      <c r="BZ3" s="101"/>
      <c r="CA3" s="101"/>
      <c r="CC3" s="108"/>
      <c r="CD3" s="108"/>
      <c r="CE3" s="108"/>
      <c r="CF3" s="108"/>
      <c r="CG3" s="108"/>
      <c r="CH3" s="108"/>
      <c r="CI3" s="108"/>
      <c r="CJ3" s="108"/>
      <c r="CL3" s="108"/>
      <c r="CM3" s="108"/>
      <c r="CN3" s="108"/>
      <c r="CO3" s="108"/>
      <c r="CP3" s="108"/>
      <c r="CQ3" s="108"/>
      <c r="CR3" s="108"/>
      <c r="CT3" s="108"/>
      <c r="CU3" s="108"/>
      <c r="CV3" s="108"/>
      <c r="CW3" s="108"/>
      <c r="CX3" s="108"/>
      <c r="CY3" s="108"/>
      <c r="CZ3" s="108"/>
      <c r="DB3" s="108"/>
      <c r="DC3" s="108"/>
      <c r="DD3" s="108"/>
      <c r="DE3" s="108"/>
      <c r="DF3" s="108"/>
      <c r="DG3" s="108"/>
      <c r="DH3" s="108"/>
    </row>
    <row r="4" s="1" customFormat="1" ht="38" spans="1:112">
      <c r="A4" s="110" t="s">
        <v>66</v>
      </c>
      <c r="B4" s="16">
        <v>44517</v>
      </c>
      <c r="C4" s="17" t="s">
        <v>67</v>
      </c>
      <c r="D4" s="18">
        <v>22.15</v>
      </c>
      <c r="E4" s="18">
        <v>23.55</v>
      </c>
      <c r="F4" s="18">
        <v>24.52</v>
      </c>
      <c r="G4" s="38" t="s">
        <v>68</v>
      </c>
      <c r="H4" s="18">
        <v>25.7</v>
      </c>
      <c r="I4" s="18">
        <v>5.46</v>
      </c>
      <c r="J4" s="18">
        <v>46.33</v>
      </c>
      <c r="K4" s="43">
        <f>(H4-I4)/I4</f>
        <v>3.70695970695971</v>
      </c>
      <c r="L4" s="43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1" t="s">
        <v>69</v>
      </c>
      <c r="W4" s="51" t="s">
        <v>70</v>
      </c>
      <c r="X4" s="52" t="s">
        <v>71</v>
      </c>
      <c r="Y4" s="43">
        <f>(J4-M4)/J4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55">
        <f>(V4-W4)/V4</f>
        <v>0.0823442136498517</v>
      </c>
      <c r="AE4" s="52" t="s">
        <v>72</v>
      </c>
      <c r="AF4" s="56" t="s">
        <v>73</v>
      </c>
      <c r="AG4" s="56"/>
      <c r="AH4" s="56"/>
      <c r="AI4" s="67"/>
      <c r="AJ4" s="67"/>
      <c r="AK4" s="67"/>
      <c r="AL4" s="67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43"/>
      <c r="BB4" s="43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 t="shared" ref="BM4:BM14" si="0">(BJ4-BK4)*100</f>
        <v>152</v>
      </c>
      <c r="BN4" s="18">
        <f>FLOOR(300/(BJ4-BK4),100)</f>
        <v>100</v>
      </c>
      <c r="BO4" s="84">
        <f>(BL4-BJ4)/(BJ4-BK4)</f>
        <v>4.13815789473685</v>
      </c>
      <c r="BP4" s="43">
        <f>(BJ4-BK4)/BJ4</f>
        <v>0.0580152671755725</v>
      </c>
      <c r="BQ4" s="43">
        <f>(BL4-BJ4)/BJ4</f>
        <v>0.240076335877863</v>
      </c>
      <c r="BR4" s="93">
        <v>150.88</v>
      </c>
      <c r="BS4" s="56" t="s">
        <v>74</v>
      </c>
      <c r="BT4" s="94" t="s">
        <v>75</v>
      </c>
      <c r="BU4" s="102"/>
      <c r="BV4" s="103"/>
      <c r="BW4" s="103"/>
      <c r="BX4" s="103"/>
      <c r="BY4" s="103"/>
      <c r="BZ4" s="103"/>
      <c r="CA4" s="103"/>
      <c r="CC4" s="109"/>
      <c r="CD4" s="109"/>
      <c r="CE4" s="109"/>
      <c r="CF4" s="109"/>
      <c r="CG4" s="109"/>
      <c r="CH4" s="109"/>
      <c r="CI4" s="109"/>
      <c r="CJ4" s="109"/>
      <c r="CL4" s="109"/>
      <c r="CM4" s="109"/>
      <c r="CN4" s="109"/>
      <c r="CO4" s="109"/>
      <c r="CP4" s="109"/>
      <c r="CQ4" s="109"/>
      <c r="CR4" s="109"/>
      <c r="CT4" s="109"/>
      <c r="CU4" s="109"/>
      <c r="CV4" s="109"/>
      <c r="CW4" s="109"/>
      <c r="CX4" s="109"/>
      <c r="CY4" s="109"/>
      <c r="CZ4" s="109"/>
      <c r="DB4" s="109"/>
      <c r="DC4" s="109"/>
      <c r="DD4" s="109"/>
      <c r="DE4" s="109"/>
      <c r="DF4" s="109"/>
      <c r="DG4" s="109"/>
      <c r="DH4" s="109"/>
    </row>
    <row r="5" s="2" customFormat="1" ht="38" spans="1:73">
      <c r="A5" s="110" t="s">
        <v>76</v>
      </c>
      <c r="B5" s="16">
        <v>44517</v>
      </c>
      <c r="C5" s="17" t="s">
        <v>77</v>
      </c>
      <c r="D5" s="18">
        <v>31.92</v>
      </c>
      <c r="E5" s="18">
        <v>32.63</v>
      </c>
      <c r="F5" s="18">
        <v>33.17</v>
      </c>
      <c r="G5" s="38" t="s">
        <v>78</v>
      </c>
      <c r="H5" s="18">
        <v>33.73</v>
      </c>
      <c r="I5" s="18">
        <v>22.98</v>
      </c>
      <c r="J5" s="18">
        <v>44.42</v>
      </c>
      <c r="K5" s="43">
        <f t="shared" ref="K5:K14" si="1">(H5-I5)/I5</f>
        <v>0.467798085291558</v>
      </c>
      <c r="L5" s="43">
        <f t="shared" ref="L5:L14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2" t="s">
        <v>71</v>
      </c>
      <c r="Y5" s="43">
        <f t="shared" ref="Y5:Y14" si="3">(J5-M5)/J5</f>
        <v>0.307068887888339</v>
      </c>
      <c r="Z5" s="43">
        <f t="shared" ref="Z5:Z14" si="4">(N5-O5)/N5</f>
        <v>0.106571428571429</v>
      </c>
      <c r="AA5" s="43">
        <f t="shared" ref="AA5:AA14" si="5">(P5-Q5)/P5</f>
        <v>0.077541642734061</v>
      </c>
      <c r="AB5" s="43">
        <f t="shared" ref="AB5:AB14" si="6">(R5-S5)/R5</f>
        <v>0.0463207270595133</v>
      </c>
      <c r="AC5" s="43" t="e">
        <f>(T5-U5)/T5</f>
        <v>#DIV/0!</v>
      </c>
      <c r="AE5" s="52" t="s">
        <v>79</v>
      </c>
      <c r="AF5" s="56" t="s">
        <v>80</v>
      </c>
      <c r="AG5" s="56"/>
      <c r="AH5" s="56" t="s">
        <v>81</v>
      </c>
      <c r="AI5" s="43">
        <v>0.0351</v>
      </c>
      <c r="AJ5" s="43">
        <v>0.3603</v>
      </c>
      <c r="AK5" s="43">
        <v>0.3371</v>
      </c>
      <c r="AL5" s="43">
        <v>0.2435</v>
      </c>
      <c r="AM5" s="43">
        <v>0.263</v>
      </c>
      <c r="AN5" s="43">
        <v>0.003</v>
      </c>
      <c r="AO5" s="43">
        <v>0.0758</v>
      </c>
      <c r="AP5" s="43">
        <v>-0.2476</v>
      </c>
      <c r="AQ5" s="43">
        <v>0.0073</v>
      </c>
      <c r="AR5" s="43">
        <v>0.2143</v>
      </c>
      <c r="AS5" s="43">
        <v>0.156</v>
      </c>
      <c r="AT5" s="43">
        <v>0.1125</v>
      </c>
      <c r="AU5" s="76">
        <v>0.2584</v>
      </c>
      <c r="AV5" s="76">
        <v>-0.0411</v>
      </c>
      <c r="AW5" s="76">
        <v>0.0156</v>
      </c>
      <c r="AX5" s="76">
        <v>-0.167</v>
      </c>
      <c r="AY5" s="76">
        <v>0.4704</v>
      </c>
      <c r="AZ5" s="76">
        <v>0.4673</v>
      </c>
      <c r="BA5" s="76">
        <v>0.4797</v>
      </c>
      <c r="BB5" s="76">
        <v>0.4796</v>
      </c>
      <c r="BC5" s="18"/>
      <c r="BD5" s="18"/>
      <c r="BE5" s="18"/>
      <c r="BF5" s="18"/>
      <c r="BG5" s="18">
        <v>35.48</v>
      </c>
      <c r="BH5" s="18">
        <v>31.36</v>
      </c>
      <c r="BI5" s="18">
        <f t="shared" ref="BI5:BI14" si="7">BG5-BH5</f>
        <v>4.12</v>
      </c>
      <c r="BJ5" s="18">
        <v>34.12</v>
      </c>
      <c r="BK5" s="18">
        <v>32.53</v>
      </c>
      <c r="BL5" s="18">
        <v>39.33</v>
      </c>
      <c r="BM5" s="18">
        <f t="shared" si="0"/>
        <v>159</v>
      </c>
      <c r="BN5" s="18">
        <f>FLOOR(300/(BJ5-BK5),100)</f>
        <v>100</v>
      </c>
      <c r="BO5" s="84">
        <f t="shared" ref="BO5:BO14" si="8">(BL5-BJ5)/(BJ5-BK5)</f>
        <v>3.27672955974844</v>
      </c>
      <c r="BP5" s="43">
        <f t="shared" ref="BP5:BP14" si="9">(BJ5-BK5)/BJ5</f>
        <v>0.0466002344665884</v>
      </c>
      <c r="BQ5" s="43">
        <f t="shared" ref="BQ5:BQ14" si="10">(BL5-BJ5)/BJ5</f>
        <v>0.152696365767878</v>
      </c>
      <c r="BR5" s="93">
        <v>37.41</v>
      </c>
      <c r="BS5" s="52" t="s">
        <v>82</v>
      </c>
      <c r="BT5" s="94" t="s">
        <v>75</v>
      </c>
      <c r="BU5" s="104"/>
    </row>
    <row r="6" s="1" customFormat="1" ht="38" spans="1:73">
      <c r="A6" s="110" t="s">
        <v>83</v>
      </c>
      <c r="B6" s="16">
        <v>44519</v>
      </c>
      <c r="C6" s="17" t="s">
        <v>84</v>
      </c>
      <c r="D6" s="18">
        <v>28.2</v>
      </c>
      <c r="E6" s="18">
        <v>29.15</v>
      </c>
      <c r="F6" s="18">
        <v>31.53</v>
      </c>
      <c r="G6" s="38" t="s">
        <v>78</v>
      </c>
      <c r="H6" s="18">
        <v>32.57</v>
      </c>
      <c r="I6" s="18">
        <v>20.61</v>
      </c>
      <c r="J6" s="18">
        <v>41.5</v>
      </c>
      <c r="K6" s="43">
        <f t="shared" si="1"/>
        <v>0.58030082484231</v>
      </c>
      <c r="L6" s="43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9">
        <v>34.66</v>
      </c>
      <c r="S6" s="50">
        <v>32.59</v>
      </c>
      <c r="T6" s="2"/>
      <c r="U6" s="2"/>
      <c r="V6" s="2"/>
      <c r="W6" s="2"/>
      <c r="X6" s="52" t="s">
        <v>85</v>
      </c>
      <c r="Y6" s="43">
        <f t="shared" si="3"/>
        <v>0.315180722891566</v>
      </c>
      <c r="Z6" s="43">
        <f t="shared" si="4"/>
        <v>0.164265129682997</v>
      </c>
      <c r="AA6" s="43">
        <f t="shared" si="5"/>
        <v>0.124184859654097</v>
      </c>
      <c r="AB6" s="43">
        <f t="shared" si="6"/>
        <v>0.0597230236583957</v>
      </c>
      <c r="AC6" s="43" t="e">
        <f>(T6-U6)/T6</f>
        <v>#DIV/0!</v>
      </c>
      <c r="AD6" s="2"/>
      <c r="AE6" s="52" t="s">
        <v>86</v>
      </c>
      <c r="AF6" s="56" t="s">
        <v>87</v>
      </c>
      <c r="AG6" s="56"/>
      <c r="AH6" s="56" t="s">
        <v>88</v>
      </c>
      <c r="AI6" s="68" t="s">
        <v>89</v>
      </c>
      <c r="AJ6" s="68" t="s">
        <v>90</v>
      </c>
      <c r="AK6" s="68" t="s">
        <v>91</v>
      </c>
      <c r="AL6" s="68" t="s">
        <v>92</v>
      </c>
      <c r="AM6" s="68" t="s">
        <v>93</v>
      </c>
      <c r="AN6" s="68" t="s">
        <v>94</v>
      </c>
      <c r="AO6" s="68" t="s">
        <v>95</v>
      </c>
      <c r="AP6" s="68" t="s">
        <v>96</v>
      </c>
      <c r="AQ6" s="68" t="s">
        <v>97</v>
      </c>
      <c r="AR6" s="68" t="s">
        <v>98</v>
      </c>
      <c r="AS6" s="68" t="s">
        <v>99</v>
      </c>
      <c r="AT6" s="68" t="s">
        <v>100</v>
      </c>
      <c r="AU6" s="68">
        <v>0.0455</v>
      </c>
      <c r="AV6" s="68">
        <v>-0.0116</v>
      </c>
      <c r="AW6" s="68">
        <v>0.1549</v>
      </c>
      <c r="AX6" s="68">
        <v>-0.1474</v>
      </c>
      <c r="AY6" s="68">
        <v>0.2133</v>
      </c>
      <c r="AZ6" s="68">
        <v>0.1848</v>
      </c>
      <c r="BA6" s="43">
        <v>0.1718</v>
      </c>
      <c r="BB6" s="43">
        <v>0.1605</v>
      </c>
      <c r="BC6" s="18"/>
      <c r="BD6" s="18"/>
      <c r="BE6" s="18"/>
      <c r="BF6" s="18"/>
      <c r="BG6" s="18">
        <v>36.21</v>
      </c>
      <c r="BH6" s="18">
        <v>27.35</v>
      </c>
      <c r="BI6" s="18">
        <f t="shared" si="7"/>
        <v>8.86</v>
      </c>
      <c r="BJ6" s="18">
        <v>32.65</v>
      </c>
      <c r="BK6" s="18">
        <v>30.89</v>
      </c>
      <c r="BL6" s="18">
        <v>36.22</v>
      </c>
      <c r="BM6" s="18">
        <f t="shared" si="0"/>
        <v>176</v>
      </c>
      <c r="BN6" s="18">
        <f>FLOOR(300/(BJ6-BK6),100)</f>
        <v>100</v>
      </c>
      <c r="BO6" s="84">
        <f t="shared" si="8"/>
        <v>2.02840909090909</v>
      </c>
      <c r="BP6" s="43">
        <f t="shared" si="9"/>
        <v>0.0539050535987748</v>
      </c>
      <c r="BQ6" s="43">
        <f t="shared" si="10"/>
        <v>0.109341500765697</v>
      </c>
      <c r="BR6" s="93">
        <v>28.82</v>
      </c>
      <c r="BS6" s="52" t="s">
        <v>82</v>
      </c>
      <c r="BT6" s="94" t="s">
        <v>75</v>
      </c>
      <c r="BU6" s="105"/>
    </row>
    <row r="7" s="1" customFormat="1" ht="38" spans="1:73">
      <c r="A7" s="110" t="s">
        <v>101</v>
      </c>
      <c r="B7" s="19">
        <v>44525</v>
      </c>
      <c r="C7" s="20" t="s">
        <v>102</v>
      </c>
      <c r="D7" s="21">
        <v>64.32</v>
      </c>
      <c r="E7" s="21" t="s">
        <v>103</v>
      </c>
      <c r="F7" s="21">
        <v>68.37</v>
      </c>
      <c r="G7" s="21" t="s">
        <v>104</v>
      </c>
      <c r="H7" s="21">
        <v>69.16</v>
      </c>
      <c r="I7" s="21">
        <v>40.64</v>
      </c>
      <c r="J7" s="21">
        <v>90.29</v>
      </c>
      <c r="K7" s="43">
        <f t="shared" si="1"/>
        <v>0.701771653543307</v>
      </c>
      <c r="L7" s="43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/>
      <c r="U7" s="21"/>
      <c r="V7" s="21"/>
      <c r="W7" s="21"/>
      <c r="X7" s="21" t="s">
        <v>105</v>
      </c>
      <c r="Y7" s="43">
        <f t="shared" si="3"/>
        <v>0.33492081072101</v>
      </c>
      <c r="Z7" s="43">
        <f t="shared" si="4"/>
        <v>0.123745819397993</v>
      </c>
      <c r="AA7" s="43">
        <f t="shared" si="5"/>
        <v>0.0577627500704425</v>
      </c>
      <c r="AB7" s="43">
        <f t="shared" si="6"/>
        <v>0.0820723262374969</v>
      </c>
      <c r="AC7" s="44"/>
      <c r="AD7" s="21"/>
      <c r="AE7" s="21" t="s">
        <v>86</v>
      </c>
      <c r="AF7" s="57" t="s">
        <v>106</v>
      </c>
      <c r="AG7" s="57"/>
      <c r="AH7" s="57">
        <v>10.35</v>
      </c>
      <c r="AI7" s="68" t="s">
        <v>107</v>
      </c>
      <c r="AJ7" s="68" t="s">
        <v>108</v>
      </c>
      <c r="AK7" s="68" t="s">
        <v>109</v>
      </c>
      <c r="AL7" s="68" t="s">
        <v>110</v>
      </c>
      <c r="AM7" s="68" t="s">
        <v>111</v>
      </c>
      <c r="AN7" s="68" t="s">
        <v>112</v>
      </c>
      <c r="AO7" s="68" t="s">
        <v>113</v>
      </c>
      <c r="AP7" s="68" t="s">
        <v>114</v>
      </c>
      <c r="AQ7" s="68" t="s">
        <v>115</v>
      </c>
      <c r="AR7" s="68" t="s">
        <v>116</v>
      </c>
      <c r="AS7" s="68" t="s">
        <v>117</v>
      </c>
      <c r="AT7" s="68" t="s">
        <v>118</v>
      </c>
      <c r="AU7" s="68" t="s">
        <v>119</v>
      </c>
      <c r="AV7" s="68" t="s">
        <v>120</v>
      </c>
      <c r="AW7" s="68" t="s">
        <v>121</v>
      </c>
      <c r="AX7" s="68" t="s">
        <v>122</v>
      </c>
      <c r="AY7" s="68" t="s">
        <v>123</v>
      </c>
      <c r="AZ7" s="68" t="s">
        <v>124</v>
      </c>
      <c r="BA7" s="43">
        <v>0.7636</v>
      </c>
      <c r="BB7" s="43">
        <v>0.7607</v>
      </c>
      <c r="BC7" s="21"/>
      <c r="BD7" s="21"/>
      <c r="BE7" s="21"/>
      <c r="BF7" s="21"/>
      <c r="BG7" s="21">
        <v>75.02</v>
      </c>
      <c r="BH7" s="21">
        <v>62.33</v>
      </c>
      <c r="BI7" s="18">
        <f t="shared" si="7"/>
        <v>12.69</v>
      </c>
      <c r="BJ7" s="21">
        <v>70.98</v>
      </c>
      <c r="BK7" s="21">
        <v>66.88</v>
      </c>
      <c r="BL7" s="21">
        <v>84.94</v>
      </c>
      <c r="BM7" s="18">
        <f t="shared" si="0"/>
        <v>410.000000000001</v>
      </c>
      <c r="BN7" s="18">
        <f>FLOOR(300/(BJ7-BK7),100)</f>
        <v>0</v>
      </c>
      <c r="BO7" s="84">
        <f t="shared" si="8"/>
        <v>3.40487804878048</v>
      </c>
      <c r="BP7" s="43">
        <f t="shared" si="9"/>
        <v>0.0577627500704425</v>
      </c>
      <c r="BQ7" s="43">
        <f t="shared" si="10"/>
        <v>0.196675119752043</v>
      </c>
      <c r="BR7" s="95">
        <v>6.49</v>
      </c>
      <c r="BS7" s="57" t="s">
        <v>82</v>
      </c>
      <c r="BT7" s="94" t="s">
        <v>75</v>
      </c>
      <c r="BU7" s="105"/>
    </row>
    <row r="8" s="1" customFormat="1" ht="24" spans="1:73">
      <c r="A8" s="111" t="s">
        <v>125</v>
      </c>
      <c r="B8" s="19">
        <v>44522</v>
      </c>
      <c r="C8" s="20" t="s">
        <v>126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4">
        <f t="shared" si="1"/>
        <v>0.692702394526796</v>
      </c>
      <c r="L8" s="44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71</v>
      </c>
      <c r="Y8" s="44">
        <f t="shared" si="3"/>
        <v>0.502886597938144</v>
      </c>
      <c r="Z8" s="44">
        <f t="shared" si="4"/>
        <v>0.341719077568134</v>
      </c>
      <c r="AA8" s="44">
        <f t="shared" si="5"/>
        <v>0.0550161812297734</v>
      </c>
      <c r="AB8" s="44" t="e">
        <f t="shared" si="6"/>
        <v>#DIV/0!</v>
      </c>
      <c r="AC8" s="44" t="e">
        <f>(T8-U8)/T8</f>
        <v>#DIV/0!</v>
      </c>
      <c r="AD8" s="21"/>
      <c r="AE8" s="21" t="s">
        <v>86</v>
      </c>
      <c r="AF8" s="57" t="s">
        <v>127</v>
      </c>
      <c r="AG8" s="57"/>
      <c r="AH8" s="57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44"/>
      <c r="BB8" s="44"/>
      <c r="BC8" s="21"/>
      <c r="BD8" s="21"/>
      <c r="BE8" s="21"/>
      <c r="BF8" s="21"/>
      <c r="BG8" s="21">
        <v>32.43</v>
      </c>
      <c r="BH8" s="21">
        <v>26.16</v>
      </c>
      <c r="BI8" s="80">
        <f t="shared" si="7"/>
        <v>6.27</v>
      </c>
      <c r="BJ8" s="21">
        <v>30.66</v>
      </c>
      <c r="BK8" s="21">
        <v>29.35</v>
      </c>
      <c r="BL8" s="21">
        <v>38.71</v>
      </c>
      <c r="BM8" s="80">
        <f t="shared" si="0"/>
        <v>131</v>
      </c>
      <c r="BN8" s="21">
        <f>FLOOR(300/(BJ8-BK8),100)</f>
        <v>200</v>
      </c>
      <c r="BO8" s="85">
        <f t="shared" si="8"/>
        <v>6.14503816793894</v>
      </c>
      <c r="BP8" s="44">
        <f t="shared" si="9"/>
        <v>0.042726679712981</v>
      </c>
      <c r="BQ8" s="44">
        <f t="shared" si="10"/>
        <v>0.262557077625571</v>
      </c>
      <c r="BR8" s="95">
        <v>38.46</v>
      </c>
      <c r="BS8" s="57" t="s">
        <v>74</v>
      </c>
      <c r="BT8" s="94" t="s">
        <v>75</v>
      </c>
      <c r="BU8" s="105"/>
    </row>
    <row r="9" s="3" customFormat="1" ht="13" spans="1:73">
      <c r="A9" s="111" t="s">
        <v>128</v>
      </c>
      <c r="B9" s="22">
        <v>44529</v>
      </c>
      <c r="C9" s="23" t="s">
        <v>129</v>
      </c>
      <c r="D9" s="24">
        <v>22.26</v>
      </c>
      <c r="E9" s="24">
        <v>22.69</v>
      </c>
      <c r="F9" s="24">
        <v>24.83</v>
      </c>
      <c r="G9" s="24"/>
      <c r="H9" s="24">
        <v>28.99</v>
      </c>
      <c r="I9" s="24">
        <v>14.46</v>
      </c>
      <c r="J9" s="24">
        <v>31.94</v>
      </c>
      <c r="K9" s="45">
        <f t="shared" si="1"/>
        <v>1.00484094052559</v>
      </c>
      <c r="L9" s="45">
        <f t="shared" si="2"/>
        <v>0.0923606762680026</v>
      </c>
      <c r="M9" s="24">
        <v>20.63</v>
      </c>
      <c r="N9" s="24">
        <v>25.66</v>
      </c>
      <c r="O9" s="24">
        <v>21.46</v>
      </c>
      <c r="P9" s="24">
        <v>28.89</v>
      </c>
      <c r="Q9" s="24">
        <v>24.22</v>
      </c>
      <c r="R9" s="24">
        <v>29.7</v>
      </c>
      <c r="S9" s="24">
        <v>27.72</v>
      </c>
      <c r="T9" s="24"/>
      <c r="U9" s="24"/>
      <c r="V9" s="24"/>
      <c r="W9" s="24"/>
      <c r="X9" s="24" t="s">
        <v>85</v>
      </c>
      <c r="Y9" s="43">
        <f t="shared" si="3"/>
        <v>0.354101440200376</v>
      </c>
      <c r="Z9" s="43">
        <f t="shared" si="4"/>
        <v>0.163678877630553</v>
      </c>
      <c r="AA9" s="43">
        <f t="shared" si="5"/>
        <v>0.161647628937349</v>
      </c>
      <c r="AB9" s="43">
        <f t="shared" si="6"/>
        <v>0.0666666666666667</v>
      </c>
      <c r="AC9" s="44" t="e">
        <f>(T9-U9)/T9</f>
        <v>#DIV/0!</v>
      </c>
      <c r="AD9" s="24"/>
      <c r="AE9" s="24" t="s">
        <v>79</v>
      </c>
      <c r="AF9" s="58" t="s">
        <v>130</v>
      </c>
      <c r="AG9" s="58"/>
      <c r="AH9" s="58">
        <v>6.25</v>
      </c>
      <c r="AI9" s="70">
        <v>1.5016</v>
      </c>
      <c r="AJ9" s="70">
        <v>5.5181</v>
      </c>
      <c r="AK9" s="70">
        <v>3.3249</v>
      </c>
      <c r="AL9" s="70">
        <v>1.8449</v>
      </c>
      <c r="AM9" s="68">
        <v>0.3554</v>
      </c>
      <c r="AN9" s="68">
        <v>0.2495</v>
      </c>
      <c r="AO9" s="68">
        <v>0.1071</v>
      </c>
      <c r="AP9" s="68">
        <v>-0.134</v>
      </c>
      <c r="AQ9" s="68">
        <v>0.0437</v>
      </c>
      <c r="AR9" s="68">
        <v>1.1403</v>
      </c>
      <c r="AS9" s="68">
        <v>1.4349</v>
      </c>
      <c r="AT9" s="68">
        <v>1.2425</v>
      </c>
      <c r="AU9" s="70">
        <v>0.2131</v>
      </c>
      <c r="AV9" s="70">
        <v>0.2062</v>
      </c>
      <c r="AW9" s="70">
        <v>0.334</v>
      </c>
      <c r="AX9" s="70">
        <v>0.0105</v>
      </c>
      <c r="AY9" s="70">
        <v>0.3392</v>
      </c>
      <c r="AZ9" s="70">
        <v>0.3777</v>
      </c>
      <c r="BA9" s="45">
        <v>0.3722</v>
      </c>
      <c r="BB9" s="45">
        <v>0.3621</v>
      </c>
      <c r="BC9" s="24"/>
      <c r="BD9" s="24"/>
      <c r="BE9" s="24"/>
      <c r="BF9" s="24"/>
      <c r="BG9" s="24">
        <v>31.18</v>
      </c>
      <c r="BH9" s="24">
        <v>21.1</v>
      </c>
      <c r="BI9" s="81">
        <f t="shared" si="7"/>
        <v>10.08</v>
      </c>
      <c r="BJ9" s="24">
        <v>29.77</v>
      </c>
      <c r="BK9" s="24">
        <v>27.72</v>
      </c>
      <c r="BL9" s="24">
        <v>34.93</v>
      </c>
      <c r="BM9" s="81">
        <f t="shared" si="0"/>
        <v>205</v>
      </c>
      <c r="BN9" s="24">
        <f>FLOOR(300/(BJ9-BK9),100)</f>
        <v>100</v>
      </c>
      <c r="BO9" s="86">
        <f t="shared" si="8"/>
        <v>2.51707317073171</v>
      </c>
      <c r="BP9" s="45">
        <f t="shared" si="9"/>
        <v>0.0688612697346322</v>
      </c>
      <c r="BQ9" s="45">
        <f t="shared" si="10"/>
        <v>0.173328854551562</v>
      </c>
      <c r="BR9" s="96">
        <v>17.95</v>
      </c>
      <c r="BS9" s="58" t="s">
        <v>82</v>
      </c>
      <c r="BT9" s="58" t="s">
        <v>75</v>
      </c>
      <c r="BU9" s="106"/>
    </row>
    <row r="10" ht="13" spans="1:72">
      <c r="A10" s="112" t="s">
        <v>131</v>
      </c>
      <c r="B10" s="26">
        <v>44531</v>
      </c>
      <c r="C10" s="27" t="s">
        <v>132</v>
      </c>
      <c r="D10" s="25">
        <v>18.62</v>
      </c>
      <c r="E10" s="25">
        <v>19.35</v>
      </c>
      <c r="F10" s="25">
        <v>21.48</v>
      </c>
      <c r="G10" s="25"/>
      <c r="H10" s="25">
        <v>23.35</v>
      </c>
      <c r="I10" s="25">
        <v>13.04</v>
      </c>
      <c r="J10" s="25">
        <v>26.64</v>
      </c>
      <c r="K10" s="46">
        <f t="shared" si="1"/>
        <v>0.790644171779141</v>
      </c>
      <c r="L10" s="46">
        <f t="shared" si="2"/>
        <v>0.123498498498498</v>
      </c>
      <c r="M10" s="25">
        <v>18.5</v>
      </c>
      <c r="N10" s="25">
        <v>22.39</v>
      </c>
      <c r="O10" s="25">
        <v>18.85</v>
      </c>
      <c r="P10" s="25">
        <v>23.56</v>
      </c>
      <c r="Q10" s="25">
        <v>20.89</v>
      </c>
      <c r="R10" s="25">
        <v>24.3</v>
      </c>
      <c r="S10" s="25">
        <v>22.26</v>
      </c>
      <c r="T10" s="25"/>
      <c r="U10" s="25"/>
      <c r="V10" s="25"/>
      <c r="W10" s="25"/>
      <c r="X10" s="25" t="s">
        <v>105</v>
      </c>
      <c r="Y10" s="53">
        <f t="shared" si="3"/>
        <v>0.305555555555556</v>
      </c>
      <c r="Z10" s="53">
        <f t="shared" si="4"/>
        <v>0.158106297454221</v>
      </c>
      <c r="AA10" s="53">
        <f t="shared" si="5"/>
        <v>0.113327674023769</v>
      </c>
      <c r="AB10" s="53">
        <f t="shared" si="6"/>
        <v>0.0839506172839506</v>
      </c>
      <c r="AC10" s="25"/>
      <c r="AD10" s="25"/>
      <c r="AE10" s="25" t="s">
        <v>79</v>
      </c>
      <c r="AF10" s="59" t="s">
        <v>130</v>
      </c>
      <c r="AG10" s="59"/>
      <c r="AH10" s="59">
        <v>0.77</v>
      </c>
      <c r="AI10" s="71" t="s">
        <v>133</v>
      </c>
      <c r="AJ10" s="71" t="s">
        <v>134</v>
      </c>
      <c r="AK10" s="71" t="s">
        <v>135</v>
      </c>
      <c r="AL10" s="71" t="s">
        <v>136</v>
      </c>
      <c r="AM10" s="74">
        <v>2.6193</v>
      </c>
      <c r="AN10" s="74">
        <v>0.0893</v>
      </c>
      <c r="AO10" s="74">
        <v>-0.0175</v>
      </c>
      <c r="AP10" s="74">
        <v>-0.2195</v>
      </c>
      <c r="AQ10" s="71">
        <v>-0.0419</v>
      </c>
      <c r="AR10" s="71">
        <v>0.1981</v>
      </c>
      <c r="AS10" s="71">
        <v>0.198</v>
      </c>
      <c r="AT10" s="71">
        <v>0.1998</v>
      </c>
      <c r="AU10" s="72">
        <v>0.1893</v>
      </c>
      <c r="AV10" s="71">
        <v>-0.0513</v>
      </c>
      <c r="AW10" s="71">
        <v>0.0188</v>
      </c>
      <c r="AX10" s="71">
        <v>0.0467</v>
      </c>
      <c r="AY10" s="72">
        <v>0.2619</v>
      </c>
      <c r="AZ10" s="72">
        <v>0.259</v>
      </c>
      <c r="BA10" s="46">
        <v>0.2791</v>
      </c>
      <c r="BB10" s="46">
        <v>0.1079</v>
      </c>
      <c r="BC10" s="25"/>
      <c r="BD10" s="25"/>
      <c r="BE10" s="25"/>
      <c r="BF10" s="25"/>
      <c r="BG10" s="25">
        <v>25.59</v>
      </c>
      <c r="BH10" s="25">
        <v>18.59</v>
      </c>
      <c r="BI10" s="82">
        <f t="shared" si="7"/>
        <v>7</v>
      </c>
      <c r="BJ10" s="25">
        <v>24.28</v>
      </c>
      <c r="BK10" s="25">
        <v>22.26</v>
      </c>
      <c r="BL10" s="25">
        <v>26.72</v>
      </c>
      <c r="BM10" s="82">
        <f t="shared" si="0"/>
        <v>202</v>
      </c>
      <c r="BN10" s="25">
        <f>FLOOR(304/(BJ10-BK10),100)</f>
        <v>100</v>
      </c>
      <c r="BO10" s="87">
        <f t="shared" si="8"/>
        <v>1.20792079207921</v>
      </c>
      <c r="BP10" s="46">
        <f t="shared" si="9"/>
        <v>0.0831960461285008</v>
      </c>
      <c r="BQ10" s="46">
        <f t="shared" si="10"/>
        <v>0.100494233937397</v>
      </c>
      <c r="BR10" s="97">
        <v>56.67</v>
      </c>
      <c r="BS10" s="59" t="s">
        <v>82</v>
      </c>
      <c r="BT10" s="62" t="s">
        <v>137</v>
      </c>
    </row>
    <row r="11" ht="13" spans="1:72">
      <c r="A11" s="112" t="s">
        <v>138</v>
      </c>
      <c r="B11" s="28">
        <v>44533</v>
      </c>
      <c r="C11" s="27" t="s">
        <v>139</v>
      </c>
      <c r="D11" s="25">
        <v>20.71</v>
      </c>
      <c r="E11" s="25">
        <v>21.02</v>
      </c>
      <c r="F11" s="25">
        <v>21.31</v>
      </c>
      <c r="G11" s="25"/>
      <c r="H11" s="25">
        <v>22.29</v>
      </c>
      <c r="I11" s="25">
        <v>7.66</v>
      </c>
      <c r="J11" s="25">
        <v>29.28</v>
      </c>
      <c r="K11" s="46">
        <f>(H11-I11)/I11</f>
        <v>1.90992167101828</v>
      </c>
      <c r="L11" s="46">
        <f>(J11-H11)/J11</f>
        <v>0.238729508196721</v>
      </c>
      <c r="M11" s="25">
        <v>18.34</v>
      </c>
      <c r="N11" s="25">
        <v>21.65</v>
      </c>
      <c r="O11" s="25">
        <v>18.61</v>
      </c>
      <c r="P11" s="25">
        <v>21.14</v>
      </c>
      <c r="Q11" s="25">
        <v>18.86</v>
      </c>
      <c r="R11" s="25">
        <v>23.35</v>
      </c>
      <c r="S11" s="25">
        <v>21.6</v>
      </c>
      <c r="T11" s="25"/>
      <c r="U11" s="25"/>
      <c r="V11" s="25"/>
      <c r="W11" s="25"/>
      <c r="X11" s="25" t="s">
        <v>85</v>
      </c>
      <c r="Y11" s="53">
        <f>(J11-M11)/J11</f>
        <v>0.373633879781421</v>
      </c>
      <c r="Z11" s="53">
        <f>(N11-O11)/N11</f>
        <v>0.140415704387991</v>
      </c>
      <c r="AA11" s="53">
        <f>(P11-Q11)/P11</f>
        <v>0.107852412488174</v>
      </c>
      <c r="AB11" s="53">
        <f>(R11-S11)/R11</f>
        <v>0.0749464668094218</v>
      </c>
      <c r="AC11" s="25"/>
      <c r="AD11" s="25"/>
      <c r="AE11" s="25" t="s">
        <v>79</v>
      </c>
      <c r="AF11" s="59" t="s">
        <v>130</v>
      </c>
      <c r="AG11" s="25"/>
      <c r="AH11" s="25">
        <v>8.51</v>
      </c>
      <c r="AI11" s="46">
        <v>3.6019</v>
      </c>
      <c r="AJ11" s="46">
        <v>16.933</v>
      </c>
      <c r="AK11" s="46">
        <v>7.9794</v>
      </c>
      <c r="AL11" s="46">
        <v>3.2905</v>
      </c>
      <c r="AM11" s="46">
        <v>1.3176</v>
      </c>
      <c r="AN11" s="46">
        <v>0.0128</v>
      </c>
      <c r="AO11" s="75">
        <v>-0.2701</v>
      </c>
      <c r="AP11" s="75">
        <v>0.2668</v>
      </c>
      <c r="AQ11" s="46">
        <v>0.0496</v>
      </c>
      <c r="AR11" s="46">
        <v>0.7137</v>
      </c>
      <c r="AS11" s="75">
        <v>0.3284</v>
      </c>
      <c r="AT11" s="75">
        <v>0.4288</v>
      </c>
      <c r="AU11" s="46">
        <v>0.52</v>
      </c>
      <c r="AV11" s="75">
        <v>-0.119</v>
      </c>
      <c r="AW11" s="75">
        <v>0.0208</v>
      </c>
      <c r="AX11" s="75">
        <v>0.1948</v>
      </c>
      <c r="AY11" s="46">
        <v>0.1781</v>
      </c>
      <c r="AZ11" s="46">
        <v>0.2286</v>
      </c>
      <c r="BA11" s="46">
        <v>0.2077</v>
      </c>
      <c r="BB11" s="46">
        <v>0.1904</v>
      </c>
      <c r="BC11" s="25"/>
      <c r="BD11" s="25"/>
      <c r="BE11" s="25"/>
      <c r="BF11" s="25"/>
      <c r="BG11" s="25">
        <v>24.2</v>
      </c>
      <c r="BH11" s="25">
        <v>18.22</v>
      </c>
      <c r="BI11" s="82">
        <f>BG11-BH11</f>
        <v>5.98</v>
      </c>
      <c r="BJ11" s="25">
        <v>23.35</v>
      </c>
      <c r="BK11" s="25">
        <v>21.6</v>
      </c>
      <c r="BL11" s="25">
        <v>28.54</v>
      </c>
      <c r="BM11" s="82">
        <f>(BJ11-BK11)*100</f>
        <v>175</v>
      </c>
      <c r="BN11" s="25">
        <f>FLOOR(304/(BJ11-BK11),100)</f>
        <v>100</v>
      </c>
      <c r="BO11" s="87">
        <f>(BL11-BJ11)/(BJ11-BK11)</f>
        <v>2.96571428571428</v>
      </c>
      <c r="BP11" s="46">
        <f>(BJ11-BK11)/BJ11</f>
        <v>0.0749464668094218</v>
      </c>
      <c r="BQ11" s="46">
        <f>(BL11-BJ11)/BJ11</f>
        <v>0.222269807280514</v>
      </c>
      <c r="BR11" s="97">
        <v>39.84</v>
      </c>
      <c r="BS11" s="59" t="s">
        <v>82</v>
      </c>
      <c r="BT11" s="62" t="s">
        <v>137</v>
      </c>
    </row>
    <row r="12" ht="13" spans="1:72">
      <c r="A12" s="112" t="s">
        <v>140</v>
      </c>
      <c r="B12" s="28">
        <v>44533</v>
      </c>
      <c r="C12" s="27" t="s">
        <v>141</v>
      </c>
      <c r="D12" s="25">
        <v>30.42</v>
      </c>
      <c r="E12" s="25">
        <v>32.04</v>
      </c>
      <c r="F12" s="25">
        <v>36.43</v>
      </c>
      <c r="G12" s="25"/>
      <c r="H12" s="25">
        <v>39.7</v>
      </c>
      <c r="I12" s="25">
        <v>18.82</v>
      </c>
      <c r="J12" s="25">
        <v>41.66</v>
      </c>
      <c r="K12" s="46">
        <f>(H12-I12)/I12</f>
        <v>1.10945802337938</v>
      </c>
      <c r="L12" s="46">
        <f>(J12-H12)/J12</f>
        <v>0.0470475276044166</v>
      </c>
      <c r="M12" s="25">
        <v>31.25</v>
      </c>
      <c r="N12" s="25">
        <v>36.69</v>
      </c>
      <c r="O12" s="25">
        <v>32.91</v>
      </c>
      <c r="P12" s="25">
        <v>38.45</v>
      </c>
      <c r="Q12" s="25">
        <v>36.04</v>
      </c>
      <c r="R12" s="25">
        <v>41.38</v>
      </c>
      <c r="S12" s="25">
        <v>38.36</v>
      </c>
      <c r="T12" s="25"/>
      <c r="U12" s="25"/>
      <c r="V12" s="25"/>
      <c r="W12" s="25"/>
      <c r="X12" s="25" t="s">
        <v>85</v>
      </c>
      <c r="Y12" s="53">
        <f>(J12-M12)/J12</f>
        <v>0.249879980796927</v>
      </c>
      <c r="Z12" s="53">
        <f>(N12-O12)/N12</f>
        <v>0.103025347506132</v>
      </c>
      <c r="AA12" s="53">
        <f>(P12-Q12)/P12</f>
        <v>0.0626788036410924</v>
      </c>
      <c r="AB12" s="53">
        <f>(R12-S12)/R12</f>
        <v>0.0729821169647173</v>
      </c>
      <c r="AC12" s="25"/>
      <c r="AD12" s="25"/>
      <c r="AE12" s="25" t="s">
        <v>86</v>
      </c>
      <c r="AF12" s="25"/>
      <c r="AG12" s="25"/>
      <c r="AH12" s="25">
        <v>2.2</v>
      </c>
      <c r="AI12" s="46">
        <v>0.0112</v>
      </c>
      <c r="AJ12" s="46">
        <v>0.8116</v>
      </c>
      <c r="AK12" s="46">
        <v>0.7087</v>
      </c>
      <c r="AL12" s="46">
        <v>0.7083</v>
      </c>
      <c r="AM12" s="46">
        <v>0.006</v>
      </c>
      <c r="AN12" s="46">
        <v>0.3442</v>
      </c>
      <c r="AO12" s="46">
        <v>0.247</v>
      </c>
      <c r="AP12" s="46">
        <v>0.0127</v>
      </c>
      <c r="AQ12" s="46">
        <v>0.1618</v>
      </c>
      <c r="AR12" s="46">
        <v>1.016</v>
      </c>
      <c r="AS12" s="46">
        <v>0.5767</v>
      </c>
      <c r="AT12" s="46">
        <v>0.477</v>
      </c>
      <c r="AU12" s="46">
        <v>0.4664</v>
      </c>
      <c r="AV12" s="75">
        <v>-0.1139</v>
      </c>
      <c r="AW12" s="75">
        <v>-0.0272</v>
      </c>
      <c r="AX12" s="75">
        <v>0.0402</v>
      </c>
      <c r="AY12" s="46">
        <v>0.5316</v>
      </c>
      <c r="AZ12" s="46">
        <v>0.5499</v>
      </c>
      <c r="BA12" s="46">
        <v>0.5374</v>
      </c>
      <c r="BB12" s="46">
        <v>0.5361</v>
      </c>
      <c r="BC12" s="25"/>
      <c r="BD12" s="25"/>
      <c r="BE12" s="25"/>
      <c r="BF12" s="25"/>
      <c r="BG12" s="25">
        <v>42.71</v>
      </c>
      <c r="BH12" s="25">
        <v>32.98</v>
      </c>
      <c r="BI12" s="82">
        <f>BG12-BH12</f>
        <v>9.73</v>
      </c>
      <c r="BJ12" s="25">
        <v>40.42</v>
      </c>
      <c r="BK12" s="25">
        <v>38.36</v>
      </c>
      <c r="BL12" s="25">
        <v>42.87</v>
      </c>
      <c r="BM12" s="82">
        <f>(BJ12-BK12)*100</f>
        <v>206</v>
      </c>
      <c r="BN12" s="25">
        <f>FLOOR(304/(BJ12-BK12),100)</f>
        <v>100</v>
      </c>
      <c r="BO12" s="87">
        <f>(BL12-BJ12)/(BJ12-BK12)</f>
        <v>1.18932038834951</v>
      </c>
      <c r="BP12" s="46">
        <f>(BJ12-BK12)/BJ12</f>
        <v>0.0509648688767937</v>
      </c>
      <c r="BQ12" s="46">
        <f>(BL12-BJ12)/BJ12</f>
        <v>0.0606135576447302</v>
      </c>
      <c r="BR12" s="97">
        <v>25.4</v>
      </c>
      <c r="BS12" s="59" t="s">
        <v>82</v>
      </c>
      <c r="BT12" s="62" t="s">
        <v>142</v>
      </c>
    </row>
    <row r="13" s="4" customFormat="1" ht="36" spans="1:73">
      <c r="A13" s="113" t="s">
        <v>143</v>
      </c>
      <c r="B13" s="28">
        <v>44533</v>
      </c>
      <c r="C13" s="30" t="s">
        <v>129</v>
      </c>
      <c r="D13" s="25">
        <v>22.61</v>
      </c>
      <c r="E13" s="25">
        <v>23.06</v>
      </c>
      <c r="F13" s="25">
        <v>25.4</v>
      </c>
      <c r="G13" s="25"/>
      <c r="H13" s="25">
        <v>27.76</v>
      </c>
      <c r="I13" s="25">
        <v>14.46</v>
      </c>
      <c r="J13" s="25">
        <v>31.94</v>
      </c>
      <c r="K13" s="46">
        <f>(H13-I13)/I13</f>
        <v>0.919778699861687</v>
      </c>
      <c r="L13" s="46">
        <f>(J13-H13)/J13</f>
        <v>0.130870381966187</v>
      </c>
      <c r="M13" s="25">
        <v>20.63</v>
      </c>
      <c r="N13" s="25">
        <v>25.66</v>
      </c>
      <c r="O13" s="25">
        <v>21.46</v>
      </c>
      <c r="P13" s="25">
        <v>28.89</v>
      </c>
      <c r="Q13" s="25">
        <v>24.22</v>
      </c>
      <c r="R13" s="25">
        <v>30.32</v>
      </c>
      <c r="S13" s="25">
        <v>27.44</v>
      </c>
      <c r="V13" s="25"/>
      <c r="W13" s="25"/>
      <c r="X13" s="25" t="s">
        <v>85</v>
      </c>
      <c r="Y13" s="53">
        <f>(J13-M13)/J13</f>
        <v>0.354101440200376</v>
      </c>
      <c r="Z13" s="53">
        <f>(N13-O13)/N13</f>
        <v>0.163678877630553</v>
      </c>
      <c r="AA13" s="53">
        <f>(P13-Q13)/P13</f>
        <v>0.161647628937349</v>
      </c>
      <c r="AB13" s="53">
        <f>(R13-S13)/R13</f>
        <v>0.0949868073878628</v>
      </c>
      <c r="AC13" s="60"/>
      <c r="AD13" s="25"/>
      <c r="AE13" s="25" t="s">
        <v>79</v>
      </c>
      <c r="AF13" s="59" t="s">
        <v>130</v>
      </c>
      <c r="AG13" s="59"/>
      <c r="AH13" s="59">
        <v>6.25</v>
      </c>
      <c r="AI13" s="72">
        <v>1.5016</v>
      </c>
      <c r="AJ13" s="72">
        <v>5.5181</v>
      </c>
      <c r="AK13" s="72">
        <v>3.3249</v>
      </c>
      <c r="AL13" s="72">
        <v>1.8449</v>
      </c>
      <c r="AM13" s="74">
        <v>0.3554</v>
      </c>
      <c r="AN13" s="74">
        <v>0.2495</v>
      </c>
      <c r="AO13" s="74">
        <v>0.1071</v>
      </c>
      <c r="AP13" s="74">
        <v>-0.134</v>
      </c>
      <c r="AQ13" s="74">
        <v>0.0437</v>
      </c>
      <c r="AR13" s="74">
        <v>1.1403</v>
      </c>
      <c r="AS13" s="74">
        <v>1.4349</v>
      </c>
      <c r="AT13" s="74">
        <v>1.2425</v>
      </c>
      <c r="AU13" s="72">
        <v>0.2131</v>
      </c>
      <c r="AV13" s="72">
        <v>0.2062</v>
      </c>
      <c r="AW13" s="72">
        <v>0.334</v>
      </c>
      <c r="AX13" s="72">
        <v>0.0105</v>
      </c>
      <c r="AY13" s="72">
        <v>0.3392</v>
      </c>
      <c r="AZ13" s="72">
        <v>0.3777</v>
      </c>
      <c r="BA13" s="46">
        <v>0.3722</v>
      </c>
      <c r="BB13" s="46">
        <v>0.3621</v>
      </c>
      <c r="BC13" s="25"/>
      <c r="BD13" s="25"/>
      <c r="BE13" s="25"/>
      <c r="BF13" s="25"/>
      <c r="BG13" s="25">
        <v>31.21</v>
      </c>
      <c r="BH13" s="25">
        <v>22.41</v>
      </c>
      <c r="BI13" s="82">
        <f>BG13-BH13</f>
        <v>8.8</v>
      </c>
      <c r="BJ13" s="25">
        <v>30.32</v>
      </c>
      <c r="BK13" s="25">
        <v>27.44</v>
      </c>
      <c r="BL13" s="25">
        <v>35.16</v>
      </c>
      <c r="BM13" s="82">
        <f>(BJ13-BK13)*100</f>
        <v>288</v>
      </c>
      <c r="BN13" s="25">
        <f>FLOOR(304/(BJ13-BK13),100)</f>
        <v>100</v>
      </c>
      <c r="BO13" s="87">
        <f>(BL13-BJ13)/(BJ13-BK13)</f>
        <v>1.68055555555555</v>
      </c>
      <c r="BP13" s="46">
        <f>(BJ13-BK13)/BJ13</f>
        <v>0.0949868073878628</v>
      </c>
      <c r="BQ13" s="46">
        <f>(BL13-BJ13)/BJ13</f>
        <v>0.159630606860158</v>
      </c>
      <c r="BR13" s="97">
        <v>17.95</v>
      </c>
      <c r="BS13" s="59" t="s">
        <v>82</v>
      </c>
      <c r="BT13" s="59" t="s">
        <v>144</v>
      </c>
      <c r="BU13" s="107"/>
    </row>
    <row r="14" ht="38" spans="1:72">
      <c r="A14" s="112" t="s">
        <v>145</v>
      </c>
      <c r="B14" s="28">
        <v>44533</v>
      </c>
      <c r="C14" s="27" t="s">
        <v>146</v>
      </c>
      <c r="D14" s="25">
        <v>37.56</v>
      </c>
      <c r="E14" s="25">
        <v>40.82</v>
      </c>
      <c r="F14" s="25">
        <v>49.41</v>
      </c>
      <c r="G14" s="25"/>
      <c r="H14" s="25">
        <v>53.96</v>
      </c>
      <c r="I14" s="25">
        <v>9.87</v>
      </c>
      <c r="J14" s="25">
        <v>62.1</v>
      </c>
      <c r="K14" s="46">
        <f>(H14-I14)/I14</f>
        <v>4.46707193515704</v>
      </c>
      <c r="L14" s="46">
        <f>(J14-H14)/J14</f>
        <v>0.131078904991948</v>
      </c>
      <c r="M14" s="25">
        <v>40.92</v>
      </c>
      <c r="N14" s="25">
        <v>55</v>
      </c>
      <c r="O14" s="25">
        <v>43.54</v>
      </c>
      <c r="P14" s="25">
        <v>51.15</v>
      </c>
      <c r="Q14" s="25">
        <v>44.98</v>
      </c>
      <c r="R14" s="25">
        <v>57.34</v>
      </c>
      <c r="S14" s="25">
        <v>52.29</v>
      </c>
      <c r="T14" s="25"/>
      <c r="U14" s="25"/>
      <c r="V14" s="25"/>
      <c r="W14" s="25"/>
      <c r="X14" s="27" t="s">
        <v>85</v>
      </c>
      <c r="Y14" s="53">
        <f>(J14-M14)/J14</f>
        <v>0.341062801932367</v>
      </c>
      <c r="Z14" s="53">
        <f>(N14-O14)/N14</f>
        <v>0.208363636363636</v>
      </c>
      <c r="AA14" s="53">
        <f>(P14-Q14)/P14</f>
        <v>0.120625610948192</v>
      </c>
      <c r="AB14" s="53">
        <f>(R14-S14)/R14</f>
        <v>0.0880711545169167</v>
      </c>
      <c r="AC14" s="25"/>
      <c r="AD14" s="25"/>
      <c r="AE14" s="25" t="s">
        <v>79</v>
      </c>
      <c r="AF14" s="59" t="s">
        <v>130</v>
      </c>
      <c r="AG14" s="25"/>
      <c r="AH14" s="25">
        <v>34.76</v>
      </c>
      <c r="AI14" s="46">
        <v>0.4151</v>
      </c>
      <c r="AJ14" s="46">
        <v>4.3101</v>
      </c>
      <c r="AK14" s="46">
        <v>5.7893</v>
      </c>
      <c r="AL14" s="46">
        <v>5.2189</v>
      </c>
      <c r="AM14" s="46">
        <v>0.5076</v>
      </c>
      <c r="AN14" s="46">
        <v>1.5097</v>
      </c>
      <c r="AO14" s="46">
        <v>0.5596</v>
      </c>
      <c r="AP14" s="46">
        <v>-0.084</v>
      </c>
      <c r="AQ14" s="46">
        <v>0.1501</v>
      </c>
      <c r="AR14" s="46">
        <v>0.3924</v>
      </c>
      <c r="AS14" s="46">
        <v>0.602</v>
      </c>
      <c r="AT14" s="46">
        <v>0.755</v>
      </c>
      <c r="AU14" s="46">
        <v>0.9365</v>
      </c>
      <c r="AV14" s="46">
        <v>-0.3372</v>
      </c>
      <c r="AW14" s="46">
        <v>0.7463</v>
      </c>
      <c r="AX14" s="46">
        <v>-0.1096</v>
      </c>
      <c r="AY14" s="46">
        <v>0.1174</v>
      </c>
      <c r="AZ14" s="46">
        <v>0.2187</v>
      </c>
      <c r="BA14" s="46">
        <v>0.2433</v>
      </c>
      <c r="BB14" s="46">
        <v>0.2275</v>
      </c>
      <c r="BC14" s="25"/>
      <c r="BD14" s="25"/>
      <c r="BE14" s="25"/>
      <c r="BF14" s="25"/>
      <c r="BG14" s="25"/>
      <c r="BH14" s="25"/>
      <c r="BI14" s="25"/>
      <c r="BJ14" s="25">
        <v>57.34</v>
      </c>
      <c r="BK14" s="25">
        <v>52.29</v>
      </c>
      <c r="BL14" s="25">
        <v>65.25</v>
      </c>
      <c r="BM14" s="82">
        <f>(BJ14-BK14)*100</f>
        <v>505</v>
      </c>
      <c r="BN14" s="25">
        <f>FLOOR(304/(BJ14-BK14),100)</f>
        <v>0</v>
      </c>
      <c r="BO14" s="87">
        <f>(BL14-BJ14)/(BJ14-BK14)</f>
        <v>1.56633663366336</v>
      </c>
      <c r="BP14" s="46">
        <f>(BJ14-BK14)/BJ14</f>
        <v>0.0880711545169167</v>
      </c>
      <c r="BQ14" s="46">
        <f>(BL14-BJ14)/BJ14</f>
        <v>0.137949075688873</v>
      </c>
      <c r="BR14" s="97">
        <v>56.78</v>
      </c>
      <c r="BS14" s="59" t="s">
        <v>82</v>
      </c>
      <c r="BT14" s="62" t="s">
        <v>147</v>
      </c>
    </row>
    <row r="15" ht="38" spans="1:72">
      <c r="A15" s="114" t="s">
        <v>148</v>
      </c>
      <c r="B15" s="32">
        <v>44533</v>
      </c>
      <c r="C15" s="115" t="s">
        <v>149</v>
      </c>
      <c r="D15" s="31">
        <v>32.83</v>
      </c>
      <c r="E15" s="31">
        <v>35.44</v>
      </c>
      <c r="F15" s="31">
        <v>41.78</v>
      </c>
      <c r="G15" s="31"/>
      <c r="H15" s="31">
        <v>48.86</v>
      </c>
      <c r="I15" s="31">
        <v>11.48</v>
      </c>
      <c r="J15" s="31">
        <v>59.8</v>
      </c>
      <c r="K15" s="47">
        <f>(H15-I15)/I15</f>
        <v>3.25609756097561</v>
      </c>
      <c r="L15" s="47">
        <f>(J15-H15)/J15</f>
        <v>0.182943143812709</v>
      </c>
      <c r="M15" s="31">
        <v>33.16</v>
      </c>
      <c r="N15" s="31">
        <v>41.67</v>
      </c>
      <c r="O15" s="31">
        <v>34.71</v>
      </c>
      <c r="P15" s="31">
        <v>41.9</v>
      </c>
      <c r="Q15" s="31">
        <v>37.47</v>
      </c>
      <c r="R15" s="31">
        <v>47.34</v>
      </c>
      <c r="S15" s="31">
        <v>42.8</v>
      </c>
      <c r="T15" s="31"/>
      <c r="U15" s="31"/>
      <c r="V15" s="31"/>
      <c r="W15" s="31"/>
      <c r="X15" s="31" t="s">
        <v>85</v>
      </c>
      <c r="Y15" s="54">
        <f>(J15-M15)/J15</f>
        <v>0.445484949832776</v>
      </c>
      <c r="Z15" s="54">
        <f>(N15-O15)/N15</f>
        <v>0.16702663786897</v>
      </c>
      <c r="AA15" s="54">
        <f>(P15-Q15)/P15</f>
        <v>0.105727923627685</v>
      </c>
      <c r="AB15" s="54">
        <f>(R15-S15)/R15</f>
        <v>0.0959019856358261</v>
      </c>
      <c r="AC15" s="31"/>
      <c r="AD15" s="31"/>
      <c r="AE15" s="31" t="s">
        <v>79</v>
      </c>
      <c r="AF15" s="61" t="s">
        <v>130</v>
      </c>
      <c r="AG15" s="31"/>
      <c r="AH15" s="31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82">
        <f>(BJ15-BK15)*100</f>
        <v>0</v>
      </c>
      <c r="BN15" s="25" t="e">
        <f>FLOOR(304/(BJ15-BK15),100)</f>
        <v>#DIV/0!</v>
      </c>
      <c r="BO15" s="87" t="e">
        <f>(BL15-BJ15)/(BJ15-BK15)</f>
        <v>#DIV/0!</v>
      </c>
      <c r="BP15" s="46" t="e">
        <f>(BJ15-BK15)/BJ15</f>
        <v>#DIV/0!</v>
      </c>
      <c r="BQ15" s="46" t="e">
        <f>(BL15-BJ15)/BJ15</f>
        <v>#DIV/0!</v>
      </c>
      <c r="BR15" s="98"/>
      <c r="BS15" s="31"/>
      <c r="BT15" s="99" t="s">
        <v>147</v>
      </c>
    </row>
    <row r="16" s="5" customFormat="1" ht="62" spans="1:72">
      <c r="A16" s="116" t="s">
        <v>150</v>
      </c>
      <c r="B16" s="35">
        <v>44533</v>
      </c>
      <c r="C16" s="36" t="s">
        <v>151</v>
      </c>
      <c r="D16" s="34">
        <v>20.45</v>
      </c>
      <c r="E16" s="34">
        <v>22.14</v>
      </c>
      <c r="F16" s="34">
        <v>25.99</v>
      </c>
      <c r="G16" s="34"/>
      <c r="H16" s="34">
        <v>27.05</v>
      </c>
      <c r="I16" s="34">
        <v>7.98</v>
      </c>
      <c r="J16" s="34">
        <v>30.1</v>
      </c>
      <c r="K16" s="47">
        <f>(H16-I16)/I16</f>
        <v>2.38972431077694</v>
      </c>
      <c r="L16" s="47">
        <f>(J16-H16)/J16</f>
        <v>0.101328903654485</v>
      </c>
      <c r="M16" s="34">
        <v>21.96</v>
      </c>
      <c r="N16" s="34">
        <v>28.5</v>
      </c>
      <c r="O16" s="34">
        <v>25.47</v>
      </c>
      <c r="P16" s="34">
        <v>28.82</v>
      </c>
      <c r="Q16" s="34">
        <v>26.31</v>
      </c>
      <c r="R16" s="34"/>
      <c r="S16" s="34"/>
      <c r="T16" s="34"/>
      <c r="U16" s="34"/>
      <c r="V16" s="34"/>
      <c r="W16" s="34"/>
      <c r="X16" s="34" t="s">
        <v>85</v>
      </c>
      <c r="Y16" s="54">
        <f>(J16-M16)/J16</f>
        <v>0.270431893687708</v>
      </c>
      <c r="Z16" s="54">
        <f>(N16-O16)/N16</f>
        <v>0.106315789473684</v>
      </c>
      <c r="AA16" s="54">
        <f>(P16-Q16)/P16</f>
        <v>0.0870922970159612</v>
      </c>
      <c r="AB16" s="34"/>
      <c r="AC16" s="34"/>
      <c r="AD16" s="34"/>
      <c r="AE16" s="34" t="s">
        <v>86</v>
      </c>
      <c r="AF16" s="62" t="s">
        <v>130</v>
      </c>
      <c r="AG16" s="34"/>
      <c r="AH16" s="34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34"/>
      <c r="BD16" s="34"/>
      <c r="BE16" s="34"/>
      <c r="BF16" s="34"/>
      <c r="BG16" s="34"/>
      <c r="BH16" s="34"/>
      <c r="BI16" s="34"/>
      <c r="BJ16" s="34">
        <v>28.82</v>
      </c>
      <c r="BK16" s="34">
        <v>26.31</v>
      </c>
      <c r="BL16" s="34">
        <v>32.36</v>
      </c>
      <c r="BM16" s="82">
        <f>(BJ16-BK16)*100</f>
        <v>251</v>
      </c>
      <c r="BN16" s="25">
        <f>FLOOR(304/(BJ16-BK16),100)</f>
        <v>100</v>
      </c>
      <c r="BO16" s="87">
        <f>(BL16-BJ16)/(BJ16-BK16)</f>
        <v>1.41035856573705</v>
      </c>
      <c r="BP16" s="46">
        <f>(BJ16-BK16)/BJ16</f>
        <v>0.0870922970159612</v>
      </c>
      <c r="BQ16" s="46">
        <f>(BL16-BJ16)/BJ16</f>
        <v>0.122831367106176</v>
      </c>
      <c r="BR16" s="100">
        <v>25.15</v>
      </c>
      <c r="BS16" s="62" t="s">
        <v>82</v>
      </c>
      <c r="BT16" s="62" t="s">
        <v>152</v>
      </c>
    </row>
    <row r="17" s="5" customFormat="1" ht="13" spans="1:72">
      <c r="A17" s="116" t="s">
        <v>153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73"/>
      <c r="BQ17" s="73"/>
      <c r="BR17" s="100"/>
      <c r="BS17" s="34"/>
      <c r="BT17" s="34"/>
    </row>
    <row r="18" s="5" customFormat="1" ht="13" spans="1:72">
      <c r="A18" s="116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73"/>
      <c r="BQ18" s="73"/>
      <c r="BR18" s="100"/>
      <c r="BS18" s="34"/>
      <c r="BT18" s="34"/>
    </row>
    <row r="19" s="5" customFormat="1" ht="13" spans="1:72">
      <c r="A19" s="116" t="s">
        <v>155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73"/>
      <c r="BQ19" s="73"/>
      <c r="BR19" s="100"/>
      <c r="BS19" s="34"/>
      <c r="BT19" s="34"/>
    </row>
    <row r="20" s="5" customFormat="1" ht="13" spans="1:72">
      <c r="A20" s="116" t="s">
        <v>156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73"/>
      <c r="BQ20" s="73"/>
      <c r="BR20" s="100"/>
      <c r="BS20" s="34"/>
      <c r="BT20" s="34"/>
    </row>
    <row r="21" s="5" customFormat="1" ht="13" spans="1:72">
      <c r="A21" s="116" t="s">
        <v>157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73"/>
      <c r="BQ21" s="73"/>
      <c r="BR21" s="100"/>
      <c r="BS21" s="34"/>
      <c r="BT21" s="34"/>
    </row>
    <row r="22" ht="13" spans="1:71">
      <c r="A22" s="117" t="s">
        <v>158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Q22" s="8"/>
      <c r="BS22" s="6"/>
    </row>
    <row r="23" ht="13" spans="1:71">
      <c r="A23" s="117" t="s">
        <v>159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Q23" s="8"/>
      <c r="BS23" s="6"/>
    </row>
    <row r="24" ht="13" spans="1:71">
      <c r="A24" s="117" t="s">
        <v>160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Q24" s="8"/>
      <c r="BS24" s="6"/>
    </row>
    <row r="25" ht="13" spans="1:71">
      <c r="A25" s="117" t="s">
        <v>161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Q25" s="8"/>
      <c r="BS25" s="6"/>
    </row>
    <row r="26" ht="13" spans="1:71">
      <c r="A26" s="117" t="s">
        <v>162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8"/>
      <c r="BQ26" s="8"/>
      <c r="BS26" s="6"/>
    </row>
    <row r="27" ht="13" spans="1:71">
      <c r="A27" s="117" t="s">
        <v>163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8"/>
      <c r="BQ27" s="8"/>
      <c r="BS27" s="6"/>
    </row>
    <row r="28" ht="13" spans="1:71">
      <c r="A28" s="117" t="s">
        <v>164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8"/>
      <c r="BQ28" s="8"/>
      <c r="BS28" s="6"/>
    </row>
    <row r="29" ht="13" spans="1:71">
      <c r="A29" s="117" t="s">
        <v>165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8"/>
      <c r="BQ29" s="8"/>
      <c r="BS29" s="6"/>
    </row>
    <row r="30" ht="13" spans="1:71">
      <c r="A30" s="117" t="s">
        <v>166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8"/>
      <c r="BQ30" s="8"/>
      <c r="BS30" s="6"/>
    </row>
    <row r="31" ht="13" spans="1:71">
      <c r="A31" s="117" t="s">
        <v>167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/>
      <c r="BQ31" s="8"/>
      <c r="BS31" s="6"/>
    </row>
    <row r="32" ht="13" spans="1:71">
      <c r="A32" s="117" t="s">
        <v>168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8"/>
      <c r="BQ32" s="8"/>
      <c r="BS32" s="6"/>
    </row>
    <row r="33" ht="13" spans="1:71">
      <c r="A33" s="117" t="s">
        <v>169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/>
      <c r="BQ33" s="8"/>
      <c r="BS33" s="6"/>
    </row>
    <row r="34" ht="13" spans="1:71">
      <c r="A34" s="117" t="s">
        <v>170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8"/>
      <c r="BQ34" s="8"/>
      <c r="BS34" s="6"/>
    </row>
    <row r="35" ht="13" spans="1:71">
      <c r="A35" s="117" t="s">
        <v>171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8"/>
      <c r="BQ35" s="8"/>
      <c r="BS35" s="6"/>
    </row>
    <row r="36" ht="13" spans="1:71">
      <c r="A36" s="117" t="s">
        <v>172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/>
      <c r="BQ36" s="8"/>
      <c r="BS36" s="6"/>
    </row>
    <row r="37" ht="13" spans="1:71">
      <c r="A37" s="117" t="s">
        <v>173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8"/>
      <c r="BQ37" s="8"/>
      <c r="BS37" s="6"/>
    </row>
    <row r="38" ht="13" spans="1:71">
      <c r="A38" s="117" t="s">
        <v>174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8"/>
      <c r="BQ38" s="8"/>
      <c r="BS38" s="6"/>
    </row>
    <row r="39" ht="13" spans="1:71">
      <c r="A39" s="117" t="s">
        <v>175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/>
      <c r="BQ39" s="8"/>
      <c r="BS39" s="6"/>
    </row>
    <row r="40" ht="13" spans="1:71">
      <c r="A40" s="117" t="s">
        <v>176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8"/>
      <c r="BQ40" s="8"/>
      <c r="BS40" s="6"/>
    </row>
    <row r="41" ht="13" spans="1:71">
      <c r="A41" s="117" t="s">
        <v>177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/>
      <c r="BQ41" s="8"/>
      <c r="BS41" s="6"/>
    </row>
    <row r="42" ht="13" spans="1:71">
      <c r="A42" s="117" t="s">
        <v>178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/>
      <c r="BQ42" s="8"/>
      <c r="BS42" s="6"/>
    </row>
    <row r="43" ht="13" spans="1:71">
      <c r="A43" s="117" t="s">
        <v>179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/>
      <c r="BQ43" s="8"/>
      <c r="BS43" s="6"/>
    </row>
    <row r="44" ht="13" spans="1:71">
      <c r="A44" s="117" t="s">
        <v>180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8"/>
      <c r="BQ44" s="8"/>
      <c r="BS44" s="6"/>
    </row>
    <row r="45" ht="13" spans="1:71">
      <c r="A45" s="117" t="s">
        <v>181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8"/>
      <c r="BQ45" s="8"/>
      <c r="BS45" s="6"/>
    </row>
    <row r="46" ht="13" spans="1:71">
      <c r="A46" s="117" t="s">
        <v>182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Q46" s="8"/>
      <c r="BS46" s="6"/>
    </row>
    <row r="47" ht="13" spans="1:71">
      <c r="A47" s="117" t="s">
        <v>183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"/>
      <c r="BQ47" s="8"/>
      <c r="BS47" s="6"/>
    </row>
    <row r="48" ht="13" spans="1:71">
      <c r="A48" s="117" t="s">
        <v>184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Q48" s="8"/>
      <c r="BS48" s="6"/>
    </row>
    <row r="49" ht="13" spans="1:71">
      <c r="A49" s="117" t="s">
        <v>185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Q49" s="8"/>
      <c r="BS49" s="6"/>
    </row>
    <row r="50" ht="13" spans="1:71">
      <c r="A50" s="117" t="s">
        <v>186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Q50" s="8"/>
      <c r="BS50" s="6"/>
    </row>
    <row r="51" spans="1:71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Q51" s="8"/>
      <c r="BS51" s="6"/>
    </row>
    <row r="52" spans="1:71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Q52" s="8"/>
      <c r="BS52" s="6"/>
    </row>
    <row r="53" spans="1:71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Q53" s="8"/>
      <c r="BS53" s="6"/>
    </row>
    <row r="54" spans="1:71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Q54" s="8"/>
      <c r="BS54" s="6"/>
    </row>
    <row r="55" spans="1:71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Q55" s="8"/>
      <c r="BS55" s="6"/>
    </row>
    <row r="56" spans="1:71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Q56" s="8"/>
      <c r="BS56" s="6"/>
    </row>
    <row r="57" spans="1:71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Q57" s="8"/>
      <c r="BS57" s="6"/>
    </row>
    <row r="58" spans="1:71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Q58" s="8"/>
      <c r="BS58" s="6"/>
    </row>
    <row r="59" spans="1:71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Q59" s="8"/>
      <c r="BS59" s="6"/>
    </row>
    <row r="60" spans="1:71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Q60" s="8"/>
      <c r="BS60" s="6"/>
    </row>
    <row r="61" spans="1:71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Q61" s="8"/>
      <c r="BS61" s="6"/>
    </row>
    <row r="62" spans="1:71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Q62" s="8"/>
      <c r="BS62" s="6"/>
    </row>
    <row r="63" spans="1:71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Q63" s="8"/>
      <c r="BS63" s="6"/>
    </row>
    <row r="64" spans="1:71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Q64" s="8"/>
      <c r="BS64" s="6"/>
    </row>
    <row r="65" spans="1:7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Q65" s="8"/>
      <c r="BS65" s="6"/>
    </row>
    <row r="66" spans="1:7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Q66" s="8"/>
      <c r="BS66" s="6"/>
    </row>
    <row r="67" spans="1:71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Q67" s="8"/>
      <c r="BS67" s="6"/>
    </row>
    <row r="68" spans="1:71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Q68" s="8"/>
      <c r="BS68" s="6"/>
    </row>
    <row r="69" spans="1:71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Q69" s="8"/>
      <c r="BS69" s="6"/>
    </row>
    <row r="70" spans="1:71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Q70" s="8"/>
      <c r="BS70" s="6"/>
    </row>
    <row r="71" spans="1:71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Q71" s="8"/>
      <c r="BS71" s="6"/>
    </row>
    <row r="72" spans="1:71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Q72" s="8"/>
      <c r="BS72" s="6"/>
    </row>
    <row r="73" spans="1:71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Q73" s="8"/>
      <c r="BS73" s="6"/>
    </row>
    <row r="74" spans="1:71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Q74" s="8"/>
      <c r="BS74" s="6"/>
    </row>
    <row r="75" spans="1:71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Q75" s="8"/>
      <c r="BS75" s="6"/>
    </row>
    <row r="76" spans="1:71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Q76" s="8"/>
      <c r="BS76" s="6"/>
    </row>
    <row r="77" spans="1:71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Q77" s="8"/>
      <c r="BS77" s="6"/>
    </row>
    <row r="78" spans="1:71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Q78" s="8"/>
      <c r="BS78" s="6"/>
    </row>
    <row r="79" spans="1:71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Q79" s="8"/>
      <c r="BS79" s="6"/>
    </row>
    <row r="80" spans="1:71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Q80" s="8"/>
      <c r="BS80" s="6"/>
    </row>
    <row r="81" spans="1:71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Q81" s="8"/>
      <c r="BS81" s="6"/>
    </row>
    <row r="82" spans="1:71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Q82" s="8"/>
      <c r="BS82" s="6"/>
    </row>
    <row r="83" spans="1:71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Q83" s="8"/>
      <c r="BS83" s="6"/>
    </row>
    <row r="84" spans="1:71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Q84" s="8"/>
      <c r="BS84" s="6"/>
    </row>
    <row r="85" spans="1:71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Q85" s="8"/>
      <c r="BS85" s="6"/>
    </row>
    <row r="86" spans="1:71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Q86" s="8"/>
      <c r="BS86" s="6"/>
    </row>
    <row r="87" spans="1:71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Q87" s="8"/>
      <c r="BS87" s="6"/>
    </row>
    <row r="88" spans="1:71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Q88" s="8"/>
      <c r="BS88" s="6"/>
    </row>
    <row r="89" spans="1:71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Q89" s="8"/>
      <c r="BS89" s="6"/>
    </row>
    <row r="90" spans="1:71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Q90" s="8"/>
      <c r="BS90" s="6"/>
    </row>
    <row r="91" spans="1:71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Q91" s="8"/>
      <c r="BS91" s="6"/>
    </row>
    <row r="92" spans="1:71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Q92" s="8"/>
      <c r="BS92" s="6"/>
    </row>
    <row r="93" spans="1:71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Q93" s="8"/>
      <c r="BS93" s="6"/>
    </row>
    <row r="94" spans="1:71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Q94" s="8"/>
      <c r="BS94" s="6"/>
    </row>
    <row r="95" spans="1:71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Q95" s="8"/>
      <c r="BS95" s="6"/>
    </row>
    <row r="96" spans="1:71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Q96" s="8"/>
      <c r="BS96" s="6"/>
    </row>
    <row r="97" spans="1:71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Q97" s="8"/>
      <c r="BS97" s="6"/>
    </row>
    <row r="98" spans="1:71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Q98" s="8"/>
      <c r="BS98" s="6"/>
    </row>
    <row r="99" spans="1:71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Q99" s="8"/>
      <c r="BS99" s="6"/>
    </row>
    <row r="100" spans="1:71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Q100" s="8"/>
      <c r="BS100" s="6"/>
    </row>
    <row r="101" spans="1:71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Q101" s="8"/>
      <c r="BS101" s="6"/>
    </row>
    <row r="102" spans="1:71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Q102" s="8"/>
      <c r="BS102" s="6"/>
    </row>
    <row r="103" spans="1:71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Q103" s="8"/>
      <c r="BS103" s="6"/>
    </row>
    <row r="104" spans="1:71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Q104" s="8"/>
      <c r="BS104" s="6"/>
    </row>
    <row r="105" spans="1:71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Q105" s="8"/>
      <c r="BS105" s="6"/>
    </row>
    <row r="106" spans="1:71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8"/>
      <c r="BQ106" s="8"/>
      <c r="BS106" s="6"/>
    </row>
    <row r="107" spans="1:71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8"/>
      <c r="BQ107" s="8"/>
      <c r="BS107" s="6"/>
    </row>
    <row r="108" spans="1:71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8"/>
      <c r="BQ108" s="8"/>
      <c r="BS108" s="6"/>
    </row>
    <row r="109" spans="1:71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8"/>
      <c r="BQ109" s="8"/>
      <c r="BS109" s="6"/>
    </row>
    <row r="110" spans="1:71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8"/>
      <c r="BQ110" s="8"/>
      <c r="BS110" s="6"/>
    </row>
    <row r="111" spans="1:71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8"/>
      <c r="BQ111" s="8"/>
      <c r="BS111" s="6"/>
    </row>
    <row r="112" spans="1:71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8"/>
      <c r="BQ112" s="8"/>
      <c r="BS112" s="6"/>
    </row>
    <row r="113" spans="1:71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8"/>
      <c r="BQ113" s="8"/>
      <c r="BS113" s="6"/>
    </row>
    <row r="114" spans="1:71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8"/>
      <c r="BQ114" s="8"/>
      <c r="BS114" s="6"/>
    </row>
    <row r="115" spans="1:71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8"/>
      <c r="BQ115" s="8"/>
      <c r="BS115" s="6"/>
    </row>
    <row r="116" spans="1:71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8"/>
      <c r="BQ116" s="8"/>
      <c r="BS116" s="6"/>
    </row>
    <row r="117" spans="1:71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8"/>
      <c r="BQ117" s="8"/>
      <c r="BS117" s="6"/>
    </row>
    <row r="118" spans="1:71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8"/>
      <c r="BQ118" s="8"/>
      <c r="BS118" s="6"/>
    </row>
    <row r="119" spans="1:71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8"/>
      <c r="BQ119" s="8"/>
      <c r="BS119" s="6"/>
    </row>
    <row r="120" spans="1:71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8"/>
      <c r="BQ120" s="8"/>
      <c r="BS120" s="6"/>
    </row>
    <row r="121" spans="1:71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8"/>
      <c r="BQ121" s="8"/>
      <c r="BS121" s="6"/>
    </row>
    <row r="122" spans="1:71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8"/>
      <c r="BQ122" s="8"/>
      <c r="BS122" s="6"/>
    </row>
    <row r="123" spans="1:71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8"/>
      <c r="BQ123" s="8"/>
      <c r="BS123" s="6"/>
    </row>
    <row r="124" spans="1:71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8"/>
      <c r="BQ124" s="8"/>
      <c r="BS124" s="6"/>
    </row>
    <row r="125" spans="1:71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8"/>
      <c r="BQ125" s="8"/>
      <c r="BS125" s="6"/>
    </row>
    <row r="126" spans="1:71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8"/>
      <c r="BQ126" s="8"/>
      <c r="BS126" s="6"/>
    </row>
    <row r="127" spans="1:71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8"/>
      <c r="BQ127" s="8"/>
      <c r="BS127" s="6"/>
    </row>
    <row r="128" spans="1:71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8"/>
      <c r="BQ128" s="8"/>
      <c r="BS128" s="6"/>
    </row>
    <row r="129" spans="1:71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/>
      <c r="BQ129" s="8"/>
      <c r="BS129" s="6"/>
    </row>
    <row r="130" spans="1:71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/>
      <c r="BQ130" s="8"/>
      <c r="BS130" s="6"/>
    </row>
    <row r="131" spans="1:71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8"/>
      <c r="BQ131" s="8"/>
      <c r="BS131" s="6"/>
    </row>
    <row r="132" spans="1:71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8"/>
      <c r="BQ132" s="8"/>
      <c r="BS132" s="6"/>
    </row>
    <row r="133" spans="1:71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8"/>
      <c r="BQ133" s="8"/>
      <c r="BS133" s="6"/>
    </row>
    <row r="134" spans="1:71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8"/>
      <c r="BQ134" s="8"/>
      <c r="BS134" s="6"/>
    </row>
    <row r="135" spans="1:71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8"/>
      <c r="BQ135" s="8"/>
      <c r="BS135" s="6"/>
    </row>
    <row r="136" spans="1:71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8"/>
      <c r="BQ136" s="8"/>
      <c r="BS136" s="6"/>
    </row>
    <row r="137" spans="1:71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Q137" s="8"/>
      <c r="BS137" s="6"/>
    </row>
    <row r="138" spans="1:71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Q138" s="8"/>
      <c r="BS138" s="6"/>
    </row>
    <row r="139" spans="1:71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Q139" s="8"/>
      <c r="BS139" s="6"/>
    </row>
    <row r="140" spans="1:71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Q140" s="8"/>
      <c r="BS140" s="6"/>
    </row>
    <row r="141" spans="1:71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Q141" s="8"/>
      <c r="BS141" s="6"/>
    </row>
    <row r="142" spans="1:71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Q142" s="8"/>
      <c r="BS142" s="6"/>
    </row>
    <row r="143" spans="1:71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Q143" s="8"/>
      <c r="BS143" s="6"/>
    </row>
    <row r="144" spans="1:71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Q144" s="8"/>
      <c r="BS144" s="6"/>
    </row>
    <row r="145" spans="1:71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Q145" s="8"/>
      <c r="BS145" s="6"/>
    </row>
    <row r="146" spans="1:71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8"/>
      <c r="BQ146" s="8"/>
      <c r="BS146" s="6"/>
    </row>
    <row r="147" spans="1:71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8"/>
      <c r="BQ147" s="8"/>
      <c r="BS147" s="6"/>
    </row>
    <row r="148" spans="1:71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8"/>
      <c r="BQ148" s="8"/>
      <c r="BS148" s="6"/>
    </row>
    <row r="149" spans="1:71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8"/>
      <c r="BQ149" s="8"/>
      <c r="BS149" s="6"/>
    </row>
    <row r="150" spans="1:71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8"/>
      <c r="BQ150" s="8"/>
      <c r="BS150" s="6"/>
    </row>
    <row r="151" spans="1:71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8"/>
      <c r="BQ151" s="8"/>
      <c r="BS151" s="6"/>
    </row>
    <row r="152" spans="1:71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8"/>
      <c r="BQ152" s="8"/>
      <c r="BS152" s="6"/>
    </row>
    <row r="153" spans="1:71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8"/>
      <c r="BQ153" s="8"/>
      <c r="BS153" s="6"/>
    </row>
    <row r="154" spans="1:71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8"/>
      <c r="BQ154" s="8"/>
      <c r="BS154" s="6"/>
    </row>
    <row r="155" spans="1:71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8"/>
      <c r="BQ155" s="8"/>
      <c r="BS155" s="6"/>
    </row>
    <row r="156" spans="1:71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8"/>
      <c r="BQ156" s="8"/>
      <c r="BS156" s="6"/>
    </row>
    <row r="157" spans="1:71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8"/>
      <c r="BQ157" s="8"/>
      <c r="BS157" s="6"/>
    </row>
    <row r="158" spans="1:71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8"/>
      <c r="BQ158" s="8"/>
      <c r="BS158" s="6"/>
    </row>
    <row r="159" spans="1:71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8"/>
      <c r="BQ159" s="8"/>
      <c r="BS159" s="6"/>
    </row>
    <row r="160" spans="1:71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8"/>
      <c r="BQ160" s="8"/>
      <c r="BS160" s="6"/>
    </row>
    <row r="161" spans="1:71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8"/>
      <c r="BQ161" s="8"/>
      <c r="BS161" s="6"/>
    </row>
    <row r="162" spans="1:71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8"/>
      <c r="BQ162" s="8"/>
      <c r="BS162" s="6"/>
    </row>
    <row r="163" spans="1:71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8"/>
      <c r="BQ163" s="8"/>
      <c r="BS163" s="6"/>
    </row>
    <row r="164" spans="1:71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8"/>
      <c r="BQ164" s="8"/>
      <c r="BS164" s="6"/>
    </row>
    <row r="165" spans="1:71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8"/>
      <c r="BQ165" s="8"/>
      <c r="BS165" s="6"/>
    </row>
    <row r="166" spans="1:71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8"/>
      <c r="BQ166" s="8"/>
      <c r="BS166" s="6"/>
    </row>
    <row r="167" spans="1:71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8"/>
      <c r="BQ167" s="8"/>
      <c r="BS167" s="6"/>
    </row>
    <row r="168" spans="1:71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8"/>
      <c r="BQ168" s="8"/>
      <c r="BS168" s="6"/>
    </row>
    <row r="169" spans="1:71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8"/>
      <c r="BQ169" s="8"/>
      <c r="BS169" s="6"/>
    </row>
    <row r="170" spans="1:71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8"/>
      <c r="BQ170" s="8"/>
      <c r="BS170" s="6"/>
    </row>
    <row r="171" spans="1:71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8"/>
      <c r="BQ171" s="8"/>
      <c r="BS171" s="6"/>
    </row>
    <row r="172" spans="1:71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8"/>
      <c r="BQ172" s="8"/>
      <c r="BS172" s="6"/>
    </row>
    <row r="173" spans="1:71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8"/>
      <c r="BQ173" s="8"/>
      <c r="BS173" s="6"/>
    </row>
    <row r="174" spans="1:71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8"/>
      <c r="BQ174" s="8"/>
      <c r="BS174" s="6"/>
    </row>
    <row r="175" spans="1:71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8"/>
      <c r="BQ175" s="8"/>
      <c r="BS175" s="6"/>
    </row>
    <row r="176" spans="1:71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8"/>
      <c r="BQ176" s="8"/>
      <c r="BS176" s="6"/>
    </row>
    <row r="177" spans="1:71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8"/>
      <c r="BQ177" s="8"/>
      <c r="BS177" s="6"/>
    </row>
    <row r="178" spans="1:71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8"/>
      <c r="BQ178" s="8"/>
      <c r="BS178" s="6"/>
    </row>
    <row r="179" spans="1:71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8"/>
      <c r="BQ179" s="8"/>
      <c r="BS179" s="6"/>
    </row>
    <row r="180" spans="1:71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8"/>
      <c r="BQ180" s="8"/>
      <c r="BS180" s="6"/>
    </row>
    <row r="181" spans="1:71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8"/>
      <c r="BQ181" s="8"/>
      <c r="BS181" s="6"/>
    </row>
    <row r="182" spans="1:71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8"/>
      <c r="BQ182" s="8"/>
      <c r="BS182" s="6"/>
    </row>
    <row r="183" spans="1:71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8"/>
      <c r="BQ183" s="8"/>
      <c r="BS183" s="6"/>
    </row>
    <row r="184" spans="1:71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8"/>
      <c r="BQ184" s="8"/>
      <c r="BS184" s="6"/>
    </row>
    <row r="185" spans="1:71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8"/>
      <c r="BQ185" s="8"/>
      <c r="BS185" s="6"/>
    </row>
    <row r="186" spans="1:71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8"/>
      <c r="BQ186" s="8"/>
      <c r="BS186" s="6"/>
    </row>
    <row r="187" spans="1:71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8"/>
      <c r="BQ187" s="8"/>
      <c r="BS187" s="6"/>
    </row>
    <row r="188" spans="1:71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8"/>
      <c r="BQ188" s="8"/>
      <c r="BS188" s="6"/>
    </row>
    <row r="189" spans="1:71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8"/>
      <c r="BQ189" s="8"/>
      <c r="BS189" s="6"/>
    </row>
    <row r="190" spans="1:71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8"/>
      <c r="BQ190" s="8"/>
      <c r="BS190" s="6"/>
    </row>
    <row r="191" spans="1:71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8"/>
      <c r="BQ191" s="8"/>
      <c r="BS191" s="6"/>
    </row>
    <row r="192" spans="1:71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8"/>
      <c r="BQ192" s="8"/>
      <c r="BS192" s="6"/>
    </row>
    <row r="193" spans="1:71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8"/>
      <c r="BQ193" s="8"/>
      <c r="BS193" s="6"/>
    </row>
    <row r="194" spans="1:71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8"/>
      <c r="BQ194" s="8"/>
      <c r="BS194" s="6"/>
    </row>
    <row r="195" spans="1:71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8"/>
      <c r="BQ195" s="8"/>
      <c r="BS195" s="6"/>
    </row>
    <row r="196" spans="1:71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8"/>
      <c r="BQ196" s="8"/>
      <c r="BS196" s="6"/>
    </row>
    <row r="197" spans="1:71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8"/>
      <c r="BQ197" s="8"/>
      <c r="BS197" s="6"/>
    </row>
    <row r="198" spans="1:71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8"/>
      <c r="BQ198" s="8"/>
      <c r="BS198" s="6"/>
    </row>
    <row r="199" spans="1:71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8"/>
      <c r="BQ199" s="8"/>
      <c r="BS199" s="6"/>
    </row>
    <row r="200" spans="1:71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8"/>
      <c r="BQ200" s="8"/>
      <c r="BS200" s="6"/>
    </row>
    <row r="201" spans="1:71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8"/>
      <c r="BQ201" s="8"/>
      <c r="BS201" s="6"/>
    </row>
    <row r="202" spans="1:71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8"/>
      <c r="BQ202" s="8"/>
      <c r="BS202" s="6"/>
    </row>
    <row r="203" spans="1:71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8"/>
      <c r="BQ203" s="8"/>
      <c r="BS203" s="6"/>
    </row>
    <row r="204" spans="1:71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8"/>
      <c r="BQ204" s="8"/>
      <c r="BS204" s="6"/>
    </row>
    <row r="205" spans="1:71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8"/>
      <c r="BQ205" s="8"/>
      <c r="BS205" s="6"/>
    </row>
    <row r="206" spans="1:71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8"/>
      <c r="BQ206" s="8"/>
      <c r="BS206" s="6"/>
    </row>
    <row r="207" spans="1:71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8"/>
      <c r="BQ207" s="8"/>
      <c r="BS207" s="6"/>
    </row>
    <row r="208" spans="1:71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8"/>
      <c r="BQ208" s="8"/>
      <c r="BS208" s="6"/>
    </row>
    <row r="209" spans="1:71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8"/>
      <c r="BQ209" s="8"/>
      <c r="BS209" s="6"/>
    </row>
    <row r="210" spans="1:71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8"/>
      <c r="BQ210" s="8"/>
      <c r="BS210" s="6"/>
    </row>
    <row r="211" spans="1:71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8"/>
      <c r="BQ211" s="8"/>
      <c r="BS211" s="6"/>
    </row>
    <row r="212" spans="1:71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8"/>
      <c r="BQ212" s="8"/>
      <c r="BS212" s="6"/>
    </row>
    <row r="213" spans="1:71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8"/>
      <c r="BQ213" s="8"/>
      <c r="BS213" s="6"/>
    </row>
    <row r="214" spans="1:71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8"/>
      <c r="BQ214" s="8"/>
      <c r="BS214" s="6"/>
    </row>
    <row r="215" spans="1:71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8"/>
      <c r="BQ215" s="8"/>
      <c r="BS215" s="6"/>
    </row>
    <row r="216" spans="1:71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8"/>
      <c r="BQ216" s="8"/>
      <c r="BS216" s="6"/>
    </row>
    <row r="217" spans="1:71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8"/>
      <c r="BQ217" s="8"/>
      <c r="BS217" s="6"/>
    </row>
    <row r="218" spans="1:71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8"/>
      <c r="BQ218" s="8"/>
      <c r="BS218" s="6"/>
    </row>
    <row r="219" spans="1:71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8"/>
      <c r="BQ219" s="8"/>
      <c r="BS219" s="6"/>
    </row>
    <row r="220" spans="1:71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8"/>
      <c r="BQ220" s="8"/>
      <c r="BS220" s="6"/>
    </row>
    <row r="221" spans="1:71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8"/>
      <c r="BQ221" s="8"/>
      <c r="BS221" s="6"/>
    </row>
    <row r="222" spans="1:71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8"/>
      <c r="BQ222" s="8"/>
      <c r="BS222" s="6"/>
    </row>
    <row r="223" spans="1:71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8"/>
      <c r="BQ223" s="8"/>
      <c r="BS223" s="6"/>
    </row>
    <row r="224" spans="1:71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8"/>
      <c r="BQ224" s="8"/>
      <c r="BS224" s="6"/>
    </row>
    <row r="225" spans="1:71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8"/>
      <c r="BQ225" s="8"/>
      <c r="BS225" s="6"/>
    </row>
    <row r="226" spans="1:71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8"/>
      <c r="BQ226" s="8"/>
      <c r="BS226" s="6"/>
    </row>
    <row r="227" spans="1:71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8"/>
      <c r="BQ227" s="8"/>
      <c r="BS227" s="6"/>
    </row>
    <row r="228" spans="1:71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8"/>
      <c r="BQ228" s="8"/>
      <c r="BS228" s="6"/>
    </row>
    <row r="229" spans="1:71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8"/>
      <c r="BQ229" s="8"/>
      <c r="BS229" s="6"/>
    </row>
    <row r="230" spans="1:71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8"/>
      <c r="BQ230" s="8"/>
      <c r="BS230" s="6"/>
    </row>
    <row r="231" spans="1:71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8"/>
      <c r="BQ231" s="8"/>
      <c r="BS231" s="6"/>
    </row>
    <row r="232" spans="1:71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8"/>
      <c r="BQ232" s="8"/>
      <c r="BS232" s="6"/>
    </row>
    <row r="233" spans="1:71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8"/>
      <c r="BQ233" s="8"/>
      <c r="BS233" s="6"/>
    </row>
    <row r="234" spans="1:71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8"/>
      <c r="BQ234" s="8"/>
      <c r="BS234" s="6"/>
    </row>
    <row r="235" spans="1:71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8"/>
      <c r="BQ235" s="8"/>
      <c r="BS235" s="6"/>
    </row>
    <row r="236" spans="1:71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8"/>
      <c r="BQ236" s="8"/>
      <c r="BS236" s="6"/>
    </row>
    <row r="237" spans="1:71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8"/>
      <c r="BQ237" s="8"/>
      <c r="BS237" s="6"/>
    </row>
    <row r="238" spans="1:71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8"/>
      <c r="BQ238" s="8"/>
      <c r="BS238" s="6"/>
    </row>
    <row r="239" spans="1:71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8"/>
      <c r="BQ239" s="8"/>
      <c r="BS239" s="6"/>
    </row>
    <row r="240" spans="1:71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8"/>
      <c r="BQ240" s="8"/>
      <c r="BS240" s="6"/>
    </row>
    <row r="241" spans="1:71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8"/>
      <c r="BQ241" s="8"/>
      <c r="BS241" s="6"/>
    </row>
    <row r="242" spans="1:71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8"/>
      <c r="BQ242" s="8"/>
      <c r="BS242" s="6"/>
    </row>
    <row r="243" spans="1:71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8"/>
      <c r="BQ243" s="8"/>
      <c r="BS243" s="6"/>
    </row>
    <row r="244" spans="1:71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8"/>
      <c r="BQ244" s="8"/>
      <c r="BS244" s="6"/>
    </row>
    <row r="245" spans="1:71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8"/>
      <c r="BQ245" s="8"/>
      <c r="BS245" s="6"/>
    </row>
    <row r="246" spans="1:71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8"/>
      <c r="BQ246" s="8"/>
      <c r="BS246" s="6"/>
    </row>
    <row r="247" spans="1:71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8"/>
      <c r="BQ247" s="8"/>
      <c r="BS247" s="6"/>
    </row>
    <row r="248" spans="1:71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8"/>
      <c r="BQ248" s="8"/>
      <c r="BS248" s="6"/>
    </row>
    <row r="249" spans="1:71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8"/>
      <c r="BQ249" s="8"/>
      <c r="BS249" s="6"/>
    </row>
    <row r="250" spans="1:71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8"/>
      <c r="BQ250" s="8"/>
      <c r="BS250" s="6"/>
    </row>
    <row r="251" spans="1:71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8"/>
      <c r="BQ251" s="8"/>
      <c r="BS251" s="6"/>
    </row>
    <row r="252" spans="1:71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8"/>
      <c r="BQ252" s="8"/>
      <c r="BS252" s="6"/>
    </row>
    <row r="253" spans="1:71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/>
      <c r="BQ253" s="8"/>
      <c r="BS253" s="6"/>
    </row>
    <row r="254" spans="1:71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8"/>
      <c r="BQ254" s="8"/>
      <c r="BS254" s="6"/>
    </row>
    <row r="255" spans="1:71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8"/>
      <c r="BQ255" s="8"/>
      <c r="BS255" s="6"/>
    </row>
    <row r="256" spans="1:71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8"/>
      <c r="BQ256" s="8"/>
      <c r="BS256" s="6"/>
    </row>
    <row r="257" spans="1:71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8"/>
      <c r="BQ257" s="8"/>
      <c r="BS257" s="6"/>
    </row>
    <row r="258" spans="1:71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/>
      <c r="BQ258" s="8"/>
      <c r="BS258" s="6"/>
    </row>
    <row r="259" spans="1:71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8"/>
      <c r="BQ259" s="8"/>
      <c r="BS259" s="6"/>
    </row>
    <row r="260" spans="1:71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8"/>
      <c r="BQ260" s="8"/>
      <c r="BS260" s="6"/>
    </row>
    <row r="261" spans="1:71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8"/>
      <c r="BQ261" s="8"/>
      <c r="BS261" s="6"/>
    </row>
    <row r="262" spans="1:71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8"/>
      <c r="BQ262" s="8"/>
      <c r="BS262" s="6"/>
    </row>
    <row r="263" spans="1:71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8"/>
      <c r="BQ263" s="8"/>
      <c r="BS263" s="6"/>
    </row>
    <row r="264" spans="1:71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8"/>
      <c r="BQ264" s="8"/>
      <c r="BS264" s="6"/>
    </row>
    <row r="265" spans="1:71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8"/>
      <c r="BQ265" s="8"/>
      <c r="BS265" s="6"/>
    </row>
    <row r="266" spans="1:71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8"/>
      <c r="BQ266" s="8"/>
      <c r="BS266" s="6"/>
    </row>
    <row r="267" spans="1:71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8"/>
      <c r="BQ267" s="8"/>
      <c r="BS267" s="6"/>
    </row>
    <row r="268" spans="1:71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/>
      <c r="BQ268" s="8"/>
      <c r="BS268" s="6"/>
    </row>
    <row r="269" spans="1:71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8"/>
      <c r="BQ269" s="8"/>
      <c r="BS269" s="6"/>
    </row>
    <row r="270" spans="1:71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8"/>
      <c r="BQ270" s="8"/>
      <c r="BS270" s="6"/>
    </row>
    <row r="271" spans="1:71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8"/>
      <c r="BQ271" s="8"/>
      <c r="BS271" s="6"/>
    </row>
    <row r="272" spans="1:71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8"/>
      <c r="BQ272" s="8"/>
      <c r="BS272" s="6"/>
    </row>
    <row r="273" spans="1:71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8"/>
      <c r="BQ273" s="8"/>
      <c r="BS273" s="6"/>
    </row>
    <row r="274" spans="1:71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8"/>
      <c r="BQ274" s="8"/>
      <c r="BS274" s="6"/>
    </row>
    <row r="275" spans="1:71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8"/>
      <c r="BQ275" s="8"/>
      <c r="BS275" s="6"/>
    </row>
    <row r="276" spans="1:71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8"/>
      <c r="BQ276" s="8"/>
      <c r="BS276" s="6"/>
    </row>
    <row r="277" spans="1:71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8"/>
      <c r="BQ277" s="8"/>
      <c r="BS277" s="6"/>
    </row>
    <row r="278" spans="1:71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8"/>
      <c r="BQ278" s="8"/>
      <c r="BS278" s="6"/>
    </row>
    <row r="279" spans="1:71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8"/>
      <c r="BQ279" s="8"/>
      <c r="BS279" s="6"/>
    </row>
    <row r="280" spans="1:71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8"/>
      <c r="BQ280" s="8"/>
      <c r="BS280" s="6"/>
    </row>
    <row r="281" spans="1:71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8"/>
      <c r="BQ281" s="8"/>
      <c r="BS281" s="6"/>
    </row>
    <row r="282" spans="1:71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8"/>
      <c r="BQ282" s="8"/>
      <c r="BS282" s="6"/>
    </row>
    <row r="283" spans="1:71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8"/>
      <c r="BQ283" s="8"/>
      <c r="BS283" s="6"/>
    </row>
    <row r="284" spans="1:71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8"/>
      <c r="BQ284" s="8"/>
      <c r="BS284" s="6"/>
    </row>
    <row r="285" spans="1:71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8"/>
      <c r="BQ285" s="8"/>
      <c r="BS285" s="6"/>
    </row>
    <row r="286" spans="1:71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8"/>
      <c r="BQ286" s="8"/>
      <c r="BS286" s="6"/>
    </row>
    <row r="287" spans="1:71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8"/>
      <c r="BQ287" s="8"/>
      <c r="BS287" s="6"/>
    </row>
    <row r="288" spans="1:71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8"/>
      <c r="BQ288" s="8"/>
      <c r="BS288" s="6"/>
    </row>
    <row r="289" spans="1:71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8"/>
      <c r="BQ289" s="8"/>
      <c r="BS289" s="6"/>
    </row>
    <row r="290" spans="1:71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8"/>
      <c r="BQ290" s="8"/>
      <c r="BS290" s="6"/>
    </row>
    <row r="291" spans="1:71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8"/>
      <c r="BQ291" s="8"/>
      <c r="BS291" s="6"/>
    </row>
    <row r="292" spans="1:71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8"/>
      <c r="BQ292" s="8"/>
      <c r="BS292" s="6"/>
    </row>
    <row r="293" spans="1:71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8"/>
      <c r="BQ293" s="8"/>
      <c r="BS293" s="6"/>
    </row>
    <row r="294" spans="1:71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8"/>
      <c r="BQ294" s="8"/>
      <c r="BS294" s="6"/>
    </row>
    <row r="295" spans="1:71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8"/>
      <c r="BQ295" s="8"/>
      <c r="BS295" s="6"/>
    </row>
    <row r="296" spans="1:71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8"/>
      <c r="BQ296" s="8"/>
      <c r="BS296" s="6"/>
    </row>
    <row r="297" spans="1:71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8"/>
      <c r="BQ297" s="8"/>
      <c r="BS297" s="6"/>
    </row>
    <row r="298" spans="1:71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8"/>
      <c r="BQ298" s="8"/>
      <c r="BS298" s="6"/>
    </row>
    <row r="299" spans="1:71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8"/>
      <c r="BQ299" s="8"/>
      <c r="BS299" s="6"/>
    </row>
    <row r="300" spans="1:71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8"/>
      <c r="BQ300" s="8"/>
      <c r="BS300" s="6"/>
    </row>
    <row r="301" spans="1:71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8"/>
      <c r="BQ301" s="8"/>
      <c r="BS301" s="6"/>
    </row>
    <row r="302" spans="1:71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8"/>
      <c r="BQ302" s="8"/>
      <c r="BS302" s="6"/>
    </row>
    <row r="303" spans="1:71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8"/>
      <c r="BQ303" s="8"/>
      <c r="BS303" s="6"/>
    </row>
    <row r="304" spans="1:71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8"/>
      <c r="BQ304" s="8"/>
      <c r="BS304" s="6"/>
    </row>
    <row r="305" spans="1:71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8"/>
      <c r="BQ305" s="8"/>
      <c r="BS305" s="6"/>
    </row>
    <row r="306" spans="1:71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8"/>
      <c r="BQ306" s="8"/>
      <c r="BS306" s="6"/>
    </row>
    <row r="307" spans="1:71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8"/>
      <c r="BQ307" s="8"/>
      <c r="BS307" s="6"/>
    </row>
    <row r="308" spans="1:71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8"/>
      <c r="BQ308" s="8"/>
      <c r="BS308" s="6"/>
    </row>
    <row r="309" spans="1:71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8"/>
      <c r="BQ309" s="8"/>
      <c r="BS309" s="6"/>
    </row>
    <row r="310" spans="1:71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8"/>
      <c r="BQ310" s="8"/>
      <c r="BS310" s="6"/>
    </row>
    <row r="311" spans="1:71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8"/>
      <c r="BQ311" s="8"/>
      <c r="BS311" s="6"/>
    </row>
    <row r="312" spans="1:71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8"/>
      <c r="BQ312" s="8"/>
      <c r="BS312" s="6"/>
    </row>
    <row r="313" spans="1:71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8"/>
      <c r="BQ313" s="8"/>
      <c r="BS313" s="6"/>
    </row>
    <row r="314" spans="1:71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8"/>
      <c r="BQ314" s="8"/>
      <c r="BS314" s="6"/>
    </row>
    <row r="315" spans="1:71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8"/>
      <c r="BQ315" s="8"/>
      <c r="BS315" s="6"/>
    </row>
    <row r="316" spans="1:71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8"/>
      <c r="BQ316" s="8"/>
      <c r="BS316" s="6"/>
    </row>
    <row r="317" spans="1:71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8"/>
      <c r="BQ317" s="8"/>
      <c r="BS317" s="6"/>
    </row>
    <row r="318" spans="1:71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8"/>
      <c r="BQ318" s="8"/>
      <c r="BS318" s="6"/>
    </row>
    <row r="319" spans="1:71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8"/>
      <c r="BQ319" s="8"/>
      <c r="BS319" s="6"/>
    </row>
    <row r="320" spans="1:71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8"/>
      <c r="BQ320" s="8"/>
      <c r="BS320" s="6"/>
    </row>
    <row r="321" spans="1:71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8"/>
      <c r="BQ321" s="8"/>
      <c r="BS321" s="6"/>
    </row>
    <row r="322" spans="1:71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8"/>
      <c r="BQ322" s="8"/>
      <c r="BS322" s="6"/>
    </row>
    <row r="323" spans="1:71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8"/>
      <c r="BQ323" s="8"/>
      <c r="BS323" s="6"/>
    </row>
    <row r="324" spans="1:71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8"/>
      <c r="BQ324" s="8"/>
      <c r="BS324" s="6"/>
    </row>
    <row r="325" spans="1:71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8"/>
      <c r="BQ325" s="8"/>
      <c r="BS325" s="6"/>
    </row>
    <row r="326" spans="1:71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8"/>
      <c r="BQ326" s="8"/>
      <c r="BS326" s="6"/>
    </row>
    <row r="327" spans="1:71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8"/>
      <c r="BQ327" s="8"/>
      <c r="BS327" s="6"/>
    </row>
    <row r="328" spans="1:71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8"/>
      <c r="BQ328" s="8"/>
      <c r="BS328" s="6"/>
    </row>
    <row r="329" spans="1:71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8"/>
      <c r="BQ329" s="8"/>
      <c r="BS329" s="6"/>
    </row>
    <row r="330" spans="1:71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8"/>
      <c r="BQ330" s="8"/>
      <c r="BS330" s="6"/>
    </row>
    <row r="331" spans="1:71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8"/>
      <c r="BQ331" s="8"/>
      <c r="BS331" s="6"/>
    </row>
    <row r="332" spans="1:71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8"/>
      <c r="BQ332" s="8"/>
      <c r="BS332" s="6"/>
    </row>
    <row r="333" spans="1:71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8"/>
      <c r="BQ333" s="8"/>
      <c r="BS333" s="6"/>
    </row>
    <row r="334" spans="1:71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8"/>
      <c r="BQ334" s="8"/>
      <c r="BS334" s="6"/>
    </row>
    <row r="335" spans="1:71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8"/>
      <c r="BQ335" s="8"/>
      <c r="BS335" s="6"/>
    </row>
    <row r="336" spans="1:71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8"/>
      <c r="BQ336" s="8"/>
      <c r="BS336" s="6"/>
    </row>
    <row r="337" spans="1:71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8"/>
      <c r="BQ337" s="8"/>
      <c r="BS337" s="6"/>
    </row>
    <row r="338" spans="1:71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8"/>
      <c r="BQ338" s="8"/>
      <c r="BS338" s="6"/>
    </row>
    <row r="339" spans="1:71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8"/>
      <c r="BQ339" s="8"/>
      <c r="BS339" s="6"/>
    </row>
    <row r="340" spans="1:71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8"/>
      <c r="BQ340" s="8"/>
      <c r="BS340" s="6"/>
    </row>
    <row r="341" spans="1:71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8"/>
      <c r="BQ341" s="8"/>
      <c r="BS341" s="6"/>
    </row>
    <row r="342" spans="1:71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8"/>
      <c r="BQ342" s="8"/>
      <c r="BS342" s="6"/>
    </row>
    <row r="343" spans="1:71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8"/>
      <c r="BQ343" s="8"/>
      <c r="BS343" s="6"/>
    </row>
    <row r="344" spans="1:71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8"/>
      <c r="BQ344" s="8"/>
      <c r="BS344" s="6"/>
    </row>
    <row r="345" spans="1:71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8"/>
      <c r="BQ345" s="8"/>
      <c r="BS345" s="6"/>
    </row>
    <row r="346" spans="1:71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8"/>
      <c r="BQ346" s="8"/>
      <c r="BS346" s="6"/>
    </row>
    <row r="347" spans="1:71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8"/>
      <c r="BQ347" s="8"/>
      <c r="BS347" s="6"/>
    </row>
    <row r="348" spans="1:71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8"/>
      <c r="BQ348" s="8"/>
      <c r="BS348" s="6"/>
    </row>
    <row r="349" spans="1:71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8"/>
      <c r="BQ349" s="8"/>
      <c r="BS349" s="6"/>
    </row>
    <row r="350" spans="1:71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8"/>
      <c r="BQ350" s="8"/>
      <c r="BS350" s="6"/>
    </row>
    <row r="351" spans="1:71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8"/>
      <c r="BQ351" s="8"/>
      <c r="BS351" s="6"/>
    </row>
    <row r="352" spans="1:71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8"/>
      <c r="BQ352" s="8"/>
      <c r="BS352" s="6"/>
    </row>
    <row r="353" spans="1:71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8"/>
      <c r="BQ353" s="8"/>
      <c r="BS353" s="6"/>
    </row>
    <row r="354" spans="1:71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8"/>
      <c r="BQ354" s="8"/>
      <c r="BS354" s="6"/>
    </row>
    <row r="355" spans="1:71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8"/>
      <c r="BQ355" s="8"/>
      <c r="BS355" s="6"/>
    </row>
    <row r="356" spans="1:71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8"/>
      <c r="BQ356" s="8"/>
      <c r="BS356" s="6"/>
    </row>
    <row r="357" spans="1:71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8"/>
      <c r="BQ357" s="8"/>
      <c r="BS357" s="6"/>
    </row>
    <row r="358" spans="1:71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8"/>
      <c r="BQ358" s="8"/>
      <c r="BS358" s="6"/>
    </row>
    <row r="359" spans="1:71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8"/>
      <c r="BQ359" s="8"/>
      <c r="BS359" s="6"/>
    </row>
    <row r="360" spans="1:71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8"/>
      <c r="BQ360" s="8"/>
      <c r="BS360" s="6"/>
    </row>
    <row r="361" spans="1:71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8"/>
      <c r="BQ361" s="8"/>
      <c r="BS361" s="6"/>
    </row>
    <row r="362" spans="1:71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8"/>
      <c r="BQ362" s="8"/>
      <c r="BS362" s="6"/>
    </row>
    <row r="363" spans="1:71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8"/>
      <c r="BQ363" s="8"/>
      <c r="BS363" s="6"/>
    </row>
    <row r="364" spans="1:71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8"/>
      <c r="BQ364" s="8"/>
      <c r="BS364" s="6"/>
    </row>
    <row r="365" spans="1:71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8"/>
      <c r="BQ365" s="8"/>
      <c r="BS365" s="6"/>
    </row>
    <row r="366" spans="1:71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8"/>
      <c r="BQ366" s="8"/>
      <c r="BS366" s="6"/>
    </row>
    <row r="367" spans="1:71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8"/>
      <c r="BQ367" s="8"/>
      <c r="BS367" s="6"/>
    </row>
    <row r="368" spans="1:71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8"/>
      <c r="BQ368" s="8"/>
      <c r="BS368" s="6"/>
    </row>
    <row r="369" spans="1:71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8"/>
      <c r="BQ369" s="8"/>
      <c r="BS369" s="6"/>
    </row>
    <row r="370" spans="1:71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8"/>
      <c r="BQ370" s="8"/>
      <c r="BS370" s="6"/>
    </row>
    <row r="371" spans="1:71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8"/>
      <c r="BQ371" s="8"/>
      <c r="BS371" s="6"/>
    </row>
    <row r="372" spans="1:71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8"/>
      <c r="BQ372" s="8"/>
      <c r="BS372" s="6"/>
    </row>
    <row r="373" spans="1:71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8"/>
      <c r="BQ373" s="8"/>
      <c r="BS373" s="6"/>
    </row>
    <row r="374" spans="1:71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8"/>
      <c r="BQ374" s="8"/>
      <c r="BS374" s="6"/>
    </row>
    <row r="375" spans="1:71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8"/>
      <c r="BQ375" s="8"/>
      <c r="BS375" s="6"/>
    </row>
    <row r="376" spans="1:71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8"/>
      <c r="BQ376" s="8"/>
      <c r="BS376" s="6"/>
    </row>
    <row r="377" spans="1:71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8"/>
      <c r="BQ377" s="8"/>
      <c r="BS377" s="6"/>
    </row>
    <row r="378" spans="1:71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8"/>
      <c r="BQ378" s="8"/>
      <c r="BS378" s="6"/>
    </row>
    <row r="379" spans="1:71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8"/>
      <c r="BQ379" s="8"/>
      <c r="BS379" s="6"/>
    </row>
    <row r="380" spans="1:71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8"/>
      <c r="BQ380" s="8"/>
      <c r="BS380" s="6"/>
    </row>
    <row r="381" spans="1:71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8"/>
      <c r="BQ381" s="8"/>
      <c r="BS381" s="6"/>
    </row>
    <row r="382" spans="1:71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8"/>
      <c r="BQ382" s="8"/>
      <c r="BS382" s="6"/>
    </row>
    <row r="383" spans="1:71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8"/>
      <c r="BQ383" s="8"/>
      <c r="BS383" s="6"/>
    </row>
    <row r="384" spans="1:71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8"/>
      <c r="BQ384" s="8"/>
      <c r="BS384" s="6"/>
    </row>
    <row r="385" spans="1:71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8"/>
      <c r="BQ385" s="8"/>
      <c r="BS385" s="6"/>
    </row>
    <row r="386" spans="1:71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8"/>
      <c r="BQ386" s="8"/>
      <c r="BS386" s="6"/>
    </row>
    <row r="387" spans="1:71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8"/>
      <c r="BQ387" s="8"/>
      <c r="BS387" s="6"/>
    </row>
    <row r="388" spans="1:71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8"/>
      <c r="BQ388" s="8"/>
      <c r="BS388" s="6"/>
    </row>
    <row r="389" spans="1:71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8"/>
      <c r="BQ389" s="8"/>
      <c r="BS389" s="6"/>
    </row>
    <row r="390" spans="1:71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8"/>
      <c r="BQ390" s="8"/>
      <c r="BS390" s="6"/>
    </row>
    <row r="391" spans="1:71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8"/>
      <c r="BQ391" s="8"/>
      <c r="BS391" s="6"/>
    </row>
    <row r="392" spans="1:71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8"/>
      <c r="BQ392" s="8"/>
      <c r="BS392" s="6"/>
    </row>
    <row r="393" spans="1:71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8"/>
      <c r="BQ393" s="8"/>
      <c r="BS393" s="6"/>
    </row>
    <row r="394" spans="1:71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8"/>
      <c r="BQ394" s="8"/>
      <c r="BS394" s="6"/>
    </row>
    <row r="395" spans="1:71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8"/>
      <c r="BQ395" s="8"/>
      <c r="BS395" s="6"/>
    </row>
    <row r="396" spans="1:71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8"/>
      <c r="BQ396" s="8"/>
      <c r="BS396" s="6"/>
    </row>
    <row r="397" spans="1:71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8"/>
      <c r="BQ397" s="8"/>
      <c r="BS397" s="6"/>
    </row>
    <row r="398" spans="1:71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8"/>
      <c r="BQ398" s="8"/>
      <c r="BS398" s="6"/>
    </row>
    <row r="399" spans="1:71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8"/>
      <c r="BQ399" s="8"/>
      <c r="BS399" s="6"/>
    </row>
    <row r="400" spans="1:71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8"/>
      <c r="BQ400" s="8"/>
      <c r="BS400" s="6"/>
    </row>
    <row r="401" spans="1:71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8"/>
      <c r="BQ401" s="8"/>
      <c r="BS401" s="6"/>
    </row>
    <row r="402" spans="1:71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8"/>
      <c r="BQ402" s="8"/>
      <c r="BS402" s="6"/>
    </row>
    <row r="403" spans="1:71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8"/>
      <c r="BQ403" s="8"/>
      <c r="BS403" s="6"/>
    </row>
    <row r="404" spans="1:71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8"/>
      <c r="BQ404" s="8"/>
      <c r="BS404" s="6"/>
    </row>
    <row r="405" spans="1:71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8"/>
      <c r="BQ405" s="8"/>
      <c r="BS405" s="6"/>
    </row>
    <row r="406" spans="1:71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8"/>
      <c r="BQ406" s="8"/>
      <c r="BS406" s="6"/>
    </row>
    <row r="407" spans="1:71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8"/>
      <c r="BQ407" s="8"/>
      <c r="BS407" s="6"/>
    </row>
    <row r="408" spans="1:71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8"/>
      <c r="BQ408" s="8"/>
      <c r="BS408" s="6"/>
    </row>
    <row r="409" spans="1:71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8"/>
      <c r="BQ409" s="8"/>
      <c r="BS409" s="6"/>
    </row>
    <row r="410" spans="1:71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8"/>
      <c r="BQ410" s="8"/>
      <c r="BS410" s="6"/>
    </row>
    <row r="411" spans="1:71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8"/>
      <c r="BQ411" s="8"/>
      <c r="BS411" s="6"/>
    </row>
    <row r="412" spans="1:71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8"/>
      <c r="BQ412" s="8"/>
      <c r="BS412" s="6"/>
    </row>
    <row r="413" spans="1:71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8"/>
      <c r="BQ413" s="8"/>
      <c r="BS413" s="6"/>
    </row>
    <row r="414" spans="1:71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8"/>
      <c r="BQ414" s="8"/>
      <c r="BS414" s="6"/>
    </row>
    <row r="415" spans="1:71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8"/>
      <c r="BQ415" s="8"/>
      <c r="BS415" s="6"/>
    </row>
    <row r="416" spans="1:71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8"/>
      <c r="BQ416" s="8"/>
      <c r="BS416" s="6"/>
    </row>
    <row r="417" spans="1:71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8"/>
      <c r="BQ417" s="8"/>
      <c r="BS417" s="6"/>
    </row>
    <row r="418" spans="1:71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8"/>
      <c r="BQ418" s="8"/>
      <c r="BS418" s="6"/>
    </row>
    <row r="419" spans="1:71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8"/>
      <c r="BQ419" s="8"/>
      <c r="BS419" s="6"/>
    </row>
    <row r="420" spans="1:71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8"/>
      <c r="BQ420" s="8"/>
      <c r="BS420" s="6"/>
    </row>
    <row r="421" spans="1:71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8"/>
      <c r="BQ421" s="8"/>
      <c r="BS421" s="6"/>
    </row>
    <row r="422" spans="1:71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8"/>
      <c r="BQ422" s="8"/>
      <c r="BS422" s="6"/>
    </row>
    <row r="423" spans="1:71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8"/>
      <c r="BQ423" s="8"/>
      <c r="BS423" s="6"/>
    </row>
    <row r="424" spans="1:71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8"/>
      <c r="BQ424" s="8"/>
      <c r="BS424" s="6"/>
    </row>
    <row r="425" spans="1:71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8"/>
      <c r="BQ425" s="8"/>
      <c r="BS425" s="6"/>
    </row>
    <row r="426" spans="1:71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8"/>
      <c r="BQ426" s="8"/>
      <c r="BS426" s="6"/>
    </row>
    <row r="427" spans="1:71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8"/>
      <c r="BQ427" s="8"/>
      <c r="BS427" s="6"/>
    </row>
    <row r="428" spans="1:71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8"/>
      <c r="BQ428" s="8"/>
      <c r="BS428" s="6"/>
    </row>
    <row r="429" spans="1:71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8"/>
      <c r="BQ429" s="8"/>
      <c r="BS429" s="6"/>
    </row>
    <row r="430" spans="1:71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8"/>
      <c r="BQ430" s="8"/>
      <c r="BS430" s="6"/>
    </row>
    <row r="431" spans="1:71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8"/>
      <c r="BQ431" s="8"/>
      <c r="BS431" s="6"/>
    </row>
    <row r="432" spans="1:71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8"/>
      <c r="BQ432" s="8"/>
      <c r="BS432" s="6"/>
    </row>
    <row r="433" spans="1:71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8"/>
      <c r="BQ433" s="8"/>
      <c r="BS433" s="6"/>
    </row>
    <row r="434" spans="1:71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8"/>
      <c r="BQ434" s="8"/>
      <c r="BS434" s="6"/>
    </row>
    <row r="435" spans="1:71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8"/>
      <c r="BQ435" s="8"/>
      <c r="BS435" s="6"/>
    </row>
    <row r="436" spans="1:71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8"/>
      <c r="BQ436" s="8"/>
      <c r="BS436" s="6"/>
    </row>
    <row r="437" spans="1:71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8"/>
      <c r="BQ437" s="8"/>
      <c r="BS437" s="6"/>
    </row>
    <row r="438" spans="1:71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8"/>
      <c r="BQ438" s="8"/>
      <c r="BS438" s="6"/>
    </row>
    <row r="439" spans="1:71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8"/>
      <c r="BQ439" s="8"/>
      <c r="BS439" s="6"/>
    </row>
    <row r="440" spans="1:71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8"/>
      <c r="BQ440" s="8"/>
      <c r="BS440" s="6"/>
    </row>
    <row r="441" spans="1:71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8"/>
      <c r="BQ441" s="8"/>
      <c r="BS441" s="6"/>
    </row>
    <row r="442" spans="1:71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8"/>
      <c r="BQ442" s="8"/>
      <c r="BS442" s="6"/>
    </row>
    <row r="443" spans="1:71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8"/>
      <c r="BQ443" s="8"/>
      <c r="BS443" s="6"/>
    </row>
    <row r="444" spans="1:71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8"/>
      <c r="BQ444" s="8"/>
      <c r="BS444" s="6"/>
    </row>
    <row r="445" spans="1:71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8"/>
      <c r="BQ445" s="8"/>
      <c r="BS445" s="6"/>
    </row>
    <row r="446" spans="1:71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8"/>
      <c r="BQ446" s="8"/>
      <c r="BS446" s="6"/>
    </row>
    <row r="447" spans="1:71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8"/>
      <c r="BQ447" s="8"/>
      <c r="BS447" s="6"/>
    </row>
    <row r="448" spans="1:71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8"/>
      <c r="BQ448" s="8"/>
      <c r="BS448" s="6"/>
    </row>
    <row r="449" spans="1:71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8"/>
      <c r="BQ449" s="8"/>
      <c r="BS449" s="6"/>
    </row>
    <row r="450" spans="1:71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8"/>
      <c r="BQ450" s="8"/>
      <c r="BS450" s="6"/>
    </row>
    <row r="451" spans="1:71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8"/>
      <c r="BQ451" s="8"/>
      <c r="BS451" s="6"/>
    </row>
    <row r="452" spans="1:71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8"/>
      <c r="BQ452" s="8"/>
      <c r="BS452" s="6"/>
    </row>
    <row r="453" spans="1:71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8"/>
      <c r="BQ453" s="8"/>
      <c r="BS453" s="6"/>
    </row>
    <row r="454" spans="1:71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8"/>
      <c r="BQ454" s="8"/>
      <c r="BS454" s="6"/>
    </row>
    <row r="455" spans="1:71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8"/>
      <c r="BQ455" s="8"/>
      <c r="BS455" s="6"/>
    </row>
    <row r="456" spans="1:71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8"/>
      <c r="BQ456" s="8"/>
      <c r="BS456" s="6"/>
    </row>
    <row r="457" spans="1:71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8"/>
      <c r="BQ457" s="8"/>
      <c r="BS457" s="6"/>
    </row>
    <row r="458" spans="1:71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8"/>
      <c r="BQ458" s="8"/>
      <c r="BS458" s="6"/>
    </row>
    <row r="459" spans="1:71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8"/>
      <c r="BQ459" s="8"/>
      <c r="BS459" s="6"/>
    </row>
    <row r="460" spans="1:71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8"/>
      <c r="BQ460" s="8"/>
      <c r="BS460" s="6"/>
    </row>
    <row r="461" spans="1:71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8"/>
      <c r="BQ461" s="8"/>
      <c r="BS461" s="6"/>
    </row>
    <row r="462" spans="1:71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8"/>
      <c r="BQ462" s="8"/>
      <c r="BS462" s="6"/>
    </row>
    <row r="463" spans="1:71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8"/>
      <c r="BQ463" s="8"/>
      <c r="BS463" s="6"/>
    </row>
    <row r="464" spans="1:71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8"/>
      <c r="BQ464" s="8"/>
      <c r="BS464" s="6"/>
    </row>
    <row r="465" spans="1:71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8"/>
      <c r="BQ465" s="8"/>
      <c r="BS465" s="6"/>
    </row>
    <row r="466" spans="1:71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8"/>
      <c r="BQ466" s="8"/>
      <c r="BS466" s="6"/>
    </row>
    <row r="467" spans="1:71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8"/>
      <c r="BQ467" s="8"/>
      <c r="BS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2021-12-06T10:17:09Z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