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<sst xmlns="http://schemas.openxmlformats.org/spreadsheetml/2006/main" count="82">
  <si>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</si>
  <si>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</si>
  <si>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</si>
  <si>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</si>
  <si>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</si>
  <si>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</si>
  <si>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</si>
  <si>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</si>
  <si>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</si>
  <si>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</si>
  <si>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</si>
  <si>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</si>
  <si>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</si>
  <si>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</si>
  <si>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</si>
  <si>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</si>
  <si>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</si>
  <si>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</si>
  <si>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</si>
  <si>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</si>
  <si>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</si>
  <si>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</si>
  <si>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</si>
  <si>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</si>
  <si>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</si>
  <si>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</si>
  <si>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</si>
  <si>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</si>
  <si>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</si>
  <si>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</si>
  <si>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</si>
  <si>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</si>
  <si>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</si>
  <si>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</si>
  <si>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</si>
  <si>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</si>
  <si>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</si>
  <si>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</si>
  <si>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</si>
  <si>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</si>
  <si>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</si>
  <si>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</si>
  <si>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</si>
  <si>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</si>
  <si>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</si>
  <si>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</si>
  <si>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</si>
  <si>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</si>
  <si>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</si>
  <si>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</si>
  <si>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</si>
  <si>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</si>
  <si>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</si>
  <si>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</si>
  <si>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</si>
  <si>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</si>
  <si>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</si>
  <si>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r>
      <t xml:space="preserve"> 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</si>
  <si>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JG_0000009</t>
  </si>
  <si>
    <t>000021</t>
  </si>
  <si>
    <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</si>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</sst>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0"/>
      <color theme="1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30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2" fillId="32" borderId="10" applyNumberFormat="0" applyAlignment="0" applyProtection="0">
      <alignment vertical="center"/>
    </xf>
    <xf numFmtId="0" fontId="28" fillId="16" borderId="9" applyNumberFormat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13" borderId="7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8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5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2" fillId="0" borderId="0" xfId="0" applyFont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leaves/Documents/workspace2/life/&#25105;&#30340;&#21019;&#20316;/&#32929;&#31080;/&#25216;&#26415;&#25237;&#36164;/SEAP&#20132;&#26131;&#31995;&#32479;/&#20132;&#26131;&#35745;&#21010;&#21487;&#34892;&#24615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 refreshError="1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</row>
        <row r="4">
          <cell r="AL4">
            <v>28.15</v>
          </cell>
          <cell r="AM4">
            <v>21.87</v>
          </cell>
          <cell r="AN4">
            <v>6.28</v>
          </cell>
          <cell r="AO4">
            <v>26.2</v>
          </cell>
          <cell r="AP4">
            <v>24.68</v>
          </cell>
          <cell r="AQ4">
            <v>32.49</v>
          </cell>
          <cell r="AR4">
            <v>152</v>
          </cell>
          <cell r="AS4">
            <v>100</v>
          </cell>
          <cell r="AT4">
            <v>4.13815789473685</v>
          </cell>
          <cell r="AU4">
            <v>0.0580152671755725</v>
          </cell>
          <cell r="AV4">
            <v>0.240076335877863</v>
          </cell>
          <cell r="AW4">
            <v>150.88</v>
          </cell>
          <cell r="AX4" t="str">
            <v>不宜入场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</row>
        <row r="5">
          <cell r="N5">
            <v>30.78</v>
          </cell>
          <cell r="O5">
            <v>35</v>
          </cell>
          <cell r="P5">
            <v>31.27</v>
          </cell>
          <cell r="Q5">
            <v>34.82</v>
          </cell>
          <cell r="R5">
            <v>32.12</v>
          </cell>
          <cell r="S5">
            <v>34.11</v>
          </cell>
          <cell r="T5">
            <v>32.53</v>
          </cell>
        </row>
        <row r="5">
          <cell r="Y5" t="str">
            <v>24w</v>
          </cell>
          <cell r="Z5">
            <v>0.307068887888339</v>
          </cell>
          <cell r="AA5">
            <v>0.106571428571429</v>
          </cell>
          <cell r="AB5">
            <v>0.077541642734061</v>
          </cell>
          <cell r="AC5">
            <v>0.0463207270595133</v>
          </cell>
          <cell r="AD5" t="e">
            <v>#DIV/0!</v>
          </cell>
        </row>
        <row r="5">
          <cell r="AF5" t="str">
            <v>4T</v>
          </cell>
          <cell r="AG5" t="str">
            <v>成交量先随价格收缩逐级减少，然后随价格收缩保持不变</v>
          </cell>
        </row>
        <row r="5">
          <cell r="AL5">
            <v>35.48</v>
          </cell>
          <cell r="AM5">
            <v>31.36</v>
          </cell>
          <cell r="AN5">
            <v>4.12</v>
          </cell>
          <cell r="AO5">
            <v>34.12</v>
          </cell>
          <cell r="AP5">
            <v>32.53</v>
          </cell>
          <cell r="AQ5">
            <v>39.33</v>
          </cell>
          <cell r="AR5">
            <v>159</v>
          </cell>
          <cell r="AS5">
            <v>100</v>
          </cell>
          <cell r="AT5">
            <v>3.27672955974844</v>
          </cell>
          <cell r="AU5">
            <v>0.0466002344665884</v>
          </cell>
          <cell r="AV5">
            <v>0.152696365767878</v>
          </cell>
          <cell r="AW5">
            <v>37.41</v>
          </cell>
          <cell r="AX5" t="str">
            <v>可以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</row>
        <row r="6">
          <cell r="N6">
            <v>28.42</v>
          </cell>
          <cell r="O6">
            <v>34.7</v>
          </cell>
          <cell r="P6">
            <v>29</v>
          </cell>
          <cell r="Q6">
            <v>35.27</v>
          </cell>
          <cell r="R6">
            <v>30.89</v>
          </cell>
          <cell r="S6">
            <v>34.66</v>
          </cell>
          <cell r="T6">
            <v>32.59</v>
          </cell>
        </row>
        <row r="6">
          <cell r="Y6" t="str">
            <v>8w</v>
          </cell>
          <cell r="Z6">
            <v>0.315180722891566</v>
          </cell>
          <cell r="AA6">
            <v>0.164265129682997</v>
          </cell>
          <cell r="AB6">
            <v>0.124184859654097</v>
          </cell>
          <cell r="AC6">
            <v>0.0597230236583957</v>
          </cell>
          <cell r="AD6" t="e">
            <v>#DIV/0!</v>
          </cell>
        </row>
        <row r="6">
          <cell r="AF6" t="str">
            <v>3T</v>
          </cell>
          <cell r="AG6" t="str">
            <v>成交量一直随价格收缩逐级减少，最后随着价格收缩期间空头几乎被榨干</v>
          </cell>
        </row>
        <row r="6">
          <cell r="AL6">
            <v>36.21</v>
          </cell>
          <cell r="AM6">
            <v>27.35</v>
          </cell>
          <cell r="AN6">
            <v>8.86</v>
          </cell>
          <cell r="AO6">
            <v>32.65</v>
          </cell>
          <cell r="AP6">
            <v>30.89</v>
          </cell>
          <cell r="AQ6">
            <v>36.22</v>
          </cell>
          <cell r="AR6">
            <v>176</v>
          </cell>
          <cell r="AS6">
            <v>100</v>
          </cell>
          <cell r="AT6">
            <v>2.02840909090909</v>
          </cell>
          <cell r="AU6">
            <v>0.0539050535987748</v>
          </cell>
          <cell r="AV6">
            <v>0.109341500765697</v>
          </cell>
          <cell r="AW6">
            <v>28.82</v>
          </cell>
          <cell r="AX6" t="str">
            <v>可以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</row>
        <row r="7">
          <cell r="N7">
            <v>60.05</v>
          </cell>
          <cell r="O7">
            <v>74.75</v>
          </cell>
          <cell r="P7">
            <v>65.5</v>
          </cell>
          <cell r="Q7">
            <v>70.98</v>
          </cell>
          <cell r="R7">
            <v>66.88</v>
          </cell>
        </row>
        <row r="7">
          <cell r="Y7" t="str">
            <v>12w</v>
          </cell>
          <cell r="Z7">
            <v>0.33492081072101</v>
          </cell>
          <cell r="AA7">
            <v>0.123745819397993</v>
          </cell>
          <cell r="AB7">
            <v>0.0577627500704425</v>
          </cell>
          <cell r="AC7" t="e">
            <v>#DIV/0!</v>
          </cell>
        </row>
        <row r="7">
          <cell r="AF7" t="str">
            <v>3T</v>
          </cell>
          <cell r="AG7" t="str">
            <v>成交量先随价格收缩至几乎被榨干，然后随价格收缩有些许放量，最后又收缩至几乎榨干状态</v>
          </cell>
        </row>
        <row r="7">
          <cell r="AL7">
            <v>75.02</v>
          </cell>
          <cell r="AM7">
            <v>62.33</v>
          </cell>
          <cell r="AN7">
            <v>12.69</v>
          </cell>
          <cell r="AO7">
            <v>70.98</v>
          </cell>
          <cell r="AP7">
            <v>66.88</v>
          </cell>
          <cell r="AQ7">
            <v>84.94</v>
          </cell>
          <cell r="AR7">
            <v>410.000000000001</v>
          </cell>
          <cell r="AS7">
            <v>0</v>
          </cell>
          <cell r="AT7">
            <v>3.40487804878048</v>
          </cell>
          <cell r="AU7">
            <v>0.0577627500704425</v>
          </cell>
          <cell r="AV7">
            <v>0.196675119752043</v>
          </cell>
          <cell r="AW7">
            <v>6.49</v>
          </cell>
          <cell r="AX7" t="str">
            <v>可以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</row>
        <row r="8">
          <cell r="N8">
            <v>24.11</v>
          </cell>
          <cell r="O8">
            <v>38.16</v>
          </cell>
          <cell r="P8">
            <v>25.12</v>
          </cell>
          <cell r="Q8">
            <v>30.9</v>
          </cell>
          <cell r="R8">
            <v>29.2</v>
          </cell>
        </row>
        <row r="8">
          <cell r="Y8" t="str">
            <v>24w</v>
          </cell>
          <cell r="Z8">
            <v>0.502886597938144</v>
          </cell>
          <cell r="AA8">
            <v>0.341719077568134</v>
          </cell>
          <cell r="AB8">
            <v>0.0550161812297734</v>
          </cell>
          <cell r="AC8" t="e">
            <v>#DIV/0!</v>
          </cell>
          <cell r="AD8" t="e">
            <v>#DIV/0!</v>
          </cell>
        </row>
        <row r="8">
          <cell r="AF8" t="str">
            <v>3T</v>
          </cell>
          <cell r="AG8" t="str">
            <v>由于价格收缩不明显，成交量收缩情况不予考虑</v>
          </cell>
        </row>
        <row r="8">
          <cell r="AL8">
            <v>32.43</v>
          </cell>
          <cell r="AM8">
            <v>26.16</v>
          </cell>
          <cell r="AN8">
            <v>6.27</v>
          </cell>
          <cell r="AO8">
            <v>30.66</v>
          </cell>
          <cell r="AP8">
            <v>29.35</v>
          </cell>
          <cell r="AQ8">
            <v>38.71</v>
          </cell>
          <cell r="AR8">
            <v>131</v>
          </cell>
          <cell r="AS8">
            <v>200</v>
          </cell>
          <cell r="AT8">
            <v>6.14503816793894</v>
          </cell>
          <cell r="AU8">
            <v>0.042726679712981</v>
          </cell>
          <cell r="AV8">
            <v>0.262557077625571</v>
          </cell>
          <cell r="AW8">
            <v>38.46</v>
          </cell>
          <cell r="AX8" t="str">
            <v>不宜入场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</row>
        <row r="9">
          <cell r="N9">
            <v>20.63</v>
          </cell>
          <cell r="O9">
            <v>25.66</v>
          </cell>
          <cell r="P9">
            <v>21.46</v>
          </cell>
          <cell r="Q9">
            <v>28.89</v>
          </cell>
          <cell r="R9">
            <v>24.22</v>
          </cell>
          <cell r="S9">
            <v>29.7</v>
          </cell>
          <cell r="T9">
            <v>27.72</v>
          </cell>
        </row>
        <row r="9">
          <cell r="Y9" t="str">
            <v>8w</v>
          </cell>
          <cell r="Z9">
            <v>0.354101440200376</v>
          </cell>
          <cell r="AA9">
            <v>0.163678877630553</v>
          </cell>
          <cell r="AB9">
            <v>0.161647628937349</v>
          </cell>
          <cell r="AC9">
            <v>0.0666666666666667</v>
          </cell>
        </row>
        <row r="9">
          <cell r="AF9" t="str">
            <v>4T</v>
          </cell>
          <cell r="AG9" t="str">
            <v>减少明显，空头几乎被榨干</v>
          </cell>
        </row>
        <row r="9">
          <cell r="AL9">
            <v>31.18</v>
          </cell>
          <cell r="AM9">
            <v>21.1</v>
          </cell>
          <cell r="AN9">
            <v>10.08</v>
          </cell>
          <cell r="AO9">
            <v>29.77</v>
          </cell>
          <cell r="AP9">
            <v>27.72</v>
          </cell>
          <cell r="AQ9">
            <v>34.93</v>
          </cell>
          <cell r="AR9">
            <v>205</v>
          </cell>
          <cell r="AS9">
            <v>100</v>
          </cell>
          <cell r="AT9">
            <v>2.51707317073171</v>
          </cell>
          <cell r="AU9">
            <v>0.0688612697346322</v>
          </cell>
          <cell r="AV9">
            <v>0.173328854551562</v>
          </cell>
          <cell r="AW9">
            <v>17.95</v>
          </cell>
          <cell r="AX9" t="str">
            <v>可以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  <cell r="S10">
            <v>23.49</v>
          </cell>
          <cell r="T10">
            <v>22.12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>
            <v>0.0583226905065984</v>
          </cell>
        </row>
        <row r="10">
          <cell r="AF10" t="str">
            <v>4T</v>
          </cell>
          <cell r="AG10" t="str">
            <v>减少明显，空头几乎被榨干</v>
          </cell>
        </row>
        <row r="10">
          <cell r="AL10">
            <v>25.59</v>
          </cell>
          <cell r="AM10">
            <v>18.59</v>
          </cell>
          <cell r="AN10">
            <v>7</v>
          </cell>
          <cell r="AO10">
            <v>24.28</v>
          </cell>
          <cell r="AP10">
            <v>23.09</v>
          </cell>
          <cell r="AQ10">
            <v>26.77</v>
          </cell>
          <cell r="AR10">
            <v>119</v>
          </cell>
          <cell r="AS10">
            <v>200</v>
          </cell>
          <cell r="AT10">
            <v>2.09243697478991</v>
          </cell>
          <cell r="AU10">
            <v>0.049011532125206</v>
          </cell>
          <cell r="AV10">
            <v>0.102553542009885</v>
          </cell>
          <cell r="AW10">
            <v>56.67</v>
          </cell>
          <cell r="AX10" t="str">
            <v>可以</v>
          </cell>
        </row>
        <row r="11">
          <cell r="A11" t="str">
            <v>000021</v>
          </cell>
          <cell r="B11">
            <v>44531</v>
          </cell>
          <cell r="C11" t="str">
            <v>605028(世贸能源)</v>
          </cell>
          <cell r="D11">
            <v>22.96</v>
          </cell>
          <cell r="E11">
            <v>23.55</v>
          </cell>
          <cell r="F11">
            <v>25.45</v>
          </cell>
        </row>
        <row r="11">
          <cell r="H11">
            <v>25.7</v>
          </cell>
          <cell r="I11">
            <v>16.52</v>
          </cell>
          <cell r="J11">
            <v>33.51</v>
          </cell>
          <cell r="K11">
            <v>0.555690072639225</v>
          </cell>
          <cell r="L11">
            <v>0.233064756789018</v>
          </cell>
        </row>
        <row r="11">
          <cell r="N11">
            <v>19.92</v>
          </cell>
          <cell r="O11">
            <v>26.6</v>
          </cell>
          <cell r="P11">
            <v>20.5</v>
          </cell>
          <cell r="Q11">
            <v>29.5</v>
          </cell>
          <cell r="R11">
            <v>23.34</v>
          </cell>
          <cell r="S11">
            <v>28.3</v>
          </cell>
          <cell r="T11">
            <v>24.74</v>
          </cell>
          <cell r="U11">
            <v>27.7</v>
          </cell>
          <cell r="V11">
            <v>25</v>
          </cell>
          <cell r="W11">
            <v>27.58</v>
          </cell>
          <cell r="X11">
            <v>25.01</v>
          </cell>
          <cell r="Y11" t="str">
            <v>16w</v>
          </cell>
          <cell r="Z11">
            <v>0.405550581915846</v>
          </cell>
          <cell r="AA11">
            <v>0.229323308270677</v>
          </cell>
          <cell r="AB11">
            <v>0.208813559322034</v>
          </cell>
          <cell r="AC11">
            <v>0.125795053003534</v>
          </cell>
          <cell r="AD11">
            <v>0.0974729241877256</v>
          </cell>
          <cell r="AE11">
            <v>0.0931834662799129</v>
          </cell>
          <cell r="AF11" t="str">
            <v>6T</v>
          </cell>
          <cell r="AG11" t="str">
            <v>减少明显，空A头几乎被榨干</v>
          </cell>
        </row>
        <row r="11">
          <cell r="AL11">
            <v>29.7</v>
          </cell>
          <cell r="AM11">
            <v>21.86</v>
          </cell>
          <cell r="AN11">
            <v>7.84</v>
          </cell>
          <cell r="AO11">
            <v>27.58</v>
          </cell>
          <cell r="AP11">
            <v>25.01</v>
          </cell>
          <cell r="AQ11">
            <v>35.47</v>
          </cell>
          <cell r="AR11">
            <v>257</v>
          </cell>
          <cell r="AS11">
            <v>100</v>
          </cell>
          <cell r="AT11">
            <v>3.07003891050584</v>
          </cell>
          <cell r="AU11">
            <v>0.0931834662799129</v>
          </cell>
          <cell r="AV11">
            <v>0.286076867295141</v>
          </cell>
          <cell r="AW11">
            <v>22.12</v>
          </cell>
          <cell r="AX11" t="str">
            <v>可以</v>
          </cell>
        </row>
        <row r="12">
          <cell r="A12" t="str">
            <v>000027</v>
          </cell>
        </row>
        <row r="13">
          <cell r="A13" t="str">
            <v>000028</v>
          </cell>
        </row>
        <row r="14">
          <cell r="A14" t="str">
            <v>000029</v>
          </cell>
        </row>
        <row r="15">
          <cell r="A15" t="str">
            <v>000030</v>
          </cell>
        </row>
        <row r="16">
          <cell r="A16" t="str">
            <v>000031</v>
          </cell>
        </row>
        <row r="17">
          <cell r="A17" t="str">
            <v>000032</v>
          </cell>
        </row>
        <row r="18">
          <cell r="A18" t="str">
            <v>000033</v>
          </cell>
        </row>
        <row r="19">
          <cell r="A19" t="str">
            <v>000034</v>
          </cell>
        </row>
        <row r="20">
          <cell r="A20" t="str">
            <v>000035</v>
          </cell>
        </row>
        <row r="21">
          <cell r="A21" t="str">
            <v>000036</v>
          </cell>
        </row>
        <row r="22">
          <cell r="A22" t="str">
            <v>000037</v>
          </cell>
        </row>
        <row r="23">
          <cell r="A23" t="str">
            <v>000038</v>
          </cell>
        </row>
        <row r="24">
          <cell r="A24" t="str">
            <v>000039</v>
          </cell>
        </row>
        <row r="25">
          <cell r="A25" t="str">
            <v>000040</v>
          </cell>
        </row>
        <row r="26">
          <cell r="A26" t="str">
            <v>000041</v>
          </cell>
        </row>
        <row r="27">
          <cell r="A27" t="str">
            <v>000042</v>
          </cell>
        </row>
        <row r="28">
          <cell r="A28" t="str">
            <v>000043</v>
          </cell>
        </row>
        <row r="29">
          <cell r="A29" t="str">
            <v>000044</v>
          </cell>
        </row>
        <row r="30">
          <cell r="A30" t="str">
            <v>000045</v>
          </cell>
        </row>
        <row r="31">
          <cell r="A31" t="str">
            <v>000046</v>
          </cell>
        </row>
        <row r="32">
          <cell r="A32" t="str">
            <v>000047</v>
          </cell>
        </row>
        <row r="33">
          <cell r="A33" t="str">
            <v>000048</v>
          </cell>
        </row>
        <row r="34">
          <cell r="A34" t="str">
            <v>000049</v>
          </cell>
        </row>
        <row r="35">
          <cell r="A35" t="str">
            <v>000050</v>
          </cell>
        </row>
        <row r="36">
          <cell r="A36" t="str">
            <v>000051</v>
          </cell>
        </row>
        <row r="37">
          <cell r="A37" t="str">
            <v>000052</v>
          </cell>
        </row>
        <row r="38">
          <cell r="A38" t="str">
            <v>000053</v>
          </cell>
        </row>
        <row r="39">
          <cell r="A39" t="str">
            <v>000054</v>
          </cell>
        </row>
        <row r="40">
          <cell r="A40" t="str">
            <v>000055</v>
          </cell>
        </row>
        <row r="41">
          <cell r="A41" t="str">
            <v>000056</v>
          </cell>
        </row>
        <row r="42">
          <cell r="A42" t="str">
            <v>000057</v>
          </cell>
        </row>
        <row r="43">
          <cell r="A43" t="str">
            <v>000058</v>
          </cell>
        </row>
        <row r="44">
          <cell r="A44" t="str">
            <v>000059</v>
          </cell>
        </row>
        <row r="45">
          <cell r="A45" t="str">
            <v>000060</v>
          </cell>
        </row>
        <row r="46">
          <cell r="A46" t="str">
            <v>000061</v>
          </cell>
        </row>
        <row r="47">
          <cell r="A47" t="str">
            <v>000062</v>
          </cell>
        </row>
        <row r="48">
          <cell r="A48" t="str">
            <v>000063</v>
          </cell>
        </row>
        <row r="49">
          <cell r="A49" t="str">
            <v>000064</v>
          </cell>
        </row>
        <row r="50">
          <cell r="A50" t="str">
            <v>000065</v>
          </cell>
        </row>
        <row r="51">
          <cell r="A51" t="str">
            <v>000066</v>
          </cell>
        </row>
        <row r="52">
          <cell r="A52" t="str">
            <v>000067</v>
          </cell>
        </row>
        <row r="53">
          <cell r="A53" t="str">
            <v>000068</v>
          </cell>
        </row>
        <row r="54">
          <cell r="A54" t="str">
            <v>000069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552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1" sqref="C$1:C$1048576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6" customWidth="1"/>
    <col min="4" max="4" width="10.2589285714286" customWidth="1"/>
    <col min="5" max="6" width="13.2410714285714" customWidth="1"/>
    <col min="7" max="9" width="19.7946428571429" customWidth="1"/>
    <col min="10" max="11" width="15.6160714285714" customWidth="1"/>
    <col min="12" max="12" width="14.4285714285714" customWidth="1"/>
    <col min="13" max="13" width="16.6607142857143" customWidth="1"/>
    <col min="14" max="14" width="16.6607142857143" style="7" customWidth="1"/>
    <col min="15" max="15" width="13.2410714285714" style="7" customWidth="1"/>
    <col min="16" max="16" width="13.2410714285714" customWidth="1"/>
    <col min="17" max="18" width="13.9821428571429" customWidth="1"/>
    <col min="19" max="19" width="19.0446428571429" customWidth="1"/>
    <col min="20" max="20" width="21.5803571428571" style="8" customWidth="1"/>
    <col min="21" max="23" width="20.375" customWidth="1"/>
    <col min="24" max="25" width="21.4196428571429" customWidth="1"/>
    <col min="26" max="27" width="26.9285714285714" customWidth="1"/>
    <col min="28" max="28" width="32.5803571428571" customWidth="1"/>
  </cols>
  <sheetData>
    <row r="1" ht="23.6" spans="1:69">
      <c r="A1" s="9" t="s">
        <v>0</v>
      </c>
      <c r="B1" s="10" t="s">
        <v>1</v>
      </c>
      <c r="C1" s="11" t="s">
        <v>2</v>
      </c>
      <c r="D1" s="12" t="s">
        <v>3</v>
      </c>
      <c r="E1" s="12"/>
      <c r="F1" s="12"/>
      <c r="G1" s="12"/>
      <c r="H1" s="12"/>
      <c r="I1" s="12"/>
      <c r="J1" s="12"/>
      <c r="K1" s="12"/>
      <c r="L1" s="12"/>
      <c r="M1" s="12"/>
      <c r="N1" s="40" t="s">
        <v>4</v>
      </c>
      <c r="O1" s="40"/>
      <c r="P1" s="41" t="s">
        <v>5</v>
      </c>
      <c r="Q1" s="41"/>
      <c r="R1" s="41"/>
      <c r="S1" s="41"/>
      <c r="T1" s="54"/>
      <c r="U1" s="41"/>
      <c r="V1" s="41"/>
      <c r="W1" s="41"/>
      <c r="X1" s="41"/>
      <c r="Y1" s="64" t="s">
        <v>6</v>
      </c>
      <c r="Z1" s="64"/>
      <c r="AA1" s="64"/>
      <c r="AB1" s="64"/>
      <c r="AC1" s="74"/>
      <c r="AD1" s="74"/>
      <c r="AE1" s="74"/>
      <c r="AF1" s="74"/>
      <c r="AG1" s="74"/>
      <c r="AH1" s="74"/>
      <c r="AI1" s="74"/>
      <c r="AJ1" s="74"/>
      <c r="AL1" s="79"/>
      <c r="AM1" s="79"/>
      <c r="AN1" s="79"/>
      <c r="AO1" s="79"/>
      <c r="AP1" s="79"/>
      <c r="AQ1" s="79"/>
      <c r="AR1" s="79"/>
      <c r="AS1" s="79"/>
      <c r="AU1" s="79"/>
      <c r="AV1" s="79"/>
      <c r="AW1" s="79"/>
      <c r="AX1" s="79"/>
      <c r="AY1" s="79"/>
      <c r="AZ1" s="79"/>
      <c r="BA1" s="79"/>
      <c r="BC1" s="79"/>
      <c r="BD1" s="79"/>
      <c r="BE1" s="79"/>
      <c r="BF1" s="79"/>
      <c r="BG1" s="79"/>
      <c r="BH1" s="79"/>
      <c r="BI1" s="79"/>
      <c r="BK1" s="79"/>
      <c r="BL1" s="79"/>
      <c r="BM1" s="79"/>
      <c r="BN1" s="79"/>
      <c r="BO1" s="79"/>
      <c r="BP1" s="79"/>
      <c r="BQ1" s="79"/>
    </row>
    <row r="2" ht="23.6" spans="1:69">
      <c r="A2" s="9"/>
      <c r="B2" s="13"/>
      <c r="C2" s="14"/>
      <c r="D2" s="15" t="s">
        <v>7</v>
      </c>
      <c r="E2" s="31" t="s">
        <v>8</v>
      </c>
      <c r="F2" s="31" t="s">
        <v>9</v>
      </c>
      <c r="G2" s="31" t="s">
        <v>10</v>
      </c>
      <c r="H2" s="31" t="s">
        <v>11</v>
      </c>
      <c r="I2" s="31" t="s">
        <v>12</v>
      </c>
      <c r="J2" s="31" t="s">
        <v>13</v>
      </c>
      <c r="K2" s="31" t="s">
        <v>14</v>
      </c>
      <c r="L2" s="31" t="s">
        <v>15</v>
      </c>
      <c r="M2" s="31" t="s">
        <v>16</v>
      </c>
      <c r="N2" s="40" t="s">
        <v>17</v>
      </c>
      <c r="O2" s="42" t="s">
        <v>18</v>
      </c>
      <c r="P2" s="43" t="s">
        <v>19</v>
      </c>
      <c r="Q2" s="43" t="s">
        <v>20</v>
      </c>
      <c r="R2" s="43" t="s">
        <v>21</v>
      </c>
      <c r="S2" s="43" t="s">
        <v>22</v>
      </c>
      <c r="T2" s="55" t="s">
        <v>23</v>
      </c>
      <c r="U2" s="43" t="s">
        <v>24</v>
      </c>
      <c r="V2" s="43" t="s">
        <v>25</v>
      </c>
      <c r="W2" s="43" t="s">
        <v>26</v>
      </c>
      <c r="X2" s="43" t="s">
        <v>27</v>
      </c>
      <c r="Y2" s="65" t="s">
        <v>28</v>
      </c>
      <c r="Z2" s="65"/>
      <c r="AA2" s="65" t="s">
        <v>29</v>
      </c>
      <c r="AB2" s="66" t="s">
        <v>30</v>
      </c>
      <c r="AC2" s="74"/>
      <c r="AD2" s="74"/>
      <c r="AE2" s="74"/>
      <c r="AF2" s="74"/>
      <c r="AG2" s="74"/>
      <c r="AH2" s="74"/>
      <c r="AI2" s="74"/>
      <c r="AJ2" s="74"/>
      <c r="AL2" s="79"/>
      <c r="AM2" s="79"/>
      <c r="AN2" s="79"/>
      <c r="AO2" s="79"/>
      <c r="AP2" s="79"/>
      <c r="AQ2" s="79"/>
      <c r="AR2" s="79"/>
      <c r="AS2" s="79"/>
      <c r="AU2" s="79"/>
      <c r="AV2" s="79"/>
      <c r="AW2" s="79"/>
      <c r="AX2" s="79"/>
      <c r="AY2" s="79"/>
      <c r="AZ2" s="79"/>
      <c r="BA2" s="79"/>
      <c r="BC2" s="79"/>
      <c r="BD2" s="79"/>
      <c r="BE2" s="79"/>
      <c r="BF2" s="79"/>
      <c r="BG2" s="79"/>
      <c r="BH2" s="79"/>
      <c r="BI2" s="79"/>
      <c r="BK2" s="79"/>
      <c r="BL2" s="79"/>
      <c r="BM2" s="79"/>
      <c r="BN2" s="79"/>
      <c r="BO2" s="79"/>
      <c r="BP2" s="79"/>
      <c r="BQ2" s="79"/>
    </row>
    <row r="3" ht="23.6" spans="1:69">
      <c r="A3" s="16"/>
      <c r="B3" s="17"/>
      <c r="C3" s="18"/>
      <c r="D3" s="19"/>
      <c r="E3" s="32"/>
      <c r="F3" s="31"/>
      <c r="G3" s="31"/>
      <c r="H3" s="31"/>
      <c r="I3" s="31"/>
      <c r="J3" s="31"/>
      <c r="K3" s="31"/>
      <c r="L3" s="31"/>
      <c r="M3" s="32"/>
      <c r="N3" s="40"/>
      <c r="O3" s="42"/>
      <c r="P3" s="43"/>
      <c r="Q3" s="56"/>
      <c r="R3" s="43"/>
      <c r="S3" s="56"/>
      <c r="T3" s="57"/>
      <c r="U3" s="56"/>
      <c r="V3" s="43"/>
      <c r="W3" s="43"/>
      <c r="X3" s="56"/>
      <c r="Y3" s="65" t="s">
        <v>31</v>
      </c>
      <c r="Z3" s="65" t="s">
        <v>32</v>
      </c>
      <c r="AA3" s="67"/>
      <c r="AB3" s="68"/>
      <c r="AC3" s="74"/>
      <c r="AD3" s="74"/>
      <c r="AE3" s="74"/>
      <c r="AF3" s="74"/>
      <c r="AG3" s="74"/>
      <c r="AH3" s="74"/>
      <c r="AI3" s="74"/>
      <c r="AJ3" s="74"/>
      <c r="AL3" s="79"/>
      <c r="AM3" s="79"/>
      <c r="AN3" s="79"/>
      <c r="AO3" s="79"/>
      <c r="AP3" s="79"/>
      <c r="AQ3" s="79"/>
      <c r="AR3" s="79"/>
      <c r="AS3" s="79"/>
      <c r="AU3" s="79"/>
      <c r="AV3" s="79"/>
      <c r="AW3" s="79"/>
      <c r="AX3" s="79"/>
      <c r="AY3" s="79"/>
      <c r="AZ3" s="79"/>
      <c r="BA3" s="79"/>
      <c r="BC3" s="79"/>
      <c r="BD3" s="79"/>
      <c r="BE3" s="79"/>
      <c r="BF3" s="79"/>
      <c r="BG3" s="79"/>
      <c r="BH3" s="79"/>
      <c r="BI3" s="79"/>
      <c r="BK3" s="79"/>
      <c r="BL3" s="79"/>
      <c r="BM3" s="79"/>
      <c r="BN3" s="79"/>
      <c r="BO3" s="79"/>
      <c r="BP3" s="79"/>
      <c r="BQ3" s="79"/>
    </row>
    <row r="4" s="4" customFormat="1" ht="23.6" spans="1:69">
      <c r="A4" s="20" t="s">
        <v>33</v>
      </c>
      <c r="B4" s="81" t="s">
        <v>34</v>
      </c>
      <c r="C4" s="21" t="s">
        <v>35</v>
      </c>
      <c r="D4" s="22">
        <v>44523</v>
      </c>
      <c r="E4" s="33">
        <v>26.2</v>
      </c>
      <c r="F4" s="20">
        <v>200</v>
      </c>
      <c r="G4" s="20">
        <v>5</v>
      </c>
      <c r="H4" s="34">
        <v>0</v>
      </c>
      <c r="I4" s="33">
        <f>E4*F4+G4+H4</f>
        <v>5245</v>
      </c>
      <c r="J4" s="33">
        <f>(E4-VLOOKUP(B4,[1]交易计划及执行表!$A$4:$AX$1000,42,FALSE))*F4+G4+H4</f>
        <v>309</v>
      </c>
      <c r="K4" s="20">
        <v>26.5</v>
      </c>
      <c r="L4" s="20">
        <v>25.21</v>
      </c>
      <c r="M4" s="44">
        <f>(K4-E4)/(K4-L4)</f>
        <v>0.232558139534884</v>
      </c>
      <c r="N4" s="45"/>
      <c r="O4" s="46">
        <v>0</v>
      </c>
      <c r="P4" s="47">
        <v>44526</v>
      </c>
      <c r="Q4" s="58">
        <v>24.89</v>
      </c>
      <c r="R4" s="59">
        <v>100</v>
      </c>
      <c r="S4" s="58">
        <v>5</v>
      </c>
      <c r="T4" s="60">
        <f>Q4*R4*0.001</f>
        <v>2.489</v>
      </c>
      <c r="U4" s="38">
        <f>Q4*R4-S4-T4</f>
        <v>2481.511</v>
      </c>
      <c r="V4" s="59">
        <v>27.43</v>
      </c>
      <c r="W4" s="59">
        <v>24.74</v>
      </c>
      <c r="X4" s="63">
        <f>(Q4-W4)/(V4-W4)</f>
        <v>0.0557620817843874</v>
      </c>
      <c r="Y4" s="38">
        <f>U4-I4/2</f>
        <v>-140.989</v>
      </c>
      <c r="Z4" s="69">
        <f>Y4+Y5</f>
        <v>-1.25900000000001</v>
      </c>
      <c r="AA4" s="63">
        <f>(Q4-E4)/VLOOKUP(B4,[1]交易计划及执行表!$A$4:$AX$1000,40,FALSE)</f>
        <v>-0.208598726114649</v>
      </c>
      <c r="AB4" s="70" t="s">
        <v>36</v>
      </c>
      <c r="AC4" s="75"/>
      <c r="AD4" s="76"/>
      <c r="AE4" s="76"/>
      <c r="AF4" s="76"/>
      <c r="AG4" s="76"/>
      <c r="AH4" s="76"/>
      <c r="AI4" s="76"/>
      <c r="AJ4" s="76"/>
      <c r="AL4" s="80"/>
      <c r="AM4" s="80"/>
      <c r="AN4" s="80"/>
      <c r="AO4" s="80"/>
      <c r="AP4" s="80"/>
      <c r="AQ4" s="80"/>
      <c r="AR4" s="80"/>
      <c r="AS4" s="80"/>
      <c r="AU4" s="80"/>
      <c r="AV4" s="80"/>
      <c r="AW4" s="80"/>
      <c r="AX4" s="80"/>
      <c r="AY4" s="80"/>
      <c r="AZ4" s="80"/>
      <c r="BA4" s="80"/>
      <c r="BC4" s="80"/>
      <c r="BD4" s="80"/>
      <c r="BE4" s="80"/>
      <c r="BF4" s="80"/>
      <c r="BG4" s="80"/>
      <c r="BH4" s="80"/>
      <c r="BI4" s="80"/>
      <c r="BK4" s="80"/>
      <c r="BL4" s="80"/>
      <c r="BM4" s="80"/>
      <c r="BN4" s="80"/>
      <c r="BO4" s="80"/>
      <c r="BP4" s="80"/>
      <c r="BQ4" s="80"/>
    </row>
    <row r="5" s="4" customFormat="1" ht="13" spans="1:29">
      <c r="A5" s="20" t="s">
        <v>37</v>
      </c>
      <c r="B5" s="81" t="s">
        <v>34</v>
      </c>
      <c r="C5" s="21"/>
      <c r="D5" s="22"/>
      <c r="E5" s="33"/>
      <c r="F5" s="20"/>
      <c r="G5" s="20"/>
      <c r="H5" s="34"/>
      <c r="I5" s="33"/>
      <c r="J5" s="33"/>
      <c r="K5" s="20"/>
      <c r="L5" s="20"/>
      <c r="M5" s="44"/>
      <c r="N5" s="45"/>
      <c r="O5" s="45">
        <v>0</v>
      </c>
      <c r="P5" s="22">
        <v>44531</v>
      </c>
      <c r="Q5" s="20">
        <v>27.7</v>
      </c>
      <c r="R5" s="20">
        <v>100</v>
      </c>
      <c r="S5" s="20">
        <v>5</v>
      </c>
      <c r="T5" s="60">
        <f>Q5*R5*0.001</f>
        <v>2.77</v>
      </c>
      <c r="U5" s="38">
        <f>Q5*R5-S5-T5</f>
        <v>2762.23</v>
      </c>
      <c r="V5" s="20">
        <v>28.7</v>
      </c>
      <c r="W5" s="20">
        <v>27.5</v>
      </c>
      <c r="X5" s="63">
        <f>(Q5-W5)/(V5-W5)</f>
        <v>0.166666666666666</v>
      </c>
      <c r="Y5" s="38">
        <f>U5-I4/2</f>
        <v>139.73</v>
      </c>
      <c r="Z5" s="69"/>
      <c r="AA5" s="63">
        <f>(Q5-E4)/VLOOKUP(B4,[1]交易计划及执行表!$A$4:$AX$1000,40,FALSE)</f>
        <v>0.238853503184713</v>
      </c>
      <c r="AB5" s="70"/>
      <c r="AC5" s="77"/>
    </row>
    <row r="6" s="5" customFormat="1" ht="13" spans="1:29">
      <c r="A6" s="20" t="s">
        <v>38</v>
      </c>
      <c r="B6" s="82" t="s">
        <v>39</v>
      </c>
      <c r="C6" s="21" t="s">
        <v>40</v>
      </c>
      <c r="D6" s="24">
        <v>44523</v>
      </c>
      <c r="E6" s="35">
        <v>33.73</v>
      </c>
      <c r="F6" s="35">
        <v>100</v>
      </c>
      <c r="G6" s="35">
        <v>5</v>
      </c>
      <c r="H6" s="36">
        <f>E6*F6*0.2/10000</f>
        <v>0.06746</v>
      </c>
      <c r="I6" s="37">
        <f>E6*F6+G6+H6</f>
        <v>3378.06746</v>
      </c>
      <c r="J6" s="37">
        <f>(E6-VLOOKUP(B6,[1]交易计划及执行表!$A$4:$AX$1000,42,FALSE))*F6+G6+H6</f>
        <v>125.06746</v>
      </c>
      <c r="K6" s="35">
        <v>35.36</v>
      </c>
      <c r="L6" s="35">
        <v>33.1</v>
      </c>
      <c r="M6" s="48">
        <f>(K6-E6)/(K6-L6)</f>
        <v>0.721238938053099</v>
      </c>
      <c r="N6" s="49">
        <v>34.13</v>
      </c>
      <c r="O6" s="50">
        <f>(E6-N6)*F6+G6+H6+5</f>
        <v>-29.9325400000006</v>
      </c>
      <c r="P6" s="35"/>
      <c r="Q6" s="23"/>
      <c r="R6" s="23"/>
      <c r="S6" s="23"/>
      <c r="T6" s="61"/>
      <c r="U6" s="38"/>
      <c r="V6" s="23"/>
      <c r="W6" s="23"/>
      <c r="X6" s="63"/>
      <c r="Y6" s="38"/>
      <c r="Z6" s="23"/>
      <c r="AA6" s="48"/>
      <c r="AC6" s="78"/>
    </row>
    <row r="7" s="5" customFormat="1" ht="13" spans="1:29">
      <c r="A7" s="20" t="s">
        <v>41</v>
      </c>
      <c r="B7" s="82" t="s">
        <v>42</v>
      </c>
      <c r="C7" s="21" t="s">
        <v>43</v>
      </c>
      <c r="D7" s="24">
        <v>44522</v>
      </c>
      <c r="E7" s="37">
        <v>32.7</v>
      </c>
      <c r="F7" s="35">
        <v>100</v>
      </c>
      <c r="G7" s="35">
        <v>5</v>
      </c>
      <c r="H7" s="36">
        <f>E7*F7*0.2/10000</f>
        <v>0.0654</v>
      </c>
      <c r="I7" s="37">
        <f>E7*F7+G7+H7</f>
        <v>3275.0654</v>
      </c>
      <c r="J7" s="37">
        <f>(E7-VLOOKUP(B7,[1]交易计划及执行表!$A$4:$AX$1000,42,FALSE))*F7+G7+H7</f>
        <v>186.0654</v>
      </c>
      <c r="K7" s="37">
        <v>33.9</v>
      </c>
      <c r="L7" s="37">
        <v>32.49</v>
      </c>
      <c r="M7" s="48">
        <f>(K7-E7)/(K7-L7)</f>
        <v>0.851063829787233</v>
      </c>
      <c r="N7" s="49">
        <v>30.89</v>
      </c>
      <c r="O7" s="50">
        <f>(E7-N7)*F7+G7+H7+5</f>
        <v>191.0654</v>
      </c>
      <c r="P7" s="35"/>
      <c r="Q7" s="23"/>
      <c r="R7" s="23"/>
      <c r="S7" s="23"/>
      <c r="T7" s="61"/>
      <c r="U7" s="38"/>
      <c r="V7" s="23"/>
      <c r="W7" s="23"/>
      <c r="X7" s="63"/>
      <c r="Y7" s="38"/>
      <c r="Z7" s="23"/>
      <c r="AA7" s="48"/>
      <c r="AC7" s="78"/>
    </row>
    <row r="8" s="4" customFormat="1" ht="13" spans="1:29">
      <c r="A8" s="20" t="s">
        <v>44</v>
      </c>
      <c r="B8" s="82" t="s">
        <v>45</v>
      </c>
      <c r="C8" s="25" t="s">
        <v>46</v>
      </c>
      <c r="D8" s="26">
        <v>44526</v>
      </c>
      <c r="E8" s="27">
        <v>72.07</v>
      </c>
      <c r="F8" s="27">
        <v>100</v>
      </c>
      <c r="G8" s="27">
        <v>5</v>
      </c>
      <c r="H8" s="36">
        <v>0</v>
      </c>
      <c r="I8" s="37">
        <f>E8*F8+G8+H8</f>
        <v>7212</v>
      </c>
      <c r="J8" s="37">
        <f>(E8-VLOOKUP(B8,[1]交易计划及执行表!$A$4:$AX$1000,42,FALSE))*F8+G8+H8</f>
        <v>524</v>
      </c>
      <c r="K8" s="27">
        <v>74.5</v>
      </c>
      <c r="L8" s="27">
        <v>70.4</v>
      </c>
      <c r="M8" s="48">
        <f>(K8-E8)/(K8-L8)</f>
        <v>0.592682926829271</v>
      </c>
      <c r="N8" s="49">
        <v>67.53</v>
      </c>
      <c r="O8" s="50">
        <f>(E8-N8)*F8+G8+H8+5</f>
        <v>463.999999999999</v>
      </c>
      <c r="P8" s="26"/>
      <c r="Q8" s="27"/>
      <c r="R8" s="27"/>
      <c r="S8" s="27"/>
      <c r="T8" s="39"/>
      <c r="U8" s="38"/>
      <c r="V8" s="27"/>
      <c r="W8" s="27"/>
      <c r="X8" s="63"/>
      <c r="Y8" s="38"/>
      <c r="Z8" s="27"/>
      <c r="AA8" s="51"/>
      <c r="AB8" s="71"/>
      <c r="AC8" s="77"/>
    </row>
    <row r="9" s="4" customFormat="1" ht="24" spans="1:29">
      <c r="A9" s="20" t="s">
        <v>47</v>
      </c>
      <c r="B9" s="83" t="s">
        <v>48</v>
      </c>
      <c r="C9" s="28" t="s">
        <v>49</v>
      </c>
      <c r="D9" s="26">
        <v>44524</v>
      </c>
      <c r="E9" s="27">
        <v>30.54</v>
      </c>
      <c r="F9" s="27">
        <v>100</v>
      </c>
      <c r="G9" s="27">
        <v>5</v>
      </c>
      <c r="H9" s="38">
        <f>E9*F9*0.2/10000</f>
        <v>0.06108</v>
      </c>
      <c r="I9" s="39">
        <f>E9*F9+G9+H9</f>
        <v>3059.06108</v>
      </c>
      <c r="J9" s="37">
        <f>(E9-VLOOKUP(B9,[1]交易计划及执行表!$A$4:$AX$1000,42,FALSE))*F9+G9+H9</f>
        <v>124.06108</v>
      </c>
      <c r="K9" s="27">
        <v>30.72</v>
      </c>
      <c r="L9" s="27">
        <v>29.33</v>
      </c>
      <c r="M9" s="51">
        <f>(K9-E9)/(K9-L9)</f>
        <v>0.129496402877698</v>
      </c>
      <c r="N9" s="52"/>
      <c r="O9" s="52">
        <v>0</v>
      </c>
      <c r="P9" s="26">
        <v>44525</v>
      </c>
      <c r="Q9" s="27">
        <v>30.15</v>
      </c>
      <c r="R9" s="27">
        <v>100</v>
      </c>
      <c r="S9" s="27">
        <v>5</v>
      </c>
      <c r="T9" s="39">
        <f>Q9*R9*0.001</f>
        <v>3.015</v>
      </c>
      <c r="U9" s="38">
        <f>Q9*R9-S9-T9</f>
        <v>3006.985</v>
      </c>
      <c r="V9" s="27">
        <v>30.69</v>
      </c>
      <c r="W9" s="27">
        <v>30.01</v>
      </c>
      <c r="X9" s="63">
        <f>(Q9-W9)/(V9-W9)</f>
        <v>0.205882352941172</v>
      </c>
      <c r="Y9" s="38">
        <f>U9-I9</f>
        <v>-52.0760799999998</v>
      </c>
      <c r="Z9" s="38">
        <f>U9-I9</f>
        <v>-52.0760799999998</v>
      </c>
      <c r="AA9" s="51">
        <f>(Q9-E9)/VLOOKUP(B9,[1]交易计划及执行表!$A$8:$AX$1000,40,FALSE)</f>
        <v>-0.0622009569377991</v>
      </c>
      <c r="AB9" s="72" t="s">
        <v>50</v>
      </c>
      <c r="AC9" s="77"/>
    </row>
    <row r="10" s="5" customFormat="1" ht="13" spans="1:29">
      <c r="A10" s="20" t="s">
        <v>51</v>
      </c>
      <c r="B10" s="83" t="s">
        <v>52</v>
      </c>
      <c r="C10" s="29" t="s">
        <v>53</v>
      </c>
      <c r="D10" s="24">
        <v>44530</v>
      </c>
      <c r="E10" s="23">
        <v>29.81</v>
      </c>
      <c r="F10" s="23">
        <v>100</v>
      </c>
      <c r="G10" s="23">
        <v>5</v>
      </c>
      <c r="H10" s="38">
        <f>E10*F10*0.2/10000</f>
        <v>0.05962</v>
      </c>
      <c r="I10" s="39">
        <f>E10*F10+G10+H10</f>
        <v>2986.05962</v>
      </c>
      <c r="J10" s="37">
        <f>(E10-VLOOKUP(B10,[1]交易计划及执行表!$A$4:$AX$1000,42,FALSE))*F10+G10+H10</f>
        <v>214.05962</v>
      </c>
      <c r="K10" s="23">
        <v>30.32</v>
      </c>
      <c r="L10" s="23">
        <v>28.81</v>
      </c>
      <c r="M10" s="51">
        <f>(K10-E10)/(K10-L10)</f>
        <v>0.337748344370862</v>
      </c>
      <c r="N10" s="52"/>
      <c r="O10" s="49"/>
      <c r="P10" s="24">
        <v>44533</v>
      </c>
      <c r="Q10" s="23">
        <v>27.83</v>
      </c>
      <c r="R10" s="27">
        <v>100</v>
      </c>
      <c r="S10" s="23">
        <v>5</v>
      </c>
      <c r="T10" s="61">
        <f>Q10*R10*0.001</f>
        <v>2.783</v>
      </c>
      <c r="U10" s="38">
        <f>Q10*R10-S10-T10</f>
        <v>2775.217</v>
      </c>
      <c r="V10" s="23">
        <v>28.4</v>
      </c>
      <c r="W10" s="23">
        <v>27.44</v>
      </c>
      <c r="X10" s="63">
        <f>(Q10-W10)/(V10-W10)</f>
        <v>0.406249999999998</v>
      </c>
      <c r="Y10" s="38">
        <f>U10-I10</f>
        <v>-210.84262</v>
      </c>
      <c r="Z10" s="38">
        <f>U10-I10</f>
        <v>-210.84262</v>
      </c>
      <c r="AA10" s="51">
        <f>(Q10-E10)/VLOOKUP(B10,[1]交易计划及执行表!$A$8:$AX$1000,40,FALSE)</f>
        <v>-0.196428571428571</v>
      </c>
      <c r="AB10" s="73" t="s">
        <v>54</v>
      </c>
      <c r="AC10" s="78"/>
    </row>
    <row r="11" ht="13" spans="1:28">
      <c r="A11" s="20" t="s">
        <v>55</v>
      </c>
      <c r="B11" s="82" t="s">
        <v>56</v>
      </c>
      <c r="C11" s="30" t="s">
        <v>57</v>
      </c>
      <c r="D11" s="24">
        <v>44536</v>
      </c>
      <c r="E11" s="23">
        <v>28.37</v>
      </c>
      <c r="F11" s="23">
        <v>100</v>
      </c>
      <c r="G11" s="23">
        <v>5</v>
      </c>
      <c r="H11" s="23">
        <v>0</v>
      </c>
      <c r="I11" s="23"/>
      <c r="J11" s="23"/>
      <c r="K11" s="23"/>
      <c r="L11" s="23"/>
      <c r="M11" s="23"/>
      <c r="N11" s="49"/>
      <c r="O11" s="49"/>
      <c r="P11" s="23"/>
      <c r="Q11" s="23"/>
      <c r="R11" s="23"/>
      <c r="S11" s="23"/>
      <c r="T11" s="61"/>
      <c r="U11" s="23"/>
      <c r="V11" s="23"/>
      <c r="W11" s="23"/>
      <c r="X11" s="23"/>
      <c r="Y11" s="23"/>
      <c r="Z11" s="23"/>
      <c r="AA11" s="23"/>
      <c r="AB11" s="5"/>
    </row>
    <row r="12" ht="13" spans="1:28">
      <c r="A12" s="20" t="s">
        <v>58</v>
      </c>
      <c r="B12" s="82" t="s">
        <v>59</v>
      </c>
      <c r="C12" s="30" t="s">
        <v>60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49"/>
      <c r="O12" s="49"/>
      <c r="P12" s="23"/>
      <c r="Q12" s="23"/>
      <c r="R12" s="23"/>
      <c r="S12" s="23"/>
      <c r="T12" s="61"/>
      <c r="U12" s="23"/>
      <c r="V12" s="23"/>
      <c r="W12" s="23"/>
      <c r="X12" s="23"/>
      <c r="Y12" s="23"/>
      <c r="Z12" s="23"/>
      <c r="AA12" s="23"/>
      <c r="AB12" s="5"/>
    </row>
    <row r="13" ht="13" spans="1:28">
      <c r="A13" s="20" t="s">
        <v>61</v>
      </c>
      <c r="B13" s="82" t="s">
        <v>62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49"/>
      <c r="O13" s="49"/>
      <c r="P13" s="23"/>
      <c r="Q13" s="23"/>
      <c r="R13" s="23"/>
      <c r="S13" s="23"/>
      <c r="T13" s="61"/>
      <c r="U13" s="23"/>
      <c r="V13" s="23"/>
      <c r="W13" s="23"/>
      <c r="X13" s="23"/>
      <c r="Y13" s="23"/>
      <c r="Z13" s="23"/>
      <c r="AA13" s="23"/>
      <c r="AB13" s="5"/>
    </row>
    <row r="14" ht="13" spans="1:28">
      <c r="A14" s="20" t="s">
        <v>63</v>
      </c>
      <c r="B14" s="82" t="s">
        <v>64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49"/>
      <c r="O14" s="49"/>
      <c r="P14" s="23"/>
      <c r="Q14" s="23"/>
      <c r="R14" s="23"/>
      <c r="S14" s="23"/>
      <c r="T14" s="61"/>
      <c r="U14" s="23"/>
      <c r="V14" s="23"/>
      <c r="W14" s="23"/>
      <c r="X14" s="23"/>
      <c r="Y14" s="23"/>
      <c r="Z14" s="23"/>
      <c r="AA14" s="23"/>
      <c r="AB14" s="5"/>
    </row>
    <row r="15" ht="13" spans="1:28">
      <c r="A15" s="20" t="s">
        <v>65</v>
      </c>
      <c r="B15" s="82" t="s">
        <v>66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49"/>
      <c r="O15" s="49"/>
      <c r="P15" s="23"/>
      <c r="Q15" s="23"/>
      <c r="R15" s="23"/>
      <c r="S15" s="23"/>
      <c r="T15" s="61"/>
      <c r="U15" s="23"/>
      <c r="V15" s="23"/>
      <c r="W15" s="23"/>
      <c r="X15" s="23"/>
      <c r="Y15" s="23"/>
      <c r="Z15" s="23"/>
      <c r="AA15" s="23"/>
      <c r="AB15" s="5"/>
    </row>
    <row r="16" ht="13" spans="1:28">
      <c r="A16" s="20" t="s">
        <v>67</v>
      </c>
      <c r="B16" s="82" t="s">
        <v>68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49"/>
      <c r="O16" s="49"/>
      <c r="P16" s="23"/>
      <c r="Q16" s="23"/>
      <c r="R16" s="23"/>
      <c r="S16" s="23"/>
      <c r="T16" s="61"/>
      <c r="U16" s="23"/>
      <c r="V16" s="23"/>
      <c r="W16" s="23"/>
      <c r="X16" s="23"/>
      <c r="Y16" s="23"/>
      <c r="Z16" s="23"/>
      <c r="AA16" s="23"/>
      <c r="AB16" s="5"/>
    </row>
    <row r="17" ht="13" spans="1:28">
      <c r="A17" s="20" t="s">
        <v>69</v>
      </c>
      <c r="B17" s="82" t="s">
        <v>70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49"/>
      <c r="O17" s="49"/>
      <c r="P17" s="23"/>
      <c r="Q17" s="23"/>
      <c r="R17" s="23"/>
      <c r="S17" s="23"/>
      <c r="T17" s="61"/>
      <c r="U17" s="23"/>
      <c r="V17" s="23"/>
      <c r="W17" s="23"/>
      <c r="X17" s="23"/>
      <c r="Y17" s="23"/>
      <c r="Z17" s="23"/>
      <c r="AA17" s="23"/>
      <c r="AB17" s="5"/>
    </row>
    <row r="18" ht="13" spans="1:28">
      <c r="A18" s="20" t="s">
        <v>71</v>
      </c>
      <c r="B18" s="82" t="s">
        <v>72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49"/>
      <c r="O18" s="49"/>
      <c r="P18" s="23"/>
      <c r="Q18" s="23"/>
      <c r="R18" s="23"/>
      <c r="S18" s="23"/>
      <c r="T18" s="61"/>
      <c r="U18" s="23"/>
      <c r="V18" s="23"/>
      <c r="W18" s="23"/>
      <c r="X18" s="23"/>
      <c r="Y18" s="23"/>
      <c r="Z18" s="23"/>
      <c r="AA18" s="23"/>
      <c r="AB18" s="5"/>
    </row>
    <row r="19" ht="13" spans="1:28">
      <c r="A19" s="20" t="s">
        <v>73</v>
      </c>
      <c r="B19" s="82" t="s">
        <v>74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49"/>
      <c r="O19" s="49"/>
      <c r="P19" s="23"/>
      <c r="Q19" s="23"/>
      <c r="R19" s="23"/>
      <c r="S19" s="23"/>
      <c r="T19" s="61"/>
      <c r="U19" s="23"/>
      <c r="V19" s="23"/>
      <c r="W19" s="23"/>
      <c r="X19" s="23"/>
      <c r="Y19" s="23"/>
      <c r="Z19" s="23"/>
      <c r="AA19" s="23"/>
      <c r="AB19" s="5"/>
    </row>
    <row r="20" ht="13" spans="1:28">
      <c r="A20" s="20" t="s">
        <v>75</v>
      </c>
      <c r="B20" s="82" t="s">
        <v>76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49"/>
      <c r="O20" s="49"/>
      <c r="P20" s="23"/>
      <c r="Q20" s="23"/>
      <c r="R20" s="23"/>
      <c r="S20" s="23"/>
      <c r="T20" s="61"/>
      <c r="U20" s="23"/>
      <c r="V20" s="23"/>
      <c r="W20" s="23"/>
      <c r="X20" s="23"/>
      <c r="Y20" s="23"/>
      <c r="Z20" s="23"/>
      <c r="AA20" s="23"/>
      <c r="AB20" s="5"/>
    </row>
    <row r="21" spans="1:27">
      <c r="A21" s="2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53"/>
      <c r="O21" s="53"/>
      <c r="P21" s="6"/>
      <c r="Q21" s="6"/>
      <c r="R21" s="6"/>
      <c r="S21" s="6"/>
      <c r="T21" s="62"/>
      <c r="U21" s="6"/>
      <c r="V21" s="6"/>
      <c r="W21" s="6"/>
      <c r="X21" s="6"/>
      <c r="Y21" s="6"/>
      <c r="Z21" s="6"/>
      <c r="AA21" s="6"/>
    </row>
    <row r="22" spans="1:27">
      <c r="A22" s="2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53"/>
      <c r="O22" s="53"/>
      <c r="P22" s="6"/>
      <c r="Q22" s="6"/>
      <c r="R22" s="6"/>
      <c r="S22" s="6"/>
      <c r="T22" s="62"/>
      <c r="U22" s="6"/>
      <c r="V22" s="6"/>
      <c r="W22" s="6"/>
      <c r="X22" s="6"/>
      <c r="Y22" s="6"/>
      <c r="Z22" s="6"/>
      <c r="AA22" s="6"/>
    </row>
    <row r="23" spans="1:27">
      <c r="A23" s="2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53"/>
      <c r="O23" s="53"/>
      <c r="P23" s="6"/>
      <c r="Q23" s="6"/>
      <c r="R23" s="6"/>
      <c r="S23" s="6"/>
      <c r="T23" s="62"/>
      <c r="U23" s="6"/>
      <c r="V23" s="6"/>
      <c r="W23" s="6"/>
      <c r="X23" s="6"/>
      <c r="Y23" s="6"/>
      <c r="Z23" s="6"/>
      <c r="AA23" s="6"/>
    </row>
    <row r="24" spans="1:27">
      <c r="A24" s="2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53"/>
      <c r="O24" s="53"/>
      <c r="P24" s="6"/>
      <c r="Q24" s="6"/>
      <c r="R24" s="6"/>
      <c r="S24" s="6"/>
      <c r="T24" s="62"/>
      <c r="U24" s="6"/>
      <c r="V24" s="6"/>
      <c r="W24" s="6"/>
      <c r="X24" s="6"/>
      <c r="Y24" s="6"/>
      <c r="Z24" s="6"/>
      <c r="AA24" s="6"/>
    </row>
    <row r="25" spans="1:27">
      <c r="A25" s="2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53"/>
      <c r="O25" s="53"/>
      <c r="P25" s="6"/>
      <c r="Q25" s="6"/>
      <c r="R25" s="6"/>
      <c r="S25" s="6"/>
      <c r="T25" s="62"/>
      <c r="U25" s="6"/>
      <c r="V25" s="6"/>
      <c r="W25" s="6"/>
      <c r="X25" s="6"/>
      <c r="Y25" s="6"/>
      <c r="Z25" s="6"/>
      <c r="AA25" s="6"/>
    </row>
    <row r="26" spans="1:27">
      <c r="A26" s="2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53"/>
      <c r="O26" s="53"/>
      <c r="P26" s="6"/>
      <c r="Q26" s="6"/>
      <c r="R26" s="6"/>
      <c r="S26" s="6"/>
      <c r="T26" s="62"/>
      <c r="U26" s="6"/>
      <c r="V26" s="6"/>
      <c r="W26" s="6"/>
      <c r="X26" s="6"/>
      <c r="Y26" s="6"/>
      <c r="Z26" s="6"/>
      <c r="AA26" s="6"/>
    </row>
    <row r="27" spans="1:27">
      <c r="A27" s="2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53"/>
      <c r="O27" s="53"/>
      <c r="P27" s="6"/>
      <c r="Q27" s="6"/>
      <c r="R27" s="6"/>
      <c r="S27" s="6"/>
      <c r="T27" s="62"/>
      <c r="U27" s="6"/>
      <c r="V27" s="6"/>
      <c r="W27" s="6"/>
      <c r="X27" s="6"/>
      <c r="Y27" s="6"/>
      <c r="Z27" s="6"/>
      <c r="AA27" s="6"/>
    </row>
    <row r="28" spans="1:27">
      <c r="A28" s="2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53"/>
      <c r="O28" s="53"/>
      <c r="P28" s="6"/>
      <c r="Q28" s="6"/>
      <c r="R28" s="6"/>
      <c r="S28" s="6"/>
      <c r="T28" s="62"/>
      <c r="U28" s="6"/>
      <c r="V28" s="6"/>
      <c r="W28" s="6"/>
      <c r="X28" s="6"/>
      <c r="Y28" s="6"/>
      <c r="Z28" s="6"/>
      <c r="AA28" s="6"/>
    </row>
    <row r="29" spans="1:27">
      <c r="A29" s="2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53"/>
      <c r="O29" s="53"/>
      <c r="P29" s="6"/>
      <c r="Q29" s="6"/>
      <c r="R29" s="6"/>
      <c r="S29" s="6"/>
      <c r="T29" s="62"/>
      <c r="U29" s="6"/>
      <c r="V29" s="6"/>
      <c r="W29" s="6"/>
      <c r="X29" s="6"/>
      <c r="Y29" s="6"/>
      <c r="Z29" s="6"/>
      <c r="AA29" s="6"/>
    </row>
    <row r="30" spans="1:27">
      <c r="A30" s="2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53"/>
      <c r="O30" s="53"/>
      <c r="P30" s="6"/>
      <c r="Q30" s="6"/>
      <c r="R30" s="6"/>
      <c r="S30" s="6"/>
      <c r="T30" s="62"/>
      <c r="U30" s="6"/>
      <c r="V30" s="6"/>
      <c r="W30" s="6"/>
      <c r="X30" s="6"/>
      <c r="Y30" s="6"/>
      <c r="Z30" s="6"/>
      <c r="AA30" s="6"/>
    </row>
    <row r="31" spans="1:27">
      <c r="A31" s="2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53"/>
      <c r="O31" s="53"/>
      <c r="P31" s="6"/>
      <c r="Q31" s="6"/>
      <c r="R31" s="6"/>
      <c r="S31" s="6"/>
      <c r="T31" s="62"/>
      <c r="U31" s="6"/>
      <c r="V31" s="6"/>
      <c r="W31" s="6"/>
      <c r="X31" s="6"/>
      <c r="Y31" s="6"/>
      <c r="Z31" s="6"/>
      <c r="AA31" s="6"/>
    </row>
    <row r="32" spans="1:27">
      <c r="A32" s="2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53"/>
      <c r="O32" s="53"/>
      <c r="P32" s="6"/>
      <c r="Q32" s="6"/>
      <c r="R32" s="6"/>
      <c r="S32" s="6"/>
      <c r="T32" s="62"/>
      <c r="U32" s="6"/>
      <c r="V32" s="6"/>
      <c r="W32" s="6"/>
      <c r="X32" s="6"/>
      <c r="Y32" s="6"/>
      <c r="Z32" s="6"/>
      <c r="AA32" s="6"/>
    </row>
    <row r="33" spans="1:27">
      <c r="A33" s="2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53"/>
      <c r="O33" s="53"/>
      <c r="P33" s="6"/>
      <c r="Q33" s="6"/>
      <c r="R33" s="6"/>
      <c r="S33" s="6"/>
      <c r="T33" s="62"/>
      <c r="U33" s="6"/>
      <c r="V33" s="6"/>
      <c r="W33" s="6"/>
      <c r="X33" s="6"/>
      <c r="Y33" s="6"/>
      <c r="Z33" s="6"/>
      <c r="AA33" s="6"/>
    </row>
    <row r="34" spans="1:27">
      <c r="A34" s="2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53"/>
      <c r="O34" s="53"/>
      <c r="P34" s="6"/>
      <c r="Q34" s="6"/>
      <c r="R34" s="6"/>
      <c r="S34" s="6"/>
      <c r="T34" s="62"/>
      <c r="U34" s="6"/>
      <c r="V34" s="6"/>
      <c r="W34" s="6"/>
      <c r="X34" s="6"/>
      <c r="Y34" s="6"/>
      <c r="Z34" s="6"/>
      <c r="AA34" s="6"/>
    </row>
    <row r="35" spans="1:27">
      <c r="A35" s="2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53"/>
      <c r="O35" s="53"/>
      <c r="P35" s="6"/>
      <c r="Q35" s="6"/>
      <c r="R35" s="6"/>
      <c r="S35" s="6"/>
      <c r="T35" s="62"/>
      <c r="U35" s="6"/>
      <c r="V35" s="6"/>
      <c r="W35" s="6"/>
      <c r="X35" s="6"/>
      <c r="Y35" s="6"/>
      <c r="Z35" s="6"/>
      <c r="AA35" s="6"/>
    </row>
    <row r="36" spans="1:27">
      <c r="A36" s="2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53"/>
      <c r="O36" s="53"/>
      <c r="P36" s="6"/>
      <c r="Q36" s="6"/>
      <c r="R36" s="6"/>
      <c r="S36" s="6"/>
      <c r="T36" s="62"/>
      <c r="U36" s="6"/>
      <c r="V36" s="6"/>
      <c r="W36" s="6"/>
      <c r="X36" s="6"/>
      <c r="Y36" s="6"/>
      <c r="Z36" s="6"/>
      <c r="AA36" s="6"/>
    </row>
    <row r="37" spans="1:27">
      <c r="A37" s="2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53"/>
      <c r="O37" s="53"/>
      <c r="P37" s="6"/>
      <c r="Q37" s="6"/>
      <c r="R37" s="6"/>
      <c r="S37" s="6"/>
      <c r="T37" s="62"/>
      <c r="U37" s="6"/>
      <c r="V37" s="6"/>
      <c r="W37" s="6"/>
      <c r="X37" s="6"/>
      <c r="Y37" s="6"/>
      <c r="Z37" s="6"/>
      <c r="AA37" s="6"/>
    </row>
    <row r="38" spans="1:27">
      <c r="A38" s="2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53"/>
      <c r="O38" s="53"/>
      <c r="P38" s="6"/>
      <c r="Q38" s="6"/>
      <c r="R38" s="6"/>
      <c r="S38" s="6"/>
      <c r="T38" s="62"/>
      <c r="U38" s="6"/>
      <c r="V38" s="6"/>
      <c r="W38" s="6"/>
      <c r="X38" s="6"/>
      <c r="Y38" s="6"/>
      <c r="Z38" s="6"/>
      <c r="AA38" s="6"/>
    </row>
    <row r="39" spans="1:27">
      <c r="A39" s="2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53"/>
      <c r="O39" s="53"/>
      <c r="P39" s="6"/>
      <c r="Q39" s="6"/>
      <c r="R39" s="6"/>
      <c r="S39" s="6"/>
      <c r="T39" s="62"/>
      <c r="U39" s="6"/>
      <c r="V39" s="6"/>
      <c r="W39" s="6"/>
      <c r="X39" s="6"/>
      <c r="Y39" s="6"/>
      <c r="Z39" s="6"/>
      <c r="AA39" s="6"/>
    </row>
    <row r="40" spans="1:27">
      <c r="A40" s="2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53"/>
      <c r="O40" s="53"/>
      <c r="P40" s="6"/>
      <c r="Q40" s="6"/>
      <c r="R40" s="6"/>
      <c r="S40" s="6"/>
      <c r="T40" s="62"/>
      <c r="U40" s="6"/>
      <c r="V40" s="6"/>
      <c r="W40" s="6"/>
      <c r="X40" s="6"/>
      <c r="Y40" s="6"/>
      <c r="Z40" s="6"/>
      <c r="AA40" s="6"/>
    </row>
    <row r="41" spans="1:27">
      <c r="A41" s="2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53"/>
      <c r="O41" s="53"/>
      <c r="P41" s="6"/>
      <c r="Q41" s="6"/>
      <c r="R41" s="6"/>
      <c r="S41" s="6"/>
      <c r="T41" s="62"/>
      <c r="U41" s="6"/>
      <c r="V41" s="6"/>
      <c r="W41" s="6"/>
      <c r="X41" s="6"/>
      <c r="Y41" s="6"/>
      <c r="Z41" s="6"/>
      <c r="AA41" s="6"/>
    </row>
    <row r="42" spans="1:27">
      <c r="A42" s="2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53"/>
      <c r="O42" s="53"/>
      <c r="P42" s="6"/>
      <c r="Q42" s="6"/>
      <c r="R42" s="6"/>
      <c r="S42" s="6"/>
      <c r="T42" s="62"/>
      <c r="U42" s="6"/>
      <c r="V42" s="6"/>
      <c r="W42" s="6"/>
      <c r="X42" s="6"/>
      <c r="Y42" s="6"/>
      <c r="Z42" s="6"/>
      <c r="AA42" s="6"/>
    </row>
    <row r="43" spans="1:27">
      <c r="A43" s="2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53"/>
      <c r="O43" s="53"/>
      <c r="P43" s="6"/>
      <c r="Q43" s="6"/>
      <c r="R43" s="6"/>
      <c r="S43" s="6"/>
      <c r="T43" s="62"/>
      <c r="U43" s="6"/>
      <c r="V43" s="6"/>
      <c r="W43" s="6"/>
      <c r="X43" s="6"/>
      <c r="Y43" s="6"/>
      <c r="Z43" s="6"/>
      <c r="AA43" s="6"/>
    </row>
    <row r="44" spans="1:27">
      <c r="A44" s="2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53"/>
      <c r="O44" s="53"/>
      <c r="P44" s="6"/>
      <c r="Q44" s="6"/>
      <c r="R44" s="6"/>
      <c r="S44" s="6"/>
      <c r="T44" s="62"/>
      <c r="U44" s="6"/>
      <c r="V44" s="6"/>
      <c r="W44" s="6"/>
      <c r="X44" s="6"/>
      <c r="Y44" s="6"/>
      <c r="Z44" s="6"/>
      <c r="AA44" s="6"/>
    </row>
    <row r="45" spans="1:27">
      <c r="A45" s="2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53"/>
      <c r="O45" s="53"/>
      <c r="P45" s="6"/>
      <c r="Q45" s="6"/>
      <c r="R45" s="6"/>
      <c r="S45" s="6"/>
      <c r="T45" s="62"/>
      <c r="U45" s="6"/>
      <c r="V45" s="6"/>
      <c r="W45" s="6"/>
      <c r="X45" s="6"/>
      <c r="Y45" s="6"/>
      <c r="Z45" s="6"/>
      <c r="AA45" s="6"/>
    </row>
    <row r="46" spans="1:27">
      <c r="A46" s="2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53"/>
      <c r="O46" s="53"/>
      <c r="P46" s="6"/>
      <c r="Q46" s="6"/>
      <c r="R46" s="6"/>
      <c r="S46" s="6"/>
      <c r="T46" s="62"/>
      <c r="U46" s="6"/>
      <c r="V46" s="6"/>
      <c r="W46" s="6"/>
      <c r="X46" s="6"/>
      <c r="Y46" s="6"/>
      <c r="Z46" s="6"/>
      <c r="AA46" s="6"/>
    </row>
    <row r="47" spans="1:27">
      <c r="A47" s="2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53"/>
      <c r="O47" s="53"/>
      <c r="P47" s="6"/>
      <c r="Q47" s="6"/>
      <c r="R47" s="6"/>
      <c r="S47" s="6"/>
      <c r="T47" s="62"/>
      <c r="U47" s="6"/>
      <c r="V47" s="6"/>
      <c r="W47" s="6"/>
      <c r="X47" s="6"/>
      <c r="Y47" s="6"/>
      <c r="Z47" s="6"/>
      <c r="AA47" s="6"/>
    </row>
    <row r="48" spans="1:27">
      <c r="A48" s="2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53"/>
      <c r="O48" s="53"/>
      <c r="P48" s="6"/>
      <c r="Q48" s="6"/>
      <c r="R48" s="6"/>
      <c r="S48" s="6"/>
      <c r="T48" s="62"/>
      <c r="U48" s="6"/>
      <c r="V48" s="6"/>
      <c r="W48" s="6"/>
      <c r="X48" s="6"/>
      <c r="Y48" s="6"/>
      <c r="Z48" s="6"/>
      <c r="AA48" s="6"/>
    </row>
    <row r="49" spans="2:27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53"/>
      <c r="O49" s="53"/>
      <c r="P49" s="6"/>
      <c r="Q49" s="6"/>
      <c r="R49" s="6"/>
      <c r="S49" s="6"/>
      <c r="T49" s="62"/>
      <c r="U49" s="6"/>
      <c r="V49" s="6"/>
      <c r="W49" s="6"/>
      <c r="X49" s="6"/>
      <c r="Y49" s="6"/>
      <c r="Z49" s="6"/>
      <c r="AA49" s="6"/>
    </row>
    <row r="50" spans="2:27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53"/>
      <c r="O50" s="53"/>
      <c r="P50" s="6"/>
      <c r="Q50" s="6"/>
      <c r="R50" s="6"/>
      <c r="S50" s="6"/>
      <c r="T50" s="62"/>
      <c r="U50" s="6"/>
      <c r="V50" s="6"/>
      <c r="W50" s="6"/>
      <c r="X50" s="6"/>
      <c r="Y50" s="6"/>
      <c r="Z50" s="6"/>
      <c r="AA50" s="6"/>
    </row>
    <row r="51" spans="2:27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53"/>
      <c r="O51" s="53"/>
      <c r="P51" s="6"/>
      <c r="Q51" s="6"/>
      <c r="R51" s="6"/>
      <c r="S51" s="6"/>
      <c r="T51" s="62"/>
      <c r="U51" s="6"/>
      <c r="V51" s="6"/>
      <c r="W51" s="6"/>
      <c r="X51" s="6"/>
      <c r="Y51" s="6"/>
      <c r="Z51" s="6"/>
      <c r="AA51" s="6"/>
    </row>
    <row r="52" spans="2:27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53"/>
      <c r="O52" s="53"/>
      <c r="P52" s="6"/>
      <c r="Q52" s="6"/>
      <c r="R52" s="6"/>
      <c r="S52" s="6"/>
      <c r="T52" s="62"/>
      <c r="U52" s="6"/>
      <c r="V52" s="6"/>
      <c r="W52" s="6"/>
      <c r="X52" s="6"/>
      <c r="Y52" s="6"/>
      <c r="Z52" s="6"/>
      <c r="AA52" s="6"/>
    </row>
    <row r="53" spans="2:27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53"/>
      <c r="O53" s="53"/>
      <c r="P53" s="6"/>
      <c r="Q53" s="6"/>
      <c r="R53" s="6"/>
      <c r="S53" s="6"/>
      <c r="T53" s="62"/>
      <c r="U53" s="6"/>
      <c r="V53" s="6"/>
      <c r="W53" s="6"/>
      <c r="X53" s="6"/>
      <c r="Y53" s="6"/>
      <c r="Z53" s="6"/>
      <c r="AA53" s="6"/>
    </row>
    <row r="54" spans="2:27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53"/>
      <c r="O54" s="53"/>
      <c r="P54" s="6"/>
      <c r="Q54" s="6"/>
      <c r="R54" s="6"/>
      <c r="S54" s="6"/>
      <c r="T54" s="62"/>
      <c r="U54" s="6"/>
      <c r="V54" s="6"/>
      <c r="W54" s="6"/>
      <c r="X54" s="6"/>
      <c r="Y54" s="6"/>
      <c r="Z54" s="6"/>
      <c r="AA54" s="6"/>
    </row>
    <row r="55" spans="2:27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53"/>
      <c r="O55" s="53"/>
      <c r="P55" s="6"/>
      <c r="Q55" s="6"/>
      <c r="R55" s="6"/>
      <c r="S55" s="6"/>
      <c r="T55" s="62"/>
      <c r="U55" s="6"/>
      <c r="V55" s="6"/>
      <c r="W55" s="6"/>
      <c r="X55" s="6"/>
      <c r="Y55" s="6"/>
      <c r="Z55" s="6"/>
      <c r="AA55" s="6"/>
    </row>
    <row r="56" spans="2:27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53"/>
      <c r="O56" s="53"/>
      <c r="P56" s="6"/>
      <c r="Q56" s="6"/>
      <c r="R56" s="6"/>
      <c r="S56" s="6"/>
      <c r="T56" s="62"/>
      <c r="U56" s="6"/>
      <c r="V56" s="6"/>
      <c r="W56" s="6"/>
      <c r="X56" s="6"/>
      <c r="Y56" s="6"/>
      <c r="Z56" s="6"/>
      <c r="AA56" s="6"/>
    </row>
    <row r="57" spans="2:27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53"/>
      <c r="O57" s="53"/>
      <c r="P57" s="6"/>
      <c r="Q57" s="6"/>
      <c r="R57" s="6"/>
      <c r="S57" s="6"/>
      <c r="T57" s="62"/>
      <c r="U57" s="6"/>
      <c r="V57" s="6"/>
      <c r="W57" s="6"/>
      <c r="X57" s="6"/>
      <c r="Y57" s="6"/>
      <c r="Z57" s="6"/>
      <c r="AA57" s="6"/>
    </row>
    <row r="58" spans="2:27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53"/>
      <c r="O58" s="53"/>
      <c r="P58" s="6"/>
      <c r="Q58" s="6"/>
      <c r="R58" s="6"/>
      <c r="S58" s="6"/>
      <c r="T58" s="62"/>
      <c r="U58" s="6"/>
      <c r="V58" s="6"/>
      <c r="W58" s="6"/>
      <c r="X58" s="6"/>
      <c r="Y58" s="6"/>
      <c r="Z58" s="6"/>
      <c r="AA58" s="6"/>
    </row>
    <row r="59" spans="2:27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53"/>
      <c r="O59" s="53"/>
      <c r="P59" s="6"/>
      <c r="Q59" s="6"/>
      <c r="R59" s="6"/>
      <c r="S59" s="6"/>
      <c r="T59" s="62"/>
      <c r="U59" s="6"/>
      <c r="V59" s="6"/>
      <c r="W59" s="6"/>
      <c r="X59" s="6"/>
      <c r="Y59" s="6"/>
      <c r="Z59" s="6"/>
      <c r="AA59" s="6"/>
    </row>
    <row r="60" spans="2:27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53"/>
      <c r="O60" s="53"/>
      <c r="P60" s="6"/>
      <c r="Q60" s="6"/>
      <c r="R60" s="6"/>
      <c r="S60" s="6"/>
      <c r="T60" s="62"/>
      <c r="U60" s="6"/>
      <c r="V60" s="6"/>
      <c r="W60" s="6"/>
      <c r="X60" s="6"/>
      <c r="Y60" s="6"/>
      <c r="Z60" s="6"/>
      <c r="AA60" s="6"/>
    </row>
    <row r="61" spans="2:27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53"/>
      <c r="O61" s="53"/>
      <c r="P61" s="6"/>
      <c r="Q61" s="6"/>
      <c r="R61" s="6"/>
      <c r="S61" s="6"/>
      <c r="T61" s="62"/>
      <c r="U61" s="6"/>
      <c r="V61" s="6"/>
      <c r="W61" s="6"/>
      <c r="X61" s="6"/>
      <c r="Y61" s="6"/>
      <c r="Z61" s="6"/>
      <c r="AA61" s="6"/>
    </row>
    <row r="62" spans="2:27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53"/>
      <c r="O62" s="53"/>
      <c r="P62" s="6"/>
      <c r="Q62" s="6"/>
      <c r="R62" s="6"/>
      <c r="S62" s="6"/>
      <c r="T62" s="62"/>
      <c r="U62" s="6"/>
      <c r="V62" s="6"/>
      <c r="W62" s="6"/>
      <c r="X62" s="6"/>
      <c r="Y62" s="6"/>
      <c r="Z62" s="6"/>
      <c r="AA62" s="6"/>
    </row>
    <row r="63" spans="2:27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53"/>
      <c r="O63" s="53"/>
      <c r="P63" s="6"/>
      <c r="Q63" s="6"/>
      <c r="R63" s="6"/>
      <c r="S63" s="6"/>
      <c r="T63" s="62"/>
      <c r="U63" s="6"/>
      <c r="V63" s="6"/>
      <c r="W63" s="6"/>
      <c r="X63" s="6"/>
      <c r="Y63" s="6"/>
      <c r="Z63" s="6"/>
      <c r="AA63" s="6"/>
    </row>
    <row r="64" spans="2:27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53"/>
      <c r="O64" s="53"/>
      <c r="P64" s="6"/>
      <c r="Q64" s="6"/>
      <c r="R64" s="6"/>
      <c r="S64" s="6"/>
      <c r="T64" s="62"/>
      <c r="U64" s="6"/>
      <c r="V64" s="6"/>
      <c r="W64" s="6"/>
      <c r="X64" s="6"/>
      <c r="Y64" s="6"/>
      <c r="Z64" s="6"/>
      <c r="AA64" s="6"/>
    </row>
    <row r="65" spans="2:27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53"/>
      <c r="O65" s="53"/>
      <c r="P65" s="6"/>
      <c r="Q65" s="6"/>
      <c r="R65" s="6"/>
      <c r="S65" s="6"/>
      <c r="T65" s="62"/>
      <c r="U65" s="6"/>
      <c r="V65" s="6"/>
      <c r="W65" s="6"/>
      <c r="X65" s="6"/>
      <c r="Y65" s="6"/>
      <c r="Z65" s="6"/>
      <c r="AA65" s="6"/>
    </row>
    <row r="66" spans="2:27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53"/>
      <c r="O66" s="53"/>
      <c r="P66" s="6"/>
      <c r="Q66" s="6"/>
      <c r="R66" s="6"/>
      <c r="S66" s="6"/>
      <c r="T66" s="62"/>
      <c r="U66" s="6"/>
      <c r="V66" s="6"/>
      <c r="W66" s="6"/>
      <c r="X66" s="6"/>
      <c r="Y66" s="6"/>
      <c r="Z66" s="6"/>
      <c r="AA66" s="6"/>
    </row>
    <row r="67" spans="2:27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53"/>
      <c r="O67" s="53"/>
      <c r="P67" s="6"/>
      <c r="Q67" s="6"/>
      <c r="R67" s="6"/>
      <c r="S67" s="6"/>
      <c r="T67" s="62"/>
      <c r="U67" s="6"/>
      <c r="V67" s="6"/>
      <c r="W67" s="6"/>
      <c r="X67" s="6"/>
      <c r="Y67" s="6"/>
      <c r="Z67" s="6"/>
      <c r="AA67" s="6"/>
    </row>
    <row r="68" spans="2:27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53"/>
      <c r="O68" s="53"/>
      <c r="P68" s="6"/>
      <c r="Q68" s="6"/>
      <c r="R68" s="6"/>
      <c r="S68" s="6"/>
      <c r="T68" s="62"/>
      <c r="U68" s="6"/>
      <c r="V68" s="6"/>
      <c r="W68" s="6"/>
      <c r="X68" s="6"/>
      <c r="Y68" s="6"/>
      <c r="Z68" s="6"/>
      <c r="AA68" s="6"/>
    </row>
    <row r="69" spans="2:27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53"/>
      <c r="O69" s="53"/>
      <c r="P69" s="6"/>
      <c r="Q69" s="6"/>
      <c r="R69" s="6"/>
      <c r="S69" s="6"/>
      <c r="T69" s="62"/>
      <c r="U69" s="6"/>
      <c r="V69" s="6"/>
      <c r="W69" s="6"/>
      <c r="X69" s="6"/>
      <c r="Y69" s="6"/>
      <c r="Z69" s="6"/>
      <c r="AA69" s="6"/>
    </row>
    <row r="70" spans="2:27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53"/>
      <c r="O70" s="53"/>
      <c r="P70" s="6"/>
      <c r="Q70" s="6"/>
      <c r="R70" s="6"/>
      <c r="S70" s="6"/>
      <c r="T70" s="62"/>
      <c r="U70" s="6"/>
      <c r="V70" s="6"/>
      <c r="W70" s="6"/>
      <c r="X70" s="6"/>
      <c r="Y70" s="6"/>
      <c r="Z70" s="6"/>
      <c r="AA70" s="6"/>
    </row>
    <row r="71" spans="2:27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53"/>
      <c r="O71" s="53"/>
      <c r="P71" s="6"/>
      <c r="Q71" s="6"/>
      <c r="R71" s="6"/>
      <c r="S71" s="6"/>
      <c r="T71" s="62"/>
      <c r="U71" s="6"/>
      <c r="V71" s="6"/>
      <c r="W71" s="6"/>
      <c r="X71" s="6"/>
      <c r="Y71" s="6"/>
      <c r="Z71" s="6"/>
      <c r="AA71" s="6"/>
    </row>
    <row r="72" spans="2:27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53"/>
      <c r="O72" s="53"/>
      <c r="P72" s="6"/>
      <c r="Q72" s="6"/>
      <c r="R72" s="6"/>
      <c r="S72" s="6"/>
      <c r="T72" s="62"/>
      <c r="U72" s="6"/>
      <c r="V72" s="6"/>
      <c r="W72" s="6"/>
      <c r="X72" s="6"/>
      <c r="Y72" s="6"/>
      <c r="Z72" s="6"/>
      <c r="AA72" s="6"/>
    </row>
    <row r="73" spans="2:27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53"/>
      <c r="O73" s="53"/>
      <c r="P73" s="6"/>
      <c r="Q73" s="6"/>
      <c r="R73" s="6"/>
      <c r="S73" s="6"/>
      <c r="T73" s="62"/>
      <c r="U73" s="6"/>
      <c r="V73" s="6"/>
      <c r="W73" s="6"/>
      <c r="X73" s="6"/>
      <c r="Y73" s="6"/>
      <c r="Z73" s="6"/>
      <c r="AA73" s="6"/>
    </row>
    <row r="74" spans="2:27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53"/>
      <c r="O74" s="53"/>
      <c r="P74" s="6"/>
      <c r="Q74" s="6"/>
      <c r="R74" s="6"/>
      <c r="S74" s="6"/>
      <c r="T74" s="62"/>
      <c r="U74" s="6"/>
      <c r="V74" s="6"/>
      <c r="W74" s="6"/>
      <c r="X74" s="6"/>
      <c r="Y74" s="6"/>
      <c r="Z74" s="6"/>
      <c r="AA74" s="6"/>
    </row>
    <row r="75" spans="2:27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53"/>
      <c r="O75" s="53"/>
      <c r="P75" s="6"/>
      <c r="Q75" s="6"/>
      <c r="R75" s="6"/>
      <c r="S75" s="6"/>
      <c r="T75" s="62"/>
      <c r="U75" s="6"/>
      <c r="V75" s="6"/>
      <c r="W75" s="6"/>
      <c r="X75" s="6"/>
      <c r="Y75" s="6"/>
      <c r="Z75" s="6"/>
      <c r="AA75" s="6"/>
    </row>
    <row r="76" spans="2:27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53"/>
      <c r="O76" s="53"/>
      <c r="P76" s="6"/>
      <c r="Q76" s="6"/>
      <c r="R76" s="6"/>
      <c r="S76" s="6"/>
      <c r="T76" s="62"/>
      <c r="U76" s="6"/>
      <c r="V76" s="6"/>
      <c r="W76" s="6"/>
      <c r="X76" s="6"/>
      <c r="Y76" s="6"/>
      <c r="Z76" s="6"/>
      <c r="AA76" s="6"/>
    </row>
    <row r="77" spans="2:27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53"/>
      <c r="O77" s="53"/>
      <c r="P77" s="6"/>
      <c r="Q77" s="6"/>
      <c r="R77" s="6"/>
      <c r="S77" s="6"/>
      <c r="T77" s="62"/>
      <c r="U77" s="6"/>
      <c r="V77" s="6"/>
      <c r="W77" s="6"/>
      <c r="X77" s="6"/>
      <c r="Y77" s="6"/>
      <c r="Z77" s="6"/>
      <c r="AA77" s="6"/>
    </row>
    <row r="78" spans="2:27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53"/>
      <c r="O78" s="53"/>
      <c r="P78" s="6"/>
      <c r="Q78" s="6"/>
      <c r="R78" s="6"/>
      <c r="S78" s="6"/>
      <c r="T78" s="62"/>
      <c r="U78" s="6"/>
      <c r="V78" s="6"/>
      <c r="W78" s="6"/>
      <c r="X78" s="6"/>
      <c r="Y78" s="6"/>
      <c r="Z78" s="6"/>
      <c r="AA78" s="6"/>
    </row>
    <row r="79" spans="2:27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53"/>
      <c r="O79" s="53"/>
      <c r="P79" s="6"/>
      <c r="Q79" s="6"/>
      <c r="R79" s="6"/>
      <c r="S79" s="6"/>
      <c r="T79" s="62"/>
      <c r="U79" s="6"/>
      <c r="V79" s="6"/>
      <c r="W79" s="6"/>
      <c r="X79" s="6"/>
      <c r="Y79" s="6"/>
      <c r="Z79" s="6"/>
      <c r="AA79" s="6"/>
    </row>
    <row r="80" spans="2:27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53"/>
      <c r="O80" s="53"/>
      <c r="P80" s="6"/>
      <c r="Q80" s="6"/>
      <c r="R80" s="6"/>
      <c r="S80" s="6"/>
      <c r="T80" s="62"/>
      <c r="U80" s="6"/>
      <c r="V80" s="6"/>
      <c r="W80" s="6"/>
      <c r="X80" s="6"/>
      <c r="Y80" s="6"/>
      <c r="Z80" s="6"/>
      <c r="AA80" s="6"/>
    </row>
    <row r="81" spans="2:27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53"/>
      <c r="O81" s="53"/>
      <c r="P81" s="6"/>
      <c r="Q81" s="6"/>
      <c r="R81" s="6"/>
      <c r="S81" s="6"/>
      <c r="T81" s="62"/>
      <c r="U81" s="6"/>
      <c r="V81" s="6"/>
      <c r="W81" s="6"/>
      <c r="X81" s="6"/>
      <c r="Y81" s="6"/>
      <c r="Z81" s="6"/>
      <c r="AA81" s="6"/>
    </row>
    <row r="82" spans="2:27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53"/>
      <c r="O82" s="53"/>
      <c r="P82" s="6"/>
      <c r="Q82" s="6"/>
      <c r="R82" s="6"/>
      <c r="S82" s="6"/>
      <c r="T82" s="62"/>
      <c r="U82" s="6"/>
      <c r="V82" s="6"/>
      <c r="W82" s="6"/>
      <c r="X82" s="6"/>
      <c r="Y82" s="6"/>
      <c r="Z82" s="6"/>
      <c r="AA82" s="6"/>
    </row>
    <row r="83" spans="2:27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53"/>
      <c r="O83" s="53"/>
      <c r="P83" s="6"/>
      <c r="Q83" s="6"/>
      <c r="R83" s="6"/>
      <c r="S83" s="6"/>
      <c r="T83" s="62"/>
      <c r="U83" s="6"/>
      <c r="V83" s="6"/>
      <c r="W83" s="6"/>
      <c r="X83" s="6"/>
      <c r="Y83" s="6"/>
      <c r="Z83" s="6"/>
      <c r="AA83" s="6"/>
    </row>
    <row r="84" spans="2:27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53"/>
      <c r="O84" s="53"/>
      <c r="P84" s="6"/>
      <c r="Q84" s="6"/>
      <c r="R84" s="6"/>
      <c r="S84" s="6"/>
      <c r="T84" s="62"/>
      <c r="U84" s="6"/>
      <c r="V84" s="6"/>
      <c r="W84" s="6"/>
      <c r="X84" s="6"/>
      <c r="Y84" s="6"/>
      <c r="Z84" s="6"/>
      <c r="AA84" s="6"/>
    </row>
    <row r="85" spans="2:27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53"/>
      <c r="O85" s="53"/>
      <c r="P85" s="6"/>
      <c r="Q85" s="6"/>
      <c r="R85" s="6"/>
      <c r="S85" s="6"/>
      <c r="T85" s="62"/>
      <c r="U85" s="6"/>
      <c r="V85" s="6"/>
      <c r="W85" s="6"/>
      <c r="X85" s="6"/>
      <c r="Y85" s="6"/>
      <c r="Z85" s="6"/>
      <c r="AA85" s="6"/>
    </row>
    <row r="86" spans="2:27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53"/>
      <c r="O86" s="53"/>
      <c r="P86" s="6"/>
      <c r="Q86" s="6"/>
      <c r="R86" s="6"/>
      <c r="S86" s="6"/>
      <c r="T86" s="62"/>
      <c r="U86" s="6"/>
      <c r="V86" s="6"/>
      <c r="W86" s="6"/>
      <c r="X86" s="6"/>
      <c r="Y86" s="6"/>
      <c r="Z86" s="6"/>
      <c r="AA86" s="6"/>
    </row>
    <row r="87" spans="2:27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53"/>
      <c r="O87" s="53"/>
      <c r="P87" s="6"/>
      <c r="Q87" s="6"/>
      <c r="R87" s="6"/>
      <c r="S87" s="6"/>
      <c r="T87" s="62"/>
      <c r="U87" s="6"/>
      <c r="V87" s="6"/>
      <c r="W87" s="6"/>
      <c r="X87" s="6"/>
      <c r="Y87" s="6"/>
      <c r="Z87" s="6"/>
      <c r="AA87" s="6"/>
    </row>
    <row r="88" spans="2:27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53"/>
      <c r="O88" s="53"/>
      <c r="P88" s="6"/>
      <c r="Q88" s="6"/>
      <c r="R88" s="6"/>
      <c r="S88" s="6"/>
      <c r="T88" s="62"/>
      <c r="U88" s="6"/>
      <c r="V88" s="6"/>
      <c r="W88" s="6"/>
      <c r="X88" s="6"/>
      <c r="Y88" s="6"/>
      <c r="Z88" s="6"/>
      <c r="AA88" s="6"/>
    </row>
    <row r="89" spans="2:27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53"/>
      <c r="O89" s="53"/>
      <c r="P89" s="6"/>
      <c r="Q89" s="6"/>
      <c r="R89" s="6"/>
      <c r="S89" s="6"/>
      <c r="T89" s="62"/>
      <c r="U89" s="6"/>
      <c r="V89" s="6"/>
      <c r="W89" s="6"/>
      <c r="X89" s="6"/>
      <c r="Y89" s="6"/>
      <c r="Z89" s="6"/>
      <c r="AA89" s="6"/>
    </row>
    <row r="90" spans="2:27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53"/>
      <c r="O90" s="53"/>
      <c r="P90" s="6"/>
      <c r="Q90" s="6"/>
      <c r="R90" s="6"/>
      <c r="S90" s="6"/>
      <c r="T90" s="62"/>
      <c r="U90" s="6"/>
      <c r="V90" s="6"/>
      <c r="W90" s="6"/>
      <c r="X90" s="6"/>
      <c r="Y90" s="6"/>
      <c r="Z90" s="6"/>
      <c r="AA90" s="6"/>
    </row>
    <row r="91" spans="2:27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53"/>
      <c r="O91" s="53"/>
      <c r="P91" s="6"/>
      <c r="Q91" s="6"/>
      <c r="R91" s="6"/>
      <c r="S91" s="6"/>
      <c r="T91" s="62"/>
      <c r="U91" s="6"/>
      <c r="V91" s="6"/>
      <c r="W91" s="6"/>
      <c r="X91" s="6"/>
      <c r="Y91" s="6"/>
      <c r="Z91" s="6"/>
      <c r="AA91" s="6"/>
    </row>
    <row r="92" spans="2:27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53"/>
      <c r="O92" s="53"/>
      <c r="P92" s="6"/>
      <c r="Q92" s="6"/>
      <c r="R92" s="6"/>
      <c r="S92" s="6"/>
      <c r="T92" s="62"/>
      <c r="U92" s="6"/>
      <c r="V92" s="6"/>
      <c r="W92" s="6"/>
      <c r="X92" s="6"/>
      <c r="Y92" s="6"/>
      <c r="Z92" s="6"/>
      <c r="AA92" s="6"/>
    </row>
    <row r="93" spans="2:27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53"/>
      <c r="O93" s="53"/>
      <c r="P93" s="6"/>
      <c r="Q93" s="6"/>
      <c r="R93" s="6"/>
      <c r="S93" s="6"/>
      <c r="T93" s="62"/>
      <c r="U93" s="6"/>
      <c r="V93" s="6"/>
      <c r="W93" s="6"/>
      <c r="X93" s="6"/>
      <c r="Y93" s="6"/>
      <c r="Z93" s="6"/>
      <c r="AA93" s="6"/>
    </row>
    <row r="94" spans="2:27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53"/>
      <c r="O94" s="53"/>
      <c r="P94" s="6"/>
      <c r="Q94" s="6"/>
      <c r="R94" s="6"/>
      <c r="S94" s="6"/>
      <c r="T94" s="62"/>
      <c r="U94" s="6"/>
      <c r="V94" s="6"/>
      <c r="W94" s="6"/>
      <c r="X94" s="6"/>
      <c r="Y94" s="6"/>
      <c r="Z94" s="6"/>
      <c r="AA94" s="6"/>
    </row>
    <row r="95" spans="2:27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53"/>
      <c r="O95" s="53"/>
      <c r="P95" s="6"/>
      <c r="Q95" s="6"/>
      <c r="R95" s="6"/>
      <c r="S95" s="6"/>
      <c r="T95" s="62"/>
      <c r="U95" s="6"/>
      <c r="V95" s="6"/>
      <c r="W95" s="6"/>
      <c r="X95" s="6"/>
      <c r="Y95" s="6"/>
      <c r="Z95" s="6"/>
      <c r="AA95" s="6"/>
    </row>
    <row r="96" spans="2:27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53"/>
      <c r="O96" s="53"/>
      <c r="P96" s="6"/>
      <c r="Q96" s="6"/>
      <c r="R96" s="6"/>
      <c r="S96" s="6"/>
      <c r="T96" s="62"/>
      <c r="U96" s="6"/>
      <c r="V96" s="6"/>
      <c r="W96" s="6"/>
      <c r="X96" s="6"/>
      <c r="Y96" s="6"/>
      <c r="Z96" s="6"/>
      <c r="AA96" s="6"/>
    </row>
    <row r="97" spans="2:27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53"/>
      <c r="O97" s="53"/>
      <c r="P97" s="6"/>
      <c r="Q97" s="6"/>
      <c r="R97" s="6"/>
      <c r="S97" s="6"/>
      <c r="T97" s="62"/>
      <c r="U97" s="6"/>
      <c r="V97" s="6"/>
      <c r="W97" s="6"/>
      <c r="X97" s="6"/>
      <c r="Y97" s="6"/>
      <c r="Z97" s="6"/>
      <c r="AA97" s="6"/>
    </row>
    <row r="98" spans="2:27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53"/>
      <c r="O98" s="53"/>
      <c r="P98" s="6"/>
      <c r="Q98" s="6"/>
      <c r="R98" s="6"/>
      <c r="S98" s="6"/>
      <c r="T98" s="62"/>
      <c r="U98" s="6"/>
      <c r="V98" s="6"/>
      <c r="W98" s="6"/>
      <c r="X98" s="6"/>
      <c r="Y98" s="6"/>
      <c r="Z98" s="6"/>
      <c r="AA98" s="6"/>
    </row>
    <row r="99" spans="2:27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53"/>
      <c r="O99" s="53"/>
      <c r="P99" s="6"/>
      <c r="Q99" s="6"/>
      <c r="R99" s="6"/>
      <c r="S99" s="6"/>
      <c r="T99" s="62"/>
      <c r="U99" s="6"/>
      <c r="V99" s="6"/>
      <c r="W99" s="6"/>
      <c r="X99" s="6"/>
      <c r="Y99" s="6"/>
      <c r="Z99" s="6"/>
      <c r="AA99" s="6"/>
    </row>
    <row r="100" spans="2:27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53"/>
      <c r="O100" s="53"/>
      <c r="P100" s="6"/>
      <c r="Q100" s="6"/>
      <c r="R100" s="6"/>
      <c r="S100" s="6"/>
      <c r="T100" s="62"/>
      <c r="U100" s="6"/>
      <c r="V100" s="6"/>
      <c r="W100" s="6"/>
      <c r="X100" s="6"/>
      <c r="Y100" s="6"/>
      <c r="Z100" s="6"/>
      <c r="AA100" s="6"/>
    </row>
    <row r="101" spans="2:27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53"/>
      <c r="O101" s="53"/>
      <c r="P101" s="6"/>
      <c r="Q101" s="6"/>
      <c r="R101" s="6"/>
      <c r="S101" s="6"/>
      <c r="T101" s="62"/>
      <c r="U101" s="6"/>
      <c r="V101" s="6"/>
      <c r="W101" s="6"/>
      <c r="X101" s="6"/>
      <c r="Y101" s="6"/>
      <c r="Z101" s="6"/>
      <c r="AA101" s="6"/>
    </row>
    <row r="102" spans="2:27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53"/>
      <c r="O102" s="53"/>
      <c r="P102" s="6"/>
      <c r="Q102" s="6"/>
      <c r="R102" s="6"/>
      <c r="S102" s="6"/>
      <c r="T102" s="62"/>
      <c r="U102" s="6"/>
      <c r="V102" s="6"/>
      <c r="W102" s="6"/>
      <c r="X102" s="6"/>
      <c r="Y102" s="6"/>
      <c r="Z102" s="6"/>
      <c r="AA102" s="6"/>
    </row>
    <row r="103" spans="2:27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53"/>
      <c r="O103" s="53"/>
      <c r="P103" s="6"/>
      <c r="Q103" s="6"/>
      <c r="R103" s="6"/>
      <c r="S103" s="6"/>
      <c r="T103" s="62"/>
      <c r="U103" s="6"/>
      <c r="V103" s="6"/>
      <c r="W103" s="6"/>
      <c r="X103" s="6"/>
      <c r="Y103" s="6"/>
      <c r="Z103" s="6"/>
      <c r="AA103" s="6"/>
    </row>
    <row r="104" spans="2:27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53"/>
      <c r="O104" s="53"/>
      <c r="P104" s="6"/>
      <c r="Q104" s="6"/>
      <c r="R104" s="6"/>
      <c r="S104" s="6"/>
      <c r="T104" s="62"/>
      <c r="U104" s="6"/>
      <c r="V104" s="6"/>
      <c r="W104" s="6"/>
      <c r="X104" s="6"/>
      <c r="Y104" s="6"/>
      <c r="Z104" s="6"/>
      <c r="AA104" s="6"/>
    </row>
    <row r="105" spans="2:27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53"/>
      <c r="O105" s="53"/>
      <c r="P105" s="6"/>
      <c r="Q105" s="6"/>
      <c r="R105" s="6"/>
      <c r="S105" s="6"/>
      <c r="T105" s="62"/>
      <c r="U105" s="6"/>
      <c r="V105" s="6"/>
      <c r="W105" s="6"/>
      <c r="X105" s="6"/>
      <c r="Y105" s="6"/>
      <c r="Z105" s="6"/>
      <c r="AA105" s="6"/>
    </row>
    <row r="106" spans="2:27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53"/>
      <c r="O106" s="53"/>
      <c r="P106" s="6"/>
      <c r="Q106" s="6"/>
      <c r="R106" s="6"/>
      <c r="S106" s="6"/>
      <c r="T106" s="62"/>
      <c r="U106" s="6"/>
      <c r="V106" s="6"/>
      <c r="W106" s="6"/>
      <c r="X106" s="6"/>
      <c r="Y106" s="6"/>
      <c r="Z106" s="6"/>
      <c r="AA106" s="6"/>
    </row>
    <row r="107" spans="2:27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53"/>
      <c r="O107" s="53"/>
      <c r="P107" s="6"/>
      <c r="Q107" s="6"/>
      <c r="R107" s="6"/>
      <c r="S107" s="6"/>
      <c r="T107" s="62"/>
      <c r="U107" s="6"/>
      <c r="V107" s="6"/>
      <c r="W107" s="6"/>
      <c r="X107" s="6"/>
      <c r="Y107" s="6"/>
      <c r="Z107" s="6"/>
      <c r="AA107" s="6"/>
    </row>
    <row r="108" spans="2:27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53"/>
      <c r="O108" s="53"/>
      <c r="P108" s="6"/>
      <c r="Q108" s="6"/>
      <c r="R108" s="6"/>
      <c r="S108" s="6"/>
      <c r="T108" s="62"/>
      <c r="U108" s="6"/>
      <c r="V108" s="6"/>
      <c r="W108" s="6"/>
      <c r="X108" s="6"/>
      <c r="Y108" s="6"/>
      <c r="Z108" s="6"/>
      <c r="AA108" s="6"/>
    </row>
    <row r="109" spans="2:27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53"/>
      <c r="O109" s="53"/>
      <c r="P109" s="6"/>
      <c r="Q109" s="6"/>
      <c r="R109" s="6"/>
      <c r="S109" s="6"/>
      <c r="T109" s="62"/>
      <c r="U109" s="6"/>
      <c r="V109" s="6"/>
      <c r="W109" s="6"/>
      <c r="X109" s="6"/>
      <c r="Y109" s="6"/>
      <c r="Z109" s="6"/>
      <c r="AA109" s="6"/>
    </row>
    <row r="110" spans="2:27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53"/>
      <c r="O110" s="53"/>
      <c r="P110" s="6"/>
      <c r="Q110" s="6"/>
      <c r="R110" s="6"/>
      <c r="S110" s="6"/>
      <c r="T110" s="62"/>
      <c r="U110" s="6"/>
      <c r="V110" s="6"/>
      <c r="W110" s="6"/>
      <c r="X110" s="6"/>
      <c r="Y110" s="6"/>
      <c r="Z110" s="6"/>
      <c r="AA110" s="6"/>
    </row>
    <row r="111" spans="2:27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53"/>
      <c r="O111" s="53"/>
      <c r="P111" s="6"/>
      <c r="Q111" s="6"/>
      <c r="R111" s="6"/>
      <c r="S111" s="6"/>
      <c r="T111" s="62"/>
      <c r="U111" s="6"/>
      <c r="V111" s="6"/>
      <c r="W111" s="6"/>
      <c r="X111" s="6"/>
      <c r="Y111" s="6"/>
      <c r="Z111" s="6"/>
      <c r="AA111" s="6"/>
    </row>
    <row r="112" spans="2:27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53"/>
      <c r="O112" s="53"/>
      <c r="P112" s="6"/>
      <c r="Q112" s="6"/>
      <c r="R112" s="6"/>
      <c r="S112" s="6"/>
      <c r="T112" s="62"/>
      <c r="U112" s="6"/>
      <c r="V112" s="6"/>
      <c r="W112" s="6"/>
      <c r="X112" s="6"/>
      <c r="Y112" s="6"/>
      <c r="Z112" s="6"/>
      <c r="AA112" s="6"/>
    </row>
    <row r="113" spans="2:27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53"/>
      <c r="O113" s="53"/>
      <c r="P113" s="6"/>
      <c r="Q113" s="6"/>
      <c r="R113" s="6"/>
      <c r="S113" s="6"/>
      <c r="T113" s="62"/>
      <c r="U113" s="6"/>
      <c r="V113" s="6"/>
      <c r="W113" s="6"/>
      <c r="X113" s="6"/>
      <c r="Y113" s="6"/>
      <c r="Z113" s="6"/>
      <c r="AA113" s="6"/>
    </row>
    <row r="114" spans="2:27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53"/>
      <c r="O114" s="53"/>
      <c r="P114" s="6"/>
      <c r="Q114" s="6"/>
      <c r="R114" s="6"/>
      <c r="S114" s="6"/>
      <c r="T114" s="62"/>
      <c r="U114" s="6"/>
      <c r="V114" s="6"/>
      <c r="W114" s="6"/>
      <c r="X114" s="6"/>
      <c r="Y114" s="6"/>
      <c r="Z114" s="6"/>
      <c r="AA114" s="6"/>
    </row>
    <row r="115" spans="2:27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53"/>
      <c r="O115" s="53"/>
      <c r="P115" s="6"/>
      <c r="Q115" s="6"/>
      <c r="R115" s="6"/>
      <c r="S115" s="6"/>
      <c r="T115" s="62"/>
      <c r="U115" s="6"/>
      <c r="V115" s="6"/>
      <c r="W115" s="6"/>
      <c r="X115" s="6"/>
      <c r="Y115" s="6"/>
      <c r="Z115" s="6"/>
      <c r="AA115" s="6"/>
    </row>
    <row r="116" spans="2:27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53"/>
      <c r="O116" s="53"/>
      <c r="P116" s="6"/>
      <c r="Q116" s="6"/>
      <c r="R116" s="6"/>
      <c r="S116" s="6"/>
      <c r="T116" s="62"/>
      <c r="U116" s="6"/>
      <c r="V116" s="6"/>
      <c r="W116" s="6"/>
      <c r="X116" s="6"/>
      <c r="Y116" s="6"/>
      <c r="Z116" s="6"/>
      <c r="AA116" s="6"/>
    </row>
    <row r="117" spans="2:27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53"/>
      <c r="O117" s="53"/>
      <c r="P117" s="6"/>
      <c r="Q117" s="6"/>
      <c r="R117" s="6"/>
      <c r="S117" s="6"/>
      <c r="T117" s="62"/>
      <c r="U117" s="6"/>
      <c r="V117" s="6"/>
      <c r="W117" s="6"/>
      <c r="X117" s="6"/>
      <c r="Y117" s="6"/>
      <c r="Z117" s="6"/>
      <c r="AA117" s="6"/>
    </row>
    <row r="118" spans="2:27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53"/>
      <c r="O118" s="53"/>
      <c r="P118" s="6"/>
      <c r="Q118" s="6"/>
      <c r="R118" s="6"/>
      <c r="S118" s="6"/>
      <c r="T118" s="62"/>
      <c r="U118" s="6"/>
      <c r="V118" s="6"/>
      <c r="W118" s="6"/>
      <c r="X118" s="6"/>
      <c r="Y118" s="6"/>
      <c r="Z118" s="6"/>
      <c r="AA118" s="6"/>
    </row>
    <row r="119" spans="2:27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53"/>
      <c r="O119" s="53"/>
      <c r="P119" s="6"/>
      <c r="Q119" s="6"/>
      <c r="R119" s="6"/>
      <c r="S119" s="6"/>
      <c r="T119" s="62"/>
      <c r="U119" s="6"/>
      <c r="V119" s="6"/>
      <c r="W119" s="6"/>
      <c r="X119" s="6"/>
      <c r="Y119" s="6"/>
      <c r="Z119" s="6"/>
      <c r="AA119" s="6"/>
    </row>
    <row r="120" spans="2:27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53"/>
      <c r="O120" s="53"/>
      <c r="P120" s="6"/>
      <c r="Q120" s="6"/>
      <c r="R120" s="6"/>
      <c r="S120" s="6"/>
      <c r="T120" s="62"/>
      <c r="U120" s="6"/>
      <c r="V120" s="6"/>
      <c r="W120" s="6"/>
      <c r="X120" s="6"/>
      <c r="Y120" s="6"/>
      <c r="Z120" s="6"/>
      <c r="AA120" s="6"/>
    </row>
    <row r="121" spans="2:27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53"/>
      <c r="O121" s="53"/>
      <c r="P121" s="6"/>
      <c r="Q121" s="6"/>
      <c r="R121" s="6"/>
      <c r="S121" s="6"/>
      <c r="T121" s="62"/>
      <c r="U121" s="6"/>
      <c r="V121" s="6"/>
      <c r="W121" s="6"/>
      <c r="X121" s="6"/>
      <c r="Y121" s="6"/>
      <c r="Z121" s="6"/>
      <c r="AA121" s="6"/>
    </row>
    <row r="122" spans="2:27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53"/>
      <c r="O122" s="53"/>
      <c r="P122" s="6"/>
      <c r="Q122" s="6"/>
      <c r="R122" s="6"/>
      <c r="S122" s="6"/>
      <c r="T122" s="62"/>
      <c r="U122" s="6"/>
      <c r="V122" s="6"/>
      <c r="W122" s="6"/>
      <c r="X122" s="6"/>
      <c r="Y122" s="6"/>
      <c r="Z122" s="6"/>
      <c r="AA122" s="6"/>
    </row>
    <row r="123" spans="2:27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53"/>
      <c r="O123" s="53"/>
      <c r="P123" s="6"/>
      <c r="Q123" s="6"/>
      <c r="R123" s="6"/>
      <c r="S123" s="6"/>
      <c r="T123" s="62"/>
      <c r="U123" s="6"/>
      <c r="V123" s="6"/>
      <c r="W123" s="6"/>
      <c r="X123" s="6"/>
      <c r="Y123" s="6"/>
      <c r="Z123" s="6"/>
      <c r="AA123" s="6"/>
    </row>
    <row r="124" spans="2:27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53"/>
      <c r="O124" s="53"/>
      <c r="P124" s="6"/>
      <c r="Q124" s="6"/>
      <c r="R124" s="6"/>
      <c r="S124" s="6"/>
      <c r="T124" s="62"/>
      <c r="U124" s="6"/>
      <c r="V124" s="6"/>
      <c r="W124" s="6"/>
      <c r="X124" s="6"/>
      <c r="Y124" s="6"/>
      <c r="Z124" s="6"/>
      <c r="AA124" s="6"/>
    </row>
    <row r="125" spans="2:27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53"/>
      <c r="O125" s="53"/>
      <c r="P125" s="6"/>
      <c r="Q125" s="6"/>
      <c r="R125" s="6"/>
      <c r="S125" s="6"/>
      <c r="T125" s="62"/>
      <c r="U125" s="6"/>
      <c r="V125" s="6"/>
      <c r="W125" s="6"/>
      <c r="X125" s="6"/>
      <c r="Y125" s="6"/>
      <c r="Z125" s="6"/>
      <c r="AA125" s="6"/>
    </row>
    <row r="126" spans="2:27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53"/>
      <c r="O126" s="53"/>
      <c r="P126" s="6"/>
      <c r="Q126" s="6"/>
      <c r="R126" s="6"/>
      <c r="S126" s="6"/>
      <c r="T126" s="62"/>
      <c r="U126" s="6"/>
      <c r="V126" s="6"/>
      <c r="W126" s="6"/>
      <c r="X126" s="6"/>
      <c r="Y126" s="6"/>
      <c r="Z126" s="6"/>
      <c r="AA126" s="6"/>
    </row>
    <row r="127" spans="2:27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53"/>
      <c r="O127" s="53"/>
      <c r="P127" s="6"/>
      <c r="Q127" s="6"/>
      <c r="R127" s="6"/>
      <c r="S127" s="6"/>
      <c r="T127" s="62"/>
      <c r="U127" s="6"/>
      <c r="V127" s="6"/>
      <c r="W127" s="6"/>
      <c r="X127" s="6"/>
      <c r="Y127" s="6"/>
      <c r="Z127" s="6"/>
      <c r="AA127" s="6"/>
    </row>
    <row r="128" spans="2:27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53"/>
      <c r="O128" s="53"/>
      <c r="P128" s="6"/>
      <c r="Q128" s="6"/>
      <c r="R128" s="6"/>
      <c r="S128" s="6"/>
      <c r="T128" s="62"/>
      <c r="U128" s="6"/>
      <c r="V128" s="6"/>
      <c r="W128" s="6"/>
      <c r="X128" s="6"/>
      <c r="Y128" s="6"/>
      <c r="Z128" s="6"/>
      <c r="AA128" s="6"/>
    </row>
    <row r="129" spans="2:27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53"/>
      <c r="O129" s="53"/>
      <c r="P129" s="6"/>
      <c r="Q129" s="6"/>
      <c r="R129" s="6"/>
      <c r="S129" s="6"/>
      <c r="T129" s="62"/>
      <c r="U129" s="6"/>
      <c r="V129" s="6"/>
      <c r="W129" s="6"/>
      <c r="X129" s="6"/>
      <c r="Y129" s="6"/>
      <c r="Z129" s="6"/>
      <c r="AA129" s="6"/>
    </row>
    <row r="130" spans="2:27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53"/>
      <c r="O130" s="53"/>
      <c r="P130" s="6"/>
      <c r="Q130" s="6"/>
      <c r="R130" s="6"/>
      <c r="S130" s="6"/>
      <c r="T130" s="62"/>
      <c r="U130" s="6"/>
      <c r="V130" s="6"/>
      <c r="W130" s="6"/>
      <c r="X130" s="6"/>
      <c r="Y130" s="6"/>
      <c r="Z130" s="6"/>
      <c r="AA130" s="6"/>
    </row>
    <row r="131" spans="2:27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53"/>
      <c r="O131" s="53"/>
      <c r="P131" s="6"/>
      <c r="Q131" s="6"/>
      <c r="R131" s="6"/>
      <c r="S131" s="6"/>
      <c r="T131" s="62"/>
      <c r="U131" s="6"/>
      <c r="V131" s="6"/>
      <c r="W131" s="6"/>
      <c r="X131" s="6"/>
      <c r="Y131" s="6"/>
      <c r="Z131" s="6"/>
      <c r="AA131" s="6"/>
    </row>
    <row r="132" spans="2:27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53"/>
      <c r="O132" s="53"/>
      <c r="P132" s="6"/>
      <c r="Q132" s="6"/>
      <c r="R132" s="6"/>
      <c r="S132" s="6"/>
      <c r="T132" s="62"/>
      <c r="U132" s="6"/>
      <c r="V132" s="6"/>
      <c r="W132" s="6"/>
      <c r="X132" s="6"/>
      <c r="Y132" s="6"/>
      <c r="Z132" s="6"/>
      <c r="AA132" s="6"/>
    </row>
    <row r="133" spans="2:27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53"/>
      <c r="O133" s="53"/>
      <c r="P133" s="6"/>
      <c r="Q133" s="6"/>
      <c r="R133" s="6"/>
      <c r="S133" s="6"/>
      <c r="T133" s="62"/>
      <c r="U133" s="6"/>
      <c r="V133" s="6"/>
      <c r="W133" s="6"/>
      <c r="X133" s="6"/>
      <c r="Y133" s="6"/>
      <c r="Z133" s="6"/>
      <c r="AA133" s="6"/>
    </row>
    <row r="134" spans="2:27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53"/>
      <c r="O134" s="53"/>
      <c r="P134" s="6"/>
      <c r="Q134" s="6"/>
      <c r="R134" s="6"/>
      <c r="S134" s="6"/>
      <c r="T134" s="62"/>
      <c r="U134" s="6"/>
      <c r="V134" s="6"/>
      <c r="W134" s="6"/>
      <c r="X134" s="6"/>
      <c r="Y134" s="6"/>
      <c r="Z134" s="6"/>
      <c r="AA134" s="6"/>
    </row>
    <row r="135" spans="2:27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53"/>
      <c r="O135" s="53"/>
      <c r="P135" s="6"/>
      <c r="Q135" s="6"/>
      <c r="R135" s="6"/>
      <c r="S135" s="6"/>
      <c r="T135" s="62"/>
      <c r="U135" s="6"/>
      <c r="V135" s="6"/>
      <c r="W135" s="6"/>
      <c r="X135" s="6"/>
      <c r="Y135" s="6"/>
      <c r="Z135" s="6"/>
      <c r="AA135" s="6"/>
    </row>
    <row r="136" spans="2:27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53"/>
      <c r="O136" s="53"/>
      <c r="P136" s="6"/>
      <c r="Q136" s="6"/>
      <c r="R136" s="6"/>
      <c r="S136" s="6"/>
      <c r="T136" s="62"/>
      <c r="U136" s="6"/>
      <c r="V136" s="6"/>
      <c r="W136" s="6"/>
      <c r="X136" s="6"/>
      <c r="Y136" s="6"/>
      <c r="Z136" s="6"/>
      <c r="AA136" s="6"/>
    </row>
    <row r="137" spans="2:27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53"/>
      <c r="O137" s="53"/>
      <c r="P137" s="6"/>
      <c r="Q137" s="6"/>
      <c r="R137" s="6"/>
      <c r="S137" s="6"/>
      <c r="T137" s="62"/>
      <c r="U137" s="6"/>
      <c r="V137" s="6"/>
      <c r="W137" s="6"/>
      <c r="X137" s="6"/>
      <c r="Y137" s="6"/>
      <c r="Z137" s="6"/>
      <c r="AA137" s="6"/>
    </row>
    <row r="138" spans="2:27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53"/>
      <c r="O138" s="53"/>
      <c r="P138" s="6"/>
      <c r="Q138" s="6"/>
      <c r="R138" s="6"/>
      <c r="S138" s="6"/>
      <c r="T138" s="62"/>
      <c r="U138" s="6"/>
      <c r="V138" s="6"/>
      <c r="W138" s="6"/>
      <c r="X138" s="6"/>
      <c r="Y138" s="6"/>
      <c r="Z138" s="6"/>
      <c r="AA138" s="6"/>
    </row>
    <row r="139" spans="2:27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53"/>
      <c r="O139" s="53"/>
      <c r="P139" s="6"/>
      <c r="Q139" s="6"/>
      <c r="R139" s="6"/>
      <c r="S139" s="6"/>
      <c r="T139" s="62"/>
      <c r="U139" s="6"/>
      <c r="V139" s="6"/>
      <c r="W139" s="6"/>
      <c r="X139" s="6"/>
      <c r="Y139" s="6"/>
      <c r="Z139" s="6"/>
      <c r="AA139" s="6"/>
    </row>
    <row r="140" spans="2:27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53"/>
      <c r="O140" s="53"/>
      <c r="P140" s="6"/>
      <c r="Q140" s="6"/>
      <c r="R140" s="6"/>
      <c r="S140" s="6"/>
      <c r="T140" s="62"/>
      <c r="U140" s="6"/>
      <c r="V140" s="6"/>
      <c r="W140" s="6"/>
      <c r="X140" s="6"/>
      <c r="Y140" s="6"/>
      <c r="Z140" s="6"/>
      <c r="AA140" s="6"/>
    </row>
    <row r="141" spans="2:27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53"/>
      <c r="O141" s="53"/>
      <c r="P141" s="6"/>
      <c r="Q141" s="6"/>
      <c r="R141" s="6"/>
      <c r="S141" s="6"/>
      <c r="T141" s="62"/>
      <c r="U141" s="6"/>
      <c r="V141" s="6"/>
      <c r="W141" s="6"/>
      <c r="X141" s="6"/>
      <c r="Y141" s="6"/>
      <c r="Z141" s="6"/>
      <c r="AA141" s="6"/>
    </row>
    <row r="142" spans="2:27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53"/>
      <c r="O142" s="53"/>
      <c r="P142" s="6"/>
      <c r="Q142" s="6"/>
      <c r="R142" s="6"/>
      <c r="S142" s="6"/>
      <c r="T142" s="62"/>
      <c r="U142" s="6"/>
      <c r="V142" s="6"/>
      <c r="W142" s="6"/>
      <c r="X142" s="6"/>
      <c r="Y142" s="6"/>
      <c r="Z142" s="6"/>
      <c r="AA142" s="6"/>
    </row>
    <row r="143" spans="2:27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53"/>
      <c r="O143" s="53"/>
      <c r="P143" s="6"/>
      <c r="Q143" s="6"/>
      <c r="R143" s="6"/>
      <c r="S143" s="6"/>
      <c r="T143" s="62"/>
      <c r="U143" s="6"/>
      <c r="V143" s="6"/>
      <c r="W143" s="6"/>
      <c r="X143" s="6"/>
      <c r="Y143" s="6"/>
      <c r="Z143" s="6"/>
      <c r="AA143" s="6"/>
    </row>
    <row r="144" spans="2:27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53"/>
      <c r="O144" s="53"/>
      <c r="P144" s="6"/>
      <c r="Q144" s="6"/>
      <c r="R144" s="6"/>
      <c r="S144" s="6"/>
      <c r="T144" s="62"/>
      <c r="U144" s="6"/>
      <c r="V144" s="6"/>
      <c r="W144" s="6"/>
      <c r="X144" s="6"/>
      <c r="Y144" s="6"/>
      <c r="Z144" s="6"/>
      <c r="AA144" s="6"/>
    </row>
    <row r="145" spans="2:27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53"/>
      <c r="O145" s="53"/>
      <c r="P145" s="6"/>
      <c r="Q145" s="6"/>
      <c r="R145" s="6"/>
      <c r="S145" s="6"/>
      <c r="T145" s="62"/>
      <c r="U145" s="6"/>
      <c r="V145" s="6"/>
      <c r="W145" s="6"/>
      <c r="X145" s="6"/>
      <c r="Y145" s="6"/>
      <c r="Z145" s="6"/>
      <c r="AA145" s="6"/>
    </row>
    <row r="146" spans="2:27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53"/>
      <c r="O146" s="53"/>
      <c r="P146" s="6"/>
      <c r="Q146" s="6"/>
      <c r="R146" s="6"/>
      <c r="S146" s="6"/>
      <c r="T146" s="62"/>
      <c r="U146" s="6"/>
      <c r="V146" s="6"/>
      <c r="W146" s="6"/>
      <c r="X146" s="6"/>
      <c r="Y146" s="6"/>
      <c r="Z146" s="6"/>
      <c r="AA146" s="6"/>
    </row>
    <row r="147" spans="2:27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53"/>
      <c r="O147" s="53"/>
      <c r="P147" s="6"/>
      <c r="Q147" s="6"/>
      <c r="R147" s="6"/>
      <c r="S147" s="6"/>
      <c r="T147" s="62"/>
      <c r="U147" s="6"/>
      <c r="V147" s="6"/>
      <c r="W147" s="6"/>
      <c r="X147" s="6"/>
      <c r="Y147" s="6"/>
      <c r="Z147" s="6"/>
      <c r="AA147" s="6"/>
    </row>
    <row r="148" spans="2:27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53"/>
      <c r="O148" s="53"/>
      <c r="P148" s="6"/>
      <c r="Q148" s="6"/>
      <c r="R148" s="6"/>
      <c r="S148" s="6"/>
      <c r="T148" s="62"/>
      <c r="U148" s="6"/>
      <c r="V148" s="6"/>
      <c r="W148" s="6"/>
      <c r="X148" s="6"/>
      <c r="Y148" s="6"/>
      <c r="Z148" s="6"/>
      <c r="AA148" s="6"/>
    </row>
    <row r="149" spans="2:27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53"/>
      <c r="O149" s="53"/>
      <c r="P149" s="6"/>
      <c r="Q149" s="6"/>
      <c r="R149" s="6"/>
      <c r="S149" s="6"/>
      <c r="T149" s="62"/>
      <c r="U149" s="6"/>
      <c r="V149" s="6"/>
      <c r="W149" s="6"/>
      <c r="X149" s="6"/>
      <c r="Y149" s="6"/>
      <c r="Z149" s="6"/>
      <c r="AA149" s="6"/>
    </row>
    <row r="150" spans="2:27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53"/>
      <c r="O150" s="53"/>
      <c r="P150" s="6"/>
      <c r="Q150" s="6"/>
      <c r="R150" s="6"/>
      <c r="S150" s="6"/>
      <c r="T150" s="62"/>
      <c r="U150" s="6"/>
      <c r="V150" s="6"/>
      <c r="W150" s="6"/>
      <c r="X150" s="6"/>
      <c r="Y150" s="6"/>
      <c r="Z150" s="6"/>
      <c r="AA150" s="6"/>
    </row>
    <row r="151" spans="2:27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53"/>
      <c r="O151" s="53"/>
      <c r="P151" s="6"/>
      <c r="Q151" s="6"/>
      <c r="R151" s="6"/>
      <c r="S151" s="6"/>
      <c r="T151" s="62"/>
      <c r="U151" s="6"/>
      <c r="V151" s="6"/>
      <c r="W151" s="6"/>
      <c r="X151" s="6"/>
      <c r="Y151" s="6"/>
      <c r="Z151" s="6"/>
      <c r="AA151" s="6"/>
    </row>
    <row r="152" spans="2:27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53"/>
      <c r="O152" s="53"/>
      <c r="P152" s="6"/>
      <c r="Q152" s="6"/>
      <c r="R152" s="6"/>
      <c r="S152" s="6"/>
      <c r="T152" s="62"/>
      <c r="U152" s="6"/>
      <c r="V152" s="6"/>
      <c r="W152" s="6"/>
      <c r="X152" s="6"/>
      <c r="Y152" s="6"/>
      <c r="Z152" s="6"/>
      <c r="AA152" s="6"/>
    </row>
    <row r="153" spans="2:27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53"/>
      <c r="O153" s="53"/>
      <c r="P153" s="6"/>
      <c r="Q153" s="6"/>
      <c r="R153" s="6"/>
      <c r="S153" s="6"/>
      <c r="T153" s="62"/>
      <c r="U153" s="6"/>
      <c r="V153" s="6"/>
      <c r="W153" s="6"/>
      <c r="X153" s="6"/>
      <c r="Y153" s="6"/>
      <c r="Z153" s="6"/>
      <c r="AA153" s="6"/>
    </row>
    <row r="154" spans="2:27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53"/>
      <c r="O154" s="53"/>
      <c r="P154" s="6"/>
      <c r="Q154" s="6"/>
      <c r="R154" s="6"/>
      <c r="S154" s="6"/>
      <c r="T154" s="62"/>
      <c r="U154" s="6"/>
      <c r="V154" s="6"/>
      <c r="W154" s="6"/>
      <c r="X154" s="6"/>
      <c r="Y154" s="6"/>
      <c r="Z154" s="6"/>
      <c r="AA154" s="6"/>
    </row>
    <row r="155" spans="2:27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53"/>
      <c r="O155" s="53"/>
      <c r="P155" s="6"/>
      <c r="Q155" s="6"/>
      <c r="R155" s="6"/>
      <c r="S155" s="6"/>
      <c r="T155" s="62"/>
      <c r="U155" s="6"/>
      <c r="V155" s="6"/>
      <c r="W155" s="6"/>
      <c r="X155" s="6"/>
      <c r="Y155" s="6"/>
      <c r="Z155" s="6"/>
      <c r="AA155" s="6"/>
    </row>
    <row r="156" spans="2:27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53"/>
      <c r="O156" s="53"/>
      <c r="P156" s="6"/>
      <c r="Q156" s="6"/>
      <c r="R156" s="6"/>
      <c r="S156" s="6"/>
      <c r="T156" s="62"/>
      <c r="U156" s="6"/>
      <c r="V156" s="6"/>
      <c r="W156" s="6"/>
      <c r="X156" s="6"/>
      <c r="Y156" s="6"/>
      <c r="Z156" s="6"/>
      <c r="AA156" s="6"/>
    </row>
    <row r="157" spans="2:27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53"/>
      <c r="O157" s="53"/>
      <c r="P157" s="6"/>
      <c r="Q157" s="6"/>
      <c r="R157" s="6"/>
      <c r="S157" s="6"/>
      <c r="T157" s="62"/>
      <c r="U157" s="6"/>
      <c r="V157" s="6"/>
      <c r="W157" s="6"/>
      <c r="X157" s="6"/>
      <c r="Y157" s="6"/>
      <c r="Z157" s="6"/>
      <c r="AA157" s="6"/>
    </row>
    <row r="158" spans="2:27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53"/>
      <c r="O158" s="53"/>
      <c r="P158" s="6"/>
      <c r="Q158" s="6"/>
      <c r="R158" s="6"/>
      <c r="S158" s="6"/>
      <c r="T158" s="62"/>
      <c r="U158" s="6"/>
      <c r="V158" s="6"/>
      <c r="W158" s="6"/>
      <c r="X158" s="6"/>
      <c r="Y158" s="6"/>
      <c r="Z158" s="6"/>
      <c r="AA158" s="6"/>
    </row>
    <row r="159" spans="2:27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53"/>
      <c r="O159" s="53"/>
      <c r="P159" s="6"/>
      <c r="Q159" s="6"/>
      <c r="R159" s="6"/>
      <c r="S159" s="6"/>
      <c r="T159" s="62"/>
      <c r="U159" s="6"/>
      <c r="V159" s="6"/>
      <c r="W159" s="6"/>
      <c r="X159" s="6"/>
      <c r="Y159" s="6"/>
      <c r="Z159" s="6"/>
      <c r="AA159" s="6"/>
    </row>
    <row r="160" spans="2:27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53"/>
      <c r="O160" s="53"/>
      <c r="P160" s="6"/>
      <c r="Q160" s="6"/>
      <c r="R160" s="6"/>
      <c r="S160" s="6"/>
      <c r="T160" s="62"/>
      <c r="U160" s="6"/>
      <c r="V160" s="6"/>
      <c r="W160" s="6"/>
      <c r="X160" s="6"/>
      <c r="Y160" s="6"/>
      <c r="Z160" s="6"/>
      <c r="AA160" s="6"/>
    </row>
    <row r="161" spans="2:27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53"/>
      <c r="O161" s="53"/>
      <c r="P161" s="6"/>
      <c r="Q161" s="6"/>
      <c r="R161" s="6"/>
      <c r="S161" s="6"/>
      <c r="T161" s="62"/>
      <c r="U161" s="6"/>
      <c r="V161" s="6"/>
      <c r="W161" s="6"/>
      <c r="X161" s="6"/>
      <c r="Y161" s="6"/>
      <c r="Z161" s="6"/>
      <c r="AA161" s="6"/>
    </row>
    <row r="162" spans="2:27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53"/>
      <c r="O162" s="53"/>
      <c r="P162" s="6"/>
      <c r="Q162" s="6"/>
      <c r="R162" s="6"/>
      <c r="S162" s="6"/>
      <c r="T162" s="62"/>
      <c r="U162" s="6"/>
      <c r="V162" s="6"/>
      <c r="W162" s="6"/>
      <c r="X162" s="6"/>
      <c r="Y162" s="6"/>
      <c r="Z162" s="6"/>
      <c r="AA162" s="6"/>
    </row>
    <row r="163" spans="2:27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53"/>
      <c r="O163" s="53"/>
      <c r="P163" s="6"/>
      <c r="Q163" s="6"/>
      <c r="R163" s="6"/>
      <c r="S163" s="6"/>
      <c r="T163" s="62"/>
      <c r="U163" s="6"/>
      <c r="V163" s="6"/>
      <c r="W163" s="6"/>
      <c r="X163" s="6"/>
      <c r="Y163" s="6"/>
      <c r="Z163" s="6"/>
      <c r="AA163" s="6"/>
    </row>
    <row r="164" spans="2:27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53"/>
      <c r="O164" s="53"/>
      <c r="P164" s="6"/>
      <c r="Q164" s="6"/>
      <c r="R164" s="6"/>
      <c r="S164" s="6"/>
      <c r="T164" s="62"/>
      <c r="U164" s="6"/>
      <c r="V164" s="6"/>
      <c r="W164" s="6"/>
      <c r="X164" s="6"/>
      <c r="Y164" s="6"/>
      <c r="Z164" s="6"/>
      <c r="AA164" s="6"/>
    </row>
    <row r="165" spans="2:27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53"/>
      <c r="O165" s="53"/>
      <c r="P165" s="6"/>
      <c r="Q165" s="6"/>
      <c r="R165" s="6"/>
      <c r="S165" s="6"/>
      <c r="T165" s="62"/>
      <c r="U165" s="6"/>
      <c r="V165" s="6"/>
      <c r="W165" s="6"/>
      <c r="X165" s="6"/>
      <c r="Y165" s="6"/>
      <c r="Z165" s="6"/>
      <c r="AA165" s="6"/>
    </row>
    <row r="166" spans="2:27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53"/>
      <c r="O166" s="53"/>
      <c r="P166" s="6"/>
      <c r="Q166" s="6"/>
      <c r="R166" s="6"/>
      <c r="S166" s="6"/>
      <c r="T166" s="62"/>
      <c r="U166" s="6"/>
      <c r="V166" s="6"/>
      <c r="W166" s="6"/>
      <c r="X166" s="6"/>
      <c r="Y166" s="6"/>
      <c r="Z166" s="6"/>
      <c r="AA166" s="6"/>
    </row>
    <row r="167" spans="2:27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53"/>
      <c r="O167" s="53"/>
      <c r="P167" s="6"/>
      <c r="Q167" s="6"/>
      <c r="R167" s="6"/>
      <c r="S167" s="6"/>
      <c r="T167" s="62"/>
      <c r="U167" s="6"/>
      <c r="V167" s="6"/>
      <c r="W167" s="6"/>
      <c r="X167" s="6"/>
      <c r="Y167" s="6"/>
      <c r="Z167" s="6"/>
      <c r="AA167" s="6"/>
    </row>
    <row r="168" spans="2:27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53"/>
      <c r="O168" s="53"/>
      <c r="P168" s="6"/>
      <c r="Q168" s="6"/>
      <c r="R168" s="6"/>
      <c r="S168" s="6"/>
      <c r="T168" s="62"/>
      <c r="U168" s="6"/>
      <c r="V168" s="6"/>
      <c r="W168" s="6"/>
      <c r="X168" s="6"/>
      <c r="Y168" s="6"/>
      <c r="Z168" s="6"/>
      <c r="AA168" s="6"/>
    </row>
    <row r="169" spans="2:27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53"/>
      <c r="O169" s="53"/>
      <c r="P169" s="6"/>
      <c r="Q169" s="6"/>
      <c r="R169" s="6"/>
      <c r="S169" s="6"/>
      <c r="T169" s="62"/>
      <c r="U169" s="6"/>
      <c r="V169" s="6"/>
      <c r="W169" s="6"/>
      <c r="X169" s="6"/>
      <c r="Y169" s="6"/>
      <c r="Z169" s="6"/>
      <c r="AA169" s="6"/>
    </row>
    <row r="170" spans="2:27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53"/>
      <c r="O170" s="53"/>
      <c r="P170" s="6"/>
      <c r="Q170" s="6"/>
      <c r="R170" s="6"/>
      <c r="S170" s="6"/>
      <c r="T170" s="62"/>
      <c r="U170" s="6"/>
      <c r="V170" s="6"/>
      <c r="W170" s="6"/>
      <c r="X170" s="6"/>
      <c r="Y170" s="6"/>
      <c r="Z170" s="6"/>
      <c r="AA170" s="6"/>
    </row>
    <row r="171" spans="2:27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53"/>
      <c r="O171" s="53"/>
      <c r="P171" s="6"/>
      <c r="Q171" s="6"/>
      <c r="R171" s="6"/>
      <c r="S171" s="6"/>
      <c r="T171" s="62"/>
      <c r="U171" s="6"/>
      <c r="V171" s="6"/>
      <c r="W171" s="6"/>
      <c r="X171" s="6"/>
      <c r="Y171" s="6"/>
      <c r="Z171" s="6"/>
      <c r="AA171" s="6"/>
    </row>
    <row r="172" spans="2:27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53"/>
      <c r="O172" s="53"/>
      <c r="P172" s="6"/>
      <c r="Q172" s="6"/>
      <c r="R172" s="6"/>
      <c r="S172" s="6"/>
      <c r="T172" s="62"/>
      <c r="U172" s="6"/>
      <c r="V172" s="6"/>
      <c r="W172" s="6"/>
      <c r="X172" s="6"/>
      <c r="Y172" s="6"/>
      <c r="Z172" s="6"/>
      <c r="AA172" s="6"/>
    </row>
    <row r="173" spans="2:27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53"/>
      <c r="O173" s="53"/>
      <c r="P173" s="6"/>
      <c r="Q173" s="6"/>
      <c r="R173" s="6"/>
      <c r="S173" s="6"/>
      <c r="T173" s="62"/>
      <c r="U173" s="6"/>
      <c r="V173" s="6"/>
      <c r="W173" s="6"/>
      <c r="X173" s="6"/>
      <c r="Y173" s="6"/>
      <c r="Z173" s="6"/>
      <c r="AA173" s="6"/>
    </row>
    <row r="174" spans="2:27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53"/>
      <c r="O174" s="53"/>
      <c r="P174" s="6"/>
      <c r="Q174" s="6"/>
      <c r="R174" s="6"/>
      <c r="S174" s="6"/>
      <c r="T174" s="62"/>
      <c r="U174" s="6"/>
      <c r="V174" s="6"/>
      <c r="W174" s="6"/>
      <c r="X174" s="6"/>
      <c r="Y174" s="6"/>
      <c r="Z174" s="6"/>
      <c r="AA174" s="6"/>
    </row>
    <row r="175" spans="2:27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53"/>
      <c r="O175" s="53"/>
      <c r="P175" s="6"/>
      <c r="Q175" s="6"/>
      <c r="R175" s="6"/>
      <c r="S175" s="6"/>
      <c r="T175" s="62"/>
      <c r="U175" s="6"/>
      <c r="V175" s="6"/>
      <c r="W175" s="6"/>
      <c r="X175" s="6"/>
      <c r="Y175" s="6"/>
      <c r="Z175" s="6"/>
      <c r="AA175" s="6"/>
    </row>
    <row r="176" spans="2:27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53"/>
      <c r="O176" s="53"/>
      <c r="P176" s="6"/>
      <c r="Q176" s="6"/>
      <c r="R176" s="6"/>
      <c r="S176" s="6"/>
      <c r="T176" s="62"/>
      <c r="U176" s="6"/>
      <c r="V176" s="6"/>
      <c r="W176" s="6"/>
      <c r="X176" s="6"/>
      <c r="Y176" s="6"/>
      <c r="Z176" s="6"/>
      <c r="AA176" s="6"/>
    </row>
    <row r="177" spans="2:27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3"/>
      <c r="O177" s="53"/>
      <c r="P177" s="6"/>
      <c r="Q177" s="6"/>
      <c r="R177" s="6"/>
      <c r="S177" s="6"/>
      <c r="T177" s="62"/>
      <c r="U177" s="6"/>
      <c r="V177" s="6"/>
      <c r="W177" s="6"/>
      <c r="X177" s="6"/>
      <c r="Y177" s="6"/>
      <c r="Z177" s="6"/>
      <c r="AA177" s="6"/>
    </row>
    <row r="178" spans="2:27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53"/>
      <c r="O178" s="53"/>
      <c r="P178" s="6"/>
      <c r="Q178" s="6"/>
      <c r="R178" s="6"/>
      <c r="S178" s="6"/>
      <c r="T178" s="62"/>
      <c r="U178" s="6"/>
      <c r="V178" s="6"/>
      <c r="W178" s="6"/>
      <c r="X178" s="6"/>
      <c r="Y178" s="6"/>
      <c r="Z178" s="6"/>
      <c r="AA178" s="6"/>
    </row>
    <row r="179" spans="2:27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53"/>
      <c r="O179" s="53"/>
      <c r="P179" s="6"/>
      <c r="Q179" s="6"/>
      <c r="R179" s="6"/>
      <c r="S179" s="6"/>
      <c r="T179" s="62"/>
      <c r="U179" s="6"/>
      <c r="V179" s="6"/>
      <c r="W179" s="6"/>
      <c r="X179" s="6"/>
      <c r="Y179" s="6"/>
      <c r="Z179" s="6"/>
      <c r="AA179" s="6"/>
    </row>
    <row r="180" spans="2:27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53"/>
      <c r="O180" s="53"/>
      <c r="P180" s="6"/>
      <c r="Q180" s="6"/>
      <c r="R180" s="6"/>
      <c r="S180" s="6"/>
      <c r="T180" s="62"/>
      <c r="U180" s="6"/>
      <c r="V180" s="6"/>
      <c r="W180" s="6"/>
      <c r="X180" s="6"/>
      <c r="Y180" s="6"/>
      <c r="Z180" s="6"/>
      <c r="AA180" s="6"/>
    </row>
    <row r="181" spans="2:27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53"/>
      <c r="O181" s="53"/>
      <c r="P181" s="6"/>
      <c r="Q181" s="6"/>
      <c r="R181" s="6"/>
      <c r="S181" s="6"/>
      <c r="T181" s="62"/>
      <c r="U181" s="6"/>
      <c r="V181" s="6"/>
      <c r="W181" s="6"/>
      <c r="X181" s="6"/>
      <c r="Y181" s="6"/>
      <c r="Z181" s="6"/>
      <c r="AA181" s="6"/>
    </row>
    <row r="182" spans="2:27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53"/>
      <c r="O182" s="53"/>
      <c r="P182" s="6"/>
      <c r="Q182" s="6"/>
      <c r="R182" s="6"/>
      <c r="S182" s="6"/>
      <c r="T182" s="62"/>
      <c r="U182" s="6"/>
      <c r="V182" s="6"/>
      <c r="W182" s="6"/>
      <c r="X182" s="6"/>
      <c r="Y182" s="6"/>
      <c r="Z182" s="6"/>
      <c r="AA182" s="6"/>
    </row>
    <row r="183" spans="2:27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53"/>
      <c r="O183" s="53"/>
      <c r="P183" s="6"/>
      <c r="Q183" s="6"/>
      <c r="R183" s="6"/>
      <c r="S183" s="6"/>
      <c r="T183" s="62"/>
      <c r="U183" s="6"/>
      <c r="V183" s="6"/>
      <c r="W183" s="6"/>
      <c r="X183" s="6"/>
      <c r="Y183" s="6"/>
      <c r="Z183" s="6"/>
      <c r="AA183" s="6"/>
    </row>
    <row r="184" spans="2:27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53"/>
      <c r="O184" s="53"/>
      <c r="P184" s="6"/>
      <c r="Q184" s="6"/>
      <c r="R184" s="6"/>
      <c r="S184" s="6"/>
      <c r="T184" s="62"/>
      <c r="U184" s="6"/>
      <c r="V184" s="6"/>
      <c r="W184" s="6"/>
      <c r="X184" s="6"/>
      <c r="Y184" s="6"/>
      <c r="Z184" s="6"/>
      <c r="AA184" s="6"/>
    </row>
    <row r="185" spans="2:27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53"/>
      <c r="O185" s="53"/>
      <c r="P185" s="6"/>
      <c r="Q185" s="6"/>
      <c r="R185" s="6"/>
      <c r="S185" s="6"/>
      <c r="T185" s="62"/>
      <c r="U185" s="6"/>
      <c r="V185" s="6"/>
      <c r="W185" s="6"/>
      <c r="X185" s="6"/>
      <c r="Y185" s="6"/>
      <c r="Z185" s="6"/>
      <c r="AA185" s="6"/>
    </row>
    <row r="186" spans="2:27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53"/>
      <c r="O186" s="53"/>
      <c r="P186" s="6"/>
      <c r="Q186" s="6"/>
      <c r="R186" s="6"/>
      <c r="S186" s="6"/>
      <c r="T186" s="62"/>
      <c r="U186" s="6"/>
      <c r="V186" s="6"/>
      <c r="W186" s="6"/>
      <c r="X186" s="6"/>
      <c r="Y186" s="6"/>
      <c r="Z186" s="6"/>
      <c r="AA186" s="6"/>
    </row>
    <row r="187" spans="2:27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53"/>
      <c r="O187" s="53"/>
      <c r="P187" s="6"/>
      <c r="Q187" s="6"/>
      <c r="R187" s="6"/>
      <c r="S187" s="6"/>
      <c r="T187" s="62"/>
      <c r="U187" s="6"/>
      <c r="V187" s="6"/>
      <c r="W187" s="6"/>
      <c r="X187" s="6"/>
      <c r="Y187" s="6"/>
      <c r="Z187" s="6"/>
      <c r="AA187" s="6"/>
    </row>
    <row r="188" spans="2:27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53"/>
      <c r="O188" s="53"/>
      <c r="P188" s="6"/>
      <c r="Q188" s="6"/>
      <c r="R188" s="6"/>
      <c r="S188" s="6"/>
      <c r="T188" s="62"/>
      <c r="U188" s="6"/>
      <c r="V188" s="6"/>
      <c r="W188" s="6"/>
      <c r="X188" s="6"/>
      <c r="Y188" s="6"/>
      <c r="Z188" s="6"/>
      <c r="AA188" s="6"/>
    </row>
    <row r="189" spans="2:27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53"/>
      <c r="O189" s="53"/>
      <c r="P189" s="6"/>
      <c r="Q189" s="6"/>
      <c r="R189" s="6"/>
      <c r="S189" s="6"/>
      <c r="T189" s="62"/>
      <c r="U189" s="6"/>
      <c r="V189" s="6"/>
      <c r="W189" s="6"/>
      <c r="X189" s="6"/>
      <c r="Y189" s="6"/>
      <c r="Z189" s="6"/>
      <c r="AA189" s="6"/>
    </row>
    <row r="190" spans="2:27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53"/>
      <c r="O190" s="53"/>
      <c r="P190" s="6"/>
      <c r="Q190" s="6"/>
      <c r="R190" s="6"/>
      <c r="S190" s="6"/>
      <c r="T190" s="62"/>
      <c r="U190" s="6"/>
      <c r="V190" s="6"/>
      <c r="W190" s="6"/>
      <c r="X190" s="6"/>
      <c r="Y190" s="6"/>
      <c r="Z190" s="6"/>
      <c r="AA190" s="6"/>
    </row>
    <row r="191" spans="2:27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53"/>
      <c r="O191" s="53"/>
      <c r="P191" s="6"/>
      <c r="Q191" s="6"/>
      <c r="R191" s="6"/>
      <c r="S191" s="6"/>
      <c r="T191" s="62"/>
      <c r="U191" s="6"/>
      <c r="V191" s="6"/>
      <c r="W191" s="6"/>
      <c r="X191" s="6"/>
      <c r="Y191" s="6"/>
      <c r="Z191" s="6"/>
      <c r="AA191" s="6"/>
    </row>
    <row r="192" spans="2:27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53"/>
      <c r="O192" s="53"/>
      <c r="P192" s="6"/>
      <c r="Q192" s="6"/>
      <c r="R192" s="6"/>
      <c r="S192" s="6"/>
      <c r="T192" s="62"/>
      <c r="U192" s="6"/>
      <c r="V192" s="6"/>
      <c r="W192" s="6"/>
      <c r="X192" s="6"/>
      <c r="Y192" s="6"/>
      <c r="Z192" s="6"/>
      <c r="AA192" s="6"/>
    </row>
    <row r="193" spans="2:27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53"/>
      <c r="O193" s="53"/>
      <c r="P193" s="6"/>
      <c r="Q193" s="6"/>
      <c r="R193" s="6"/>
      <c r="S193" s="6"/>
      <c r="T193" s="62"/>
      <c r="U193" s="6"/>
      <c r="V193" s="6"/>
      <c r="W193" s="6"/>
      <c r="X193" s="6"/>
      <c r="Y193" s="6"/>
      <c r="Z193" s="6"/>
      <c r="AA193" s="6"/>
    </row>
    <row r="194" spans="2:27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53"/>
      <c r="O194" s="53"/>
      <c r="P194" s="6"/>
      <c r="Q194" s="6"/>
      <c r="R194" s="6"/>
      <c r="S194" s="6"/>
      <c r="T194" s="62"/>
      <c r="U194" s="6"/>
      <c r="V194" s="6"/>
      <c r="W194" s="6"/>
      <c r="X194" s="6"/>
      <c r="Y194" s="6"/>
      <c r="Z194" s="6"/>
      <c r="AA194" s="6"/>
    </row>
    <row r="195" spans="2:27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53"/>
      <c r="O195" s="53"/>
      <c r="P195" s="6"/>
      <c r="Q195" s="6"/>
      <c r="R195" s="6"/>
      <c r="S195" s="6"/>
      <c r="T195" s="62"/>
      <c r="U195" s="6"/>
      <c r="V195" s="6"/>
      <c r="W195" s="6"/>
      <c r="X195" s="6"/>
      <c r="Y195" s="6"/>
      <c r="Z195" s="6"/>
      <c r="AA195" s="6"/>
    </row>
    <row r="196" spans="2:27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53"/>
      <c r="O196" s="53"/>
      <c r="P196" s="6"/>
      <c r="Q196" s="6"/>
      <c r="R196" s="6"/>
      <c r="S196" s="6"/>
      <c r="T196" s="62"/>
      <c r="U196" s="6"/>
      <c r="V196" s="6"/>
      <c r="W196" s="6"/>
      <c r="X196" s="6"/>
      <c r="Y196" s="6"/>
      <c r="Z196" s="6"/>
      <c r="AA196" s="6"/>
    </row>
    <row r="197" spans="2:27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53"/>
      <c r="O197" s="53"/>
      <c r="P197" s="6"/>
      <c r="Q197" s="6"/>
      <c r="R197" s="6"/>
      <c r="S197" s="6"/>
      <c r="T197" s="62"/>
      <c r="U197" s="6"/>
      <c r="V197" s="6"/>
      <c r="W197" s="6"/>
      <c r="X197" s="6"/>
      <c r="Y197" s="6"/>
      <c r="Z197" s="6"/>
      <c r="AA197" s="6"/>
    </row>
    <row r="198" spans="2:27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53"/>
      <c r="O198" s="53"/>
      <c r="P198" s="6"/>
      <c r="Q198" s="6"/>
      <c r="R198" s="6"/>
      <c r="S198" s="6"/>
      <c r="T198" s="62"/>
      <c r="U198" s="6"/>
      <c r="V198" s="6"/>
      <c r="W198" s="6"/>
      <c r="X198" s="6"/>
      <c r="Y198" s="6"/>
      <c r="Z198" s="6"/>
      <c r="AA198" s="6"/>
    </row>
    <row r="199" spans="2:27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53"/>
      <c r="O199" s="53"/>
      <c r="P199" s="6"/>
      <c r="Q199" s="6"/>
      <c r="R199" s="6"/>
      <c r="S199" s="6"/>
      <c r="T199" s="62"/>
      <c r="U199" s="6"/>
      <c r="V199" s="6"/>
      <c r="W199" s="6"/>
      <c r="X199" s="6"/>
      <c r="Y199" s="6"/>
      <c r="Z199" s="6"/>
      <c r="AA199" s="6"/>
    </row>
    <row r="200" spans="2:27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53"/>
      <c r="O200" s="53"/>
      <c r="P200" s="6"/>
      <c r="Q200" s="6"/>
      <c r="R200" s="6"/>
      <c r="S200" s="6"/>
      <c r="T200" s="62"/>
      <c r="U200" s="6"/>
      <c r="V200" s="6"/>
      <c r="W200" s="6"/>
      <c r="X200" s="6"/>
      <c r="Y200" s="6"/>
      <c r="Z200" s="6"/>
      <c r="AA200" s="6"/>
    </row>
    <row r="201" spans="2:27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53"/>
      <c r="O201" s="53"/>
      <c r="P201" s="6"/>
      <c r="Q201" s="6"/>
      <c r="R201" s="6"/>
      <c r="S201" s="6"/>
      <c r="T201" s="62"/>
      <c r="U201" s="6"/>
      <c r="V201" s="6"/>
      <c r="W201" s="6"/>
      <c r="X201" s="6"/>
      <c r="Y201" s="6"/>
      <c r="Z201" s="6"/>
      <c r="AA201" s="6"/>
    </row>
    <row r="202" spans="2:27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53"/>
      <c r="O202" s="53"/>
      <c r="P202" s="6"/>
      <c r="Q202" s="6"/>
      <c r="R202" s="6"/>
      <c r="S202" s="6"/>
      <c r="T202" s="62"/>
      <c r="U202" s="6"/>
      <c r="V202" s="6"/>
      <c r="W202" s="6"/>
      <c r="X202" s="6"/>
      <c r="Y202" s="6"/>
      <c r="Z202" s="6"/>
      <c r="AA202" s="6"/>
    </row>
    <row r="203" spans="2:27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53"/>
      <c r="O203" s="53"/>
      <c r="P203" s="6"/>
      <c r="Q203" s="6"/>
      <c r="R203" s="6"/>
      <c r="S203" s="6"/>
      <c r="T203" s="62"/>
      <c r="U203" s="6"/>
      <c r="V203" s="6"/>
      <c r="W203" s="6"/>
      <c r="X203" s="6"/>
      <c r="Y203" s="6"/>
      <c r="Z203" s="6"/>
      <c r="AA203" s="6"/>
    </row>
    <row r="204" spans="2:27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53"/>
      <c r="O204" s="53"/>
      <c r="P204" s="6"/>
      <c r="Q204" s="6"/>
      <c r="R204" s="6"/>
      <c r="S204" s="6"/>
      <c r="T204" s="62"/>
      <c r="U204" s="6"/>
      <c r="V204" s="6"/>
      <c r="W204" s="6"/>
      <c r="X204" s="6"/>
      <c r="Y204" s="6"/>
      <c r="Z204" s="6"/>
      <c r="AA204" s="6"/>
    </row>
    <row r="205" spans="2:27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53"/>
      <c r="O205" s="53"/>
      <c r="P205" s="6"/>
      <c r="Q205" s="6"/>
      <c r="R205" s="6"/>
      <c r="S205" s="6"/>
      <c r="T205" s="62"/>
      <c r="U205" s="6"/>
      <c r="V205" s="6"/>
      <c r="W205" s="6"/>
      <c r="X205" s="6"/>
      <c r="Y205" s="6"/>
      <c r="Z205" s="6"/>
      <c r="AA205" s="6"/>
    </row>
    <row r="206" spans="2:27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53"/>
      <c r="O206" s="53"/>
      <c r="P206" s="6"/>
      <c r="Q206" s="6"/>
      <c r="R206" s="6"/>
      <c r="S206" s="6"/>
      <c r="T206" s="62"/>
      <c r="U206" s="6"/>
      <c r="V206" s="6"/>
      <c r="W206" s="6"/>
      <c r="X206" s="6"/>
      <c r="Y206" s="6"/>
      <c r="Z206" s="6"/>
      <c r="AA206" s="6"/>
    </row>
    <row r="207" spans="2:27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53"/>
      <c r="O207" s="53"/>
      <c r="P207" s="6"/>
      <c r="Q207" s="6"/>
      <c r="R207" s="6"/>
      <c r="S207" s="6"/>
      <c r="T207" s="62"/>
      <c r="U207" s="6"/>
      <c r="V207" s="6"/>
      <c r="W207" s="6"/>
      <c r="X207" s="6"/>
      <c r="Y207" s="6"/>
      <c r="Z207" s="6"/>
      <c r="AA207" s="6"/>
    </row>
    <row r="208" spans="2:27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53"/>
      <c r="O208" s="53"/>
      <c r="P208" s="6"/>
      <c r="Q208" s="6"/>
      <c r="R208" s="6"/>
      <c r="S208" s="6"/>
      <c r="T208" s="62"/>
      <c r="U208" s="6"/>
      <c r="V208" s="6"/>
      <c r="W208" s="6"/>
      <c r="X208" s="6"/>
      <c r="Y208" s="6"/>
      <c r="Z208" s="6"/>
      <c r="AA208" s="6"/>
    </row>
    <row r="209" spans="2:27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53"/>
      <c r="O209" s="53"/>
      <c r="P209" s="6"/>
      <c r="Q209" s="6"/>
      <c r="R209" s="6"/>
      <c r="S209" s="6"/>
      <c r="T209" s="62"/>
      <c r="U209" s="6"/>
      <c r="V209" s="6"/>
      <c r="W209" s="6"/>
      <c r="X209" s="6"/>
      <c r="Y209" s="6"/>
      <c r="Z209" s="6"/>
      <c r="AA209" s="6"/>
    </row>
    <row r="210" spans="2:27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53"/>
      <c r="O210" s="53"/>
      <c r="P210" s="6"/>
      <c r="Q210" s="6"/>
      <c r="R210" s="6"/>
      <c r="S210" s="6"/>
      <c r="T210" s="62"/>
      <c r="U210" s="6"/>
      <c r="V210" s="6"/>
      <c r="W210" s="6"/>
      <c r="X210" s="6"/>
      <c r="Y210" s="6"/>
      <c r="Z210" s="6"/>
      <c r="AA210" s="6"/>
    </row>
    <row r="211" spans="2:27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53"/>
      <c r="O211" s="53"/>
      <c r="P211" s="6"/>
      <c r="Q211" s="6"/>
      <c r="R211" s="6"/>
      <c r="S211" s="6"/>
      <c r="T211" s="62"/>
      <c r="U211" s="6"/>
      <c r="V211" s="6"/>
      <c r="W211" s="6"/>
      <c r="X211" s="6"/>
      <c r="Y211" s="6"/>
      <c r="Z211" s="6"/>
      <c r="AA211" s="6"/>
    </row>
    <row r="212" spans="2:27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53"/>
      <c r="O212" s="53"/>
      <c r="P212" s="6"/>
      <c r="Q212" s="6"/>
      <c r="R212" s="6"/>
      <c r="S212" s="6"/>
      <c r="T212" s="62"/>
      <c r="U212" s="6"/>
      <c r="V212" s="6"/>
      <c r="W212" s="6"/>
      <c r="X212" s="6"/>
      <c r="Y212" s="6"/>
      <c r="Z212" s="6"/>
      <c r="AA212" s="6"/>
    </row>
    <row r="213" spans="2:27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53"/>
      <c r="O213" s="53"/>
      <c r="P213" s="6"/>
      <c r="Q213" s="6"/>
      <c r="R213" s="6"/>
      <c r="S213" s="6"/>
      <c r="T213" s="62"/>
      <c r="U213" s="6"/>
      <c r="V213" s="6"/>
      <c r="W213" s="6"/>
      <c r="X213" s="6"/>
      <c r="Y213" s="6"/>
      <c r="Z213" s="6"/>
      <c r="AA213" s="6"/>
    </row>
    <row r="214" spans="2:27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53"/>
      <c r="O214" s="53"/>
      <c r="P214" s="6"/>
      <c r="Q214" s="6"/>
      <c r="R214" s="6"/>
      <c r="S214" s="6"/>
      <c r="T214" s="62"/>
      <c r="U214" s="6"/>
      <c r="V214" s="6"/>
      <c r="W214" s="6"/>
      <c r="X214" s="6"/>
      <c r="Y214" s="6"/>
      <c r="Z214" s="6"/>
      <c r="AA214" s="6"/>
    </row>
    <row r="215" spans="2:27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53"/>
      <c r="O215" s="53"/>
      <c r="P215" s="6"/>
      <c r="Q215" s="6"/>
      <c r="R215" s="6"/>
      <c r="S215" s="6"/>
      <c r="T215" s="62"/>
      <c r="U215" s="6"/>
      <c r="V215" s="6"/>
      <c r="W215" s="6"/>
      <c r="X215" s="6"/>
      <c r="Y215" s="6"/>
      <c r="Z215" s="6"/>
      <c r="AA215" s="6"/>
    </row>
    <row r="216" spans="2:27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53"/>
      <c r="O216" s="53"/>
      <c r="P216" s="6"/>
      <c r="Q216" s="6"/>
      <c r="R216" s="6"/>
      <c r="S216" s="6"/>
      <c r="T216" s="62"/>
      <c r="U216" s="6"/>
      <c r="V216" s="6"/>
      <c r="W216" s="6"/>
      <c r="X216" s="6"/>
      <c r="Y216" s="6"/>
      <c r="Z216" s="6"/>
      <c r="AA216" s="6"/>
    </row>
    <row r="217" spans="2:27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53"/>
      <c r="O217" s="53"/>
      <c r="P217" s="6"/>
      <c r="Q217" s="6"/>
      <c r="R217" s="6"/>
      <c r="S217" s="6"/>
      <c r="T217" s="62"/>
      <c r="U217" s="6"/>
      <c r="V217" s="6"/>
      <c r="W217" s="6"/>
      <c r="X217" s="6"/>
      <c r="Y217" s="6"/>
      <c r="Z217" s="6"/>
      <c r="AA217" s="6"/>
    </row>
    <row r="218" spans="2:27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53"/>
      <c r="O218" s="53"/>
      <c r="P218" s="6"/>
      <c r="Q218" s="6"/>
      <c r="R218" s="6"/>
      <c r="S218" s="6"/>
      <c r="T218" s="62"/>
      <c r="U218" s="6"/>
      <c r="V218" s="6"/>
      <c r="W218" s="6"/>
      <c r="X218" s="6"/>
      <c r="Y218" s="6"/>
      <c r="Z218" s="6"/>
      <c r="AA218" s="6"/>
    </row>
    <row r="219" spans="2:27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53"/>
      <c r="O219" s="53"/>
      <c r="P219" s="6"/>
      <c r="Q219" s="6"/>
      <c r="R219" s="6"/>
      <c r="S219" s="6"/>
      <c r="T219" s="62"/>
      <c r="U219" s="6"/>
      <c r="V219" s="6"/>
      <c r="W219" s="6"/>
      <c r="X219" s="6"/>
      <c r="Y219" s="6"/>
      <c r="Z219" s="6"/>
      <c r="AA219" s="6"/>
    </row>
    <row r="220" spans="2:27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53"/>
      <c r="O220" s="53"/>
      <c r="P220" s="6"/>
      <c r="Q220" s="6"/>
      <c r="R220" s="6"/>
      <c r="S220" s="6"/>
      <c r="T220" s="62"/>
      <c r="U220" s="6"/>
      <c r="V220" s="6"/>
      <c r="W220" s="6"/>
      <c r="X220" s="6"/>
      <c r="Y220" s="6"/>
      <c r="Z220" s="6"/>
      <c r="AA220" s="6"/>
    </row>
    <row r="221" spans="2:27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53"/>
      <c r="O221" s="53"/>
      <c r="P221" s="6"/>
      <c r="Q221" s="6"/>
      <c r="R221" s="6"/>
      <c r="S221" s="6"/>
      <c r="T221" s="62"/>
      <c r="U221" s="6"/>
      <c r="V221" s="6"/>
      <c r="W221" s="6"/>
      <c r="X221" s="6"/>
      <c r="Y221" s="6"/>
      <c r="Z221" s="6"/>
      <c r="AA221" s="6"/>
    </row>
    <row r="222" spans="2:27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53"/>
      <c r="O222" s="53"/>
      <c r="P222" s="6"/>
      <c r="Q222" s="6"/>
      <c r="R222" s="6"/>
      <c r="S222" s="6"/>
      <c r="T222" s="62"/>
      <c r="U222" s="6"/>
      <c r="V222" s="6"/>
      <c r="W222" s="6"/>
      <c r="X222" s="6"/>
      <c r="Y222" s="6"/>
      <c r="Z222" s="6"/>
      <c r="AA222" s="6"/>
    </row>
    <row r="223" spans="2:27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53"/>
      <c r="O223" s="53"/>
      <c r="P223" s="6"/>
      <c r="Q223" s="6"/>
      <c r="R223" s="6"/>
      <c r="S223" s="6"/>
      <c r="T223" s="62"/>
      <c r="U223" s="6"/>
      <c r="V223" s="6"/>
      <c r="W223" s="6"/>
      <c r="X223" s="6"/>
      <c r="Y223" s="6"/>
      <c r="Z223" s="6"/>
      <c r="AA223" s="6"/>
    </row>
    <row r="224" spans="2:27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53"/>
      <c r="O224" s="53"/>
      <c r="P224" s="6"/>
      <c r="Q224" s="6"/>
      <c r="R224" s="6"/>
      <c r="S224" s="6"/>
      <c r="T224" s="62"/>
      <c r="U224" s="6"/>
      <c r="V224" s="6"/>
      <c r="W224" s="6"/>
      <c r="X224" s="6"/>
      <c r="Y224" s="6"/>
      <c r="Z224" s="6"/>
      <c r="AA224" s="6"/>
    </row>
    <row r="225" spans="2:27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53"/>
      <c r="O225" s="53"/>
      <c r="P225" s="6"/>
      <c r="Q225" s="6"/>
      <c r="R225" s="6"/>
      <c r="S225" s="6"/>
      <c r="T225" s="62"/>
      <c r="U225" s="6"/>
      <c r="V225" s="6"/>
      <c r="W225" s="6"/>
      <c r="X225" s="6"/>
      <c r="Y225" s="6"/>
      <c r="Z225" s="6"/>
      <c r="AA225" s="6"/>
    </row>
    <row r="226" spans="2:27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53"/>
      <c r="O226" s="53"/>
      <c r="P226" s="6"/>
      <c r="Q226" s="6"/>
      <c r="R226" s="6"/>
      <c r="S226" s="6"/>
      <c r="T226" s="62"/>
      <c r="U226" s="6"/>
      <c r="V226" s="6"/>
      <c r="W226" s="6"/>
      <c r="X226" s="6"/>
      <c r="Y226" s="6"/>
      <c r="Z226" s="6"/>
      <c r="AA226" s="6"/>
    </row>
    <row r="227" spans="2:27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53"/>
      <c r="O227" s="53"/>
      <c r="P227" s="6"/>
      <c r="Q227" s="6"/>
      <c r="R227" s="6"/>
      <c r="S227" s="6"/>
      <c r="T227" s="62"/>
      <c r="U227" s="6"/>
      <c r="V227" s="6"/>
      <c r="W227" s="6"/>
      <c r="X227" s="6"/>
      <c r="Y227" s="6"/>
      <c r="Z227" s="6"/>
      <c r="AA227" s="6"/>
    </row>
    <row r="228" spans="2:27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53"/>
      <c r="O228" s="53"/>
      <c r="P228" s="6"/>
      <c r="Q228" s="6"/>
      <c r="R228" s="6"/>
      <c r="S228" s="6"/>
      <c r="T228" s="62"/>
      <c r="U228" s="6"/>
      <c r="V228" s="6"/>
      <c r="W228" s="6"/>
      <c r="X228" s="6"/>
      <c r="Y228" s="6"/>
      <c r="Z228" s="6"/>
      <c r="AA228" s="6"/>
    </row>
    <row r="229" spans="2:27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53"/>
      <c r="O229" s="53"/>
      <c r="P229" s="6"/>
      <c r="Q229" s="6"/>
      <c r="R229" s="6"/>
      <c r="S229" s="6"/>
      <c r="T229" s="62"/>
      <c r="U229" s="6"/>
      <c r="V229" s="6"/>
      <c r="W229" s="6"/>
      <c r="X229" s="6"/>
      <c r="Y229" s="6"/>
      <c r="Z229" s="6"/>
      <c r="AA229" s="6"/>
    </row>
    <row r="230" spans="2:27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53"/>
      <c r="O230" s="53"/>
      <c r="P230" s="6"/>
      <c r="Q230" s="6"/>
      <c r="R230" s="6"/>
      <c r="S230" s="6"/>
      <c r="T230" s="62"/>
      <c r="U230" s="6"/>
      <c r="V230" s="6"/>
      <c r="W230" s="6"/>
      <c r="X230" s="6"/>
      <c r="Y230" s="6"/>
      <c r="Z230" s="6"/>
      <c r="AA230" s="6"/>
    </row>
    <row r="231" spans="2:27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53"/>
      <c r="O231" s="53"/>
      <c r="P231" s="6"/>
      <c r="Q231" s="6"/>
      <c r="R231" s="6"/>
      <c r="S231" s="6"/>
      <c r="T231" s="62"/>
      <c r="U231" s="6"/>
      <c r="V231" s="6"/>
      <c r="W231" s="6"/>
      <c r="X231" s="6"/>
      <c r="Y231" s="6"/>
      <c r="Z231" s="6"/>
      <c r="AA231" s="6"/>
    </row>
    <row r="232" spans="2:27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53"/>
      <c r="O232" s="53"/>
      <c r="P232" s="6"/>
      <c r="Q232" s="6"/>
      <c r="R232" s="6"/>
      <c r="S232" s="6"/>
      <c r="T232" s="62"/>
      <c r="U232" s="6"/>
      <c r="V232" s="6"/>
      <c r="W232" s="6"/>
      <c r="X232" s="6"/>
      <c r="Y232" s="6"/>
      <c r="Z232" s="6"/>
      <c r="AA232" s="6"/>
    </row>
    <row r="233" spans="2:27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53"/>
      <c r="O233" s="53"/>
      <c r="P233" s="6"/>
      <c r="Q233" s="6"/>
      <c r="R233" s="6"/>
      <c r="S233" s="6"/>
      <c r="T233" s="62"/>
      <c r="U233" s="6"/>
      <c r="V233" s="6"/>
      <c r="W233" s="6"/>
      <c r="X233" s="6"/>
      <c r="Y233" s="6"/>
      <c r="Z233" s="6"/>
      <c r="AA233" s="6"/>
    </row>
    <row r="234" spans="2:27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53"/>
      <c r="O234" s="53"/>
      <c r="P234" s="6"/>
      <c r="Q234" s="6"/>
      <c r="R234" s="6"/>
      <c r="S234" s="6"/>
      <c r="T234" s="62"/>
      <c r="U234" s="6"/>
      <c r="V234" s="6"/>
      <c r="W234" s="6"/>
      <c r="X234" s="6"/>
      <c r="Y234" s="6"/>
      <c r="Z234" s="6"/>
      <c r="AA234" s="6"/>
    </row>
    <row r="235" spans="2:27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53"/>
      <c r="O235" s="53"/>
      <c r="P235" s="6"/>
      <c r="Q235" s="6"/>
      <c r="R235" s="6"/>
      <c r="S235" s="6"/>
      <c r="T235" s="62"/>
      <c r="U235" s="6"/>
      <c r="V235" s="6"/>
      <c r="W235" s="6"/>
      <c r="X235" s="6"/>
      <c r="Y235" s="6"/>
      <c r="Z235" s="6"/>
      <c r="AA235" s="6"/>
    </row>
    <row r="236" spans="2:27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53"/>
      <c r="O236" s="53"/>
      <c r="P236" s="6"/>
      <c r="Q236" s="6"/>
      <c r="R236" s="6"/>
      <c r="S236" s="6"/>
      <c r="T236" s="62"/>
      <c r="U236" s="6"/>
      <c r="V236" s="6"/>
      <c r="W236" s="6"/>
      <c r="X236" s="6"/>
      <c r="Y236" s="6"/>
      <c r="Z236" s="6"/>
      <c r="AA236" s="6"/>
    </row>
    <row r="237" spans="2:27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53"/>
      <c r="O237" s="53"/>
      <c r="P237" s="6"/>
      <c r="Q237" s="6"/>
      <c r="R237" s="6"/>
      <c r="S237" s="6"/>
      <c r="T237" s="62"/>
      <c r="U237" s="6"/>
      <c r="V237" s="6"/>
      <c r="W237" s="6"/>
      <c r="X237" s="6"/>
      <c r="Y237" s="6"/>
      <c r="Z237" s="6"/>
      <c r="AA237" s="6"/>
    </row>
    <row r="238" spans="2:27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53"/>
      <c r="O238" s="53"/>
      <c r="P238" s="6"/>
      <c r="Q238" s="6"/>
      <c r="R238" s="6"/>
      <c r="S238" s="6"/>
      <c r="T238" s="62"/>
      <c r="U238" s="6"/>
      <c r="V238" s="6"/>
      <c r="W238" s="6"/>
      <c r="X238" s="6"/>
      <c r="Y238" s="6"/>
      <c r="Z238" s="6"/>
      <c r="AA238" s="6"/>
    </row>
    <row r="239" spans="2:27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53"/>
      <c r="O239" s="53"/>
      <c r="P239" s="6"/>
      <c r="Q239" s="6"/>
      <c r="R239" s="6"/>
      <c r="S239" s="6"/>
      <c r="T239" s="62"/>
      <c r="U239" s="6"/>
      <c r="V239" s="6"/>
      <c r="W239" s="6"/>
      <c r="X239" s="6"/>
      <c r="Y239" s="6"/>
      <c r="Z239" s="6"/>
      <c r="AA239" s="6"/>
    </row>
    <row r="240" spans="2:27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53"/>
      <c r="O240" s="53"/>
      <c r="P240" s="6"/>
      <c r="Q240" s="6"/>
      <c r="R240" s="6"/>
      <c r="S240" s="6"/>
      <c r="T240" s="62"/>
      <c r="U240" s="6"/>
      <c r="V240" s="6"/>
      <c r="W240" s="6"/>
      <c r="X240" s="6"/>
      <c r="Y240" s="6"/>
      <c r="Z240" s="6"/>
      <c r="AA240" s="6"/>
    </row>
    <row r="241" spans="2:27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53"/>
      <c r="O241" s="53"/>
      <c r="P241" s="6"/>
      <c r="Q241" s="6"/>
      <c r="R241" s="6"/>
      <c r="S241" s="6"/>
      <c r="T241" s="62"/>
      <c r="U241" s="6"/>
      <c r="V241" s="6"/>
      <c r="W241" s="6"/>
      <c r="X241" s="6"/>
      <c r="Y241" s="6"/>
      <c r="Z241" s="6"/>
      <c r="AA241" s="6"/>
    </row>
    <row r="242" spans="2:27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53"/>
      <c r="O242" s="53"/>
      <c r="P242" s="6"/>
      <c r="Q242" s="6"/>
      <c r="R242" s="6"/>
      <c r="S242" s="6"/>
      <c r="T242" s="62"/>
      <c r="U242" s="6"/>
      <c r="V242" s="6"/>
      <c r="W242" s="6"/>
      <c r="X242" s="6"/>
      <c r="Y242" s="6"/>
      <c r="Z242" s="6"/>
      <c r="AA242" s="6"/>
    </row>
    <row r="243" spans="2:27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53"/>
      <c r="O243" s="53"/>
      <c r="P243" s="6"/>
      <c r="Q243" s="6"/>
      <c r="R243" s="6"/>
      <c r="S243" s="6"/>
      <c r="T243" s="62"/>
      <c r="U243" s="6"/>
      <c r="V243" s="6"/>
      <c r="W243" s="6"/>
      <c r="X243" s="6"/>
      <c r="Y243" s="6"/>
      <c r="Z243" s="6"/>
      <c r="AA243" s="6"/>
    </row>
    <row r="244" spans="2:27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53"/>
      <c r="O244" s="53"/>
      <c r="P244" s="6"/>
      <c r="Q244" s="6"/>
      <c r="R244" s="6"/>
      <c r="S244" s="6"/>
      <c r="T244" s="62"/>
      <c r="U244" s="6"/>
      <c r="V244" s="6"/>
      <c r="W244" s="6"/>
      <c r="X244" s="6"/>
      <c r="Y244" s="6"/>
      <c r="Z244" s="6"/>
      <c r="AA244" s="6"/>
    </row>
    <row r="245" spans="2:27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53"/>
      <c r="O245" s="53"/>
      <c r="P245" s="6"/>
      <c r="Q245" s="6"/>
      <c r="R245" s="6"/>
      <c r="S245" s="6"/>
      <c r="T245" s="62"/>
      <c r="U245" s="6"/>
      <c r="V245" s="6"/>
      <c r="W245" s="6"/>
      <c r="X245" s="6"/>
      <c r="Y245" s="6"/>
      <c r="Z245" s="6"/>
      <c r="AA245" s="6"/>
    </row>
    <row r="246" spans="2:27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53"/>
      <c r="O246" s="53"/>
      <c r="P246" s="6"/>
      <c r="Q246" s="6"/>
      <c r="R246" s="6"/>
      <c r="S246" s="6"/>
      <c r="T246" s="62"/>
      <c r="U246" s="6"/>
      <c r="V246" s="6"/>
      <c r="W246" s="6"/>
      <c r="X246" s="6"/>
      <c r="Y246" s="6"/>
      <c r="Z246" s="6"/>
      <c r="AA246" s="6"/>
    </row>
    <row r="247" spans="2:27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53"/>
      <c r="O247" s="53"/>
      <c r="P247" s="6"/>
      <c r="Q247" s="6"/>
      <c r="R247" s="6"/>
      <c r="S247" s="6"/>
      <c r="T247" s="62"/>
      <c r="U247" s="6"/>
      <c r="V247" s="6"/>
      <c r="W247" s="6"/>
      <c r="X247" s="6"/>
      <c r="Y247" s="6"/>
      <c r="Z247" s="6"/>
      <c r="AA247" s="6"/>
    </row>
    <row r="248" spans="2:27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53"/>
      <c r="O248" s="53"/>
      <c r="P248" s="6"/>
      <c r="Q248" s="6"/>
      <c r="R248" s="6"/>
      <c r="S248" s="6"/>
      <c r="T248" s="62"/>
      <c r="U248" s="6"/>
      <c r="V248" s="6"/>
      <c r="W248" s="6"/>
      <c r="X248" s="6"/>
      <c r="Y248" s="6"/>
      <c r="Z248" s="6"/>
      <c r="AA248" s="6"/>
    </row>
    <row r="249" spans="2:27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53"/>
      <c r="O249" s="53"/>
      <c r="P249" s="6"/>
      <c r="Q249" s="6"/>
      <c r="R249" s="6"/>
      <c r="S249" s="6"/>
      <c r="T249" s="62"/>
      <c r="U249" s="6"/>
      <c r="V249" s="6"/>
      <c r="W249" s="6"/>
      <c r="X249" s="6"/>
      <c r="Y249" s="6"/>
      <c r="Z249" s="6"/>
      <c r="AA249" s="6"/>
    </row>
    <row r="250" spans="2:27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53"/>
      <c r="O250" s="53"/>
      <c r="P250" s="6"/>
      <c r="Q250" s="6"/>
      <c r="R250" s="6"/>
      <c r="S250" s="6"/>
      <c r="T250" s="62"/>
      <c r="U250" s="6"/>
      <c r="V250" s="6"/>
      <c r="W250" s="6"/>
      <c r="X250" s="6"/>
      <c r="Y250" s="6"/>
      <c r="Z250" s="6"/>
      <c r="AA250" s="6"/>
    </row>
    <row r="251" spans="2:27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53"/>
      <c r="O251" s="53"/>
      <c r="P251" s="6"/>
      <c r="Q251" s="6"/>
      <c r="R251" s="6"/>
      <c r="S251" s="6"/>
      <c r="T251" s="62"/>
      <c r="U251" s="6"/>
      <c r="V251" s="6"/>
      <c r="W251" s="6"/>
      <c r="X251" s="6"/>
      <c r="Y251" s="6"/>
      <c r="Z251" s="6"/>
      <c r="AA251" s="6"/>
    </row>
    <row r="252" spans="2:27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53"/>
      <c r="O252" s="53"/>
      <c r="P252" s="6"/>
      <c r="Q252" s="6"/>
      <c r="R252" s="6"/>
      <c r="S252" s="6"/>
      <c r="T252" s="62"/>
      <c r="U252" s="6"/>
      <c r="V252" s="6"/>
      <c r="W252" s="6"/>
      <c r="X252" s="6"/>
      <c r="Y252" s="6"/>
      <c r="Z252" s="6"/>
      <c r="AA252" s="6"/>
    </row>
    <row r="253" spans="2:27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53"/>
      <c r="O253" s="53"/>
      <c r="P253" s="6"/>
      <c r="Q253" s="6"/>
      <c r="R253" s="6"/>
      <c r="S253" s="6"/>
      <c r="T253" s="62"/>
      <c r="U253" s="6"/>
      <c r="V253" s="6"/>
      <c r="W253" s="6"/>
      <c r="X253" s="6"/>
      <c r="Y253" s="6"/>
      <c r="Z253" s="6"/>
      <c r="AA253" s="6"/>
    </row>
    <row r="254" spans="2:27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53"/>
      <c r="O254" s="53"/>
      <c r="P254" s="6"/>
      <c r="Q254" s="6"/>
      <c r="R254" s="6"/>
      <c r="S254" s="6"/>
      <c r="T254" s="62"/>
      <c r="U254" s="6"/>
      <c r="V254" s="6"/>
      <c r="W254" s="6"/>
      <c r="X254" s="6"/>
      <c r="Y254" s="6"/>
      <c r="Z254" s="6"/>
      <c r="AA254" s="6"/>
    </row>
    <row r="255" spans="2:27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53"/>
      <c r="O255" s="53"/>
      <c r="P255" s="6"/>
      <c r="Q255" s="6"/>
      <c r="R255" s="6"/>
      <c r="S255" s="6"/>
      <c r="T255" s="62"/>
      <c r="U255" s="6"/>
      <c r="V255" s="6"/>
      <c r="W255" s="6"/>
      <c r="X255" s="6"/>
      <c r="Y255" s="6"/>
      <c r="Z255" s="6"/>
      <c r="AA255" s="6"/>
    </row>
    <row r="256" spans="2:27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53"/>
      <c r="O256" s="53"/>
      <c r="P256" s="6"/>
      <c r="Q256" s="6"/>
      <c r="R256" s="6"/>
      <c r="S256" s="6"/>
      <c r="T256" s="62"/>
      <c r="U256" s="6"/>
      <c r="V256" s="6"/>
      <c r="W256" s="6"/>
      <c r="X256" s="6"/>
      <c r="Y256" s="6"/>
      <c r="Z256" s="6"/>
      <c r="AA256" s="6"/>
    </row>
    <row r="257" spans="2:27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53"/>
      <c r="O257" s="53"/>
      <c r="P257" s="6"/>
      <c r="Q257" s="6"/>
      <c r="R257" s="6"/>
      <c r="S257" s="6"/>
      <c r="T257" s="62"/>
      <c r="U257" s="6"/>
      <c r="V257" s="6"/>
      <c r="W257" s="6"/>
      <c r="X257" s="6"/>
      <c r="Y257" s="6"/>
      <c r="Z257" s="6"/>
      <c r="AA257" s="6"/>
    </row>
    <row r="258" spans="2:27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3"/>
      <c r="O258" s="53"/>
      <c r="P258" s="6"/>
      <c r="Q258" s="6"/>
      <c r="R258" s="6"/>
      <c r="S258" s="6"/>
      <c r="T258" s="62"/>
      <c r="U258" s="6"/>
      <c r="V258" s="6"/>
      <c r="W258" s="6"/>
      <c r="X258" s="6"/>
      <c r="Y258" s="6"/>
      <c r="Z258" s="6"/>
      <c r="AA258" s="6"/>
    </row>
    <row r="259" spans="2:27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53"/>
      <c r="O259" s="53"/>
      <c r="P259" s="6"/>
      <c r="Q259" s="6"/>
      <c r="R259" s="6"/>
      <c r="S259" s="6"/>
      <c r="T259" s="62"/>
      <c r="U259" s="6"/>
      <c r="V259" s="6"/>
      <c r="W259" s="6"/>
      <c r="X259" s="6"/>
      <c r="Y259" s="6"/>
      <c r="Z259" s="6"/>
      <c r="AA259" s="6"/>
    </row>
    <row r="260" spans="2:27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53"/>
      <c r="O260" s="53"/>
      <c r="P260" s="6"/>
      <c r="Q260" s="6"/>
      <c r="R260" s="6"/>
      <c r="S260" s="6"/>
      <c r="T260" s="62"/>
      <c r="U260" s="6"/>
      <c r="V260" s="6"/>
      <c r="W260" s="6"/>
      <c r="X260" s="6"/>
      <c r="Y260" s="6"/>
      <c r="Z260" s="6"/>
      <c r="AA260" s="6"/>
    </row>
    <row r="261" spans="2:27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53"/>
      <c r="O261" s="53"/>
      <c r="P261" s="6"/>
      <c r="Q261" s="6"/>
      <c r="R261" s="6"/>
      <c r="S261" s="6"/>
      <c r="T261" s="62"/>
      <c r="U261" s="6"/>
      <c r="V261" s="6"/>
      <c r="W261" s="6"/>
      <c r="X261" s="6"/>
      <c r="Y261" s="6"/>
      <c r="Z261" s="6"/>
      <c r="AA261" s="6"/>
    </row>
    <row r="262" spans="2:27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53"/>
      <c r="O262" s="53"/>
      <c r="P262" s="6"/>
      <c r="Q262" s="6"/>
      <c r="R262" s="6"/>
      <c r="S262" s="6"/>
      <c r="T262" s="62"/>
      <c r="U262" s="6"/>
      <c r="V262" s="6"/>
      <c r="W262" s="6"/>
      <c r="X262" s="6"/>
      <c r="Y262" s="6"/>
      <c r="Z262" s="6"/>
      <c r="AA262" s="6"/>
    </row>
    <row r="263" spans="2:27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53"/>
      <c r="O263" s="53"/>
      <c r="P263" s="6"/>
      <c r="Q263" s="6"/>
      <c r="R263" s="6"/>
      <c r="S263" s="6"/>
      <c r="T263" s="62"/>
      <c r="U263" s="6"/>
      <c r="V263" s="6"/>
      <c r="W263" s="6"/>
      <c r="X263" s="6"/>
      <c r="Y263" s="6"/>
      <c r="Z263" s="6"/>
      <c r="AA263" s="6"/>
    </row>
    <row r="264" spans="2:27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53"/>
      <c r="O264" s="53"/>
      <c r="P264" s="6"/>
      <c r="Q264" s="6"/>
      <c r="R264" s="6"/>
      <c r="S264" s="6"/>
      <c r="T264" s="62"/>
      <c r="U264" s="6"/>
      <c r="V264" s="6"/>
      <c r="W264" s="6"/>
      <c r="X264" s="6"/>
      <c r="Y264" s="6"/>
      <c r="Z264" s="6"/>
      <c r="AA264" s="6"/>
    </row>
    <row r="265" spans="2:27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53"/>
      <c r="O265" s="53"/>
      <c r="P265" s="6"/>
      <c r="Q265" s="6"/>
      <c r="R265" s="6"/>
      <c r="S265" s="6"/>
      <c r="T265" s="62"/>
      <c r="U265" s="6"/>
      <c r="V265" s="6"/>
      <c r="W265" s="6"/>
      <c r="X265" s="6"/>
      <c r="Y265" s="6"/>
      <c r="Z265" s="6"/>
      <c r="AA265" s="6"/>
    </row>
    <row r="266" spans="2:27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53"/>
      <c r="O266" s="53"/>
      <c r="P266" s="6"/>
      <c r="Q266" s="6"/>
      <c r="R266" s="6"/>
      <c r="S266" s="6"/>
      <c r="T266" s="62"/>
      <c r="U266" s="6"/>
      <c r="V266" s="6"/>
      <c r="W266" s="6"/>
      <c r="X266" s="6"/>
      <c r="Y266" s="6"/>
      <c r="Z266" s="6"/>
      <c r="AA266" s="6"/>
    </row>
    <row r="267" spans="2:27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53"/>
      <c r="O267" s="53"/>
      <c r="P267" s="6"/>
      <c r="Q267" s="6"/>
      <c r="R267" s="6"/>
      <c r="S267" s="6"/>
      <c r="T267" s="62"/>
      <c r="U267" s="6"/>
      <c r="V267" s="6"/>
      <c r="W267" s="6"/>
      <c r="X267" s="6"/>
      <c r="Y267" s="6"/>
      <c r="Z267" s="6"/>
      <c r="AA267" s="6"/>
    </row>
    <row r="268" spans="2:27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53"/>
      <c r="O268" s="53"/>
      <c r="P268" s="6"/>
      <c r="Q268" s="6"/>
      <c r="R268" s="6"/>
      <c r="S268" s="6"/>
      <c r="T268" s="62"/>
      <c r="U268" s="6"/>
      <c r="V268" s="6"/>
      <c r="W268" s="6"/>
      <c r="X268" s="6"/>
      <c r="Y268" s="6"/>
      <c r="Z268" s="6"/>
      <c r="AA268" s="6"/>
    </row>
    <row r="269" spans="2:27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53"/>
      <c r="O269" s="53"/>
      <c r="P269" s="6"/>
      <c r="Q269" s="6"/>
      <c r="R269" s="6"/>
      <c r="S269" s="6"/>
      <c r="T269" s="62"/>
      <c r="U269" s="6"/>
      <c r="V269" s="6"/>
      <c r="W269" s="6"/>
      <c r="X269" s="6"/>
      <c r="Y269" s="6"/>
      <c r="Z269" s="6"/>
      <c r="AA269" s="6"/>
    </row>
    <row r="270" spans="2:27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53"/>
      <c r="O270" s="53"/>
      <c r="P270" s="6"/>
      <c r="Q270" s="6"/>
      <c r="R270" s="6"/>
      <c r="S270" s="6"/>
      <c r="T270" s="62"/>
      <c r="U270" s="6"/>
      <c r="V270" s="6"/>
      <c r="W270" s="6"/>
      <c r="X270" s="6"/>
      <c r="Y270" s="6"/>
      <c r="Z270" s="6"/>
      <c r="AA270" s="6"/>
    </row>
    <row r="271" spans="2:27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53"/>
      <c r="O271" s="53"/>
      <c r="P271" s="6"/>
      <c r="Q271" s="6"/>
      <c r="R271" s="6"/>
      <c r="S271" s="6"/>
      <c r="T271" s="62"/>
      <c r="U271" s="6"/>
      <c r="V271" s="6"/>
      <c r="W271" s="6"/>
      <c r="X271" s="6"/>
      <c r="Y271" s="6"/>
      <c r="Z271" s="6"/>
      <c r="AA271" s="6"/>
    </row>
    <row r="272" spans="2:27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53"/>
      <c r="O272" s="53"/>
      <c r="P272" s="6"/>
      <c r="Q272" s="6"/>
      <c r="R272" s="6"/>
      <c r="S272" s="6"/>
      <c r="T272" s="62"/>
      <c r="U272" s="6"/>
      <c r="V272" s="6"/>
      <c r="W272" s="6"/>
      <c r="X272" s="6"/>
      <c r="Y272" s="6"/>
      <c r="Z272" s="6"/>
      <c r="AA272" s="6"/>
    </row>
    <row r="273" spans="2:27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53"/>
      <c r="O273" s="53"/>
      <c r="P273" s="6"/>
      <c r="Q273" s="6"/>
      <c r="R273" s="6"/>
      <c r="S273" s="6"/>
      <c r="T273" s="62"/>
      <c r="U273" s="6"/>
      <c r="V273" s="6"/>
      <c r="W273" s="6"/>
      <c r="X273" s="6"/>
      <c r="Y273" s="6"/>
      <c r="Z273" s="6"/>
      <c r="AA273" s="6"/>
    </row>
    <row r="274" spans="2:27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53"/>
      <c r="O274" s="53"/>
      <c r="P274" s="6"/>
      <c r="Q274" s="6"/>
      <c r="R274" s="6"/>
      <c r="S274" s="6"/>
      <c r="T274" s="62"/>
      <c r="U274" s="6"/>
      <c r="V274" s="6"/>
      <c r="W274" s="6"/>
      <c r="X274" s="6"/>
      <c r="Y274" s="6"/>
      <c r="Z274" s="6"/>
      <c r="AA274" s="6"/>
    </row>
    <row r="275" spans="2:27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53"/>
      <c r="O275" s="53"/>
      <c r="P275" s="6"/>
      <c r="Q275" s="6"/>
      <c r="R275" s="6"/>
      <c r="S275" s="6"/>
      <c r="T275" s="62"/>
      <c r="U275" s="6"/>
      <c r="V275" s="6"/>
      <c r="W275" s="6"/>
      <c r="X275" s="6"/>
      <c r="Y275" s="6"/>
      <c r="Z275" s="6"/>
      <c r="AA275" s="6"/>
    </row>
    <row r="276" spans="2:27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53"/>
      <c r="O276" s="53"/>
      <c r="P276" s="6"/>
      <c r="Q276" s="6"/>
      <c r="R276" s="6"/>
      <c r="S276" s="6"/>
      <c r="T276" s="62"/>
      <c r="U276" s="6"/>
      <c r="V276" s="6"/>
      <c r="W276" s="6"/>
      <c r="X276" s="6"/>
      <c r="Y276" s="6"/>
      <c r="Z276" s="6"/>
      <c r="AA276" s="6"/>
    </row>
    <row r="277" spans="2:27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53"/>
      <c r="O277" s="53"/>
      <c r="P277" s="6"/>
      <c r="Q277" s="6"/>
      <c r="R277" s="6"/>
      <c r="S277" s="6"/>
      <c r="T277" s="62"/>
      <c r="U277" s="6"/>
      <c r="V277" s="6"/>
      <c r="W277" s="6"/>
      <c r="X277" s="6"/>
      <c r="Y277" s="6"/>
      <c r="Z277" s="6"/>
      <c r="AA277" s="6"/>
    </row>
    <row r="278" spans="2:27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53"/>
      <c r="O278" s="53"/>
      <c r="P278" s="6"/>
      <c r="Q278" s="6"/>
      <c r="R278" s="6"/>
      <c r="S278" s="6"/>
      <c r="T278" s="62"/>
      <c r="U278" s="6"/>
      <c r="V278" s="6"/>
      <c r="W278" s="6"/>
      <c r="X278" s="6"/>
      <c r="Y278" s="6"/>
      <c r="Z278" s="6"/>
      <c r="AA278" s="6"/>
    </row>
    <row r="279" spans="2:27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53"/>
      <c r="O279" s="53"/>
      <c r="P279" s="6"/>
      <c r="Q279" s="6"/>
      <c r="R279" s="6"/>
      <c r="S279" s="6"/>
      <c r="T279" s="62"/>
      <c r="U279" s="6"/>
      <c r="V279" s="6"/>
      <c r="W279" s="6"/>
      <c r="X279" s="6"/>
      <c r="Y279" s="6"/>
      <c r="Z279" s="6"/>
      <c r="AA279" s="6"/>
    </row>
    <row r="280" spans="2:27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53"/>
      <c r="O280" s="53"/>
      <c r="P280" s="6"/>
      <c r="Q280" s="6"/>
      <c r="R280" s="6"/>
      <c r="S280" s="6"/>
      <c r="T280" s="62"/>
      <c r="U280" s="6"/>
      <c r="V280" s="6"/>
      <c r="W280" s="6"/>
      <c r="X280" s="6"/>
      <c r="Y280" s="6"/>
      <c r="Z280" s="6"/>
      <c r="AA280" s="6"/>
    </row>
    <row r="281" spans="2:27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53"/>
      <c r="O281" s="53"/>
      <c r="P281" s="6"/>
      <c r="Q281" s="6"/>
      <c r="R281" s="6"/>
      <c r="S281" s="6"/>
      <c r="T281" s="62"/>
      <c r="U281" s="6"/>
      <c r="V281" s="6"/>
      <c r="W281" s="6"/>
      <c r="X281" s="6"/>
      <c r="Y281" s="6"/>
      <c r="Z281" s="6"/>
      <c r="AA281" s="6"/>
    </row>
    <row r="282" spans="2:27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53"/>
      <c r="O282" s="53"/>
      <c r="P282" s="6"/>
      <c r="Q282" s="6"/>
      <c r="R282" s="6"/>
      <c r="S282" s="6"/>
      <c r="T282" s="62"/>
      <c r="U282" s="6"/>
      <c r="V282" s="6"/>
      <c r="W282" s="6"/>
      <c r="X282" s="6"/>
      <c r="Y282" s="6"/>
      <c r="Z282" s="6"/>
      <c r="AA282" s="6"/>
    </row>
    <row r="283" spans="2:27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53"/>
      <c r="O283" s="53"/>
      <c r="P283" s="6"/>
      <c r="Q283" s="6"/>
      <c r="R283" s="6"/>
      <c r="S283" s="6"/>
      <c r="T283" s="62"/>
      <c r="U283" s="6"/>
      <c r="V283" s="6"/>
      <c r="W283" s="6"/>
      <c r="X283" s="6"/>
      <c r="Y283" s="6"/>
      <c r="Z283" s="6"/>
      <c r="AA283" s="6"/>
    </row>
    <row r="284" spans="2:27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53"/>
      <c r="O284" s="53"/>
      <c r="P284" s="6"/>
      <c r="Q284" s="6"/>
      <c r="R284" s="6"/>
      <c r="S284" s="6"/>
      <c r="T284" s="62"/>
      <c r="U284" s="6"/>
      <c r="V284" s="6"/>
      <c r="W284" s="6"/>
      <c r="X284" s="6"/>
      <c r="Y284" s="6"/>
      <c r="Z284" s="6"/>
      <c r="AA284" s="6"/>
    </row>
    <row r="285" spans="2:27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53"/>
      <c r="O285" s="53"/>
      <c r="P285" s="6"/>
      <c r="Q285" s="6"/>
      <c r="R285" s="6"/>
      <c r="S285" s="6"/>
      <c r="T285" s="62"/>
      <c r="U285" s="6"/>
      <c r="V285" s="6"/>
      <c r="W285" s="6"/>
      <c r="X285" s="6"/>
      <c r="Y285" s="6"/>
      <c r="Z285" s="6"/>
      <c r="AA285" s="6"/>
    </row>
    <row r="286" spans="2:27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53"/>
      <c r="O286" s="53"/>
      <c r="P286" s="6"/>
      <c r="Q286" s="6"/>
      <c r="R286" s="6"/>
      <c r="S286" s="6"/>
      <c r="T286" s="62"/>
      <c r="U286" s="6"/>
      <c r="V286" s="6"/>
      <c r="W286" s="6"/>
      <c r="X286" s="6"/>
      <c r="Y286" s="6"/>
      <c r="Z286" s="6"/>
      <c r="AA286" s="6"/>
    </row>
    <row r="287" spans="2:27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53"/>
      <c r="O287" s="53"/>
      <c r="P287" s="6"/>
      <c r="Q287" s="6"/>
      <c r="R287" s="6"/>
      <c r="S287" s="6"/>
      <c r="T287" s="62"/>
      <c r="U287" s="6"/>
      <c r="V287" s="6"/>
      <c r="W287" s="6"/>
      <c r="X287" s="6"/>
      <c r="Y287" s="6"/>
      <c r="Z287" s="6"/>
      <c r="AA287" s="6"/>
    </row>
    <row r="288" spans="2:27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53"/>
      <c r="O288" s="53"/>
      <c r="P288" s="6"/>
      <c r="Q288" s="6"/>
      <c r="R288" s="6"/>
      <c r="S288" s="6"/>
      <c r="T288" s="62"/>
      <c r="U288" s="6"/>
      <c r="V288" s="6"/>
      <c r="W288" s="6"/>
      <c r="X288" s="6"/>
      <c r="Y288" s="6"/>
      <c r="Z288" s="6"/>
      <c r="AA288" s="6"/>
    </row>
    <row r="289" spans="2:27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53"/>
      <c r="O289" s="53"/>
      <c r="P289" s="6"/>
      <c r="Q289" s="6"/>
      <c r="R289" s="6"/>
      <c r="S289" s="6"/>
      <c r="T289" s="62"/>
      <c r="U289" s="6"/>
      <c r="V289" s="6"/>
      <c r="W289" s="6"/>
      <c r="X289" s="6"/>
      <c r="Y289" s="6"/>
      <c r="Z289" s="6"/>
      <c r="AA289" s="6"/>
    </row>
    <row r="290" spans="2:27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53"/>
      <c r="O290" s="53"/>
      <c r="P290" s="6"/>
      <c r="Q290" s="6"/>
      <c r="R290" s="6"/>
      <c r="S290" s="6"/>
      <c r="T290" s="62"/>
      <c r="U290" s="6"/>
      <c r="V290" s="6"/>
      <c r="W290" s="6"/>
      <c r="X290" s="6"/>
      <c r="Y290" s="6"/>
      <c r="Z290" s="6"/>
      <c r="AA290" s="6"/>
    </row>
    <row r="291" spans="2:27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53"/>
      <c r="O291" s="53"/>
      <c r="P291" s="6"/>
      <c r="Q291" s="6"/>
      <c r="R291" s="6"/>
      <c r="S291" s="6"/>
      <c r="T291" s="62"/>
      <c r="U291" s="6"/>
      <c r="V291" s="6"/>
      <c r="W291" s="6"/>
      <c r="X291" s="6"/>
      <c r="Y291" s="6"/>
      <c r="Z291" s="6"/>
      <c r="AA291" s="6"/>
    </row>
    <row r="292" spans="2:27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53"/>
      <c r="O292" s="53"/>
      <c r="P292" s="6"/>
      <c r="Q292" s="6"/>
      <c r="R292" s="6"/>
      <c r="S292" s="6"/>
      <c r="T292" s="62"/>
      <c r="U292" s="6"/>
      <c r="V292" s="6"/>
      <c r="W292" s="6"/>
      <c r="X292" s="6"/>
      <c r="Y292" s="6"/>
      <c r="Z292" s="6"/>
      <c r="AA292" s="6"/>
    </row>
    <row r="293" spans="2:27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53"/>
      <c r="O293" s="53"/>
      <c r="P293" s="6"/>
      <c r="Q293" s="6"/>
      <c r="R293" s="6"/>
      <c r="S293" s="6"/>
      <c r="T293" s="62"/>
      <c r="U293" s="6"/>
      <c r="V293" s="6"/>
      <c r="W293" s="6"/>
      <c r="X293" s="6"/>
      <c r="Y293" s="6"/>
      <c r="Z293" s="6"/>
      <c r="AA293" s="6"/>
    </row>
    <row r="294" spans="2:27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53"/>
      <c r="O294" s="53"/>
      <c r="P294" s="6"/>
      <c r="Q294" s="6"/>
      <c r="R294" s="6"/>
      <c r="S294" s="6"/>
      <c r="T294" s="62"/>
      <c r="U294" s="6"/>
      <c r="V294" s="6"/>
      <c r="W294" s="6"/>
      <c r="X294" s="6"/>
      <c r="Y294" s="6"/>
      <c r="Z294" s="6"/>
      <c r="AA294" s="6"/>
    </row>
    <row r="295" spans="2:27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53"/>
      <c r="O295" s="53"/>
      <c r="P295" s="6"/>
      <c r="Q295" s="6"/>
      <c r="R295" s="6"/>
      <c r="S295" s="6"/>
      <c r="T295" s="62"/>
      <c r="U295" s="6"/>
      <c r="V295" s="6"/>
      <c r="W295" s="6"/>
      <c r="X295" s="6"/>
      <c r="Y295" s="6"/>
      <c r="Z295" s="6"/>
      <c r="AA295" s="6"/>
    </row>
    <row r="296" spans="2:27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53"/>
      <c r="O296" s="53"/>
      <c r="P296" s="6"/>
      <c r="Q296" s="6"/>
      <c r="R296" s="6"/>
      <c r="S296" s="6"/>
      <c r="T296" s="62"/>
      <c r="U296" s="6"/>
      <c r="V296" s="6"/>
      <c r="W296" s="6"/>
      <c r="X296" s="6"/>
      <c r="Y296" s="6"/>
      <c r="Z296" s="6"/>
      <c r="AA296" s="6"/>
    </row>
    <row r="297" spans="2:27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53"/>
      <c r="O297" s="53"/>
      <c r="P297" s="6"/>
      <c r="Q297" s="6"/>
      <c r="R297" s="6"/>
      <c r="S297" s="6"/>
      <c r="T297" s="62"/>
      <c r="U297" s="6"/>
      <c r="V297" s="6"/>
      <c r="W297" s="6"/>
      <c r="X297" s="6"/>
      <c r="Y297" s="6"/>
      <c r="Z297" s="6"/>
      <c r="AA297" s="6"/>
    </row>
    <row r="298" spans="2:27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53"/>
      <c r="O298" s="53"/>
      <c r="P298" s="6"/>
      <c r="Q298" s="6"/>
      <c r="R298" s="6"/>
      <c r="S298" s="6"/>
      <c r="T298" s="62"/>
      <c r="U298" s="6"/>
      <c r="V298" s="6"/>
      <c r="W298" s="6"/>
      <c r="X298" s="6"/>
      <c r="Y298" s="6"/>
      <c r="Z298" s="6"/>
      <c r="AA298" s="6"/>
    </row>
    <row r="299" spans="2:27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53"/>
      <c r="O299" s="53"/>
      <c r="P299" s="6"/>
      <c r="Q299" s="6"/>
      <c r="R299" s="6"/>
      <c r="S299" s="6"/>
      <c r="T299" s="62"/>
      <c r="U299" s="6"/>
      <c r="V299" s="6"/>
      <c r="W299" s="6"/>
      <c r="X299" s="6"/>
      <c r="Y299" s="6"/>
      <c r="Z299" s="6"/>
      <c r="AA299" s="6"/>
    </row>
    <row r="300" spans="2:27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53"/>
      <c r="O300" s="53"/>
      <c r="P300" s="6"/>
      <c r="Q300" s="6"/>
      <c r="R300" s="6"/>
      <c r="S300" s="6"/>
      <c r="T300" s="62"/>
      <c r="U300" s="6"/>
      <c r="V300" s="6"/>
      <c r="W300" s="6"/>
      <c r="X300" s="6"/>
      <c r="Y300" s="6"/>
      <c r="Z300" s="6"/>
      <c r="AA300" s="6"/>
    </row>
    <row r="301" spans="2:27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53"/>
      <c r="O301" s="53"/>
      <c r="P301" s="6"/>
      <c r="Q301" s="6"/>
      <c r="R301" s="6"/>
      <c r="S301" s="6"/>
      <c r="T301" s="62"/>
      <c r="U301" s="6"/>
      <c r="V301" s="6"/>
      <c r="W301" s="6"/>
      <c r="X301" s="6"/>
      <c r="Y301" s="6"/>
      <c r="Z301" s="6"/>
      <c r="AA301" s="6"/>
    </row>
    <row r="302" spans="2:27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53"/>
      <c r="O302" s="53"/>
      <c r="P302" s="6"/>
      <c r="Q302" s="6"/>
      <c r="R302" s="6"/>
      <c r="S302" s="6"/>
      <c r="T302" s="62"/>
      <c r="U302" s="6"/>
      <c r="V302" s="6"/>
      <c r="W302" s="6"/>
      <c r="X302" s="6"/>
      <c r="Y302" s="6"/>
      <c r="Z302" s="6"/>
      <c r="AA302" s="6"/>
    </row>
    <row r="303" spans="2:27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53"/>
      <c r="O303" s="53"/>
      <c r="P303" s="6"/>
      <c r="Q303" s="6"/>
      <c r="R303" s="6"/>
      <c r="S303" s="6"/>
      <c r="T303" s="62"/>
      <c r="U303" s="6"/>
      <c r="V303" s="6"/>
      <c r="W303" s="6"/>
      <c r="X303" s="6"/>
      <c r="Y303" s="6"/>
      <c r="Z303" s="6"/>
      <c r="AA303" s="6"/>
    </row>
    <row r="304" spans="2:27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53"/>
      <c r="O304" s="53"/>
      <c r="P304" s="6"/>
      <c r="Q304" s="6"/>
      <c r="R304" s="6"/>
      <c r="S304" s="6"/>
      <c r="T304" s="62"/>
      <c r="U304" s="6"/>
      <c r="V304" s="6"/>
      <c r="W304" s="6"/>
      <c r="X304" s="6"/>
      <c r="Y304" s="6"/>
      <c r="Z304" s="6"/>
      <c r="AA304" s="6"/>
    </row>
    <row r="305" spans="2:27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53"/>
      <c r="O305" s="53"/>
      <c r="P305" s="6"/>
      <c r="Q305" s="6"/>
      <c r="R305" s="6"/>
      <c r="S305" s="6"/>
      <c r="T305" s="62"/>
      <c r="U305" s="6"/>
      <c r="V305" s="6"/>
      <c r="W305" s="6"/>
      <c r="X305" s="6"/>
      <c r="Y305" s="6"/>
      <c r="Z305" s="6"/>
      <c r="AA305" s="6"/>
    </row>
    <row r="306" spans="2:27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53"/>
      <c r="O306" s="53"/>
      <c r="P306" s="6"/>
      <c r="Q306" s="6"/>
      <c r="R306" s="6"/>
      <c r="S306" s="6"/>
      <c r="T306" s="62"/>
      <c r="U306" s="6"/>
      <c r="V306" s="6"/>
      <c r="W306" s="6"/>
      <c r="X306" s="6"/>
      <c r="Y306" s="6"/>
      <c r="Z306" s="6"/>
      <c r="AA306" s="6"/>
    </row>
    <row r="307" spans="2:27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53"/>
      <c r="O307" s="53"/>
      <c r="P307" s="6"/>
      <c r="Q307" s="6"/>
      <c r="R307" s="6"/>
      <c r="S307" s="6"/>
      <c r="T307" s="62"/>
      <c r="U307" s="6"/>
      <c r="V307" s="6"/>
      <c r="W307" s="6"/>
      <c r="X307" s="6"/>
      <c r="Y307" s="6"/>
      <c r="Z307" s="6"/>
      <c r="AA307" s="6"/>
    </row>
    <row r="308" spans="2:27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53"/>
      <c r="O308" s="53"/>
      <c r="P308" s="6"/>
      <c r="Q308" s="6"/>
      <c r="R308" s="6"/>
      <c r="S308" s="6"/>
      <c r="T308" s="62"/>
      <c r="U308" s="6"/>
      <c r="V308" s="6"/>
      <c r="W308" s="6"/>
      <c r="X308" s="6"/>
      <c r="Y308" s="6"/>
      <c r="Z308" s="6"/>
      <c r="AA308" s="6"/>
    </row>
    <row r="309" spans="2:27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53"/>
      <c r="O309" s="53"/>
      <c r="P309" s="6"/>
      <c r="Q309" s="6"/>
      <c r="R309" s="6"/>
      <c r="S309" s="6"/>
      <c r="T309" s="62"/>
      <c r="U309" s="6"/>
      <c r="V309" s="6"/>
      <c r="W309" s="6"/>
      <c r="X309" s="6"/>
      <c r="Y309" s="6"/>
      <c r="Z309" s="6"/>
      <c r="AA309" s="6"/>
    </row>
    <row r="310" spans="2:27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53"/>
      <c r="O310" s="53"/>
      <c r="P310" s="6"/>
      <c r="Q310" s="6"/>
      <c r="R310" s="6"/>
      <c r="S310" s="6"/>
      <c r="T310" s="62"/>
      <c r="U310" s="6"/>
      <c r="V310" s="6"/>
      <c r="W310" s="6"/>
      <c r="X310" s="6"/>
      <c r="Y310" s="6"/>
      <c r="Z310" s="6"/>
      <c r="AA310" s="6"/>
    </row>
    <row r="311" spans="2:27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53"/>
      <c r="O311" s="53"/>
      <c r="P311" s="6"/>
      <c r="Q311" s="6"/>
      <c r="R311" s="6"/>
      <c r="S311" s="6"/>
      <c r="T311" s="62"/>
      <c r="U311" s="6"/>
      <c r="V311" s="6"/>
      <c r="W311" s="6"/>
      <c r="X311" s="6"/>
      <c r="Y311" s="6"/>
      <c r="Z311" s="6"/>
      <c r="AA311" s="6"/>
    </row>
    <row r="312" spans="2:27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53"/>
      <c r="O312" s="53"/>
      <c r="P312" s="6"/>
      <c r="Q312" s="6"/>
      <c r="R312" s="6"/>
      <c r="S312" s="6"/>
      <c r="T312" s="62"/>
      <c r="U312" s="6"/>
      <c r="V312" s="6"/>
      <c r="W312" s="6"/>
      <c r="X312" s="6"/>
      <c r="Y312" s="6"/>
      <c r="Z312" s="6"/>
      <c r="AA312" s="6"/>
    </row>
    <row r="313" spans="2:27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53"/>
      <c r="O313" s="53"/>
      <c r="P313" s="6"/>
      <c r="Q313" s="6"/>
      <c r="R313" s="6"/>
      <c r="S313" s="6"/>
      <c r="T313" s="62"/>
      <c r="U313" s="6"/>
      <c r="V313" s="6"/>
      <c r="W313" s="6"/>
      <c r="X313" s="6"/>
      <c r="Y313" s="6"/>
      <c r="Z313" s="6"/>
      <c r="AA313" s="6"/>
    </row>
    <row r="314" spans="2:27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53"/>
      <c r="O314" s="53"/>
      <c r="P314" s="6"/>
      <c r="Q314" s="6"/>
      <c r="R314" s="6"/>
      <c r="S314" s="6"/>
      <c r="T314" s="62"/>
      <c r="U314" s="6"/>
      <c r="V314" s="6"/>
      <c r="W314" s="6"/>
      <c r="X314" s="6"/>
      <c r="Y314" s="6"/>
      <c r="Z314" s="6"/>
      <c r="AA314" s="6"/>
    </row>
    <row r="315" spans="2:27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53"/>
      <c r="O315" s="53"/>
      <c r="P315" s="6"/>
      <c r="Q315" s="6"/>
      <c r="R315" s="6"/>
      <c r="S315" s="6"/>
      <c r="T315" s="62"/>
      <c r="U315" s="6"/>
      <c r="V315" s="6"/>
      <c r="W315" s="6"/>
      <c r="X315" s="6"/>
      <c r="Y315" s="6"/>
      <c r="Z315" s="6"/>
      <c r="AA315" s="6"/>
    </row>
    <row r="316" spans="2:27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53"/>
      <c r="O316" s="53"/>
      <c r="P316" s="6"/>
      <c r="Q316" s="6"/>
      <c r="R316" s="6"/>
      <c r="S316" s="6"/>
      <c r="T316" s="62"/>
      <c r="U316" s="6"/>
      <c r="V316" s="6"/>
      <c r="W316" s="6"/>
      <c r="X316" s="6"/>
      <c r="Y316" s="6"/>
      <c r="Z316" s="6"/>
      <c r="AA316" s="6"/>
    </row>
    <row r="317" spans="2:27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53"/>
      <c r="O317" s="53"/>
      <c r="P317" s="6"/>
      <c r="Q317" s="6"/>
      <c r="R317" s="6"/>
      <c r="S317" s="6"/>
      <c r="T317" s="62"/>
      <c r="U317" s="6"/>
      <c r="V317" s="6"/>
      <c r="W317" s="6"/>
      <c r="X317" s="6"/>
      <c r="Y317" s="6"/>
      <c r="Z317" s="6"/>
      <c r="AA317" s="6"/>
    </row>
    <row r="318" spans="2:27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53"/>
      <c r="O318" s="53"/>
      <c r="P318" s="6"/>
      <c r="Q318" s="6"/>
      <c r="R318" s="6"/>
      <c r="S318" s="6"/>
      <c r="T318" s="62"/>
      <c r="U318" s="6"/>
      <c r="V318" s="6"/>
      <c r="W318" s="6"/>
      <c r="X318" s="6"/>
      <c r="Y318" s="6"/>
      <c r="Z318" s="6"/>
      <c r="AA318" s="6"/>
    </row>
    <row r="319" spans="2:27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53"/>
      <c r="O319" s="53"/>
      <c r="P319" s="6"/>
      <c r="Q319" s="6"/>
      <c r="R319" s="6"/>
      <c r="S319" s="6"/>
      <c r="T319" s="62"/>
      <c r="U319" s="6"/>
      <c r="V319" s="6"/>
      <c r="W319" s="6"/>
      <c r="X319" s="6"/>
      <c r="Y319" s="6"/>
      <c r="Z319" s="6"/>
      <c r="AA319" s="6"/>
    </row>
    <row r="320" spans="2:27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53"/>
      <c r="O320" s="53"/>
      <c r="P320" s="6"/>
      <c r="Q320" s="6"/>
      <c r="R320" s="6"/>
      <c r="S320" s="6"/>
      <c r="T320" s="62"/>
      <c r="U320" s="6"/>
      <c r="V320" s="6"/>
      <c r="W320" s="6"/>
      <c r="X320" s="6"/>
      <c r="Y320" s="6"/>
      <c r="Z320" s="6"/>
      <c r="AA320" s="6"/>
    </row>
    <row r="321" spans="2:27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53"/>
      <c r="O321" s="53"/>
      <c r="P321" s="6"/>
      <c r="Q321" s="6"/>
      <c r="R321" s="6"/>
      <c r="S321" s="6"/>
      <c r="T321" s="62"/>
      <c r="U321" s="6"/>
      <c r="V321" s="6"/>
      <c r="W321" s="6"/>
      <c r="X321" s="6"/>
      <c r="Y321" s="6"/>
      <c r="Z321" s="6"/>
      <c r="AA321" s="6"/>
    </row>
    <row r="322" spans="2:27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53"/>
      <c r="O322" s="53"/>
      <c r="P322" s="6"/>
      <c r="Q322" s="6"/>
      <c r="R322" s="6"/>
      <c r="S322" s="6"/>
      <c r="T322" s="62"/>
      <c r="U322" s="6"/>
      <c r="V322" s="6"/>
      <c r="W322" s="6"/>
      <c r="X322" s="6"/>
      <c r="Y322" s="6"/>
      <c r="Z322" s="6"/>
      <c r="AA322" s="6"/>
    </row>
    <row r="323" spans="2:27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53"/>
      <c r="O323" s="53"/>
      <c r="P323" s="6"/>
      <c r="Q323" s="6"/>
      <c r="R323" s="6"/>
      <c r="S323" s="6"/>
      <c r="T323" s="62"/>
      <c r="U323" s="6"/>
      <c r="V323" s="6"/>
      <c r="W323" s="6"/>
      <c r="X323" s="6"/>
      <c r="Y323" s="6"/>
      <c r="Z323" s="6"/>
      <c r="AA323" s="6"/>
    </row>
    <row r="324" spans="2:27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53"/>
      <c r="O324" s="53"/>
      <c r="P324" s="6"/>
      <c r="Q324" s="6"/>
      <c r="R324" s="6"/>
      <c r="S324" s="6"/>
      <c r="T324" s="62"/>
      <c r="U324" s="6"/>
      <c r="V324" s="6"/>
      <c r="W324" s="6"/>
      <c r="X324" s="6"/>
      <c r="Y324" s="6"/>
      <c r="Z324" s="6"/>
      <c r="AA324" s="6"/>
    </row>
    <row r="325" spans="2:27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53"/>
      <c r="O325" s="53"/>
      <c r="P325" s="6"/>
      <c r="Q325" s="6"/>
      <c r="R325" s="6"/>
      <c r="S325" s="6"/>
      <c r="T325" s="62"/>
      <c r="U325" s="6"/>
      <c r="V325" s="6"/>
      <c r="W325" s="6"/>
      <c r="X325" s="6"/>
      <c r="Y325" s="6"/>
      <c r="Z325" s="6"/>
      <c r="AA325" s="6"/>
    </row>
    <row r="326" spans="2:27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53"/>
      <c r="O326" s="53"/>
      <c r="P326" s="6"/>
      <c r="Q326" s="6"/>
      <c r="R326" s="6"/>
      <c r="S326" s="6"/>
      <c r="T326" s="62"/>
      <c r="U326" s="6"/>
      <c r="V326" s="6"/>
      <c r="W326" s="6"/>
      <c r="X326" s="6"/>
      <c r="Y326" s="6"/>
      <c r="Z326" s="6"/>
      <c r="AA326" s="6"/>
    </row>
    <row r="327" spans="2:27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53"/>
      <c r="O327" s="53"/>
      <c r="P327" s="6"/>
      <c r="Q327" s="6"/>
      <c r="R327" s="6"/>
      <c r="S327" s="6"/>
      <c r="T327" s="62"/>
      <c r="U327" s="6"/>
      <c r="V327" s="6"/>
      <c r="W327" s="6"/>
      <c r="X327" s="6"/>
      <c r="Y327" s="6"/>
      <c r="Z327" s="6"/>
      <c r="AA327" s="6"/>
    </row>
    <row r="328" spans="2:27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53"/>
      <c r="O328" s="53"/>
      <c r="P328" s="6"/>
      <c r="Q328" s="6"/>
      <c r="R328" s="6"/>
      <c r="S328" s="6"/>
      <c r="T328" s="62"/>
      <c r="U328" s="6"/>
      <c r="V328" s="6"/>
      <c r="W328" s="6"/>
      <c r="X328" s="6"/>
      <c r="Y328" s="6"/>
      <c r="Z328" s="6"/>
      <c r="AA328" s="6"/>
    </row>
    <row r="329" spans="2:27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53"/>
      <c r="O329" s="53"/>
      <c r="P329" s="6"/>
      <c r="Q329" s="6"/>
      <c r="R329" s="6"/>
      <c r="S329" s="6"/>
      <c r="T329" s="62"/>
      <c r="U329" s="6"/>
      <c r="V329" s="6"/>
      <c r="W329" s="6"/>
      <c r="X329" s="6"/>
      <c r="Y329" s="6"/>
      <c r="Z329" s="6"/>
      <c r="AA329" s="6"/>
    </row>
    <row r="330" spans="2:27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53"/>
      <c r="O330" s="53"/>
      <c r="P330" s="6"/>
      <c r="Q330" s="6"/>
      <c r="R330" s="6"/>
      <c r="S330" s="6"/>
      <c r="T330" s="62"/>
      <c r="U330" s="6"/>
      <c r="V330" s="6"/>
      <c r="W330" s="6"/>
      <c r="X330" s="6"/>
      <c r="Y330" s="6"/>
      <c r="Z330" s="6"/>
      <c r="AA330" s="6"/>
    </row>
    <row r="331" spans="2:27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53"/>
      <c r="O331" s="53"/>
      <c r="P331" s="6"/>
      <c r="Q331" s="6"/>
      <c r="R331" s="6"/>
      <c r="S331" s="6"/>
      <c r="T331" s="62"/>
      <c r="U331" s="6"/>
      <c r="V331" s="6"/>
      <c r="W331" s="6"/>
      <c r="X331" s="6"/>
      <c r="Y331" s="6"/>
      <c r="Z331" s="6"/>
      <c r="AA331" s="6"/>
    </row>
    <row r="332" spans="2:27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53"/>
      <c r="O332" s="53"/>
      <c r="P332" s="6"/>
      <c r="Q332" s="6"/>
      <c r="R332" s="6"/>
      <c r="S332" s="6"/>
      <c r="T332" s="62"/>
      <c r="U332" s="6"/>
      <c r="V332" s="6"/>
      <c r="W332" s="6"/>
      <c r="X332" s="6"/>
      <c r="Y332" s="6"/>
      <c r="Z332" s="6"/>
      <c r="AA332" s="6"/>
    </row>
    <row r="333" spans="2:27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53"/>
      <c r="O333" s="53"/>
      <c r="P333" s="6"/>
      <c r="Q333" s="6"/>
      <c r="R333" s="6"/>
      <c r="S333" s="6"/>
      <c r="T333" s="62"/>
      <c r="U333" s="6"/>
      <c r="V333" s="6"/>
      <c r="W333" s="6"/>
      <c r="X333" s="6"/>
      <c r="Y333" s="6"/>
      <c r="Z333" s="6"/>
      <c r="AA333" s="6"/>
    </row>
    <row r="334" spans="2:27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53"/>
      <c r="O334" s="53"/>
      <c r="P334" s="6"/>
      <c r="Q334" s="6"/>
      <c r="R334" s="6"/>
      <c r="S334" s="6"/>
      <c r="T334" s="62"/>
      <c r="U334" s="6"/>
      <c r="V334" s="6"/>
      <c r="W334" s="6"/>
      <c r="X334" s="6"/>
      <c r="Y334" s="6"/>
      <c r="Z334" s="6"/>
      <c r="AA334" s="6"/>
    </row>
    <row r="335" spans="2:27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53"/>
      <c r="O335" s="53"/>
      <c r="P335" s="6"/>
      <c r="Q335" s="6"/>
      <c r="R335" s="6"/>
      <c r="S335" s="6"/>
      <c r="T335" s="62"/>
      <c r="U335" s="6"/>
      <c r="V335" s="6"/>
      <c r="W335" s="6"/>
      <c r="X335" s="6"/>
      <c r="Y335" s="6"/>
      <c r="Z335" s="6"/>
      <c r="AA335" s="6"/>
    </row>
    <row r="336" spans="2:27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53"/>
      <c r="O336" s="53"/>
      <c r="P336" s="6"/>
      <c r="Q336" s="6"/>
      <c r="R336" s="6"/>
      <c r="S336" s="6"/>
      <c r="T336" s="62"/>
      <c r="U336" s="6"/>
      <c r="V336" s="6"/>
      <c r="W336" s="6"/>
      <c r="X336" s="6"/>
      <c r="Y336" s="6"/>
      <c r="Z336" s="6"/>
      <c r="AA336" s="6"/>
    </row>
    <row r="337" spans="2:27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53"/>
      <c r="O337" s="53"/>
      <c r="P337" s="6"/>
      <c r="Q337" s="6"/>
      <c r="R337" s="6"/>
      <c r="S337" s="6"/>
      <c r="T337" s="62"/>
      <c r="U337" s="6"/>
      <c r="V337" s="6"/>
      <c r="W337" s="6"/>
      <c r="X337" s="6"/>
      <c r="Y337" s="6"/>
      <c r="Z337" s="6"/>
      <c r="AA337" s="6"/>
    </row>
    <row r="338" spans="2:27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53"/>
      <c r="O338" s="53"/>
      <c r="P338" s="6"/>
      <c r="Q338" s="6"/>
      <c r="R338" s="6"/>
      <c r="S338" s="6"/>
      <c r="T338" s="62"/>
      <c r="U338" s="6"/>
      <c r="V338" s="6"/>
      <c r="W338" s="6"/>
      <c r="X338" s="6"/>
      <c r="Y338" s="6"/>
      <c r="Z338" s="6"/>
      <c r="AA338" s="6"/>
    </row>
    <row r="339" spans="2:27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53"/>
      <c r="O339" s="53"/>
      <c r="P339" s="6"/>
      <c r="Q339" s="6"/>
      <c r="R339" s="6"/>
      <c r="S339" s="6"/>
      <c r="T339" s="62"/>
      <c r="U339" s="6"/>
      <c r="V339" s="6"/>
      <c r="W339" s="6"/>
      <c r="X339" s="6"/>
      <c r="Y339" s="6"/>
      <c r="Z339" s="6"/>
      <c r="AA339" s="6"/>
    </row>
    <row r="340" spans="2:27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53"/>
      <c r="O340" s="53"/>
      <c r="P340" s="6"/>
      <c r="Q340" s="6"/>
      <c r="R340" s="6"/>
      <c r="S340" s="6"/>
      <c r="T340" s="62"/>
      <c r="U340" s="6"/>
      <c r="V340" s="6"/>
      <c r="W340" s="6"/>
      <c r="X340" s="6"/>
      <c r="Y340" s="6"/>
      <c r="Z340" s="6"/>
      <c r="AA340" s="6"/>
    </row>
    <row r="341" spans="2:27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53"/>
      <c r="O341" s="53"/>
      <c r="P341" s="6"/>
      <c r="Q341" s="6"/>
      <c r="R341" s="6"/>
      <c r="S341" s="6"/>
      <c r="T341" s="62"/>
      <c r="U341" s="6"/>
      <c r="V341" s="6"/>
      <c r="W341" s="6"/>
      <c r="X341" s="6"/>
      <c r="Y341" s="6"/>
      <c r="Z341" s="6"/>
      <c r="AA341" s="6"/>
    </row>
    <row r="342" spans="2:27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53"/>
      <c r="O342" s="53"/>
      <c r="P342" s="6"/>
      <c r="Q342" s="6"/>
      <c r="R342" s="6"/>
      <c r="S342" s="6"/>
      <c r="T342" s="62"/>
      <c r="U342" s="6"/>
      <c r="V342" s="6"/>
      <c r="W342" s="6"/>
      <c r="X342" s="6"/>
      <c r="Y342" s="6"/>
      <c r="Z342" s="6"/>
      <c r="AA342" s="6"/>
    </row>
    <row r="343" spans="2:27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53"/>
      <c r="O343" s="53"/>
      <c r="P343" s="6"/>
      <c r="Q343" s="6"/>
      <c r="R343" s="6"/>
      <c r="S343" s="6"/>
      <c r="T343" s="62"/>
      <c r="U343" s="6"/>
      <c r="V343" s="6"/>
      <c r="W343" s="6"/>
      <c r="X343" s="6"/>
      <c r="Y343" s="6"/>
      <c r="Z343" s="6"/>
      <c r="AA343" s="6"/>
    </row>
    <row r="344" spans="2:27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53"/>
      <c r="O344" s="53"/>
      <c r="P344" s="6"/>
      <c r="Q344" s="6"/>
      <c r="R344" s="6"/>
      <c r="S344" s="6"/>
      <c r="T344" s="62"/>
      <c r="U344" s="6"/>
      <c r="V344" s="6"/>
      <c r="W344" s="6"/>
      <c r="X344" s="6"/>
      <c r="Y344" s="6"/>
      <c r="Z344" s="6"/>
      <c r="AA344" s="6"/>
    </row>
    <row r="345" spans="2:27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53"/>
      <c r="O345" s="53"/>
      <c r="P345" s="6"/>
      <c r="Q345" s="6"/>
      <c r="R345" s="6"/>
      <c r="S345" s="6"/>
      <c r="T345" s="62"/>
      <c r="U345" s="6"/>
      <c r="V345" s="6"/>
      <c r="W345" s="6"/>
      <c r="X345" s="6"/>
      <c r="Y345" s="6"/>
      <c r="Z345" s="6"/>
      <c r="AA345" s="6"/>
    </row>
    <row r="346" spans="2:27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53"/>
      <c r="O346" s="53"/>
      <c r="P346" s="6"/>
      <c r="Q346" s="6"/>
      <c r="R346" s="6"/>
      <c r="S346" s="6"/>
      <c r="T346" s="62"/>
      <c r="U346" s="6"/>
      <c r="V346" s="6"/>
      <c r="W346" s="6"/>
      <c r="X346" s="6"/>
      <c r="Y346" s="6"/>
      <c r="Z346" s="6"/>
      <c r="AA346" s="6"/>
    </row>
    <row r="347" spans="2:27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53"/>
      <c r="O347" s="53"/>
      <c r="P347" s="6"/>
      <c r="Q347" s="6"/>
      <c r="R347" s="6"/>
      <c r="S347" s="6"/>
      <c r="T347" s="62"/>
      <c r="U347" s="6"/>
      <c r="V347" s="6"/>
      <c r="W347" s="6"/>
      <c r="X347" s="6"/>
      <c r="Y347" s="6"/>
      <c r="Z347" s="6"/>
      <c r="AA347" s="6"/>
    </row>
    <row r="348" spans="2:27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53"/>
      <c r="O348" s="53"/>
      <c r="P348" s="6"/>
      <c r="Q348" s="6"/>
      <c r="R348" s="6"/>
      <c r="S348" s="6"/>
      <c r="T348" s="62"/>
      <c r="U348" s="6"/>
      <c r="V348" s="6"/>
      <c r="W348" s="6"/>
      <c r="X348" s="6"/>
      <c r="Y348" s="6"/>
      <c r="Z348" s="6"/>
      <c r="AA348" s="6"/>
    </row>
    <row r="349" spans="2:27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53"/>
      <c r="O349" s="53"/>
      <c r="P349" s="6"/>
      <c r="Q349" s="6"/>
      <c r="R349" s="6"/>
      <c r="S349" s="6"/>
      <c r="T349" s="62"/>
      <c r="U349" s="6"/>
      <c r="V349" s="6"/>
      <c r="W349" s="6"/>
      <c r="X349" s="6"/>
      <c r="Y349" s="6"/>
      <c r="Z349" s="6"/>
      <c r="AA349" s="6"/>
    </row>
    <row r="350" spans="2:27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53"/>
      <c r="O350" s="53"/>
      <c r="P350" s="6"/>
      <c r="Q350" s="6"/>
      <c r="R350" s="6"/>
      <c r="S350" s="6"/>
      <c r="T350" s="62"/>
      <c r="U350" s="6"/>
      <c r="V350" s="6"/>
      <c r="W350" s="6"/>
      <c r="X350" s="6"/>
      <c r="Y350" s="6"/>
      <c r="Z350" s="6"/>
      <c r="AA350" s="6"/>
    </row>
    <row r="351" spans="2:27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53"/>
      <c r="O351" s="53"/>
      <c r="P351" s="6"/>
      <c r="Q351" s="6"/>
      <c r="R351" s="6"/>
      <c r="S351" s="6"/>
      <c r="T351" s="62"/>
      <c r="U351" s="6"/>
      <c r="V351" s="6"/>
      <c r="W351" s="6"/>
      <c r="X351" s="6"/>
      <c r="Y351" s="6"/>
      <c r="Z351" s="6"/>
      <c r="AA351" s="6"/>
    </row>
    <row r="352" spans="2:27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53"/>
      <c r="O352" s="53"/>
      <c r="P352" s="6"/>
      <c r="Q352" s="6"/>
      <c r="R352" s="6"/>
      <c r="S352" s="6"/>
      <c r="T352" s="62"/>
      <c r="U352" s="6"/>
      <c r="V352" s="6"/>
      <c r="W352" s="6"/>
      <c r="X352" s="6"/>
      <c r="Y352" s="6"/>
      <c r="Z352" s="6"/>
      <c r="AA352" s="6"/>
    </row>
    <row r="353" spans="2:27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53"/>
      <c r="O353" s="53"/>
      <c r="P353" s="6"/>
      <c r="Q353" s="6"/>
      <c r="R353" s="6"/>
      <c r="S353" s="6"/>
      <c r="T353" s="62"/>
      <c r="U353" s="6"/>
      <c r="V353" s="6"/>
      <c r="W353" s="6"/>
      <c r="X353" s="6"/>
      <c r="Y353" s="6"/>
      <c r="Z353" s="6"/>
      <c r="AA353" s="6"/>
    </row>
    <row r="354" spans="2:27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53"/>
      <c r="O354" s="53"/>
      <c r="P354" s="6"/>
      <c r="Q354" s="6"/>
      <c r="R354" s="6"/>
      <c r="S354" s="6"/>
      <c r="T354" s="62"/>
      <c r="U354" s="6"/>
      <c r="V354" s="6"/>
      <c r="W354" s="6"/>
      <c r="X354" s="6"/>
      <c r="Y354" s="6"/>
      <c r="Z354" s="6"/>
      <c r="AA354" s="6"/>
    </row>
    <row r="355" spans="2:27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53"/>
      <c r="O355" s="53"/>
      <c r="P355" s="6"/>
      <c r="Q355" s="6"/>
      <c r="R355" s="6"/>
      <c r="S355" s="6"/>
      <c r="T355" s="62"/>
      <c r="U355" s="6"/>
      <c r="V355" s="6"/>
      <c r="W355" s="6"/>
      <c r="X355" s="6"/>
      <c r="Y355" s="6"/>
      <c r="Z355" s="6"/>
      <c r="AA355" s="6"/>
    </row>
    <row r="356" spans="2:27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53"/>
      <c r="O356" s="53"/>
      <c r="P356" s="6"/>
      <c r="Q356" s="6"/>
      <c r="R356" s="6"/>
      <c r="S356" s="6"/>
      <c r="T356" s="62"/>
      <c r="U356" s="6"/>
      <c r="V356" s="6"/>
      <c r="W356" s="6"/>
      <c r="X356" s="6"/>
      <c r="Y356" s="6"/>
      <c r="Z356" s="6"/>
      <c r="AA356" s="6"/>
    </row>
    <row r="357" spans="2:27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53"/>
      <c r="O357" s="53"/>
      <c r="P357" s="6"/>
      <c r="Q357" s="6"/>
      <c r="R357" s="6"/>
      <c r="S357" s="6"/>
      <c r="T357" s="62"/>
      <c r="U357" s="6"/>
      <c r="V357" s="6"/>
      <c r="W357" s="6"/>
      <c r="X357" s="6"/>
      <c r="Y357" s="6"/>
      <c r="Z357" s="6"/>
      <c r="AA357" s="6"/>
    </row>
    <row r="358" spans="2:27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53"/>
      <c r="O358" s="53"/>
      <c r="P358" s="6"/>
      <c r="Q358" s="6"/>
      <c r="R358" s="6"/>
      <c r="S358" s="6"/>
      <c r="T358" s="62"/>
      <c r="U358" s="6"/>
      <c r="V358" s="6"/>
      <c r="W358" s="6"/>
      <c r="X358" s="6"/>
      <c r="Y358" s="6"/>
      <c r="Z358" s="6"/>
      <c r="AA358" s="6"/>
    </row>
    <row r="359" spans="2:27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53"/>
      <c r="O359" s="53"/>
      <c r="P359" s="6"/>
      <c r="Q359" s="6"/>
      <c r="R359" s="6"/>
      <c r="S359" s="6"/>
      <c r="T359" s="62"/>
      <c r="U359" s="6"/>
      <c r="V359" s="6"/>
      <c r="W359" s="6"/>
      <c r="X359" s="6"/>
      <c r="Y359" s="6"/>
      <c r="Z359" s="6"/>
      <c r="AA359" s="6"/>
    </row>
    <row r="360" spans="2:27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53"/>
      <c r="O360" s="53"/>
      <c r="P360" s="6"/>
      <c r="Q360" s="6"/>
      <c r="R360" s="6"/>
      <c r="S360" s="6"/>
      <c r="T360" s="62"/>
      <c r="U360" s="6"/>
      <c r="V360" s="6"/>
      <c r="W360" s="6"/>
      <c r="X360" s="6"/>
      <c r="Y360" s="6"/>
      <c r="Z360" s="6"/>
      <c r="AA360" s="6"/>
    </row>
    <row r="361" spans="2:27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53"/>
      <c r="O361" s="53"/>
      <c r="P361" s="6"/>
      <c r="Q361" s="6"/>
      <c r="R361" s="6"/>
      <c r="S361" s="6"/>
      <c r="T361" s="62"/>
      <c r="U361" s="6"/>
      <c r="V361" s="6"/>
      <c r="W361" s="6"/>
      <c r="X361" s="6"/>
      <c r="Y361" s="6"/>
      <c r="Z361" s="6"/>
      <c r="AA361" s="6"/>
    </row>
    <row r="362" spans="2:27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53"/>
      <c r="O362" s="53"/>
      <c r="P362" s="6"/>
      <c r="Q362" s="6"/>
      <c r="R362" s="6"/>
      <c r="S362" s="6"/>
      <c r="T362" s="62"/>
      <c r="U362" s="6"/>
      <c r="V362" s="6"/>
      <c r="W362" s="6"/>
      <c r="X362" s="6"/>
      <c r="Y362" s="6"/>
      <c r="Z362" s="6"/>
      <c r="AA362" s="6"/>
    </row>
    <row r="363" spans="2:27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53"/>
      <c r="O363" s="53"/>
      <c r="P363" s="6"/>
      <c r="Q363" s="6"/>
      <c r="R363" s="6"/>
      <c r="S363" s="6"/>
      <c r="T363" s="62"/>
      <c r="U363" s="6"/>
      <c r="V363" s="6"/>
      <c r="W363" s="6"/>
      <c r="X363" s="6"/>
      <c r="Y363" s="6"/>
      <c r="Z363" s="6"/>
      <c r="AA363" s="6"/>
    </row>
    <row r="364" spans="2:27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53"/>
      <c r="O364" s="53"/>
      <c r="P364" s="6"/>
      <c r="Q364" s="6"/>
      <c r="R364" s="6"/>
      <c r="S364" s="6"/>
      <c r="T364" s="62"/>
      <c r="U364" s="6"/>
      <c r="V364" s="6"/>
      <c r="W364" s="6"/>
      <c r="X364" s="6"/>
      <c r="Y364" s="6"/>
      <c r="Z364" s="6"/>
      <c r="AA364" s="6"/>
    </row>
    <row r="365" spans="2:27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53"/>
      <c r="O365" s="53"/>
      <c r="P365" s="6"/>
      <c r="Q365" s="6"/>
      <c r="R365" s="6"/>
      <c r="S365" s="6"/>
      <c r="T365" s="62"/>
      <c r="U365" s="6"/>
      <c r="V365" s="6"/>
      <c r="W365" s="6"/>
      <c r="X365" s="6"/>
      <c r="Y365" s="6"/>
      <c r="Z365" s="6"/>
      <c r="AA365" s="6"/>
    </row>
    <row r="366" spans="2:27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53"/>
      <c r="O366" s="53"/>
      <c r="P366" s="6"/>
      <c r="Q366" s="6"/>
      <c r="R366" s="6"/>
      <c r="S366" s="6"/>
      <c r="T366" s="62"/>
      <c r="U366" s="6"/>
      <c r="V366" s="6"/>
      <c r="W366" s="6"/>
      <c r="X366" s="6"/>
      <c r="Y366" s="6"/>
      <c r="Z366" s="6"/>
      <c r="AA366" s="6"/>
    </row>
    <row r="367" spans="2:27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53"/>
      <c r="O367" s="53"/>
      <c r="P367" s="6"/>
      <c r="Q367" s="6"/>
      <c r="R367" s="6"/>
      <c r="S367" s="6"/>
      <c r="T367" s="62"/>
      <c r="U367" s="6"/>
      <c r="V367" s="6"/>
      <c r="W367" s="6"/>
      <c r="X367" s="6"/>
      <c r="Y367" s="6"/>
      <c r="Z367" s="6"/>
      <c r="AA367" s="6"/>
    </row>
    <row r="368" spans="2:27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53"/>
      <c r="O368" s="53"/>
      <c r="P368" s="6"/>
      <c r="Q368" s="6"/>
      <c r="R368" s="6"/>
      <c r="S368" s="6"/>
      <c r="T368" s="62"/>
      <c r="U368" s="6"/>
      <c r="V368" s="6"/>
      <c r="W368" s="6"/>
      <c r="X368" s="6"/>
      <c r="Y368" s="6"/>
      <c r="Z368" s="6"/>
      <c r="AA368" s="6"/>
    </row>
    <row r="369" spans="2:27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53"/>
      <c r="O369" s="53"/>
      <c r="P369" s="6"/>
      <c r="Q369" s="6"/>
      <c r="R369" s="6"/>
      <c r="S369" s="6"/>
      <c r="T369" s="62"/>
      <c r="U369" s="6"/>
      <c r="V369" s="6"/>
      <c r="W369" s="6"/>
      <c r="X369" s="6"/>
      <c r="Y369" s="6"/>
      <c r="Z369" s="6"/>
      <c r="AA369" s="6"/>
    </row>
    <row r="370" spans="2:27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53"/>
      <c r="O370" s="53"/>
      <c r="P370" s="6"/>
      <c r="Q370" s="6"/>
      <c r="R370" s="6"/>
      <c r="S370" s="6"/>
      <c r="T370" s="62"/>
      <c r="U370" s="6"/>
      <c r="V370" s="6"/>
      <c r="W370" s="6"/>
      <c r="X370" s="6"/>
      <c r="Y370" s="6"/>
      <c r="Z370" s="6"/>
      <c r="AA370" s="6"/>
    </row>
    <row r="371" spans="2:27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53"/>
      <c r="O371" s="53"/>
      <c r="P371" s="6"/>
      <c r="Q371" s="6"/>
      <c r="R371" s="6"/>
      <c r="S371" s="6"/>
      <c r="T371" s="62"/>
      <c r="U371" s="6"/>
      <c r="V371" s="6"/>
      <c r="W371" s="6"/>
      <c r="X371" s="6"/>
      <c r="Y371" s="6"/>
      <c r="Z371" s="6"/>
      <c r="AA371" s="6"/>
    </row>
    <row r="372" spans="2:27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53"/>
      <c r="O372" s="53"/>
      <c r="P372" s="6"/>
      <c r="Q372" s="6"/>
      <c r="R372" s="6"/>
      <c r="S372" s="6"/>
      <c r="T372" s="62"/>
      <c r="U372" s="6"/>
      <c r="V372" s="6"/>
      <c r="W372" s="6"/>
      <c r="X372" s="6"/>
      <c r="Y372" s="6"/>
      <c r="Z372" s="6"/>
      <c r="AA372" s="6"/>
    </row>
    <row r="373" spans="2:27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53"/>
      <c r="O373" s="53"/>
      <c r="P373" s="6"/>
      <c r="Q373" s="6"/>
      <c r="R373" s="6"/>
      <c r="S373" s="6"/>
      <c r="T373" s="62"/>
      <c r="U373" s="6"/>
      <c r="V373" s="6"/>
      <c r="W373" s="6"/>
      <c r="X373" s="6"/>
      <c r="Y373" s="6"/>
      <c r="Z373" s="6"/>
      <c r="AA373" s="6"/>
    </row>
    <row r="374" spans="2:27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53"/>
      <c r="O374" s="53"/>
      <c r="P374" s="6"/>
      <c r="Q374" s="6"/>
      <c r="R374" s="6"/>
      <c r="S374" s="6"/>
      <c r="T374" s="62"/>
      <c r="U374" s="6"/>
      <c r="V374" s="6"/>
      <c r="W374" s="6"/>
      <c r="X374" s="6"/>
      <c r="Y374" s="6"/>
      <c r="Z374" s="6"/>
      <c r="AA374" s="6"/>
    </row>
    <row r="375" spans="2:27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53"/>
      <c r="O375" s="53"/>
      <c r="P375" s="6"/>
      <c r="Q375" s="6"/>
      <c r="R375" s="6"/>
      <c r="S375" s="6"/>
      <c r="T375" s="62"/>
      <c r="U375" s="6"/>
      <c r="V375" s="6"/>
      <c r="W375" s="6"/>
      <c r="X375" s="6"/>
      <c r="Y375" s="6"/>
      <c r="Z375" s="6"/>
      <c r="AA375" s="6"/>
    </row>
    <row r="376" spans="2:27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53"/>
      <c r="O376" s="53"/>
      <c r="P376" s="6"/>
      <c r="Q376" s="6"/>
      <c r="R376" s="6"/>
      <c r="S376" s="6"/>
      <c r="T376" s="62"/>
      <c r="U376" s="6"/>
      <c r="V376" s="6"/>
      <c r="W376" s="6"/>
      <c r="X376" s="6"/>
      <c r="Y376" s="6"/>
      <c r="Z376" s="6"/>
      <c r="AA376" s="6"/>
    </row>
    <row r="377" spans="2:27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53"/>
      <c r="O377" s="53"/>
      <c r="P377" s="6"/>
      <c r="Q377" s="6"/>
      <c r="R377" s="6"/>
      <c r="S377" s="6"/>
      <c r="T377" s="62"/>
      <c r="U377" s="6"/>
      <c r="V377" s="6"/>
      <c r="W377" s="6"/>
      <c r="X377" s="6"/>
      <c r="Y377" s="6"/>
      <c r="Z377" s="6"/>
      <c r="AA377" s="6"/>
    </row>
    <row r="378" spans="2:27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53"/>
      <c r="O378" s="53"/>
      <c r="P378" s="6"/>
      <c r="Q378" s="6"/>
      <c r="R378" s="6"/>
      <c r="S378" s="6"/>
      <c r="T378" s="62"/>
      <c r="U378" s="6"/>
      <c r="V378" s="6"/>
      <c r="W378" s="6"/>
      <c r="X378" s="6"/>
      <c r="Y378" s="6"/>
      <c r="Z378" s="6"/>
      <c r="AA378" s="6"/>
    </row>
    <row r="379" spans="2:27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53"/>
      <c r="O379" s="53"/>
      <c r="P379" s="6"/>
      <c r="Q379" s="6"/>
      <c r="R379" s="6"/>
      <c r="S379" s="6"/>
      <c r="T379" s="62"/>
      <c r="U379" s="6"/>
      <c r="V379" s="6"/>
      <c r="W379" s="6"/>
      <c r="X379" s="6"/>
      <c r="Y379" s="6"/>
      <c r="Z379" s="6"/>
      <c r="AA379" s="6"/>
    </row>
    <row r="380" spans="2:27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53"/>
      <c r="O380" s="53"/>
      <c r="P380" s="6"/>
      <c r="Q380" s="6"/>
      <c r="R380" s="6"/>
      <c r="S380" s="6"/>
      <c r="T380" s="62"/>
      <c r="U380" s="6"/>
      <c r="V380" s="6"/>
      <c r="W380" s="6"/>
      <c r="X380" s="6"/>
      <c r="Y380" s="6"/>
      <c r="Z380" s="6"/>
      <c r="AA380" s="6"/>
    </row>
    <row r="381" spans="2:27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53"/>
      <c r="O381" s="53"/>
      <c r="P381" s="6"/>
      <c r="Q381" s="6"/>
      <c r="R381" s="6"/>
      <c r="S381" s="6"/>
      <c r="T381" s="62"/>
      <c r="U381" s="6"/>
      <c r="V381" s="6"/>
      <c r="W381" s="6"/>
      <c r="X381" s="6"/>
      <c r="Y381" s="6"/>
      <c r="Z381" s="6"/>
      <c r="AA381" s="6"/>
    </row>
    <row r="382" spans="2:27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53"/>
      <c r="O382" s="53"/>
      <c r="P382" s="6"/>
      <c r="Q382" s="6"/>
      <c r="R382" s="6"/>
      <c r="S382" s="6"/>
      <c r="T382" s="62"/>
      <c r="U382" s="6"/>
      <c r="V382" s="6"/>
      <c r="W382" s="6"/>
      <c r="X382" s="6"/>
      <c r="Y382" s="6"/>
      <c r="Z382" s="6"/>
      <c r="AA382" s="6"/>
    </row>
    <row r="383" spans="2:27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53"/>
      <c r="O383" s="53"/>
      <c r="P383" s="6"/>
      <c r="Q383" s="6"/>
      <c r="R383" s="6"/>
      <c r="S383" s="6"/>
      <c r="T383" s="62"/>
      <c r="U383" s="6"/>
      <c r="V383" s="6"/>
      <c r="W383" s="6"/>
      <c r="X383" s="6"/>
      <c r="Y383" s="6"/>
      <c r="Z383" s="6"/>
      <c r="AA383" s="6"/>
    </row>
    <row r="384" spans="2:27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53"/>
      <c r="O384" s="53"/>
      <c r="P384" s="6"/>
      <c r="Q384" s="6"/>
      <c r="R384" s="6"/>
      <c r="S384" s="6"/>
      <c r="T384" s="62"/>
      <c r="U384" s="6"/>
      <c r="V384" s="6"/>
      <c r="W384" s="6"/>
      <c r="X384" s="6"/>
      <c r="Y384" s="6"/>
      <c r="Z384" s="6"/>
      <c r="AA384" s="6"/>
    </row>
    <row r="385" spans="2:27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53"/>
      <c r="O385" s="53"/>
      <c r="P385" s="6"/>
      <c r="Q385" s="6"/>
      <c r="R385" s="6"/>
      <c r="S385" s="6"/>
      <c r="T385" s="62"/>
      <c r="U385" s="6"/>
      <c r="V385" s="6"/>
      <c r="W385" s="6"/>
      <c r="X385" s="6"/>
      <c r="Y385" s="6"/>
      <c r="Z385" s="6"/>
      <c r="AA385" s="6"/>
    </row>
    <row r="386" spans="2:27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53"/>
      <c r="O386" s="53"/>
      <c r="P386" s="6"/>
      <c r="Q386" s="6"/>
      <c r="R386" s="6"/>
      <c r="S386" s="6"/>
      <c r="T386" s="62"/>
      <c r="U386" s="6"/>
      <c r="V386" s="6"/>
      <c r="W386" s="6"/>
      <c r="X386" s="6"/>
      <c r="Y386" s="6"/>
      <c r="Z386" s="6"/>
      <c r="AA386" s="6"/>
    </row>
    <row r="387" spans="2:27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53"/>
      <c r="O387" s="53"/>
      <c r="P387" s="6"/>
      <c r="Q387" s="6"/>
      <c r="R387" s="6"/>
      <c r="S387" s="6"/>
      <c r="T387" s="62"/>
      <c r="U387" s="6"/>
      <c r="V387" s="6"/>
      <c r="W387" s="6"/>
      <c r="X387" s="6"/>
      <c r="Y387" s="6"/>
      <c r="Z387" s="6"/>
      <c r="AA387" s="6"/>
    </row>
    <row r="388" spans="2:27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53"/>
      <c r="O388" s="53"/>
      <c r="P388" s="6"/>
      <c r="Q388" s="6"/>
      <c r="R388" s="6"/>
      <c r="S388" s="6"/>
      <c r="T388" s="62"/>
      <c r="U388" s="6"/>
      <c r="V388" s="6"/>
      <c r="W388" s="6"/>
      <c r="X388" s="6"/>
      <c r="Y388" s="6"/>
      <c r="Z388" s="6"/>
      <c r="AA388" s="6"/>
    </row>
    <row r="389" spans="2:27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53"/>
      <c r="O389" s="53"/>
      <c r="P389" s="6"/>
      <c r="Q389" s="6"/>
      <c r="R389" s="6"/>
      <c r="S389" s="6"/>
      <c r="T389" s="62"/>
      <c r="U389" s="6"/>
      <c r="V389" s="6"/>
      <c r="W389" s="6"/>
      <c r="X389" s="6"/>
      <c r="Y389" s="6"/>
      <c r="Z389" s="6"/>
      <c r="AA389" s="6"/>
    </row>
    <row r="390" spans="2:27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53"/>
      <c r="O390" s="53"/>
      <c r="P390" s="6"/>
      <c r="Q390" s="6"/>
      <c r="R390" s="6"/>
      <c r="S390" s="6"/>
      <c r="T390" s="62"/>
      <c r="U390" s="6"/>
      <c r="V390" s="6"/>
      <c r="W390" s="6"/>
      <c r="X390" s="6"/>
      <c r="Y390" s="6"/>
      <c r="Z390" s="6"/>
      <c r="AA390" s="6"/>
    </row>
    <row r="391" spans="2:27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53"/>
      <c r="O391" s="53"/>
      <c r="P391" s="6"/>
      <c r="Q391" s="6"/>
      <c r="R391" s="6"/>
      <c r="S391" s="6"/>
      <c r="T391" s="62"/>
      <c r="U391" s="6"/>
      <c r="V391" s="6"/>
      <c r="W391" s="6"/>
      <c r="X391" s="6"/>
      <c r="Y391" s="6"/>
      <c r="Z391" s="6"/>
      <c r="AA391" s="6"/>
    </row>
    <row r="392" spans="2:27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53"/>
      <c r="O392" s="53"/>
      <c r="P392" s="6"/>
      <c r="Q392" s="6"/>
      <c r="R392" s="6"/>
      <c r="S392" s="6"/>
      <c r="T392" s="62"/>
      <c r="U392" s="6"/>
      <c r="V392" s="6"/>
      <c r="W392" s="6"/>
      <c r="X392" s="6"/>
      <c r="Y392" s="6"/>
      <c r="Z392" s="6"/>
      <c r="AA392" s="6"/>
    </row>
    <row r="393" spans="2:27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53"/>
      <c r="O393" s="53"/>
      <c r="P393" s="6"/>
      <c r="Q393" s="6"/>
      <c r="R393" s="6"/>
      <c r="S393" s="6"/>
      <c r="T393" s="62"/>
      <c r="U393" s="6"/>
      <c r="V393" s="6"/>
      <c r="W393" s="6"/>
      <c r="X393" s="6"/>
      <c r="Y393" s="6"/>
      <c r="Z393" s="6"/>
      <c r="AA393" s="6"/>
    </row>
    <row r="394" spans="2:27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53"/>
      <c r="O394" s="53"/>
      <c r="P394" s="6"/>
      <c r="Q394" s="6"/>
      <c r="R394" s="6"/>
      <c r="S394" s="6"/>
      <c r="T394" s="62"/>
      <c r="U394" s="6"/>
      <c r="V394" s="6"/>
      <c r="W394" s="6"/>
      <c r="X394" s="6"/>
      <c r="Y394" s="6"/>
      <c r="Z394" s="6"/>
      <c r="AA394" s="6"/>
    </row>
    <row r="395" spans="2:27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53"/>
      <c r="O395" s="53"/>
      <c r="P395" s="6"/>
      <c r="Q395" s="6"/>
      <c r="R395" s="6"/>
      <c r="S395" s="6"/>
      <c r="T395" s="62"/>
      <c r="U395" s="6"/>
      <c r="V395" s="6"/>
      <c r="W395" s="6"/>
      <c r="X395" s="6"/>
      <c r="Y395" s="6"/>
      <c r="Z395" s="6"/>
      <c r="AA395" s="6"/>
    </row>
    <row r="396" spans="2:27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53"/>
      <c r="O396" s="53"/>
      <c r="P396" s="6"/>
      <c r="Q396" s="6"/>
      <c r="R396" s="6"/>
      <c r="S396" s="6"/>
      <c r="T396" s="62"/>
      <c r="U396" s="6"/>
      <c r="V396" s="6"/>
      <c r="W396" s="6"/>
      <c r="X396" s="6"/>
      <c r="Y396" s="6"/>
      <c r="Z396" s="6"/>
      <c r="AA396" s="6"/>
    </row>
    <row r="397" spans="2:27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53"/>
      <c r="O397" s="53"/>
      <c r="P397" s="6"/>
      <c r="Q397" s="6"/>
      <c r="R397" s="6"/>
      <c r="S397" s="6"/>
      <c r="T397" s="62"/>
      <c r="U397" s="6"/>
      <c r="V397" s="6"/>
      <c r="W397" s="6"/>
      <c r="X397" s="6"/>
      <c r="Y397" s="6"/>
      <c r="Z397" s="6"/>
      <c r="AA397" s="6"/>
    </row>
    <row r="398" spans="2:27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53"/>
      <c r="O398" s="53"/>
      <c r="P398" s="6"/>
      <c r="Q398" s="6"/>
      <c r="R398" s="6"/>
      <c r="S398" s="6"/>
      <c r="T398" s="62"/>
      <c r="U398" s="6"/>
      <c r="V398" s="6"/>
      <c r="W398" s="6"/>
      <c r="X398" s="6"/>
      <c r="Y398" s="6"/>
      <c r="Z398" s="6"/>
      <c r="AA398" s="6"/>
    </row>
    <row r="399" spans="2:27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53"/>
      <c r="O399" s="53"/>
      <c r="P399" s="6"/>
      <c r="Q399" s="6"/>
      <c r="R399" s="6"/>
      <c r="S399" s="6"/>
      <c r="T399" s="62"/>
      <c r="U399" s="6"/>
      <c r="V399" s="6"/>
      <c r="W399" s="6"/>
      <c r="X399" s="6"/>
      <c r="Y399" s="6"/>
      <c r="Z399" s="6"/>
      <c r="AA399" s="6"/>
    </row>
    <row r="400" spans="2:27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53"/>
      <c r="O400" s="53"/>
      <c r="P400" s="6"/>
      <c r="Q400" s="6"/>
      <c r="R400" s="6"/>
      <c r="S400" s="6"/>
      <c r="T400" s="62"/>
      <c r="U400" s="6"/>
      <c r="V400" s="6"/>
      <c r="W400" s="6"/>
      <c r="X400" s="6"/>
      <c r="Y400" s="6"/>
      <c r="Z400" s="6"/>
      <c r="AA400" s="6"/>
    </row>
    <row r="401" spans="2:27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53"/>
      <c r="O401" s="53"/>
      <c r="P401" s="6"/>
      <c r="Q401" s="6"/>
      <c r="R401" s="6"/>
      <c r="S401" s="6"/>
      <c r="T401" s="62"/>
      <c r="U401" s="6"/>
      <c r="V401" s="6"/>
      <c r="W401" s="6"/>
      <c r="X401" s="6"/>
      <c r="Y401" s="6"/>
      <c r="Z401" s="6"/>
      <c r="AA401" s="6"/>
    </row>
    <row r="402" spans="2:27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53"/>
      <c r="O402" s="53"/>
      <c r="P402" s="6"/>
      <c r="Q402" s="6"/>
      <c r="R402" s="6"/>
      <c r="S402" s="6"/>
      <c r="T402" s="62"/>
      <c r="U402" s="6"/>
      <c r="V402" s="6"/>
      <c r="W402" s="6"/>
      <c r="X402" s="6"/>
      <c r="Y402" s="6"/>
      <c r="Z402" s="6"/>
      <c r="AA402" s="6"/>
    </row>
    <row r="403" spans="2:27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53"/>
      <c r="O403" s="53"/>
      <c r="P403" s="6"/>
      <c r="Q403" s="6"/>
      <c r="R403" s="6"/>
      <c r="S403" s="6"/>
      <c r="T403" s="62"/>
      <c r="U403" s="6"/>
      <c r="V403" s="6"/>
      <c r="W403" s="6"/>
      <c r="X403" s="6"/>
      <c r="Y403" s="6"/>
      <c r="Z403" s="6"/>
      <c r="AA403" s="6"/>
    </row>
    <row r="404" spans="2:27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53"/>
      <c r="O404" s="53"/>
      <c r="P404" s="6"/>
      <c r="Q404" s="6"/>
      <c r="R404" s="6"/>
      <c r="S404" s="6"/>
      <c r="T404" s="62"/>
      <c r="U404" s="6"/>
      <c r="V404" s="6"/>
      <c r="W404" s="6"/>
      <c r="X404" s="6"/>
      <c r="Y404" s="6"/>
      <c r="Z404" s="6"/>
      <c r="AA404" s="6"/>
    </row>
    <row r="405" spans="2:27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53"/>
      <c r="O405" s="53"/>
      <c r="P405" s="6"/>
      <c r="Q405" s="6"/>
      <c r="R405" s="6"/>
      <c r="S405" s="6"/>
      <c r="T405" s="62"/>
      <c r="U405" s="6"/>
      <c r="V405" s="6"/>
      <c r="W405" s="6"/>
      <c r="X405" s="6"/>
      <c r="Y405" s="6"/>
      <c r="Z405" s="6"/>
      <c r="AA405" s="6"/>
    </row>
    <row r="406" spans="2:27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53"/>
      <c r="O406" s="53"/>
      <c r="P406" s="6"/>
      <c r="Q406" s="6"/>
      <c r="R406" s="6"/>
      <c r="S406" s="6"/>
      <c r="T406" s="62"/>
      <c r="U406" s="6"/>
      <c r="V406" s="6"/>
      <c r="W406" s="6"/>
      <c r="X406" s="6"/>
      <c r="Y406" s="6"/>
      <c r="Z406" s="6"/>
      <c r="AA406" s="6"/>
    </row>
    <row r="407" spans="2:27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53"/>
      <c r="O407" s="53"/>
      <c r="P407" s="6"/>
      <c r="Q407" s="6"/>
      <c r="R407" s="6"/>
      <c r="S407" s="6"/>
      <c r="T407" s="62"/>
      <c r="U407" s="6"/>
      <c r="V407" s="6"/>
      <c r="W407" s="6"/>
      <c r="X407" s="6"/>
      <c r="Y407" s="6"/>
      <c r="Z407" s="6"/>
      <c r="AA407" s="6"/>
    </row>
    <row r="408" spans="2:27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53"/>
      <c r="O408" s="53"/>
      <c r="P408" s="6"/>
      <c r="Q408" s="6"/>
      <c r="R408" s="6"/>
      <c r="S408" s="6"/>
      <c r="T408" s="62"/>
      <c r="U408" s="6"/>
      <c r="V408" s="6"/>
      <c r="W408" s="6"/>
      <c r="X408" s="6"/>
      <c r="Y408" s="6"/>
      <c r="Z408" s="6"/>
      <c r="AA408" s="6"/>
    </row>
    <row r="409" spans="2:27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53"/>
      <c r="O409" s="53"/>
      <c r="P409" s="6"/>
      <c r="Q409" s="6"/>
      <c r="R409" s="6"/>
      <c r="S409" s="6"/>
      <c r="T409" s="62"/>
      <c r="U409" s="6"/>
      <c r="V409" s="6"/>
      <c r="W409" s="6"/>
      <c r="X409" s="6"/>
      <c r="Y409" s="6"/>
      <c r="Z409" s="6"/>
      <c r="AA409" s="6"/>
    </row>
    <row r="410" spans="2:27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53"/>
      <c r="O410" s="53"/>
      <c r="P410" s="6"/>
      <c r="Q410" s="6"/>
      <c r="R410" s="6"/>
      <c r="S410" s="6"/>
      <c r="T410" s="62"/>
      <c r="U410" s="6"/>
      <c r="V410" s="6"/>
      <c r="W410" s="6"/>
      <c r="X410" s="6"/>
      <c r="Y410" s="6"/>
      <c r="Z410" s="6"/>
      <c r="AA410" s="6"/>
    </row>
    <row r="411" spans="2:27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53"/>
      <c r="O411" s="53"/>
      <c r="P411" s="6"/>
      <c r="Q411" s="6"/>
      <c r="R411" s="6"/>
      <c r="S411" s="6"/>
      <c r="T411" s="62"/>
      <c r="U411" s="6"/>
      <c r="V411" s="6"/>
      <c r="W411" s="6"/>
      <c r="X411" s="6"/>
      <c r="Y411" s="6"/>
      <c r="Z411" s="6"/>
      <c r="AA411" s="6"/>
    </row>
    <row r="412" spans="2:27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53"/>
      <c r="O412" s="53"/>
      <c r="P412" s="6"/>
      <c r="Q412" s="6"/>
      <c r="R412" s="6"/>
      <c r="S412" s="6"/>
      <c r="T412" s="62"/>
      <c r="U412" s="6"/>
      <c r="V412" s="6"/>
      <c r="W412" s="6"/>
      <c r="X412" s="6"/>
      <c r="Y412" s="6"/>
      <c r="Z412" s="6"/>
      <c r="AA412" s="6"/>
    </row>
    <row r="413" spans="2:27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53"/>
      <c r="O413" s="53"/>
      <c r="P413" s="6"/>
      <c r="Q413" s="6"/>
      <c r="R413" s="6"/>
      <c r="S413" s="6"/>
      <c r="T413" s="62"/>
      <c r="U413" s="6"/>
      <c r="V413" s="6"/>
      <c r="W413" s="6"/>
      <c r="X413" s="6"/>
      <c r="Y413" s="6"/>
      <c r="Z413" s="6"/>
      <c r="AA413" s="6"/>
    </row>
    <row r="414" spans="2:27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53"/>
      <c r="O414" s="53"/>
      <c r="P414" s="6"/>
      <c r="Q414" s="6"/>
      <c r="R414" s="6"/>
      <c r="S414" s="6"/>
      <c r="T414" s="62"/>
      <c r="U414" s="6"/>
      <c r="V414" s="6"/>
      <c r="W414" s="6"/>
      <c r="X414" s="6"/>
      <c r="Y414" s="6"/>
      <c r="Z414" s="6"/>
      <c r="AA414" s="6"/>
    </row>
    <row r="415" spans="2:27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53"/>
      <c r="O415" s="53"/>
      <c r="P415" s="6"/>
      <c r="Q415" s="6"/>
      <c r="R415" s="6"/>
      <c r="S415" s="6"/>
      <c r="T415" s="62"/>
      <c r="U415" s="6"/>
      <c r="V415" s="6"/>
      <c r="W415" s="6"/>
      <c r="X415" s="6"/>
      <c r="Y415" s="6"/>
      <c r="Z415" s="6"/>
      <c r="AA415" s="6"/>
    </row>
    <row r="416" spans="2:27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53"/>
      <c r="O416" s="53"/>
      <c r="P416" s="6"/>
      <c r="Q416" s="6"/>
      <c r="R416" s="6"/>
      <c r="S416" s="6"/>
      <c r="T416" s="62"/>
      <c r="U416" s="6"/>
      <c r="V416" s="6"/>
      <c r="W416" s="6"/>
      <c r="X416" s="6"/>
      <c r="Y416" s="6"/>
      <c r="Z416" s="6"/>
      <c r="AA416" s="6"/>
    </row>
    <row r="417" spans="2:27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53"/>
      <c r="O417" s="53"/>
      <c r="P417" s="6"/>
      <c r="Q417" s="6"/>
      <c r="R417" s="6"/>
      <c r="S417" s="6"/>
      <c r="T417" s="62"/>
      <c r="U417" s="6"/>
      <c r="V417" s="6"/>
      <c r="W417" s="6"/>
      <c r="X417" s="6"/>
      <c r="Y417" s="6"/>
      <c r="Z417" s="6"/>
      <c r="AA417" s="6"/>
    </row>
    <row r="418" spans="2:27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53"/>
      <c r="O418" s="53"/>
      <c r="P418" s="6"/>
      <c r="Q418" s="6"/>
      <c r="R418" s="6"/>
      <c r="S418" s="6"/>
      <c r="T418" s="62"/>
      <c r="U418" s="6"/>
      <c r="V418" s="6"/>
      <c r="W418" s="6"/>
      <c r="X418" s="6"/>
      <c r="Y418" s="6"/>
      <c r="Z418" s="6"/>
      <c r="AA418" s="6"/>
    </row>
    <row r="419" spans="2:27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53"/>
      <c r="O419" s="53"/>
      <c r="P419" s="6"/>
      <c r="Q419" s="6"/>
      <c r="R419" s="6"/>
      <c r="S419" s="6"/>
      <c r="T419" s="62"/>
      <c r="U419" s="6"/>
      <c r="V419" s="6"/>
      <c r="W419" s="6"/>
      <c r="X419" s="6"/>
      <c r="Y419" s="6"/>
      <c r="Z419" s="6"/>
      <c r="AA419" s="6"/>
    </row>
    <row r="420" spans="2:27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53"/>
      <c r="O420" s="53"/>
      <c r="P420" s="6"/>
      <c r="Q420" s="6"/>
      <c r="R420" s="6"/>
      <c r="S420" s="6"/>
      <c r="T420" s="62"/>
      <c r="U420" s="6"/>
      <c r="V420" s="6"/>
      <c r="W420" s="6"/>
      <c r="X420" s="6"/>
      <c r="Y420" s="6"/>
      <c r="Z420" s="6"/>
      <c r="AA420" s="6"/>
    </row>
    <row r="421" spans="2:27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53"/>
      <c r="O421" s="53"/>
      <c r="P421" s="6"/>
      <c r="Q421" s="6"/>
      <c r="R421" s="6"/>
      <c r="S421" s="6"/>
      <c r="T421" s="62"/>
      <c r="U421" s="6"/>
      <c r="V421" s="6"/>
      <c r="W421" s="6"/>
      <c r="X421" s="6"/>
      <c r="Y421" s="6"/>
      <c r="Z421" s="6"/>
      <c r="AA421" s="6"/>
    </row>
    <row r="422" spans="2:27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53"/>
      <c r="O422" s="53"/>
      <c r="P422" s="6"/>
      <c r="Q422" s="6"/>
      <c r="R422" s="6"/>
      <c r="S422" s="6"/>
      <c r="T422" s="62"/>
      <c r="U422" s="6"/>
      <c r="V422" s="6"/>
      <c r="W422" s="6"/>
      <c r="X422" s="6"/>
      <c r="Y422" s="6"/>
      <c r="Z422" s="6"/>
      <c r="AA422" s="6"/>
    </row>
    <row r="423" spans="2:27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53"/>
      <c r="O423" s="53"/>
      <c r="P423" s="6"/>
      <c r="Q423" s="6"/>
      <c r="R423" s="6"/>
      <c r="S423" s="6"/>
      <c r="T423" s="62"/>
      <c r="U423" s="6"/>
      <c r="V423" s="6"/>
      <c r="W423" s="6"/>
      <c r="X423" s="6"/>
      <c r="Y423" s="6"/>
      <c r="Z423" s="6"/>
      <c r="AA423" s="6"/>
    </row>
    <row r="424" spans="2:27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53"/>
      <c r="O424" s="53"/>
      <c r="P424" s="6"/>
      <c r="Q424" s="6"/>
      <c r="R424" s="6"/>
      <c r="S424" s="6"/>
      <c r="T424" s="62"/>
      <c r="U424" s="6"/>
      <c r="V424" s="6"/>
      <c r="W424" s="6"/>
      <c r="X424" s="6"/>
      <c r="Y424" s="6"/>
      <c r="Z424" s="6"/>
      <c r="AA424" s="6"/>
    </row>
    <row r="425" spans="2:27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53"/>
      <c r="O425" s="53"/>
      <c r="P425" s="6"/>
      <c r="Q425" s="6"/>
      <c r="R425" s="6"/>
      <c r="S425" s="6"/>
      <c r="T425" s="62"/>
      <c r="U425" s="6"/>
      <c r="V425" s="6"/>
      <c r="W425" s="6"/>
      <c r="X425" s="6"/>
      <c r="Y425" s="6"/>
      <c r="Z425" s="6"/>
      <c r="AA425" s="6"/>
    </row>
    <row r="426" spans="2:27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53"/>
      <c r="O426" s="53"/>
      <c r="P426" s="6"/>
      <c r="Q426" s="6"/>
      <c r="R426" s="6"/>
      <c r="S426" s="6"/>
      <c r="T426" s="62"/>
      <c r="U426" s="6"/>
      <c r="V426" s="6"/>
      <c r="W426" s="6"/>
      <c r="X426" s="6"/>
      <c r="Y426" s="6"/>
      <c r="Z426" s="6"/>
      <c r="AA426" s="6"/>
    </row>
    <row r="427" spans="2:27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53"/>
      <c r="O427" s="53"/>
      <c r="P427" s="6"/>
      <c r="Q427" s="6"/>
      <c r="R427" s="6"/>
      <c r="S427" s="6"/>
      <c r="T427" s="62"/>
      <c r="U427" s="6"/>
      <c r="V427" s="6"/>
      <c r="W427" s="6"/>
      <c r="X427" s="6"/>
      <c r="Y427" s="6"/>
      <c r="Z427" s="6"/>
      <c r="AA427" s="6"/>
    </row>
    <row r="428" spans="2:27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53"/>
      <c r="O428" s="53"/>
      <c r="P428" s="6"/>
      <c r="Q428" s="6"/>
      <c r="R428" s="6"/>
      <c r="S428" s="6"/>
      <c r="T428" s="62"/>
      <c r="U428" s="6"/>
      <c r="V428" s="6"/>
      <c r="W428" s="6"/>
      <c r="X428" s="6"/>
      <c r="Y428" s="6"/>
      <c r="Z428" s="6"/>
      <c r="AA428" s="6"/>
    </row>
    <row r="429" spans="2:27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53"/>
      <c r="O429" s="53"/>
      <c r="P429" s="6"/>
      <c r="Q429" s="6"/>
      <c r="R429" s="6"/>
      <c r="S429" s="6"/>
      <c r="T429" s="62"/>
      <c r="U429" s="6"/>
      <c r="V429" s="6"/>
      <c r="W429" s="6"/>
      <c r="X429" s="6"/>
      <c r="Y429" s="6"/>
      <c r="Z429" s="6"/>
      <c r="AA429" s="6"/>
    </row>
    <row r="430" spans="2:27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53"/>
      <c r="O430" s="53"/>
      <c r="P430" s="6"/>
      <c r="Q430" s="6"/>
      <c r="R430" s="6"/>
      <c r="S430" s="6"/>
      <c r="T430" s="62"/>
      <c r="U430" s="6"/>
      <c r="V430" s="6"/>
      <c r="W430" s="6"/>
      <c r="X430" s="6"/>
      <c r="Y430" s="6"/>
      <c r="Z430" s="6"/>
      <c r="AA430" s="6"/>
    </row>
    <row r="431" spans="2:27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53"/>
      <c r="O431" s="53"/>
      <c r="P431" s="6"/>
      <c r="Q431" s="6"/>
      <c r="R431" s="6"/>
      <c r="S431" s="6"/>
      <c r="T431" s="62"/>
      <c r="U431" s="6"/>
      <c r="V431" s="6"/>
      <c r="W431" s="6"/>
      <c r="X431" s="6"/>
      <c r="Y431" s="6"/>
      <c r="Z431" s="6"/>
      <c r="AA431" s="6"/>
    </row>
    <row r="432" spans="2:27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53"/>
      <c r="O432" s="53"/>
      <c r="P432" s="6"/>
      <c r="Q432" s="6"/>
      <c r="R432" s="6"/>
      <c r="S432" s="6"/>
      <c r="T432" s="62"/>
      <c r="U432" s="6"/>
      <c r="V432" s="6"/>
      <c r="W432" s="6"/>
      <c r="X432" s="6"/>
      <c r="Y432" s="6"/>
      <c r="Z432" s="6"/>
      <c r="AA432" s="6"/>
    </row>
    <row r="433" spans="2:27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53"/>
      <c r="O433" s="53"/>
      <c r="P433" s="6"/>
      <c r="Q433" s="6"/>
      <c r="R433" s="6"/>
      <c r="S433" s="6"/>
      <c r="T433" s="62"/>
      <c r="U433" s="6"/>
      <c r="V433" s="6"/>
      <c r="W433" s="6"/>
      <c r="X433" s="6"/>
      <c r="Y433" s="6"/>
      <c r="Z433" s="6"/>
      <c r="AA433" s="6"/>
    </row>
    <row r="434" spans="2:27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53"/>
      <c r="O434" s="53"/>
      <c r="P434" s="6"/>
      <c r="Q434" s="6"/>
      <c r="R434" s="6"/>
      <c r="S434" s="6"/>
      <c r="T434" s="62"/>
      <c r="U434" s="6"/>
      <c r="V434" s="6"/>
      <c r="W434" s="6"/>
      <c r="X434" s="6"/>
      <c r="Y434" s="6"/>
      <c r="Z434" s="6"/>
      <c r="AA434" s="6"/>
    </row>
    <row r="435" spans="2:27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53"/>
      <c r="O435" s="53"/>
      <c r="P435" s="6"/>
      <c r="Q435" s="6"/>
      <c r="R435" s="6"/>
      <c r="S435" s="6"/>
      <c r="T435" s="62"/>
      <c r="U435" s="6"/>
      <c r="V435" s="6"/>
      <c r="W435" s="6"/>
      <c r="X435" s="6"/>
      <c r="Y435" s="6"/>
      <c r="Z435" s="6"/>
      <c r="AA435" s="6"/>
    </row>
    <row r="436" spans="2:27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53"/>
      <c r="O436" s="53"/>
      <c r="P436" s="6"/>
      <c r="Q436" s="6"/>
      <c r="R436" s="6"/>
      <c r="S436" s="6"/>
      <c r="T436" s="62"/>
      <c r="U436" s="6"/>
      <c r="V436" s="6"/>
      <c r="W436" s="6"/>
      <c r="X436" s="6"/>
      <c r="Y436" s="6"/>
      <c r="Z436" s="6"/>
      <c r="AA436" s="6"/>
    </row>
    <row r="437" spans="2:27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53"/>
      <c r="O437" s="53"/>
      <c r="P437" s="6"/>
      <c r="Q437" s="6"/>
      <c r="R437" s="6"/>
      <c r="S437" s="6"/>
      <c r="T437" s="62"/>
      <c r="U437" s="6"/>
      <c r="V437" s="6"/>
      <c r="W437" s="6"/>
      <c r="X437" s="6"/>
      <c r="Y437" s="6"/>
      <c r="Z437" s="6"/>
      <c r="AA437" s="6"/>
    </row>
    <row r="438" spans="2:27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53"/>
      <c r="O438" s="53"/>
      <c r="P438" s="6"/>
      <c r="Q438" s="6"/>
      <c r="R438" s="6"/>
      <c r="S438" s="6"/>
      <c r="T438" s="62"/>
      <c r="U438" s="6"/>
      <c r="V438" s="6"/>
      <c r="W438" s="6"/>
      <c r="X438" s="6"/>
      <c r="Y438" s="6"/>
      <c r="Z438" s="6"/>
      <c r="AA438" s="6"/>
    </row>
    <row r="439" spans="2:27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53"/>
      <c r="O439" s="53"/>
      <c r="P439" s="6"/>
      <c r="Q439" s="6"/>
      <c r="R439" s="6"/>
      <c r="S439" s="6"/>
      <c r="T439" s="62"/>
      <c r="U439" s="6"/>
      <c r="V439" s="6"/>
      <c r="W439" s="6"/>
      <c r="X439" s="6"/>
      <c r="Y439" s="6"/>
      <c r="Z439" s="6"/>
      <c r="AA439" s="6"/>
    </row>
    <row r="440" spans="2:27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53"/>
      <c r="O440" s="53"/>
      <c r="P440" s="6"/>
      <c r="Q440" s="6"/>
      <c r="R440" s="6"/>
      <c r="S440" s="6"/>
      <c r="T440" s="62"/>
      <c r="U440" s="6"/>
      <c r="V440" s="6"/>
      <c r="W440" s="6"/>
      <c r="X440" s="6"/>
      <c r="Y440" s="6"/>
      <c r="Z440" s="6"/>
      <c r="AA440" s="6"/>
    </row>
    <row r="441" spans="2:27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53"/>
      <c r="O441" s="53"/>
      <c r="P441" s="6"/>
      <c r="Q441" s="6"/>
      <c r="R441" s="6"/>
      <c r="S441" s="6"/>
      <c r="T441" s="62"/>
      <c r="U441" s="6"/>
      <c r="V441" s="6"/>
      <c r="W441" s="6"/>
      <c r="X441" s="6"/>
      <c r="Y441" s="6"/>
      <c r="Z441" s="6"/>
      <c r="AA441" s="6"/>
    </row>
    <row r="442" spans="2:27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53"/>
      <c r="O442" s="53"/>
      <c r="P442" s="6"/>
      <c r="Q442" s="6"/>
      <c r="R442" s="6"/>
      <c r="S442" s="6"/>
      <c r="T442" s="62"/>
      <c r="U442" s="6"/>
      <c r="V442" s="6"/>
      <c r="W442" s="6"/>
      <c r="X442" s="6"/>
      <c r="Y442" s="6"/>
      <c r="Z442" s="6"/>
      <c r="AA442" s="6"/>
    </row>
    <row r="443" spans="2:27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53"/>
      <c r="O443" s="53"/>
      <c r="P443" s="6"/>
      <c r="Q443" s="6"/>
      <c r="R443" s="6"/>
      <c r="S443" s="6"/>
      <c r="T443" s="62"/>
      <c r="U443" s="6"/>
      <c r="V443" s="6"/>
      <c r="W443" s="6"/>
      <c r="X443" s="6"/>
      <c r="Y443" s="6"/>
      <c r="Z443" s="6"/>
      <c r="AA443" s="6"/>
    </row>
    <row r="444" spans="2:27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53"/>
      <c r="O444" s="53"/>
      <c r="P444" s="6"/>
      <c r="Q444" s="6"/>
      <c r="R444" s="6"/>
      <c r="S444" s="6"/>
      <c r="T444" s="62"/>
      <c r="U444" s="6"/>
      <c r="V444" s="6"/>
      <c r="W444" s="6"/>
      <c r="X444" s="6"/>
      <c r="Y444" s="6"/>
      <c r="Z444" s="6"/>
      <c r="AA444" s="6"/>
    </row>
    <row r="445" spans="2:27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53"/>
      <c r="O445" s="53"/>
      <c r="P445" s="6"/>
      <c r="Q445" s="6"/>
      <c r="R445" s="6"/>
      <c r="S445" s="6"/>
      <c r="T445" s="62"/>
      <c r="U445" s="6"/>
      <c r="V445" s="6"/>
      <c r="W445" s="6"/>
      <c r="X445" s="6"/>
      <c r="Y445" s="6"/>
      <c r="Z445" s="6"/>
      <c r="AA445" s="6"/>
    </row>
    <row r="446" spans="2:27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53"/>
      <c r="O446" s="53"/>
      <c r="P446" s="6"/>
      <c r="Q446" s="6"/>
      <c r="R446" s="6"/>
      <c r="S446" s="6"/>
      <c r="T446" s="62"/>
      <c r="U446" s="6"/>
      <c r="V446" s="6"/>
      <c r="W446" s="6"/>
      <c r="X446" s="6"/>
      <c r="Y446" s="6"/>
      <c r="Z446" s="6"/>
      <c r="AA446" s="6"/>
    </row>
    <row r="447" spans="2:27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53"/>
      <c r="O447" s="53"/>
      <c r="P447" s="6"/>
      <c r="Q447" s="6"/>
      <c r="R447" s="6"/>
      <c r="S447" s="6"/>
      <c r="T447" s="62"/>
      <c r="U447" s="6"/>
      <c r="V447" s="6"/>
      <c r="W447" s="6"/>
      <c r="X447" s="6"/>
      <c r="Y447" s="6"/>
      <c r="Z447" s="6"/>
      <c r="AA447" s="6"/>
    </row>
    <row r="448" spans="2:27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53"/>
      <c r="O448" s="53"/>
      <c r="P448" s="6"/>
      <c r="Q448" s="6"/>
      <c r="R448" s="6"/>
      <c r="S448" s="6"/>
      <c r="T448" s="62"/>
      <c r="U448" s="6"/>
      <c r="V448" s="6"/>
      <c r="W448" s="6"/>
      <c r="X448" s="6"/>
      <c r="Y448" s="6"/>
      <c r="Z448" s="6"/>
      <c r="AA448" s="6"/>
    </row>
    <row r="449" spans="2:27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53"/>
      <c r="O449" s="53"/>
      <c r="P449" s="6"/>
      <c r="Q449" s="6"/>
      <c r="R449" s="6"/>
      <c r="S449" s="6"/>
      <c r="T449" s="62"/>
      <c r="U449" s="6"/>
      <c r="V449" s="6"/>
      <c r="W449" s="6"/>
      <c r="X449" s="6"/>
      <c r="Y449" s="6"/>
      <c r="Z449" s="6"/>
      <c r="AA449" s="6"/>
    </row>
    <row r="450" spans="2:27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53"/>
      <c r="O450" s="53"/>
      <c r="P450" s="6"/>
      <c r="Q450" s="6"/>
      <c r="R450" s="6"/>
      <c r="S450" s="6"/>
      <c r="T450" s="62"/>
      <c r="U450" s="6"/>
      <c r="V450" s="6"/>
      <c r="W450" s="6"/>
      <c r="X450" s="6"/>
      <c r="Y450" s="6"/>
      <c r="Z450" s="6"/>
      <c r="AA450" s="6"/>
    </row>
    <row r="451" spans="2:27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53"/>
      <c r="O451" s="53"/>
      <c r="P451" s="6"/>
      <c r="Q451" s="6"/>
      <c r="R451" s="6"/>
      <c r="S451" s="6"/>
      <c r="T451" s="62"/>
      <c r="U451" s="6"/>
      <c r="V451" s="6"/>
      <c r="W451" s="6"/>
      <c r="X451" s="6"/>
      <c r="Y451" s="6"/>
      <c r="Z451" s="6"/>
      <c r="AA451" s="6"/>
    </row>
    <row r="452" spans="2:27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53"/>
      <c r="O452" s="53"/>
      <c r="P452" s="6"/>
      <c r="Q452" s="6"/>
      <c r="R452" s="6"/>
      <c r="S452" s="6"/>
      <c r="T452" s="62"/>
      <c r="U452" s="6"/>
      <c r="V452" s="6"/>
      <c r="W452" s="6"/>
      <c r="X452" s="6"/>
      <c r="Y452" s="6"/>
      <c r="Z452" s="6"/>
      <c r="AA452" s="6"/>
    </row>
    <row r="453" spans="2:27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53"/>
      <c r="O453" s="53"/>
      <c r="P453" s="6"/>
      <c r="Q453" s="6"/>
      <c r="R453" s="6"/>
      <c r="S453" s="6"/>
      <c r="T453" s="62"/>
      <c r="U453" s="6"/>
      <c r="V453" s="6"/>
      <c r="W453" s="6"/>
      <c r="X453" s="6"/>
      <c r="Y453" s="6"/>
      <c r="Z453" s="6"/>
      <c r="AA453" s="6"/>
    </row>
    <row r="454" spans="2:27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53"/>
      <c r="O454" s="53"/>
      <c r="P454" s="6"/>
      <c r="Q454" s="6"/>
      <c r="R454" s="6"/>
      <c r="S454" s="6"/>
      <c r="T454" s="62"/>
      <c r="U454" s="6"/>
      <c r="V454" s="6"/>
      <c r="W454" s="6"/>
      <c r="X454" s="6"/>
      <c r="Y454" s="6"/>
      <c r="Z454" s="6"/>
      <c r="AA454" s="6"/>
    </row>
    <row r="455" spans="2:27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53"/>
      <c r="O455" s="53"/>
      <c r="P455" s="6"/>
      <c r="Q455" s="6"/>
      <c r="R455" s="6"/>
      <c r="S455" s="6"/>
      <c r="T455" s="62"/>
      <c r="U455" s="6"/>
      <c r="V455" s="6"/>
      <c r="W455" s="6"/>
      <c r="X455" s="6"/>
      <c r="Y455" s="6"/>
      <c r="Z455" s="6"/>
      <c r="AA455" s="6"/>
    </row>
    <row r="456" spans="2:27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53"/>
      <c r="O456" s="53"/>
      <c r="P456" s="6"/>
      <c r="Q456" s="6"/>
      <c r="R456" s="6"/>
      <c r="S456" s="6"/>
      <c r="T456" s="62"/>
      <c r="U456" s="6"/>
      <c r="V456" s="6"/>
      <c r="W456" s="6"/>
      <c r="X456" s="6"/>
      <c r="Y456" s="6"/>
      <c r="Z456" s="6"/>
      <c r="AA456" s="6"/>
    </row>
    <row r="457" spans="2:27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53"/>
      <c r="O457" s="53"/>
      <c r="P457" s="6"/>
      <c r="Q457" s="6"/>
      <c r="R457" s="6"/>
      <c r="S457" s="6"/>
      <c r="T457" s="62"/>
      <c r="U457" s="6"/>
      <c r="V457" s="6"/>
      <c r="W457" s="6"/>
      <c r="X457" s="6"/>
      <c r="Y457" s="6"/>
      <c r="Z457" s="6"/>
      <c r="AA457" s="6"/>
    </row>
    <row r="458" spans="2:27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53"/>
      <c r="O458" s="53"/>
      <c r="P458" s="6"/>
      <c r="Q458" s="6"/>
      <c r="R458" s="6"/>
      <c r="S458" s="6"/>
      <c r="T458" s="62"/>
      <c r="U458" s="6"/>
      <c r="V458" s="6"/>
      <c r="W458" s="6"/>
      <c r="X458" s="6"/>
      <c r="Y458" s="6"/>
      <c r="Z458" s="6"/>
      <c r="AA458" s="6"/>
    </row>
    <row r="459" spans="2:27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53"/>
      <c r="O459" s="53"/>
      <c r="P459" s="6"/>
      <c r="Q459" s="6"/>
      <c r="R459" s="6"/>
      <c r="S459" s="6"/>
      <c r="T459" s="62"/>
      <c r="U459" s="6"/>
      <c r="V459" s="6"/>
      <c r="W459" s="6"/>
      <c r="X459" s="6"/>
      <c r="Y459" s="6"/>
      <c r="Z459" s="6"/>
      <c r="AA459" s="6"/>
    </row>
    <row r="460" spans="2:27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53"/>
      <c r="O460" s="53"/>
      <c r="P460" s="6"/>
      <c r="Q460" s="6"/>
      <c r="R460" s="6"/>
      <c r="S460" s="6"/>
      <c r="T460" s="62"/>
      <c r="U460" s="6"/>
      <c r="V460" s="6"/>
      <c r="W460" s="6"/>
      <c r="X460" s="6"/>
      <c r="Y460" s="6"/>
      <c r="Z460" s="6"/>
      <c r="AA460" s="6"/>
    </row>
    <row r="461" spans="2:27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53"/>
      <c r="O461" s="53"/>
      <c r="P461" s="6"/>
      <c r="Q461" s="6"/>
      <c r="R461" s="6"/>
      <c r="S461" s="6"/>
      <c r="T461" s="62"/>
      <c r="U461" s="6"/>
      <c r="V461" s="6"/>
      <c r="W461" s="6"/>
      <c r="X461" s="6"/>
      <c r="Y461" s="6"/>
      <c r="Z461" s="6"/>
      <c r="AA461" s="6"/>
    </row>
    <row r="462" spans="2:27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53"/>
      <c r="O462" s="53"/>
      <c r="P462" s="6"/>
      <c r="Q462" s="6"/>
      <c r="R462" s="6"/>
      <c r="S462" s="6"/>
      <c r="T462" s="62"/>
      <c r="U462" s="6"/>
      <c r="V462" s="6"/>
      <c r="W462" s="6"/>
      <c r="X462" s="6"/>
      <c r="Y462" s="6"/>
      <c r="Z462" s="6"/>
      <c r="AA462" s="6"/>
    </row>
    <row r="463" spans="2:27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53"/>
      <c r="O463" s="53"/>
      <c r="P463" s="6"/>
      <c r="Q463" s="6"/>
      <c r="R463" s="6"/>
      <c r="S463" s="6"/>
      <c r="T463" s="62"/>
      <c r="U463" s="6"/>
      <c r="V463" s="6"/>
      <c r="W463" s="6"/>
      <c r="X463" s="6"/>
      <c r="Y463" s="6"/>
      <c r="Z463" s="6"/>
      <c r="AA463" s="6"/>
    </row>
    <row r="464" spans="2:27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53"/>
      <c r="O464" s="53"/>
      <c r="P464" s="6"/>
      <c r="Q464" s="6"/>
      <c r="R464" s="6"/>
      <c r="S464" s="6"/>
      <c r="T464" s="62"/>
      <c r="U464" s="6"/>
      <c r="V464" s="6"/>
      <c r="W464" s="6"/>
      <c r="X464" s="6"/>
      <c r="Y464" s="6"/>
      <c r="Z464" s="6"/>
      <c r="AA464" s="6"/>
    </row>
    <row r="465" spans="2:27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53"/>
      <c r="O465" s="53"/>
      <c r="P465" s="6"/>
      <c r="Q465" s="6"/>
      <c r="R465" s="6"/>
      <c r="S465" s="6"/>
      <c r="T465" s="62"/>
      <c r="U465" s="6"/>
      <c r="V465" s="6"/>
      <c r="W465" s="6"/>
      <c r="X465" s="6"/>
      <c r="Y465" s="6"/>
      <c r="Z465" s="6"/>
      <c r="AA465" s="6"/>
    </row>
    <row r="466" spans="2:27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53"/>
      <c r="O466" s="53"/>
      <c r="P466" s="6"/>
      <c r="Q466" s="6"/>
      <c r="R466" s="6"/>
      <c r="S466" s="6"/>
      <c r="T466" s="62"/>
      <c r="U466" s="6"/>
      <c r="V466" s="6"/>
      <c r="W466" s="6"/>
      <c r="X466" s="6"/>
      <c r="Y466" s="6"/>
      <c r="Z466" s="6"/>
      <c r="AA466" s="6"/>
    </row>
    <row r="467" spans="2:27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53"/>
      <c r="O467" s="53"/>
      <c r="P467" s="6"/>
      <c r="Q467" s="6"/>
      <c r="R467" s="6"/>
      <c r="S467" s="6"/>
      <c r="T467" s="62"/>
      <c r="U467" s="6"/>
      <c r="V467" s="6"/>
      <c r="W467" s="6"/>
      <c r="X467" s="6"/>
      <c r="Y467" s="6"/>
      <c r="Z467" s="6"/>
      <c r="AA467" s="6"/>
    </row>
    <row r="468" spans="2:27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53"/>
      <c r="O468" s="53"/>
      <c r="P468" s="6"/>
      <c r="Q468" s="6"/>
      <c r="R468" s="6"/>
      <c r="S468" s="6"/>
      <c r="T468" s="62"/>
      <c r="U468" s="6"/>
      <c r="V468" s="6"/>
      <c r="W468" s="6"/>
      <c r="X468" s="6"/>
      <c r="Y468" s="6"/>
      <c r="Z468" s="6"/>
      <c r="AA468" s="6"/>
    </row>
    <row r="469" spans="2:27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53"/>
      <c r="O469" s="53"/>
      <c r="P469" s="6"/>
      <c r="Q469" s="6"/>
      <c r="R469" s="6"/>
      <c r="S469" s="6"/>
      <c r="T469" s="62"/>
      <c r="U469" s="6"/>
      <c r="V469" s="6"/>
      <c r="W469" s="6"/>
      <c r="X469" s="6"/>
      <c r="Y469" s="6"/>
      <c r="Z469" s="6"/>
      <c r="AA469" s="6"/>
    </row>
    <row r="470" spans="2:27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53"/>
      <c r="O470" s="53"/>
      <c r="P470" s="6"/>
      <c r="Q470" s="6"/>
      <c r="R470" s="6"/>
      <c r="S470" s="6"/>
      <c r="T470" s="62"/>
      <c r="U470" s="6"/>
      <c r="V470" s="6"/>
      <c r="W470" s="6"/>
      <c r="X470" s="6"/>
      <c r="Y470" s="6"/>
      <c r="Z470" s="6"/>
      <c r="AA470" s="6"/>
    </row>
    <row r="471" spans="2:27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53"/>
      <c r="O471" s="53"/>
      <c r="P471" s="6"/>
      <c r="Q471" s="6"/>
      <c r="R471" s="6"/>
      <c r="S471" s="6"/>
      <c r="T471" s="62"/>
      <c r="U471" s="6"/>
      <c r="V471" s="6"/>
      <c r="W471" s="6"/>
      <c r="X471" s="6"/>
      <c r="Y471" s="6"/>
      <c r="Z471" s="6"/>
      <c r="AA471" s="6"/>
    </row>
    <row r="472" spans="2:27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53"/>
      <c r="O472" s="53"/>
      <c r="P472" s="6"/>
      <c r="Q472" s="6"/>
      <c r="R472" s="6"/>
      <c r="S472" s="6"/>
      <c r="T472" s="62"/>
      <c r="U472" s="6"/>
      <c r="V472" s="6"/>
      <c r="W472" s="6"/>
      <c r="X472" s="6"/>
      <c r="Y472" s="6"/>
      <c r="Z472" s="6"/>
      <c r="AA472" s="6"/>
    </row>
    <row r="473" spans="2:27">
      <c r="B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53"/>
      <c r="O473" s="53"/>
      <c r="P473" s="6"/>
      <c r="Q473" s="6"/>
      <c r="R473" s="6"/>
      <c r="S473" s="6"/>
      <c r="T473" s="62"/>
      <c r="U473" s="6"/>
      <c r="V473" s="6"/>
      <c r="W473" s="6"/>
      <c r="X473" s="6"/>
      <c r="Y473" s="6"/>
      <c r="Z473" s="6"/>
      <c r="AA473" s="6"/>
    </row>
    <row r="474" spans="2:27">
      <c r="B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53"/>
      <c r="O474" s="53"/>
      <c r="P474" s="6"/>
      <c r="Q474" s="6"/>
      <c r="R474" s="6"/>
      <c r="S474" s="6"/>
      <c r="T474" s="62"/>
      <c r="U474" s="6"/>
      <c r="V474" s="6"/>
      <c r="W474" s="6"/>
      <c r="X474" s="6"/>
      <c r="Y474" s="6"/>
      <c r="Z474" s="6"/>
      <c r="AA474" s="6"/>
    </row>
    <row r="475" spans="2:27">
      <c r="B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53"/>
      <c r="O475" s="53"/>
      <c r="P475" s="6"/>
      <c r="Q475" s="6"/>
      <c r="R475" s="6"/>
      <c r="S475" s="6"/>
      <c r="T475" s="62"/>
      <c r="U475" s="6"/>
      <c r="V475" s="6"/>
      <c r="W475" s="6"/>
      <c r="X475" s="6"/>
      <c r="Y475" s="6"/>
      <c r="Z475" s="6"/>
      <c r="AA475" s="6"/>
    </row>
    <row r="476" spans="2:27">
      <c r="B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53"/>
      <c r="O476" s="53"/>
      <c r="P476" s="6"/>
      <c r="Q476" s="6"/>
      <c r="R476" s="6"/>
      <c r="S476" s="6"/>
      <c r="T476" s="62"/>
      <c r="U476" s="6"/>
      <c r="V476" s="6"/>
      <c r="W476" s="6"/>
      <c r="X476" s="6"/>
      <c r="Y476" s="6"/>
      <c r="Z476" s="6"/>
      <c r="AA476" s="6"/>
    </row>
    <row r="477" spans="2:27">
      <c r="B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53"/>
      <c r="O477" s="53"/>
      <c r="P477" s="6"/>
      <c r="Q477" s="6"/>
      <c r="R477" s="6"/>
      <c r="S477" s="6"/>
      <c r="T477" s="62"/>
      <c r="U477" s="6"/>
      <c r="V477" s="6"/>
      <c r="W477" s="6"/>
      <c r="X477" s="6"/>
      <c r="Y477" s="6"/>
      <c r="Z477" s="6"/>
      <c r="AA477" s="6"/>
    </row>
    <row r="478" spans="2:27">
      <c r="B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53"/>
      <c r="O478" s="53"/>
      <c r="P478" s="6"/>
      <c r="Q478" s="6"/>
      <c r="R478" s="6"/>
      <c r="S478" s="6"/>
      <c r="T478" s="62"/>
      <c r="U478" s="6"/>
      <c r="V478" s="6"/>
      <c r="W478" s="6"/>
      <c r="X478" s="6"/>
      <c r="Y478" s="6"/>
      <c r="Z478" s="6"/>
      <c r="AA478" s="6"/>
    </row>
    <row r="479" spans="2:27">
      <c r="B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53"/>
      <c r="O479" s="53"/>
      <c r="P479" s="6"/>
      <c r="Q479" s="6"/>
      <c r="R479" s="6"/>
      <c r="S479" s="6"/>
      <c r="T479" s="62"/>
      <c r="U479" s="6"/>
      <c r="V479" s="6"/>
      <c r="W479" s="6"/>
      <c r="X479" s="6"/>
      <c r="Y479" s="6"/>
      <c r="Z479" s="6"/>
      <c r="AA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</sheetData>
  <mergeCells count="44">
    <mergeCell ref="D1:M1"/>
    <mergeCell ref="N1:O1"/>
    <mergeCell ref="P1:X1"/>
    <mergeCell ref="Y1:AB1"/>
    <mergeCell ref="Y2:Z2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Z4:Z5"/>
    <mergeCell ref="AA2:AA3"/>
    <mergeCell ref="AB2:AB3"/>
    <mergeCell ref="AB4:AB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B2" sqref="B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CU1" t="s">
        <v>81</v>
      </c>
    </row>
    <row r="2" spans="1:6">
      <c r="A2" s="2">
        <f>SUM(交易计划及执行表!O6:O8)</f>
        <v>625.132859999999</v>
      </c>
      <c r="F2" s="3" t="e">
        <f>SUM(IF(交易计划及执行表!$Q4&gt;0,VLOOKUP(交易计划及执行表!$B4,交易计划及执行表!B4:W995,53,FALSE),0))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2021-12-01T17:47:00Z</dcterms:created>
  <dcterms:modified xsi:type="dcterms:W3CDTF">2021-12-06T13:17:30Z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