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<sst xmlns="http://schemas.openxmlformats.org/spreadsheetml/2006/main" count="79">
  <si>
    <t>交易计划执行结果编码</t>
  </si>
  <si>
    <t>交易计划编码</t>
  </si>
  <si>
    <t>股票代码</t>
  </si>
  <si>
    <t>实际入场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</si>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</sst>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4" fillId="2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9" fillId="24" borderId="10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14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11" borderId="6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left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left" vertical="center" wrapText="1"/>
    </xf>
    <xf numFmtId="0" fontId="7" fillId="0" borderId="1" xfId="4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7" fontId="5" fillId="5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10" sqref="C10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3.2410714285714" customWidth="1"/>
    <col min="15" max="16" width="13.9821428571429" customWidth="1"/>
    <col min="17" max="17" width="19.0446428571429" customWidth="1"/>
    <col min="18" max="18" width="21.5803571428571" style="7" customWidth="1"/>
    <col min="19" max="21" width="20.375" customWidth="1"/>
    <col min="22" max="23" width="21.4196428571429" customWidth="1"/>
    <col min="24" max="25" width="26.9285714285714" customWidth="1"/>
    <col min="26" max="26" width="32.5803571428571" customWidth="1"/>
  </cols>
  <sheetData>
    <row r="1" ht="23.6" spans="1:67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42" t="s">
        <v>4</v>
      </c>
      <c r="O1" s="42"/>
      <c r="P1" s="42"/>
      <c r="Q1" s="42"/>
      <c r="R1" s="51"/>
      <c r="S1" s="42"/>
      <c r="T1" s="42"/>
      <c r="U1" s="42"/>
      <c r="V1" s="42"/>
      <c r="W1" s="57" t="s">
        <v>5</v>
      </c>
      <c r="X1" s="57"/>
      <c r="Y1" s="57"/>
      <c r="Z1" s="57"/>
      <c r="AA1" s="61"/>
      <c r="AB1" s="61"/>
      <c r="AC1" s="61"/>
      <c r="AD1" s="61"/>
      <c r="AE1" s="61"/>
      <c r="AF1" s="61"/>
      <c r="AG1" s="61"/>
      <c r="AH1" s="61"/>
      <c r="AJ1" s="73"/>
      <c r="AK1" s="73"/>
      <c r="AL1" s="73"/>
      <c r="AM1" s="73"/>
      <c r="AN1" s="73"/>
      <c r="AO1" s="73"/>
      <c r="AP1" s="73"/>
      <c r="AQ1" s="73"/>
      <c r="AS1" s="73"/>
      <c r="AT1" s="73"/>
      <c r="AU1" s="73"/>
      <c r="AV1" s="73"/>
      <c r="AW1" s="73"/>
      <c r="AX1" s="73"/>
      <c r="AY1" s="73"/>
      <c r="BA1" s="73"/>
      <c r="BB1" s="73"/>
      <c r="BC1" s="73"/>
      <c r="BD1" s="73"/>
      <c r="BE1" s="73"/>
      <c r="BF1" s="73"/>
      <c r="BG1" s="73"/>
      <c r="BI1" s="73"/>
      <c r="BJ1" s="73"/>
      <c r="BK1" s="73"/>
      <c r="BL1" s="73"/>
      <c r="BM1" s="73"/>
      <c r="BN1" s="73"/>
      <c r="BO1" s="73"/>
    </row>
    <row r="2" ht="23.6" spans="1:67">
      <c r="A2" s="8"/>
      <c r="B2" s="12"/>
      <c r="C2" s="13"/>
      <c r="D2" s="14" t="s">
        <v>6</v>
      </c>
      <c r="E2" s="33" t="s">
        <v>7</v>
      </c>
      <c r="F2" s="33" t="s">
        <v>8</v>
      </c>
      <c r="G2" s="33" t="s">
        <v>9</v>
      </c>
      <c r="H2" s="33" t="s">
        <v>10</v>
      </c>
      <c r="I2" s="33" t="s">
        <v>11</v>
      </c>
      <c r="J2" s="33" t="s">
        <v>12</v>
      </c>
      <c r="K2" s="33" t="s">
        <v>13</v>
      </c>
      <c r="L2" s="33" t="s">
        <v>14</v>
      </c>
      <c r="M2" s="33" t="s">
        <v>15</v>
      </c>
      <c r="N2" s="43" t="s">
        <v>16</v>
      </c>
      <c r="O2" s="43" t="s">
        <v>17</v>
      </c>
      <c r="P2" s="43" t="s">
        <v>18</v>
      </c>
      <c r="Q2" s="43" t="s">
        <v>19</v>
      </c>
      <c r="R2" s="52" t="s">
        <v>20</v>
      </c>
      <c r="S2" s="43" t="s">
        <v>21</v>
      </c>
      <c r="T2" s="43" t="s">
        <v>22</v>
      </c>
      <c r="U2" s="43" t="s">
        <v>23</v>
      </c>
      <c r="V2" s="43" t="s">
        <v>24</v>
      </c>
      <c r="W2" s="58" t="s">
        <v>25</v>
      </c>
      <c r="X2" s="58"/>
      <c r="Y2" s="58" t="s">
        <v>26</v>
      </c>
      <c r="Z2" s="62" t="s">
        <v>27</v>
      </c>
      <c r="AA2" s="61"/>
      <c r="AB2" s="61"/>
      <c r="AC2" s="61"/>
      <c r="AD2" s="61"/>
      <c r="AE2" s="61"/>
      <c r="AF2" s="61"/>
      <c r="AG2" s="61"/>
      <c r="AH2" s="61"/>
      <c r="AJ2" s="73"/>
      <c r="AK2" s="73"/>
      <c r="AL2" s="73"/>
      <c r="AM2" s="73"/>
      <c r="AN2" s="73"/>
      <c r="AO2" s="73"/>
      <c r="AP2" s="73"/>
      <c r="AQ2" s="73"/>
      <c r="AS2" s="73"/>
      <c r="AT2" s="73"/>
      <c r="AU2" s="73"/>
      <c r="AV2" s="73"/>
      <c r="AW2" s="73"/>
      <c r="AX2" s="73"/>
      <c r="AY2" s="73"/>
      <c r="BA2" s="73"/>
      <c r="BB2" s="73"/>
      <c r="BC2" s="73"/>
      <c r="BD2" s="73"/>
      <c r="BE2" s="73"/>
      <c r="BF2" s="73"/>
      <c r="BG2" s="73"/>
      <c r="BI2" s="73"/>
      <c r="BJ2" s="73"/>
      <c r="BK2" s="73"/>
      <c r="BL2" s="73"/>
      <c r="BM2" s="73"/>
      <c r="BN2" s="73"/>
      <c r="BO2" s="73"/>
    </row>
    <row r="3" ht="23.6" spans="1:67">
      <c r="A3" s="15"/>
      <c r="B3" s="16"/>
      <c r="C3" s="17"/>
      <c r="D3" s="18"/>
      <c r="E3" s="34"/>
      <c r="F3" s="33"/>
      <c r="G3" s="33"/>
      <c r="H3" s="33"/>
      <c r="I3" s="33"/>
      <c r="J3" s="33"/>
      <c r="K3" s="33"/>
      <c r="L3" s="33"/>
      <c r="M3" s="34"/>
      <c r="N3" s="43"/>
      <c r="O3" s="44"/>
      <c r="P3" s="43"/>
      <c r="Q3" s="44"/>
      <c r="R3" s="53"/>
      <c r="S3" s="44"/>
      <c r="T3" s="43"/>
      <c r="U3" s="43"/>
      <c r="V3" s="44"/>
      <c r="W3" s="58" t="s">
        <v>28</v>
      </c>
      <c r="X3" s="58" t="s">
        <v>29</v>
      </c>
      <c r="Y3" s="63"/>
      <c r="Z3" s="64"/>
      <c r="AA3" s="61"/>
      <c r="AB3" s="61"/>
      <c r="AC3" s="61"/>
      <c r="AD3" s="61"/>
      <c r="AE3" s="61"/>
      <c r="AF3" s="61"/>
      <c r="AG3" s="61"/>
      <c r="AH3" s="61"/>
      <c r="AJ3" s="73"/>
      <c r="AK3" s="73"/>
      <c r="AL3" s="73"/>
      <c r="AM3" s="73"/>
      <c r="AN3" s="73"/>
      <c r="AO3" s="73"/>
      <c r="AP3" s="73"/>
      <c r="AQ3" s="73"/>
      <c r="AS3" s="73"/>
      <c r="AT3" s="73"/>
      <c r="AU3" s="73"/>
      <c r="AV3" s="73"/>
      <c r="AW3" s="73"/>
      <c r="AX3" s="73"/>
      <c r="AY3" s="73"/>
      <c r="BA3" s="73"/>
      <c r="BB3" s="73"/>
      <c r="BC3" s="73"/>
      <c r="BD3" s="73"/>
      <c r="BE3" s="73"/>
      <c r="BF3" s="73"/>
      <c r="BG3" s="73"/>
      <c r="BI3" s="73"/>
      <c r="BJ3" s="73"/>
      <c r="BK3" s="73"/>
      <c r="BL3" s="73"/>
      <c r="BM3" s="73"/>
      <c r="BN3" s="73"/>
      <c r="BO3" s="73"/>
    </row>
    <row r="4" s="4" customFormat="1" ht="23.6" spans="1:67">
      <c r="A4" s="19" t="s">
        <v>30</v>
      </c>
      <c r="B4" s="75" t="s">
        <v>31</v>
      </c>
      <c r="C4" s="20" t="s">
        <v>32</v>
      </c>
      <c r="D4" s="21">
        <v>44523</v>
      </c>
      <c r="E4" s="35">
        <v>26.2</v>
      </c>
      <c r="F4" s="19">
        <v>200</v>
      </c>
      <c r="G4" s="19">
        <v>5</v>
      </c>
      <c r="H4" s="36">
        <v>0</v>
      </c>
      <c r="I4" s="35">
        <f>E4*F4+G4+H4</f>
        <v>5245</v>
      </c>
      <c r="J4" s="35">
        <f>(E4-VLOOKUP(B4,[1]交易计划及执行表!$A$4:$AX$1000,42,FALSE))*F4+G4+H4</f>
        <v>309</v>
      </c>
      <c r="K4" s="19">
        <v>26.5</v>
      </c>
      <c r="L4" s="19">
        <v>25.21</v>
      </c>
      <c r="M4" s="45">
        <f>(K4-E4)/(K4-L4)</f>
        <v>0.232558139534884</v>
      </c>
      <c r="N4" s="46">
        <v>44526</v>
      </c>
      <c r="O4" s="47">
        <v>24.89</v>
      </c>
      <c r="P4" s="48">
        <v>100</v>
      </c>
      <c r="Q4" s="47">
        <v>5</v>
      </c>
      <c r="R4" s="54">
        <f>O4*P4*0.001</f>
        <v>2.489</v>
      </c>
      <c r="S4" s="40">
        <f>O4*P4-Q4-R4</f>
        <v>2481.511</v>
      </c>
      <c r="T4" s="48">
        <v>27.43</v>
      </c>
      <c r="U4" s="48">
        <v>24.74</v>
      </c>
      <c r="V4" s="59">
        <f>(O4-U4)/(T4-U4)</f>
        <v>0.0557620817843874</v>
      </c>
      <c r="W4" s="40">
        <f>S4-I4/2</f>
        <v>-140.989</v>
      </c>
      <c r="X4" s="60">
        <f>W4+W5</f>
        <v>-1.25899999999999</v>
      </c>
      <c r="Y4" s="59">
        <f>(O4-E4)/VLOOKUP(B4,[1]交易计划及执行表!$A$4:$AX$1000,40,FALSE)</f>
        <v>-0.20859872611465</v>
      </c>
      <c r="Z4" s="65" t="s">
        <v>33</v>
      </c>
      <c r="AA4" s="66"/>
      <c r="AB4" s="67"/>
      <c r="AC4" s="67"/>
      <c r="AD4" s="67"/>
      <c r="AE4" s="67"/>
      <c r="AF4" s="67"/>
      <c r="AG4" s="67"/>
      <c r="AH4" s="67"/>
      <c r="AJ4" s="74"/>
      <c r="AK4" s="74"/>
      <c r="AL4" s="74"/>
      <c r="AM4" s="74"/>
      <c r="AN4" s="74"/>
      <c r="AO4" s="74"/>
      <c r="AP4" s="74"/>
      <c r="AQ4" s="74"/>
      <c r="AS4" s="74"/>
      <c r="AT4" s="74"/>
      <c r="AU4" s="74"/>
      <c r="AV4" s="74"/>
      <c r="AW4" s="74"/>
      <c r="AX4" s="74"/>
      <c r="AY4" s="74"/>
      <c r="BA4" s="74"/>
      <c r="BB4" s="74"/>
      <c r="BC4" s="74"/>
      <c r="BD4" s="74"/>
      <c r="BE4" s="74"/>
      <c r="BF4" s="74"/>
      <c r="BG4" s="74"/>
      <c r="BI4" s="74"/>
      <c r="BJ4" s="74"/>
      <c r="BK4" s="74"/>
      <c r="BL4" s="74"/>
      <c r="BM4" s="74"/>
      <c r="BN4" s="74"/>
      <c r="BO4" s="74"/>
    </row>
    <row r="5" s="4" customFormat="1" ht="13" spans="1:27">
      <c r="A5" s="19" t="s">
        <v>34</v>
      </c>
      <c r="B5" s="75" t="s">
        <v>31</v>
      </c>
      <c r="C5" s="20"/>
      <c r="D5" s="21"/>
      <c r="E5" s="35"/>
      <c r="F5" s="19"/>
      <c r="G5" s="19"/>
      <c r="H5" s="36"/>
      <c r="I5" s="35"/>
      <c r="J5" s="35"/>
      <c r="K5" s="19"/>
      <c r="L5" s="19"/>
      <c r="M5" s="45"/>
      <c r="N5" s="21">
        <v>44531</v>
      </c>
      <c r="O5" s="19">
        <v>27.7</v>
      </c>
      <c r="P5" s="19">
        <v>100</v>
      </c>
      <c r="Q5" s="19">
        <v>5</v>
      </c>
      <c r="R5" s="54">
        <f>O5*P5*0.001</f>
        <v>2.77</v>
      </c>
      <c r="S5" s="40">
        <f>O5*P5-Q5-R5</f>
        <v>2762.23</v>
      </c>
      <c r="T5" s="19">
        <v>28.7</v>
      </c>
      <c r="U5" s="19">
        <v>27.5</v>
      </c>
      <c r="V5" s="59">
        <f>(O5-U5)/(T5-U5)</f>
        <v>0.166666666666666</v>
      </c>
      <c r="W5" s="40">
        <f>S5-I4/2</f>
        <v>139.73</v>
      </c>
      <c r="X5" s="60"/>
      <c r="Y5" s="59">
        <f>(O5-E4)/VLOOKUP(B4,[1]交易计划及执行表!$A$4:$AX$1000,40,FALSE)</f>
        <v>0.238853503184713</v>
      </c>
      <c r="Z5" s="65"/>
      <c r="AA5" s="68"/>
    </row>
    <row r="6" s="5" customFormat="1" ht="14" spans="1:27">
      <c r="A6" s="19" t="s">
        <v>35</v>
      </c>
      <c r="B6" s="76" t="s">
        <v>36</v>
      </c>
      <c r="C6" s="20" t="s">
        <v>37</v>
      </c>
      <c r="D6" s="23">
        <v>44523</v>
      </c>
      <c r="E6" s="37">
        <v>33.73</v>
      </c>
      <c r="F6" s="37">
        <v>100</v>
      </c>
      <c r="G6" s="37">
        <v>5</v>
      </c>
      <c r="H6" s="38">
        <f>E6*F6*0.2/10000</f>
        <v>0.06746</v>
      </c>
      <c r="I6" s="39">
        <f>E6*F6+G6+H6</f>
        <v>3378.06746</v>
      </c>
      <c r="J6" s="39">
        <f>(E6-VLOOKUP(B6,[1]交易计划及执行表!$A$4:$AX$1000,42,FALSE))*F6+G6+H6</f>
        <v>125.06746</v>
      </c>
      <c r="K6" s="37">
        <v>35.36</v>
      </c>
      <c r="L6" s="37">
        <v>33.1</v>
      </c>
      <c r="M6" s="49">
        <f>(K6-E6)/(K6-L6)</f>
        <v>0.721238938053099</v>
      </c>
      <c r="N6" s="37"/>
      <c r="O6" s="22"/>
      <c r="P6" s="22"/>
      <c r="Q6" s="22"/>
      <c r="R6" s="55"/>
      <c r="S6" s="40"/>
      <c r="T6" s="22"/>
      <c r="U6" s="22"/>
      <c r="V6" s="59"/>
      <c r="W6" s="40"/>
      <c r="X6" s="22"/>
      <c r="Y6" s="49"/>
      <c r="AA6" s="69"/>
    </row>
    <row r="7" s="5" customFormat="1" ht="14" spans="1:27">
      <c r="A7" s="19" t="s">
        <v>38</v>
      </c>
      <c r="B7" s="76" t="s">
        <v>39</v>
      </c>
      <c r="C7" s="20" t="s">
        <v>40</v>
      </c>
      <c r="D7" s="23">
        <v>44522</v>
      </c>
      <c r="E7" s="39">
        <v>32.7</v>
      </c>
      <c r="F7" s="37">
        <v>100</v>
      </c>
      <c r="G7" s="37">
        <v>5</v>
      </c>
      <c r="H7" s="38">
        <f>E7*F7*0.2/10000</f>
        <v>0.0654</v>
      </c>
      <c r="I7" s="39">
        <f>E7*F7+G7+H7</f>
        <v>3275.0654</v>
      </c>
      <c r="J7" s="39">
        <f>(E7-VLOOKUP(B7,[1]交易计划及执行表!$A$4:$AX$1000,42,FALSE))*F7+G7+H7</f>
        <v>186.0654</v>
      </c>
      <c r="K7" s="39">
        <v>33.9</v>
      </c>
      <c r="L7" s="39">
        <v>32.49</v>
      </c>
      <c r="M7" s="49">
        <f>(K7-E7)/(K7-L7)</f>
        <v>0.851063829787233</v>
      </c>
      <c r="N7" s="37"/>
      <c r="O7" s="22"/>
      <c r="P7" s="22"/>
      <c r="Q7" s="22"/>
      <c r="R7" s="55"/>
      <c r="S7" s="40"/>
      <c r="T7" s="22"/>
      <c r="U7" s="22"/>
      <c r="V7" s="59"/>
      <c r="W7" s="40"/>
      <c r="X7" s="22"/>
      <c r="Y7" s="49"/>
      <c r="AA7" s="69"/>
    </row>
    <row r="8" s="4" customFormat="1" ht="14" spans="1:27">
      <c r="A8" s="19" t="s">
        <v>41</v>
      </c>
      <c r="B8" s="76" t="s">
        <v>42</v>
      </c>
      <c r="C8" s="24" t="s">
        <v>43</v>
      </c>
      <c r="D8" s="25">
        <v>44526</v>
      </c>
      <c r="E8" s="26">
        <v>72.07</v>
      </c>
      <c r="F8" s="26">
        <v>100</v>
      </c>
      <c r="G8" s="26">
        <v>5</v>
      </c>
      <c r="H8" s="38">
        <v>0</v>
      </c>
      <c r="I8" s="39">
        <f>E8*F8+G8+H8</f>
        <v>7212</v>
      </c>
      <c r="J8" s="39">
        <f>(E8-VLOOKUP(B8,[1]交易计划及执行表!$A$4:$AX$1000,42,FALSE))*F8+G8+H8</f>
        <v>524</v>
      </c>
      <c r="K8" s="26">
        <v>74.5</v>
      </c>
      <c r="L8" s="26">
        <v>70.4</v>
      </c>
      <c r="M8" s="49">
        <f>(K8-E8)/(K8-L8)</f>
        <v>0.592682926829271</v>
      </c>
      <c r="N8" s="25"/>
      <c r="O8" s="26"/>
      <c r="P8" s="26"/>
      <c r="Q8" s="26"/>
      <c r="R8" s="41"/>
      <c r="S8" s="40"/>
      <c r="T8" s="26"/>
      <c r="U8" s="26"/>
      <c r="V8" s="59"/>
      <c r="W8" s="40"/>
      <c r="X8" s="26"/>
      <c r="Y8" s="50"/>
      <c r="Z8" s="70"/>
      <c r="AA8" s="68"/>
    </row>
    <row r="9" s="4" customFormat="1" ht="24" spans="1:27">
      <c r="A9" s="19" t="s">
        <v>44</v>
      </c>
      <c r="B9" s="77" t="s">
        <v>45</v>
      </c>
      <c r="C9" s="27" t="s">
        <v>46</v>
      </c>
      <c r="D9" s="25">
        <v>44524</v>
      </c>
      <c r="E9" s="26">
        <v>30.54</v>
      </c>
      <c r="F9" s="26">
        <v>100</v>
      </c>
      <c r="G9" s="26">
        <v>5</v>
      </c>
      <c r="H9" s="40">
        <f>E9*F9*0.2/10000</f>
        <v>0.06108</v>
      </c>
      <c r="I9" s="41">
        <f>E9*F9+G9+H9</f>
        <v>3059.06108</v>
      </c>
      <c r="J9" s="39">
        <f>(E9-VLOOKUP(B9,[1]交易计划及执行表!$A$4:$AX$1000,42,FALSE))*F9+G9+H9</f>
        <v>124.06108</v>
      </c>
      <c r="K9" s="26">
        <v>30.72</v>
      </c>
      <c r="L9" s="26">
        <v>29.33</v>
      </c>
      <c r="M9" s="50">
        <f>(K9-E9)/(K9-L9)</f>
        <v>0.129496402877698</v>
      </c>
      <c r="N9" s="25">
        <v>44525</v>
      </c>
      <c r="O9" s="26">
        <v>30.15</v>
      </c>
      <c r="P9" s="26">
        <v>100</v>
      </c>
      <c r="Q9" s="26">
        <v>5</v>
      </c>
      <c r="R9" s="41">
        <f>O9*P9*0.001</f>
        <v>3.015</v>
      </c>
      <c r="S9" s="40">
        <f>O9*P9-Q9-R9</f>
        <v>3006.985</v>
      </c>
      <c r="T9" s="26">
        <v>30.69</v>
      </c>
      <c r="U9" s="26">
        <v>30.01</v>
      </c>
      <c r="V9" s="59">
        <f>(O9-U9)/(T9-U9)</f>
        <v>0.205882352941172</v>
      </c>
      <c r="W9" s="40">
        <f>S9-I9</f>
        <v>-52.0760799999998</v>
      </c>
      <c r="X9" s="40">
        <f>S9-I9</f>
        <v>-52.0760799999998</v>
      </c>
      <c r="Y9" s="50">
        <f>(O9-E9)/VLOOKUP(B9,[1]交易计划及执行表!$A$8:$AX$1000,40,FALSE)</f>
        <v>-0.0622009569377991</v>
      </c>
      <c r="Z9" s="71" t="s">
        <v>47</v>
      </c>
      <c r="AA9" s="68"/>
    </row>
    <row r="10" s="5" customFormat="1" ht="14" spans="1:27">
      <c r="A10" s="19" t="s">
        <v>48</v>
      </c>
      <c r="B10" s="77" t="s">
        <v>49</v>
      </c>
      <c r="C10" s="28" t="s">
        <v>50</v>
      </c>
      <c r="D10" s="23">
        <v>44530</v>
      </c>
      <c r="E10" s="22">
        <v>29.81</v>
      </c>
      <c r="F10" s="22">
        <v>100</v>
      </c>
      <c r="G10" s="22">
        <v>5</v>
      </c>
      <c r="H10" s="40">
        <f>E10*F10*0.2/10000</f>
        <v>0.05962</v>
      </c>
      <c r="I10" s="41">
        <f>E10*F10+G10+H10</f>
        <v>2986.05962</v>
      </c>
      <c r="J10" s="39">
        <f>(E10-VLOOKUP(B10,[1]交易计划及执行表!$A$4:$AX$1000,42,FALSE))*F10+G10+H10</f>
        <v>214.05962</v>
      </c>
      <c r="K10" s="22">
        <v>30.32</v>
      </c>
      <c r="L10" s="22">
        <v>28.81</v>
      </c>
      <c r="M10" s="50">
        <f>(K10-E10)/(K10-L10)</f>
        <v>0.337748344370862</v>
      </c>
      <c r="N10" s="23">
        <v>44533</v>
      </c>
      <c r="O10" s="22">
        <v>27.83</v>
      </c>
      <c r="P10" s="26">
        <v>100</v>
      </c>
      <c r="Q10" s="22">
        <v>5</v>
      </c>
      <c r="R10" s="55">
        <f>O10*P10*0.001</f>
        <v>2.783</v>
      </c>
      <c r="S10" s="40">
        <f>O10*P10-Q10-R10</f>
        <v>2775.217</v>
      </c>
      <c r="T10" s="22">
        <v>28.4</v>
      </c>
      <c r="U10" s="22">
        <v>27.44</v>
      </c>
      <c r="V10" s="59">
        <f>(O10-U10)/(T10-U10)</f>
        <v>0.406249999999998</v>
      </c>
      <c r="W10" s="40">
        <f>S10-I10</f>
        <v>-210.84262</v>
      </c>
      <c r="X10" s="40">
        <f>S10-I10</f>
        <v>-210.84262</v>
      </c>
      <c r="Y10" s="50">
        <f>(O10-E10)/VLOOKUP(B10,[1]交易计划及执行表!$A$8:$AX$1000,40,FALSE)</f>
        <v>-0.196428571428571</v>
      </c>
      <c r="Z10" s="72" t="s">
        <v>51</v>
      </c>
      <c r="AA10" s="69"/>
    </row>
    <row r="11" ht="13" spans="1:26">
      <c r="A11" s="19" t="s">
        <v>52</v>
      </c>
      <c r="B11" s="76" t="s">
        <v>53</v>
      </c>
      <c r="C11" s="29" t="s">
        <v>54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55"/>
      <c r="S11" s="22"/>
      <c r="T11" s="22"/>
      <c r="U11" s="22"/>
      <c r="V11" s="22"/>
      <c r="W11" s="22"/>
      <c r="X11" s="22"/>
      <c r="Y11" s="22"/>
      <c r="Z11" s="5"/>
    </row>
    <row r="12" ht="13" spans="1:26">
      <c r="A12" s="19" t="s">
        <v>55</v>
      </c>
      <c r="B12" s="76" t="s">
        <v>56</v>
      </c>
      <c r="C12" s="29" t="s">
        <v>57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55"/>
      <c r="S12" s="22"/>
      <c r="T12" s="22"/>
      <c r="U12" s="22"/>
      <c r="V12" s="22"/>
      <c r="W12" s="22"/>
      <c r="X12" s="22"/>
      <c r="Y12" s="22"/>
      <c r="Z12" s="5"/>
    </row>
    <row r="13" ht="13" spans="1:26">
      <c r="A13" s="19" t="s">
        <v>58</v>
      </c>
      <c r="B13" s="76" t="s">
        <v>59</v>
      </c>
      <c r="C13" s="3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55"/>
      <c r="S13" s="22"/>
      <c r="T13" s="22"/>
      <c r="U13" s="22"/>
      <c r="V13" s="22"/>
      <c r="W13" s="22"/>
      <c r="X13" s="22"/>
      <c r="Y13" s="22"/>
      <c r="Z13" s="5"/>
    </row>
    <row r="14" ht="13" spans="1:26">
      <c r="A14" s="19" t="s">
        <v>60</v>
      </c>
      <c r="B14" s="76" t="s">
        <v>61</v>
      </c>
      <c r="C14" s="3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55"/>
      <c r="S14" s="22"/>
      <c r="T14" s="22"/>
      <c r="U14" s="22"/>
      <c r="V14" s="22"/>
      <c r="W14" s="22"/>
      <c r="X14" s="22"/>
      <c r="Y14" s="22"/>
      <c r="Z14" s="5"/>
    </row>
    <row r="15" ht="13" spans="1:26">
      <c r="A15" s="19" t="s">
        <v>62</v>
      </c>
      <c r="B15" s="76" t="s">
        <v>63</v>
      </c>
      <c r="C15" s="3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55"/>
      <c r="S15" s="22"/>
      <c r="T15" s="22"/>
      <c r="U15" s="22"/>
      <c r="V15" s="22"/>
      <c r="W15" s="22"/>
      <c r="X15" s="22"/>
      <c r="Y15" s="22"/>
      <c r="Z15" s="5"/>
    </row>
    <row r="16" ht="13" spans="1:26">
      <c r="A16" s="19" t="s">
        <v>64</v>
      </c>
      <c r="B16" s="76" t="s">
        <v>65</v>
      </c>
      <c r="C16" s="3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55"/>
      <c r="S16" s="22"/>
      <c r="T16" s="22"/>
      <c r="U16" s="22"/>
      <c r="V16" s="22"/>
      <c r="W16" s="22"/>
      <c r="X16" s="22"/>
      <c r="Y16" s="22"/>
      <c r="Z16" s="5"/>
    </row>
    <row r="17" ht="13" spans="1:26">
      <c r="A17" s="19" t="s">
        <v>66</v>
      </c>
      <c r="B17" s="76" t="s">
        <v>67</v>
      </c>
      <c r="C17" s="3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55"/>
      <c r="S17" s="22"/>
      <c r="T17" s="22"/>
      <c r="U17" s="22"/>
      <c r="V17" s="22"/>
      <c r="W17" s="22"/>
      <c r="X17" s="22"/>
      <c r="Y17" s="22"/>
      <c r="Z17" s="5"/>
    </row>
    <row r="18" ht="13" spans="1:26">
      <c r="A18" s="19" t="s">
        <v>68</v>
      </c>
      <c r="B18" s="76" t="s">
        <v>69</v>
      </c>
      <c r="C18" s="3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55"/>
      <c r="S18" s="22"/>
      <c r="T18" s="22"/>
      <c r="U18" s="22"/>
      <c r="V18" s="22"/>
      <c r="W18" s="22"/>
      <c r="X18" s="22"/>
      <c r="Y18" s="22"/>
      <c r="Z18" s="5"/>
    </row>
    <row r="19" ht="13" spans="1:26">
      <c r="A19" s="19" t="s">
        <v>70</v>
      </c>
      <c r="B19" s="76" t="s">
        <v>71</v>
      </c>
      <c r="C19" s="3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55"/>
      <c r="S19" s="22"/>
      <c r="T19" s="22"/>
      <c r="U19" s="22"/>
      <c r="V19" s="22"/>
      <c r="W19" s="22"/>
      <c r="X19" s="22"/>
      <c r="Y19" s="22"/>
      <c r="Z19" s="5"/>
    </row>
    <row r="20" ht="13" spans="1:26">
      <c r="A20" s="19" t="s">
        <v>72</v>
      </c>
      <c r="B20" s="76" t="s">
        <v>73</v>
      </c>
      <c r="C20" s="3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55"/>
      <c r="S20" s="22"/>
      <c r="T20" s="22"/>
      <c r="U20" s="22"/>
      <c r="V20" s="22"/>
      <c r="W20" s="22"/>
      <c r="X20" s="22"/>
      <c r="Y20" s="22"/>
      <c r="Z20" s="5"/>
    </row>
    <row r="21" spans="1:25">
      <c r="A21" s="19"/>
      <c r="B21" s="31"/>
      <c r="C21" s="32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56"/>
      <c r="S21" s="31"/>
      <c r="T21" s="31"/>
      <c r="U21" s="31"/>
      <c r="V21" s="31"/>
      <c r="W21" s="31"/>
      <c r="X21" s="31"/>
      <c r="Y21" s="31"/>
    </row>
    <row r="22" spans="1:25">
      <c r="A22" s="19"/>
      <c r="B22" s="31"/>
      <c r="C22" s="32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56"/>
      <c r="S22" s="31"/>
      <c r="T22" s="31"/>
      <c r="U22" s="31"/>
      <c r="V22" s="31"/>
      <c r="W22" s="31"/>
      <c r="X22" s="31"/>
      <c r="Y22" s="31"/>
    </row>
    <row r="23" spans="1:25">
      <c r="A23" s="19"/>
      <c r="B23" s="31"/>
      <c r="C23" s="32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56"/>
      <c r="S23" s="31"/>
      <c r="T23" s="31"/>
      <c r="U23" s="31"/>
      <c r="V23" s="31"/>
      <c r="W23" s="31"/>
      <c r="X23" s="31"/>
      <c r="Y23" s="31"/>
    </row>
    <row r="24" spans="1:25">
      <c r="A24" s="19"/>
      <c r="B24" s="31"/>
      <c r="C24" s="32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56"/>
      <c r="S24" s="31"/>
      <c r="T24" s="31"/>
      <c r="U24" s="31"/>
      <c r="V24" s="31"/>
      <c r="W24" s="31"/>
      <c r="X24" s="31"/>
      <c r="Y24" s="31"/>
    </row>
    <row r="25" spans="1:25">
      <c r="A25" s="19"/>
      <c r="B25" s="31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56"/>
      <c r="S25" s="31"/>
      <c r="T25" s="31"/>
      <c r="U25" s="31"/>
      <c r="V25" s="31"/>
      <c r="W25" s="31"/>
      <c r="X25" s="31"/>
      <c r="Y25" s="31"/>
    </row>
    <row r="26" spans="1:25">
      <c r="A26" s="19"/>
      <c r="B26" s="31"/>
      <c r="C26" s="32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56"/>
      <c r="S26" s="31"/>
      <c r="T26" s="31"/>
      <c r="U26" s="31"/>
      <c r="V26" s="31"/>
      <c r="W26" s="31"/>
      <c r="X26" s="31"/>
      <c r="Y26" s="31"/>
    </row>
    <row r="27" spans="1:25">
      <c r="A27" s="19"/>
      <c r="B27" s="31"/>
      <c r="C27" s="32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56"/>
      <c r="S27" s="31"/>
      <c r="T27" s="31"/>
      <c r="U27" s="31"/>
      <c r="V27" s="31"/>
      <c r="W27" s="31"/>
      <c r="X27" s="31"/>
      <c r="Y27" s="31"/>
    </row>
    <row r="28" spans="1:25">
      <c r="A28" s="19"/>
      <c r="B28" s="31"/>
      <c r="C28" s="32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56"/>
      <c r="S28" s="31"/>
      <c r="T28" s="31"/>
      <c r="U28" s="31"/>
      <c r="V28" s="31"/>
      <c r="W28" s="31"/>
      <c r="X28" s="31"/>
      <c r="Y28" s="31"/>
    </row>
    <row r="29" spans="1:25">
      <c r="A29" s="19"/>
      <c r="B29" s="31"/>
      <c r="C29" s="3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56"/>
      <c r="S29" s="31"/>
      <c r="T29" s="31"/>
      <c r="U29" s="31"/>
      <c r="V29" s="31"/>
      <c r="W29" s="31"/>
      <c r="X29" s="31"/>
      <c r="Y29" s="31"/>
    </row>
    <row r="30" spans="1:25">
      <c r="A30" s="19"/>
      <c r="B30" s="31"/>
      <c r="C30" s="3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56"/>
      <c r="S30" s="31"/>
      <c r="T30" s="31"/>
      <c r="U30" s="31"/>
      <c r="V30" s="31"/>
      <c r="W30" s="31"/>
      <c r="X30" s="31"/>
      <c r="Y30" s="31"/>
    </row>
    <row r="31" spans="1:25">
      <c r="A31" s="19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56"/>
      <c r="S31" s="31"/>
      <c r="T31" s="31"/>
      <c r="U31" s="31"/>
      <c r="V31" s="31"/>
      <c r="W31" s="31"/>
      <c r="X31" s="31"/>
      <c r="Y31" s="31"/>
    </row>
    <row r="32" spans="1:25">
      <c r="A32" s="19"/>
      <c r="B32" s="31"/>
      <c r="C32" s="32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56"/>
      <c r="S32" s="31"/>
      <c r="T32" s="31"/>
      <c r="U32" s="31"/>
      <c r="V32" s="31"/>
      <c r="W32" s="31"/>
      <c r="X32" s="31"/>
      <c r="Y32" s="31"/>
    </row>
    <row r="33" spans="1:25">
      <c r="A33" s="19"/>
      <c r="B33" s="31"/>
      <c r="C33" s="32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56"/>
      <c r="S33" s="31"/>
      <c r="T33" s="31"/>
      <c r="U33" s="31"/>
      <c r="V33" s="31"/>
      <c r="W33" s="31"/>
      <c r="X33" s="31"/>
      <c r="Y33" s="31"/>
    </row>
    <row r="34" spans="1:25">
      <c r="A34" s="19"/>
      <c r="B34" s="31"/>
      <c r="C34" s="32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56"/>
      <c r="S34" s="31"/>
      <c r="T34" s="31"/>
      <c r="U34" s="31"/>
      <c r="V34" s="31"/>
      <c r="W34" s="31"/>
      <c r="X34" s="31"/>
      <c r="Y34" s="31"/>
    </row>
    <row r="35" spans="1:25">
      <c r="A35" s="19"/>
      <c r="B35" s="31"/>
      <c r="C35" s="32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56"/>
      <c r="S35" s="31"/>
      <c r="T35" s="31"/>
      <c r="U35" s="31"/>
      <c r="V35" s="31"/>
      <c r="W35" s="31"/>
      <c r="X35" s="31"/>
      <c r="Y35" s="31"/>
    </row>
    <row r="36" spans="1:25">
      <c r="A36" s="19"/>
      <c r="B36" s="31"/>
      <c r="C36" s="32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56"/>
      <c r="S36" s="31"/>
      <c r="T36" s="31"/>
      <c r="U36" s="31"/>
      <c r="V36" s="31"/>
      <c r="W36" s="31"/>
      <c r="X36" s="31"/>
      <c r="Y36" s="31"/>
    </row>
    <row r="37" spans="1:25">
      <c r="A37" s="19"/>
      <c r="B37" s="31"/>
      <c r="C37" s="32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56"/>
      <c r="S37" s="31"/>
      <c r="T37" s="31"/>
      <c r="U37" s="31"/>
      <c r="V37" s="31"/>
      <c r="W37" s="31"/>
      <c r="X37" s="31"/>
      <c r="Y37" s="31"/>
    </row>
    <row r="38" spans="1:25">
      <c r="A38" s="19"/>
      <c r="B38" s="31"/>
      <c r="C38" s="32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56"/>
      <c r="S38" s="31"/>
      <c r="T38" s="31"/>
      <c r="U38" s="31"/>
      <c r="V38" s="31"/>
      <c r="W38" s="31"/>
      <c r="X38" s="31"/>
      <c r="Y38" s="31"/>
    </row>
    <row r="39" spans="1:25">
      <c r="A39" s="19"/>
      <c r="B39" s="31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56"/>
      <c r="S39" s="31"/>
      <c r="T39" s="31"/>
      <c r="U39" s="31"/>
      <c r="V39" s="31"/>
      <c r="W39" s="31"/>
      <c r="X39" s="31"/>
      <c r="Y39" s="31"/>
    </row>
    <row r="40" spans="1:25">
      <c r="A40" s="19"/>
      <c r="B40" s="31"/>
      <c r="C40" s="32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56"/>
      <c r="S40" s="31"/>
      <c r="T40" s="31"/>
      <c r="U40" s="31"/>
      <c r="V40" s="31"/>
      <c r="W40" s="31"/>
      <c r="X40" s="31"/>
      <c r="Y40" s="31"/>
    </row>
    <row r="41" spans="1:25">
      <c r="A41" s="19"/>
      <c r="B41" s="31"/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56"/>
      <c r="S41" s="31"/>
      <c r="T41" s="31"/>
      <c r="U41" s="31"/>
      <c r="V41" s="31"/>
      <c r="W41" s="31"/>
      <c r="X41" s="31"/>
      <c r="Y41" s="31"/>
    </row>
    <row r="42" spans="1:25">
      <c r="A42" s="19"/>
      <c r="B42" s="31"/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56"/>
      <c r="S42" s="31"/>
      <c r="T42" s="31"/>
      <c r="U42" s="31"/>
      <c r="V42" s="31"/>
      <c r="W42" s="31"/>
      <c r="X42" s="31"/>
      <c r="Y42" s="31"/>
    </row>
    <row r="43" spans="1:25">
      <c r="A43" s="19"/>
      <c r="B43" s="31"/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56"/>
      <c r="S43" s="31"/>
      <c r="T43" s="31"/>
      <c r="U43" s="31"/>
      <c r="V43" s="31"/>
      <c r="W43" s="31"/>
      <c r="X43" s="31"/>
      <c r="Y43" s="31"/>
    </row>
    <row r="44" spans="1:25">
      <c r="A44" s="19"/>
      <c r="B44" s="31"/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56"/>
      <c r="S44" s="31"/>
      <c r="T44" s="31"/>
      <c r="U44" s="31"/>
      <c r="V44" s="31"/>
      <c r="W44" s="31"/>
      <c r="X44" s="31"/>
      <c r="Y44" s="31"/>
    </row>
    <row r="45" spans="1:25">
      <c r="A45" s="19"/>
      <c r="B45" s="31"/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56"/>
      <c r="S45" s="31"/>
      <c r="T45" s="31"/>
      <c r="U45" s="31"/>
      <c r="V45" s="31"/>
      <c r="W45" s="31"/>
      <c r="X45" s="31"/>
      <c r="Y45" s="31"/>
    </row>
    <row r="46" spans="1:25">
      <c r="A46" s="19"/>
      <c r="B46" s="31"/>
      <c r="C46" s="3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56"/>
      <c r="S46" s="31"/>
      <c r="T46" s="31"/>
      <c r="U46" s="31"/>
      <c r="V46" s="31"/>
      <c r="W46" s="31"/>
      <c r="X46" s="31"/>
      <c r="Y46" s="31"/>
    </row>
    <row r="47" spans="1:25">
      <c r="A47" s="19"/>
      <c r="B47" s="31"/>
      <c r="C47" s="32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56"/>
      <c r="S47" s="31"/>
      <c r="T47" s="31"/>
      <c r="U47" s="31"/>
      <c r="V47" s="31"/>
      <c r="W47" s="31"/>
      <c r="X47" s="31"/>
      <c r="Y47" s="31"/>
    </row>
    <row r="48" spans="1:25">
      <c r="A48" s="19"/>
      <c r="B48" s="31"/>
      <c r="C48" s="32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56"/>
      <c r="S48" s="31"/>
      <c r="T48" s="31"/>
      <c r="U48" s="31"/>
      <c r="V48" s="31"/>
      <c r="W48" s="31"/>
      <c r="X48" s="31"/>
      <c r="Y48" s="31"/>
    </row>
    <row r="49" spans="2:25">
      <c r="B49" s="31"/>
      <c r="C49" s="32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56"/>
      <c r="S49" s="31"/>
      <c r="T49" s="31"/>
      <c r="U49" s="31"/>
      <c r="V49" s="31"/>
      <c r="W49" s="31"/>
      <c r="X49" s="31"/>
      <c r="Y49" s="31"/>
    </row>
    <row r="50" spans="2:25">
      <c r="B50" s="31"/>
      <c r="C50" s="32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56"/>
      <c r="S50" s="31"/>
      <c r="T50" s="31"/>
      <c r="U50" s="31"/>
      <c r="V50" s="31"/>
      <c r="W50" s="31"/>
      <c r="X50" s="31"/>
      <c r="Y50" s="31"/>
    </row>
    <row r="51" spans="2:25">
      <c r="B51" s="31"/>
      <c r="C51" s="32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56"/>
      <c r="S51" s="31"/>
      <c r="T51" s="31"/>
      <c r="U51" s="31"/>
      <c r="V51" s="31"/>
      <c r="W51" s="31"/>
      <c r="X51" s="31"/>
      <c r="Y51" s="31"/>
    </row>
    <row r="52" spans="2:25">
      <c r="B52" s="31"/>
      <c r="C52" s="32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56"/>
      <c r="S52" s="31"/>
      <c r="T52" s="31"/>
      <c r="U52" s="31"/>
      <c r="V52" s="31"/>
      <c r="W52" s="31"/>
      <c r="X52" s="31"/>
      <c r="Y52" s="31"/>
    </row>
    <row r="53" spans="2:25">
      <c r="B53" s="31"/>
      <c r="C53" s="32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56"/>
      <c r="S53" s="31"/>
      <c r="T53" s="31"/>
      <c r="U53" s="31"/>
      <c r="V53" s="31"/>
      <c r="W53" s="31"/>
      <c r="X53" s="31"/>
      <c r="Y53" s="31"/>
    </row>
    <row r="54" spans="2:25">
      <c r="B54" s="31"/>
      <c r="C54" s="32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56"/>
      <c r="S54" s="31"/>
      <c r="T54" s="31"/>
      <c r="U54" s="31"/>
      <c r="V54" s="31"/>
      <c r="W54" s="31"/>
      <c r="X54" s="31"/>
      <c r="Y54" s="31"/>
    </row>
    <row r="55" spans="2:25">
      <c r="B55" s="31"/>
      <c r="C55" s="32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56"/>
      <c r="S55" s="31"/>
      <c r="T55" s="31"/>
      <c r="U55" s="31"/>
      <c r="V55" s="31"/>
      <c r="W55" s="31"/>
      <c r="X55" s="31"/>
      <c r="Y55" s="31"/>
    </row>
    <row r="56" spans="2:25">
      <c r="B56" s="31"/>
      <c r="C56" s="32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56"/>
      <c r="S56" s="31"/>
      <c r="T56" s="31"/>
      <c r="U56" s="31"/>
      <c r="V56" s="31"/>
      <c r="W56" s="31"/>
      <c r="X56" s="31"/>
      <c r="Y56" s="31"/>
    </row>
    <row r="57" spans="2:25">
      <c r="B57" s="31"/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56"/>
      <c r="S57" s="31"/>
      <c r="T57" s="31"/>
      <c r="U57" s="31"/>
      <c r="V57" s="31"/>
      <c r="W57" s="31"/>
      <c r="X57" s="31"/>
      <c r="Y57" s="31"/>
    </row>
    <row r="58" spans="2:25">
      <c r="B58" s="31"/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56"/>
      <c r="S58" s="31"/>
      <c r="T58" s="31"/>
      <c r="U58" s="31"/>
      <c r="V58" s="31"/>
      <c r="W58" s="31"/>
      <c r="X58" s="31"/>
      <c r="Y58" s="31"/>
    </row>
    <row r="59" spans="2:25">
      <c r="B59" s="31"/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56"/>
      <c r="S59" s="31"/>
      <c r="T59" s="31"/>
      <c r="U59" s="31"/>
      <c r="V59" s="31"/>
      <c r="W59" s="31"/>
      <c r="X59" s="31"/>
      <c r="Y59" s="31"/>
    </row>
    <row r="60" spans="2:25">
      <c r="B60" s="31"/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56"/>
      <c r="S60" s="31"/>
      <c r="T60" s="31"/>
      <c r="U60" s="31"/>
      <c r="V60" s="31"/>
      <c r="W60" s="31"/>
      <c r="X60" s="31"/>
      <c r="Y60" s="31"/>
    </row>
    <row r="61" spans="2:25">
      <c r="B61" s="31"/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56"/>
      <c r="S61" s="31"/>
      <c r="T61" s="31"/>
      <c r="U61" s="31"/>
      <c r="V61" s="31"/>
      <c r="W61" s="31"/>
      <c r="X61" s="31"/>
      <c r="Y61" s="31"/>
    </row>
    <row r="62" spans="2:25">
      <c r="B62" s="31"/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56"/>
      <c r="S62" s="31"/>
      <c r="T62" s="31"/>
      <c r="U62" s="31"/>
      <c r="V62" s="31"/>
      <c r="W62" s="31"/>
      <c r="X62" s="31"/>
      <c r="Y62" s="31"/>
    </row>
    <row r="63" spans="2:25">
      <c r="B63" s="31"/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56"/>
      <c r="S63" s="31"/>
      <c r="T63" s="31"/>
      <c r="U63" s="31"/>
      <c r="V63" s="31"/>
      <c r="W63" s="31"/>
      <c r="X63" s="31"/>
      <c r="Y63" s="31"/>
    </row>
    <row r="64" spans="2:25">
      <c r="B64" s="31"/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56"/>
      <c r="S64" s="31"/>
      <c r="T64" s="31"/>
      <c r="U64" s="31"/>
      <c r="V64" s="31"/>
      <c r="W64" s="31"/>
      <c r="X64" s="31"/>
      <c r="Y64" s="31"/>
    </row>
    <row r="65" spans="2:25">
      <c r="B65" s="31"/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56"/>
      <c r="S65" s="31"/>
      <c r="T65" s="31"/>
      <c r="U65" s="31"/>
      <c r="V65" s="31"/>
      <c r="W65" s="31"/>
      <c r="X65" s="31"/>
      <c r="Y65" s="31"/>
    </row>
    <row r="66" spans="2:25">
      <c r="B66" s="31"/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56"/>
      <c r="S66" s="31"/>
      <c r="T66" s="31"/>
      <c r="U66" s="31"/>
      <c r="V66" s="31"/>
      <c r="W66" s="31"/>
      <c r="X66" s="31"/>
      <c r="Y66" s="31"/>
    </row>
    <row r="67" spans="2:25">
      <c r="B67" s="31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56"/>
      <c r="S67" s="31"/>
      <c r="T67" s="31"/>
      <c r="U67" s="31"/>
      <c r="V67" s="31"/>
      <c r="W67" s="31"/>
      <c r="X67" s="31"/>
      <c r="Y67" s="31"/>
    </row>
    <row r="68" spans="2:25">
      <c r="B68" s="31"/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56"/>
      <c r="S68" s="31"/>
      <c r="T68" s="31"/>
      <c r="U68" s="31"/>
      <c r="V68" s="31"/>
      <c r="W68" s="31"/>
      <c r="X68" s="31"/>
      <c r="Y68" s="31"/>
    </row>
    <row r="69" spans="2:25">
      <c r="B69" s="31"/>
      <c r="C69" s="32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56"/>
      <c r="S69" s="31"/>
      <c r="T69" s="31"/>
      <c r="U69" s="31"/>
      <c r="V69" s="31"/>
      <c r="W69" s="31"/>
      <c r="X69" s="31"/>
      <c r="Y69" s="31"/>
    </row>
    <row r="70" spans="2:25">
      <c r="B70" s="31"/>
      <c r="C70" s="32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56"/>
      <c r="S70" s="31"/>
      <c r="T70" s="31"/>
      <c r="U70" s="31"/>
      <c r="V70" s="31"/>
      <c r="W70" s="31"/>
      <c r="X70" s="31"/>
      <c r="Y70" s="31"/>
    </row>
    <row r="71" spans="2:25">
      <c r="B71" s="31"/>
      <c r="C71" s="32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56"/>
      <c r="S71" s="31"/>
      <c r="T71" s="31"/>
      <c r="U71" s="31"/>
      <c r="V71" s="31"/>
      <c r="W71" s="31"/>
      <c r="X71" s="31"/>
      <c r="Y71" s="31"/>
    </row>
    <row r="72" spans="2:25">
      <c r="B72" s="31"/>
      <c r="C72" s="32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56"/>
      <c r="S72" s="31"/>
      <c r="T72" s="31"/>
      <c r="U72" s="31"/>
      <c r="V72" s="31"/>
      <c r="W72" s="31"/>
      <c r="X72" s="31"/>
      <c r="Y72" s="31"/>
    </row>
    <row r="73" spans="2:25">
      <c r="B73" s="31"/>
      <c r="C73" s="32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56"/>
      <c r="S73" s="31"/>
      <c r="T73" s="31"/>
      <c r="U73" s="31"/>
      <c r="V73" s="31"/>
      <c r="W73" s="31"/>
      <c r="X73" s="31"/>
      <c r="Y73" s="31"/>
    </row>
    <row r="74" spans="2:25">
      <c r="B74" s="31"/>
      <c r="C74" s="32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56"/>
      <c r="S74" s="31"/>
      <c r="T74" s="31"/>
      <c r="U74" s="31"/>
      <c r="V74" s="31"/>
      <c r="W74" s="31"/>
      <c r="X74" s="31"/>
      <c r="Y74" s="31"/>
    </row>
    <row r="75" spans="2:25">
      <c r="B75" s="31"/>
      <c r="C75" s="32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56"/>
      <c r="S75" s="31"/>
      <c r="T75" s="31"/>
      <c r="U75" s="31"/>
      <c r="V75" s="31"/>
      <c r="W75" s="31"/>
      <c r="X75" s="31"/>
      <c r="Y75" s="31"/>
    </row>
    <row r="76" spans="2:25">
      <c r="B76" s="31"/>
      <c r="C76" s="32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56"/>
      <c r="S76" s="31"/>
      <c r="T76" s="31"/>
      <c r="U76" s="31"/>
      <c r="V76" s="31"/>
      <c r="W76" s="31"/>
      <c r="X76" s="31"/>
      <c r="Y76" s="31"/>
    </row>
    <row r="77" spans="2:25">
      <c r="B77" s="31"/>
      <c r="C77" s="32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56"/>
      <c r="S77" s="31"/>
      <c r="T77" s="31"/>
      <c r="U77" s="31"/>
      <c r="V77" s="31"/>
      <c r="W77" s="31"/>
      <c r="X77" s="31"/>
      <c r="Y77" s="31"/>
    </row>
    <row r="78" spans="2:25">
      <c r="B78" s="31"/>
      <c r="C78" s="32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56"/>
      <c r="S78" s="31"/>
      <c r="T78" s="31"/>
      <c r="U78" s="31"/>
      <c r="V78" s="31"/>
      <c r="W78" s="31"/>
      <c r="X78" s="31"/>
      <c r="Y78" s="31"/>
    </row>
    <row r="79" spans="2:25">
      <c r="B79" s="31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56"/>
      <c r="S79" s="31"/>
      <c r="T79" s="31"/>
      <c r="U79" s="31"/>
      <c r="V79" s="31"/>
      <c r="W79" s="31"/>
      <c r="X79" s="31"/>
      <c r="Y79" s="31"/>
    </row>
    <row r="80" spans="2:25">
      <c r="B80" s="31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56"/>
      <c r="S80" s="31"/>
      <c r="T80" s="31"/>
      <c r="U80" s="31"/>
      <c r="V80" s="31"/>
      <c r="W80" s="31"/>
      <c r="X80" s="31"/>
      <c r="Y80" s="31"/>
    </row>
    <row r="81" spans="2:25">
      <c r="B81" s="31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56"/>
      <c r="S81" s="31"/>
      <c r="T81" s="31"/>
      <c r="U81" s="31"/>
      <c r="V81" s="31"/>
      <c r="W81" s="31"/>
      <c r="X81" s="31"/>
      <c r="Y81" s="31"/>
    </row>
    <row r="82" spans="2:25">
      <c r="B82" s="31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56"/>
      <c r="S82" s="31"/>
      <c r="T82" s="31"/>
      <c r="U82" s="31"/>
      <c r="V82" s="31"/>
      <c r="W82" s="31"/>
      <c r="X82" s="31"/>
      <c r="Y82" s="31"/>
    </row>
    <row r="83" spans="2:25">
      <c r="B83" s="31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56"/>
      <c r="S83" s="31"/>
      <c r="T83" s="31"/>
      <c r="U83" s="31"/>
      <c r="V83" s="31"/>
      <c r="W83" s="31"/>
      <c r="X83" s="31"/>
      <c r="Y83" s="31"/>
    </row>
    <row r="84" spans="2:25">
      <c r="B84" s="31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56"/>
      <c r="S84" s="31"/>
      <c r="T84" s="31"/>
      <c r="U84" s="31"/>
      <c r="V84" s="31"/>
      <c r="W84" s="31"/>
      <c r="X84" s="31"/>
      <c r="Y84" s="31"/>
    </row>
    <row r="85" spans="2:25">
      <c r="B85" s="31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56"/>
      <c r="S85" s="31"/>
      <c r="T85" s="31"/>
      <c r="U85" s="31"/>
      <c r="V85" s="31"/>
      <c r="W85" s="31"/>
      <c r="X85" s="31"/>
      <c r="Y85" s="31"/>
    </row>
    <row r="86" spans="2:25">
      <c r="B86" s="31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56"/>
      <c r="S86" s="31"/>
      <c r="T86" s="31"/>
      <c r="U86" s="31"/>
      <c r="V86" s="31"/>
      <c r="W86" s="31"/>
      <c r="X86" s="31"/>
      <c r="Y86" s="31"/>
    </row>
    <row r="87" spans="2:25">
      <c r="B87" s="31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56"/>
      <c r="S87" s="31"/>
      <c r="T87" s="31"/>
      <c r="U87" s="31"/>
      <c r="V87" s="31"/>
      <c r="W87" s="31"/>
      <c r="X87" s="31"/>
      <c r="Y87" s="31"/>
    </row>
    <row r="88" spans="2:25">
      <c r="B88" s="31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56"/>
      <c r="S88" s="31"/>
      <c r="T88" s="31"/>
      <c r="U88" s="31"/>
      <c r="V88" s="31"/>
      <c r="W88" s="31"/>
      <c r="X88" s="31"/>
      <c r="Y88" s="31"/>
    </row>
    <row r="89" spans="2:25">
      <c r="B89" s="31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56"/>
      <c r="S89" s="31"/>
      <c r="T89" s="31"/>
      <c r="U89" s="31"/>
      <c r="V89" s="31"/>
      <c r="W89" s="31"/>
      <c r="X89" s="31"/>
      <c r="Y89" s="31"/>
    </row>
    <row r="90" spans="2:25">
      <c r="B90" s="31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56"/>
      <c r="S90" s="31"/>
      <c r="T90" s="31"/>
      <c r="U90" s="31"/>
      <c r="V90" s="31"/>
      <c r="W90" s="31"/>
      <c r="X90" s="31"/>
      <c r="Y90" s="31"/>
    </row>
    <row r="91" spans="2:25">
      <c r="B91" s="31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56"/>
      <c r="S91" s="31"/>
      <c r="T91" s="31"/>
      <c r="U91" s="31"/>
      <c r="V91" s="31"/>
      <c r="W91" s="31"/>
      <c r="X91" s="31"/>
      <c r="Y91" s="31"/>
    </row>
    <row r="92" spans="2:25">
      <c r="B92" s="31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56"/>
      <c r="S92" s="31"/>
      <c r="T92" s="31"/>
      <c r="U92" s="31"/>
      <c r="V92" s="31"/>
      <c r="W92" s="31"/>
      <c r="X92" s="31"/>
      <c r="Y92" s="31"/>
    </row>
    <row r="93" spans="2:25">
      <c r="B93" s="31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56"/>
      <c r="S93" s="31"/>
      <c r="T93" s="31"/>
      <c r="U93" s="31"/>
      <c r="V93" s="31"/>
      <c r="W93" s="31"/>
      <c r="X93" s="31"/>
      <c r="Y93" s="31"/>
    </row>
    <row r="94" spans="2:25">
      <c r="B94" s="31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56"/>
      <c r="S94" s="31"/>
      <c r="T94" s="31"/>
      <c r="U94" s="31"/>
      <c r="V94" s="31"/>
      <c r="W94" s="31"/>
      <c r="X94" s="31"/>
      <c r="Y94" s="31"/>
    </row>
    <row r="95" spans="2:25">
      <c r="B95" s="31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56"/>
      <c r="S95" s="31"/>
      <c r="T95" s="31"/>
      <c r="U95" s="31"/>
      <c r="V95" s="31"/>
      <c r="W95" s="31"/>
      <c r="X95" s="31"/>
      <c r="Y95" s="31"/>
    </row>
    <row r="96" spans="2:25">
      <c r="B96" s="31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56"/>
      <c r="S96" s="31"/>
      <c r="T96" s="31"/>
      <c r="U96" s="31"/>
      <c r="V96" s="31"/>
      <c r="W96" s="31"/>
      <c r="X96" s="31"/>
      <c r="Y96" s="31"/>
    </row>
    <row r="97" spans="2:25">
      <c r="B97" s="31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56"/>
      <c r="S97" s="31"/>
      <c r="T97" s="31"/>
      <c r="U97" s="31"/>
      <c r="V97" s="31"/>
      <c r="W97" s="31"/>
      <c r="X97" s="31"/>
      <c r="Y97" s="31"/>
    </row>
    <row r="98" spans="2:25">
      <c r="B98" s="31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56"/>
      <c r="S98" s="31"/>
      <c r="T98" s="31"/>
      <c r="U98" s="31"/>
      <c r="V98" s="31"/>
      <c r="W98" s="31"/>
      <c r="X98" s="31"/>
      <c r="Y98" s="31"/>
    </row>
    <row r="99" spans="2:25">
      <c r="B99" s="31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56"/>
      <c r="S99" s="31"/>
      <c r="T99" s="31"/>
      <c r="U99" s="31"/>
      <c r="V99" s="31"/>
      <c r="W99" s="31"/>
      <c r="X99" s="31"/>
      <c r="Y99" s="31"/>
    </row>
    <row r="100" spans="2:25">
      <c r="B100" s="31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56"/>
      <c r="S100" s="31"/>
      <c r="T100" s="31"/>
      <c r="U100" s="31"/>
      <c r="V100" s="31"/>
      <c r="W100" s="31"/>
      <c r="X100" s="31"/>
      <c r="Y100" s="31"/>
    </row>
    <row r="101" spans="2:25">
      <c r="B101" s="31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56"/>
      <c r="S101" s="31"/>
      <c r="T101" s="31"/>
      <c r="U101" s="31"/>
      <c r="V101" s="31"/>
      <c r="W101" s="31"/>
      <c r="X101" s="31"/>
      <c r="Y101" s="31"/>
    </row>
    <row r="102" spans="2:25">
      <c r="B102" s="31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56"/>
      <c r="S102" s="31"/>
      <c r="T102" s="31"/>
      <c r="U102" s="31"/>
      <c r="V102" s="31"/>
      <c r="W102" s="31"/>
      <c r="X102" s="31"/>
      <c r="Y102" s="31"/>
    </row>
    <row r="103" spans="2:25">
      <c r="B103" s="31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56"/>
      <c r="S103" s="31"/>
      <c r="T103" s="31"/>
      <c r="U103" s="31"/>
      <c r="V103" s="31"/>
      <c r="W103" s="31"/>
      <c r="X103" s="31"/>
      <c r="Y103" s="31"/>
    </row>
    <row r="104" spans="2:25">
      <c r="B104" s="31"/>
      <c r="C104" s="32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56"/>
      <c r="S104" s="31"/>
      <c r="T104" s="31"/>
      <c r="U104" s="31"/>
      <c r="V104" s="31"/>
      <c r="W104" s="31"/>
      <c r="X104" s="31"/>
      <c r="Y104" s="31"/>
    </row>
    <row r="105" spans="2:25">
      <c r="B105" s="31"/>
      <c r="C105" s="32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56"/>
      <c r="S105" s="31"/>
      <c r="T105" s="31"/>
      <c r="U105" s="31"/>
      <c r="V105" s="31"/>
      <c r="W105" s="31"/>
      <c r="X105" s="31"/>
      <c r="Y105" s="31"/>
    </row>
    <row r="106" spans="2:25">
      <c r="B106" s="31"/>
      <c r="C106" s="32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56"/>
      <c r="S106" s="31"/>
      <c r="T106" s="31"/>
      <c r="U106" s="31"/>
      <c r="V106" s="31"/>
      <c r="W106" s="31"/>
      <c r="X106" s="31"/>
      <c r="Y106" s="31"/>
    </row>
    <row r="107" spans="2:25">
      <c r="B107" s="31"/>
      <c r="C107" s="32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56"/>
      <c r="S107" s="31"/>
      <c r="T107" s="31"/>
      <c r="U107" s="31"/>
      <c r="V107" s="31"/>
      <c r="W107" s="31"/>
      <c r="X107" s="31"/>
      <c r="Y107" s="31"/>
    </row>
    <row r="108" spans="2:25">
      <c r="B108" s="31"/>
      <c r="C108" s="32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56"/>
      <c r="S108" s="31"/>
      <c r="T108" s="31"/>
      <c r="U108" s="31"/>
      <c r="V108" s="31"/>
      <c r="W108" s="31"/>
      <c r="X108" s="31"/>
      <c r="Y108" s="31"/>
    </row>
    <row r="109" spans="2:25">
      <c r="B109" s="31"/>
      <c r="C109" s="32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56"/>
      <c r="S109" s="31"/>
      <c r="T109" s="31"/>
      <c r="U109" s="31"/>
      <c r="V109" s="31"/>
      <c r="W109" s="31"/>
      <c r="X109" s="31"/>
      <c r="Y109" s="31"/>
    </row>
    <row r="110" spans="2:25">
      <c r="B110" s="31"/>
      <c r="C110" s="32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56"/>
      <c r="S110" s="31"/>
      <c r="T110" s="31"/>
      <c r="U110" s="31"/>
      <c r="V110" s="31"/>
      <c r="W110" s="31"/>
      <c r="X110" s="31"/>
      <c r="Y110" s="31"/>
    </row>
    <row r="111" spans="2:25">
      <c r="B111" s="31"/>
      <c r="C111" s="32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56"/>
      <c r="S111" s="31"/>
      <c r="T111" s="31"/>
      <c r="U111" s="31"/>
      <c r="V111" s="31"/>
      <c r="W111" s="31"/>
      <c r="X111" s="31"/>
      <c r="Y111" s="31"/>
    </row>
    <row r="112" spans="2:25">
      <c r="B112" s="31"/>
      <c r="C112" s="32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56"/>
      <c r="S112" s="31"/>
      <c r="T112" s="31"/>
      <c r="U112" s="31"/>
      <c r="V112" s="31"/>
      <c r="W112" s="31"/>
      <c r="X112" s="31"/>
      <c r="Y112" s="31"/>
    </row>
    <row r="113" spans="2:25">
      <c r="B113" s="31"/>
      <c r="C113" s="32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56"/>
      <c r="S113" s="31"/>
      <c r="T113" s="31"/>
      <c r="U113" s="31"/>
      <c r="V113" s="31"/>
      <c r="W113" s="31"/>
      <c r="X113" s="31"/>
      <c r="Y113" s="31"/>
    </row>
    <row r="114" spans="2:25">
      <c r="B114" s="31"/>
      <c r="C114" s="32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56"/>
      <c r="S114" s="31"/>
      <c r="T114" s="31"/>
      <c r="U114" s="31"/>
      <c r="V114" s="31"/>
      <c r="W114" s="31"/>
      <c r="X114" s="31"/>
      <c r="Y114" s="31"/>
    </row>
    <row r="115" spans="2:25">
      <c r="B115" s="31"/>
      <c r="C115" s="32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56"/>
      <c r="S115" s="31"/>
      <c r="T115" s="31"/>
      <c r="U115" s="31"/>
      <c r="V115" s="31"/>
      <c r="W115" s="31"/>
      <c r="X115" s="31"/>
      <c r="Y115" s="31"/>
    </row>
    <row r="116" spans="2:25">
      <c r="B116" s="31"/>
      <c r="C116" s="32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56"/>
      <c r="S116" s="31"/>
      <c r="T116" s="31"/>
      <c r="U116" s="31"/>
      <c r="V116" s="31"/>
      <c r="W116" s="31"/>
      <c r="X116" s="31"/>
      <c r="Y116" s="31"/>
    </row>
    <row r="117" spans="2:25">
      <c r="B117" s="31"/>
      <c r="C117" s="32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56"/>
      <c r="S117" s="31"/>
      <c r="T117" s="31"/>
      <c r="U117" s="31"/>
      <c r="V117" s="31"/>
      <c r="W117" s="31"/>
      <c r="X117" s="31"/>
      <c r="Y117" s="31"/>
    </row>
    <row r="118" spans="2:25">
      <c r="B118" s="31"/>
      <c r="C118" s="32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56"/>
      <c r="S118" s="31"/>
      <c r="T118" s="31"/>
      <c r="U118" s="31"/>
      <c r="V118" s="31"/>
      <c r="W118" s="31"/>
      <c r="X118" s="31"/>
      <c r="Y118" s="31"/>
    </row>
    <row r="119" spans="2:25">
      <c r="B119" s="31"/>
      <c r="C119" s="32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56"/>
      <c r="S119" s="31"/>
      <c r="T119" s="31"/>
      <c r="U119" s="31"/>
      <c r="V119" s="31"/>
      <c r="W119" s="31"/>
      <c r="X119" s="31"/>
      <c r="Y119" s="31"/>
    </row>
    <row r="120" spans="2:25">
      <c r="B120" s="31"/>
      <c r="C120" s="32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56"/>
      <c r="S120" s="31"/>
      <c r="T120" s="31"/>
      <c r="U120" s="31"/>
      <c r="V120" s="31"/>
      <c r="W120" s="31"/>
      <c r="X120" s="31"/>
      <c r="Y120" s="31"/>
    </row>
    <row r="121" spans="2:25">
      <c r="B121" s="31"/>
      <c r="C121" s="32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56"/>
      <c r="S121" s="31"/>
      <c r="T121" s="31"/>
      <c r="U121" s="31"/>
      <c r="V121" s="31"/>
      <c r="W121" s="31"/>
      <c r="X121" s="31"/>
      <c r="Y121" s="31"/>
    </row>
    <row r="122" spans="2:25">
      <c r="B122" s="31"/>
      <c r="C122" s="32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56"/>
      <c r="S122" s="31"/>
      <c r="T122" s="31"/>
      <c r="U122" s="31"/>
      <c r="V122" s="31"/>
      <c r="W122" s="31"/>
      <c r="X122" s="31"/>
      <c r="Y122" s="31"/>
    </row>
    <row r="123" spans="2:25">
      <c r="B123" s="31"/>
      <c r="C123" s="32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56"/>
      <c r="S123" s="31"/>
      <c r="T123" s="31"/>
      <c r="U123" s="31"/>
      <c r="V123" s="31"/>
      <c r="W123" s="31"/>
      <c r="X123" s="31"/>
      <c r="Y123" s="31"/>
    </row>
    <row r="124" spans="2:25">
      <c r="B124" s="31"/>
      <c r="C124" s="32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56"/>
      <c r="S124" s="31"/>
      <c r="T124" s="31"/>
      <c r="U124" s="31"/>
      <c r="V124" s="31"/>
      <c r="W124" s="31"/>
      <c r="X124" s="31"/>
      <c r="Y124" s="31"/>
    </row>
    <row r="125" spans="2:25">
      <c r="B125" s="31"/>
      <c r="C125" s="32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56"/>
      <c r="S125" s="31"/>
      <c r="T125" s="31"/>
      <c r="U125" s="31"/>
      <c r="V125" s="31"/>
      <c r="W125" s="31"/>
      <c r="X125" s="31"/>
      <c r="Y125" s="31"/>
    </row>
    <row r="126" spans="2:25">
      <c r="B126" s="31"/>
      <c r="C126" s="32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56"/>
      <c r="S126" s="31"/>
      <c r="T126" s="31"/>
      <c r="U126" s="31"/>
      <c r="V126" s="31"/>
      <c r="W126" s="31"/>
      <c r="X126" s="31"/>
      <c r="Y126" s="31"/>
    </row>
    <row r="127" spans="2:25">
      <c r="B127" s="31"/>
      <c r="C127" s="32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56"/>
      <c r="S127" s="31"/>
      <c r="T127" s="31"/>
      <c r="U127" s="31"/>
      <c r="V127" s="31"/>
      <c r="W127" s="31"/>
      <c r="X127" s="31"/>
      <c r="Y127" s="31"/>
    </row>
    <row r="128" spans="2:25">
      <c r="B128" s="31"/>
      <c r="C128" s="32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56"/>
      <c r="S128" s="31"/>
      <c r="T128" s="31"/>
      <c r="U128" s="31"/>
      <c r="V128" s="31"/>
      <c r="W128" s="31"/>
      <c r="X128" s="31"/>
      <c r="Y128" s="31"/>
    </row>
    <row r="129" spans="2:25">
      <c r="B129" s="31"/>
      <c r="C129" s="32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56"/>
      <c r="S129" s="31"/>
      <c r="T129" s="31"/>
      <c r="U129" s="31"/>
      <c r="V129" s="31"/>
      <c r="W129" s="31"/>
      <c r="X129" s="31"/>
      <c r="Y129" s="31"/>
    </row>
    <row r="130" spans="2:25">
      <c r="B130" s="31"/>
      <c r="C130" s="32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56"/>
      <c r="S130" s="31"/>
      <c r="T130" s="31"/>
      <c r="U130" s="31"/>
      <c r="V130" s="31"/>
      <c r="W130" s="31"/>
      <c r="X130" s="31"/>
      <c r="Y130" s="31"/>
    </row>
    <row r="131" spans="2:25">
      <c r="B131" s="31"/>
      <c r="C131" s="32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56"/>
      <c r="S131" s="31"/>
      <c r="T131" s="31"/>
      <c r="U131" s="31"/>
      <c r="V131" s="31"/>
      <c r="W131" s="31"/>
      <c r="X131" s="31"/>
      <c r="Y131" s="31"/>
    </row>
    <row r="132" spans="2:25">
      <c r="B132" s="31"/>
      <c r="C132" s="32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56"/>
      <c r="S132" s="31"/>
      <c r="T132" s="31"/>
      <c r="U132" s="31"/>
      <c r="V132" s="31"/>
      <c r="W132" s="31"/>
      <c r="X132" s="31"/>
      <c r="Y132" s="31"/>
    </row>
    <row r="133" spans="2:25">
      <c r="B133" s="31"/>
      <c r="C133" s="32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56"/>
      <c r="S133" s="31"/>
      <c r="T133" s="31"/>
      <c r="U133" s="31"/>
      <c r="V133" s="31"/>
      <c r="W133" s="31"/>
      <c r="X133" s="31"/>
      <c r="Y133" s="31"/>
    </row>
    <row r="134" spans="2:25">
      <c r="B134" s="31"/>
      <c r="C134" s="32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56"/>
      <c r="S134" s="31"/>
      <c r="T134" s="31"/>
      <c r="U134" s="31"/>
      <c r="V134" s="31"/>
      <c r="W134" s="31"/>
      <c r="X134" s="31"/>
      <c r="Y134" s="31"/>
    </row>
    <row r="135" spans="2:25">
      <c r="B135" s="31"/>
      <c r="C135" s="32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56"/>
      <c r="S135" s="31"/>
      <c r="T135" s="31"/>
      <c r="U135" s="31"/>
      <c r="V135" s="31"/>
      <c r="W135" s="31"/>
      <c r="X135" s="31"/>
      <c r="Y135" s="31"/>
    </row>
    <row r="136" spans="2:25">
      <c r="B136" s="31"/>
      <c r="C136" s="32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56"/>
      <c r="S136" s="31"/>
      <c r="T136" s="31"/>
      <c r="U136" s="31"/>
      <c r="V136" s="31"/>
      <c r="W136" s="31"/>
      <c r="X136" s="31"/>
      <c r="Y136" s="31"/>
    </row>
    <row r="137" spans="2:25">
      <c r="B137" s="31"/>
      <c r="C137" s="32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56"/>
      <c r="S137" s="31"/>
      <c r="T137" s="31"/>
      <c r="U137" s="31"/>
      <c r="V137" s="31"/>
      <c r="W137" s="31"/>
      <c r="X137" s="31"/>
      <c r="Y137" s="31"/>
    </row>
    <row r="138" spans="2:25">
      <c r="B138" s="31"/>
      <c r="C138" s="32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56"/>
      <c r="S138" s="31"/>
      <c r="T138" s="31"/>
      <c r="U138" s="31"/>
      <c r="V138" s="31"/>
      <c r="W138" s="31"/>
      <c r="X138" s="31"/>
      <c r="Y138" s="31"/>
    </row>
    <row r="139" spans="2:25">
      <c r="B139" s="31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56"/>
      <c r="S139" s="31"/>
      <c r="T139" s="31"/>
      <c r="U139" s="31"/>
      <c r="V139" s="31"/>
      <c r="W139" s="31"/>
      <c r="X139" s="31"/>
      <c r="Y139" s="31"/>
    </row>
    <row r="140" spans="2:25">
      <c r="B140" s="31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56"/>
      <c r="S140" s="31"/>
      <c r="T140" s="31"/>
      <c r="U140" s="31"/>
      <c r="V140" s="31"/>
      <c r="W140" s="31"/>
      <c r="X140" s="31"/>
      <c r="Y140" s="31"/>
    </row>
    <row r="141" spans="2:25">
      <c r="B141" s="31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56"/>
      <c r="S141" s="31"/>
      <c r="T141" s="31"/>
      <c r="U141" s="31"/>
      <c r="V141" s="31"/>
      <c r="W141" s="31"/>
      <c r="X141" s="31"/>
      <c r="Y141" s="31"/>
    </row>
    <row r="142" spans="2:25">
      <c r="B142" s="31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56"/>
      <c r="S142" s="31"/>
      <c r="T142" s="31"/>
      <c r="U142" s="31"/>
      <c r="V142" s="31"/>
      <c r="W142" s="31"/>
      <c r="X142" s="31"/>
      <c r="Y142" s="31"/>
    </row>
    <row r="143" spans="2:25">
      <c r="B143" s="31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56"/>
      <c r="S143" s="31"/>
      <c r="T143" s="31"/>
      <c r="U143" s="31"/>
      <c r="V143" s="31"/>
      <c r="W143" s="31"/>
      <c r="X143" s="31"/>
      <c r="Y143" s="31"/>
    </row>
    <row r="144" spans="2:25">
      <c r="B144" s="31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56"/>
      <c r="S144" s="31"/>
      <c r="T144" s="31"/>
      <c r="U144" s="31"/>
      <c r="V144" s="31"/>
      <c r="W144" s="31"/>
      <c r="X144" s="31"/>
      <c r="Y144" s="31"/>
    </row>
    <row r="145" spans="2:25">
      <c r="B145" s="31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56"/>
      <c r="S145" s="31"/>
      <c r="T145" s="31"/>
      <c r="U145" s="31"/>
      <c r="V145" s="31"/>
      <c r="W145" s="31"/>
      <c r="X145" s="31"/>
      <c r="Y145" s="31"/>
    </row>
    <row r="146" spans="2:25">
      <c r="B146" s="31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56"/>
      <c r="S146" s="31"/>
      <c r="T146" s="31"/>
      <c r="U146" s="31"/>
      <c r="V146" s="31"/>
      <c r="W146" s="31"/>
      <c r="X146" s="31"/>
      <c r="Y146" s="31"/>
    </row>
    <row r="147" spans="2:25">
      <c r="B147" s="31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56"/>
      <c r="S147" s="31"/>
      <c r="T147" s="31"/>
      <c r="U147" s="31"/>
      <c r="V147" s="31"/>
      <c r="W147" s="31"/>
      <c r="X147" s="31"/>
      <c r="Y147" s="31"/>
    </row>
    <row r="148" spans="2:25">
      <c r="B148" s="31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56"/>
      <c r="S148" s="31"/>
      <c r="T148" s="31"/>
      <c r="U148" s="31"/>
      <c r="V148" s="31"/>
      <c r="W148" s="31"/>
      <c r="X148" s="31"/>
      <c r="Y148" s="31"/>
    </row>
    <row r="149" spans="2:25">
      <c r="B149" s="31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56"/>
      <c r="S149" s="31"/>
      <c r="T149" s="31"/>
      <c r="U149" s="31"/>
      <c r="V149" s="31"/>
      <c r="W149" s="31"/>
      <c r="X149" s="31"/>
      <c r="Y149" s="31"/>
    </row>
    <row r="150" spans="2:25">
      <c r="B150" s="31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56"/>
      <c r="S150" s="31"/>
      <c r="T150" s="31"/>
      <c r="U150" s="31"/>
      <c r="V150" s="31"/>
      <c r="W150" s="31"/>
      <c r="X150" s="31"/>
      <c r="Y150" s="31"/>
    </row>
    <row r="151" spans="2:25">
      <c r="B151" s="31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56"/>
      <c r="S151" s="31"/>
      <c r="T151" s="31"/>
      <c r="U151" s="31"/>
      <c r="V151" s="31"/>
      <c r="W151" s="31"/>
      <c r="X151" s="31"/>
      <c r="Y151" s="31"/>
    </row>
    <row r="152" spans="2:25">
      <c r="B152" s="31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56"/>
      <c r="S152" s="31"/>
      <c r="T152" s="31"/>
      <c r="U152" s="31"/>
      <c r="V152" s="31"/>
      <c r="W152" s="31"/>
      <c r="X152" s="31"/>
      <c r="Y152" s="31"/>
    </row>
    <row r="153" spans="2:25">
      <c r="B153" s="31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56"/>
      <c r="S153" s="31"/>
      <c r="T153" s="31"/>
      <c r="U153" s="31"/>
      <c r="V153" s="31"/>
      <c r="W153" s="31"/>
      <c r="X153" s="31"/>
      <c r="Y153" s="31"/>
    </row>
    <row r="154" spans="2:25">
      <c r="B154" s="31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56"/>
      <c r="S154" s="31"/>
      <c r="T154" s="31"/>
      <c r="U154" s="31"/>
      <c r="V154" s="31"/>
      <c r="W154" s="31"/>
      <c r="X154" s="31"/>
      <c r="Y154" s="31"/>
    </row>
    <row r="155" spans="2:25">
      <c r="B155" s="31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56"/>
      <c r="S155" s="31"/>
      <c r="T155" s="31"/>
      <c r="U155" s="31"/>
      <c r="V155" s="31"/>
      <c r="W155" s="31"/>
      <c r="X155" s="31"/>
      <c r="Y155" s="31"/>
    </row>
    <row r="156" spans="2:25">
      <c r="B156" s="31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56"/>
      <c r="S156" s="31"/>
      <c r="T156" s="31"/>
      <c r="U156" s="31"/>
      <c r="V156" s="31"/>
      <c r="W156" s="31"/>
      <c r="X156" s="31"/>
      <c r="Y156" s="31"/>
    </row>
    <row r="157" spans="2:25">
      <c r="B157" s="31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56"/>
      <c r="S157" s="31"/>
      <c r="T157" s="31"/>
      <c r="U157" s="31"/>
      <c r="V157" s="31"/>
      <c r="W157" s="31"/>
      <c r="X157" s="31"/>
      <c r="Y157" s="31"/>
    </row>
    <row r="158" spans="2:25">
      <c r="B158" s="31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56"/>
      <c r="S158" s="31"/>
      <c r="T158" s="31"/>
      <c r="U158" s="31"/>
      <c r="V158" s="31"/>
      <c r="W158" s="31"/>
      <c r="X158" s="31"/>
      <c r="Y158" s="31"/>
    </row>
    <row r="159" spans="2:25">
      <c r="B159" s="31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56"/>
      <c r="S159" s="31"/>
      <c r="T159" s="31"/>
      <c r="U159" s="31"/>
      <c r="V159" s="31"/>
      <c r="W159" s="31"/>
      <c r="X159" s="31"/>
      <c r="Y159" s="31"/>
    </row>
    <row r="160" spans="2:25">
      <c r="B160" s="31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56"/>
      <c r="S160" s="31"/>
      <c r="T160" s="31"/>
      <c r="U160" s="31"/>
      <c r="V160" s="31"/>
      <c r="W160" s="31"/>
      <c r="X160" s="31"/>
      <c r="Y160" s="31"/>
    </row>
    <row r="161" spans="2:25">
      <c r="B161" s="31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56"/>
      <c r="S161" s="31"/>
      <c r="T161" s="31"/>
      <c r="U161" s="31"/>
      <c r="V161" s="31"/>
      <c r="W161" s="31"/>
      <c r="X161" s="31"/>
      <c r="Y161" s="31"/>
    </row>
    <row r="162" spans="2:25">
      <c r="B162" s="31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56"/>
      <c r="S162" s="31"/>
      <c r="T162" s="31"/>
      <c r="U162" s="31"/>
      <c r="V162" s="31"/>
      <c r="W162" s="31"/>
      <c r="X162" s="31"/>
      <c r="Y162" s="31"/>
    </row>
    <row r="163" spans="2:25">
      <c r="B163" s="31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56"/>
      <c r="S163" s="31"/>
      <c r="T163" s="31"/>
      <c r="U163" s="31"/>
      <c r="V163" s="31"/>
      <c r="W163" s="31"/>
      <c r="X163" s="31"/>
      <c r="Y163" s="31"/>
    </row>
    <row r="164" spans="2:25">
      <c r="B164" s="31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56"/>
      <c r="S164" s="31"/>
      <c r="T164" s="31"/>
      <c r="U164" s="31"/>
      <c r="V164" s="31"/>
      <c r="W164" s="31"/>
      <c r="X164" s="31"/>
      <c r="Y164" s="31"/>
    </row>
    <row r="165" spans="2:25">
      <c r="B165" s="31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56"/>
      <c r="S165" s="31"/>
      <c r="T165" s="31"/>
      <c r="U165" s="31"/>
      <c r="V165" s="31"/>
      <c r="W165" s="31"/>
      <c r="X165" s="31"/>
      <c r="Y165" s="31"/>
    </row>
    <row r="166" spans="2:25">
      <c r="B166" s="31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56"/>
      <c r="S166" s="31"/>
      <c r="T166" s="31"/>
      <c r="U166" s="31"/>
      <c r="V166" s="31"/>
      <c r="W166" s="31"/>
      <c r="X166" s="31"/>
      <c r="Y166" s="31"/>
    </row>
    <row r="167" spans="2:25">
      <c r="B167" s="31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56"/>
      <c r="S167" s="31"/>
      <c r="T167" s="31"/>
      <c r="U167" s="31"/>
      <c r="V167" s="31"/>
      <c r="W167" s="31"/>
      <c r="X167" s="31"/>
      <c r="Y167" s="31"/>
    </row>
    <row r="168" spans="2:25">
      <c r="B168" s="31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56"/>
      <c r="S168" s="31"/>
      <c r="T168" s="31"/>
      <c r="U168" s="31"/>
      <c r="V168" s="31"/>
      <c r="W168" s="31"/>
      <c r="X168" s="31"/>
      <c r="Y168" s="31"/>
    </row>
    <row r="169" spans="2:25">
      <c r="B169" s="31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56"/>
      <c r="S169" s="31"/>
      <c r="T169" s="31"/>
      <c r="U169" s="31"/>
      <c r="V169" s="31"/>
      <c r="W169" s="31"/>
      <c r="X169" s="31"/>
      <c r="Y169" s="31"/>
    </row>
    <row r="170" spans="2:25">
      <c r="B170" s="31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56"/>
      <c r="S170" s="31"/>
      <c r="T170" s="31"/>
      <c r="U170" s="31"/>
      <c r="V170" s="31"/>
      <c r="W170" s="31"/>
      <c r="X170" s="31"/>
      <c r="Y170" s="31"/>
    </row>
    <row r="171" spans="2:25">
      <c r="B171" s="31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56"/>
      <c r="S171" s="31"/>
      <c r="T171" s="31"/>
      <c r="U171" s="31"/>
      <c r="V171" s="31"/>
      <c r="W171" s="31"/>
      <c r="X171" s="31"/>
      <c r="Y171" s="31"/>
    </row>
    <row r="172" spans="2:25">
      <c r="B172" s="31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56"/>
      <c r="S172" s="31"/>
      <c r="T172" s="31"/>
      <c r="U172" s="31"/>
      <c r="V172" s="31"/>
      <c r="W172" s="31"/>
      <c r="X172" s="31"/>
      <c r="Y172" s="31"/>
    </row>
    <row r="173" spans="2:25">
      <c r="B173" s="31"/>
      <c r="C173" s="32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56"/>
      <c r="S173" s="31"/>
      <c r="T173" s="31"/>
      <c r="U173" s="31"/>
      <c r="V173" s="31"/>
      <c r="W173" s="31"/>
      <c r="X173" s="31"/>
      <c r="Y173" s="31"/>
    </row>
    <row r="174" spans="2:25">
      <c r="B174" s="31"/>
      <c r="C174" s="32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56"/>
      <c r="S174" s="31"/>
      <c r="T174" s="31"/>
      <c r="U174" s="31"/>
      <c r="V174" s="31"/>
      <c r="W174" s="31"/>
      <c r="X174" s="31"/>
      <c r="Y174" s="31"/>
    </row>
    <row r="175" spans="2:25">
      <c r="B175" s="31"/>
      <c r="C175" s="32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56"/>
      <c r="S175" s="31"/>
      <c r="T175" s="31"/>
      <c r="U175" s="31"/>
      <c r="V175" s="31"/>
      <c r="W175" s="31"/>
      <c r="X175" s="31"/>
      <c r="Y175" s="31"/>
    </row>
    <row r="176" spans="2:25">
      <c r="B176" s="31"/>
      <c r="C176" s="32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56"/>
      <c r="S176" s="31"/>
      <c r="T176" s="31"/>
      <c r="U176" s="31"/>
      <c r="V176" s="31"/>
      <c r="W176" s="31"/>
      <c r="X176" s="31"/>
      <c r="Y176" s="31"/>
    </row>
    <row r="177" spans="2:25">
      <c r="B177" s="31"/>
      <c r="C177" s="32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56"/>
      <c r="S177" s="31"/>
      <c r="T177" s="31"/>
      <c r="U177" s="31"/>
      <c r="V177" s="31"/>
      <c r="W177" s="31"/>
      <c r="X177" s="31"/>
      <c r="Y177" s="31"/>
    </row>
    <row r="178" spans="2:25">
      <c r="B178" s="31"/>
      <c r="C178" s="32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56"/>
      <c r="S178" s="31"/>
      <c r="T178" s="31"/>
      <c r="U178" s="31"/>
      <c r="V178" s="31"/>
      <c r="W178" s="31"/>
      <c r="X178" s="31"/>
      <c r="Y178" s="31"/>
    </row>
    <row r="179" spans="2:25">
      <c r="B179" s="31"/>
      <c r="C179" s="32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56"/>
      <c r="S179" s="31"/>
      <c r="T179" s="31"/>
      <c r="U179" s="31"/>
      <c r="V179" s="31"/>
      <c r="W179" s="31"/>
      <c r="X179" s="31"/>
      <c r="Y179" s="31"/>
    </row>
    <row r="180" spans="2:25">
      <c r="B180" s="31"/>
      <c r="C180" s="32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56"/>
      <c r="S180" s="31"/>
      <c r="T180" s="31"/>
      <c r="U180" s="31"/>
      <c r="V180" s="31"/>
      <c r="W180" s="31"/>
      <c r="X180" s="31"/>
      <c r="Y180" s="31"/>
    </row>
    <row r="181" spans="2:25">
      <c r="B181" s="31"/>
      <c r="C181" s="32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56"/>
      <c r="S181" s="31"/>
      <c r="T181" s="31"/>
      <c r="U181" s="31"/>
      <c r="V181" s="31"/>
      <c r="W181" s="31"/>
      <c r="X181" s="31"/>
      <c r="Y181" s="31"/>
    </row>
    <row r="182" spans="2:25">
      <c r="B182" s="31"/>
      <c r="C182" s="32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56"/>
      <c r="S182" s="31"/>
      <c r="T182" s="31"/>
      <c r="U182" s="31"/>
      <c r="V182" s="31"/>
      <c r="W182" s="31"/>
      <c r="X182" s="31"/>
      <c r="Y182" s="31"/>
    </row>
    <row r="183" spans="2:25">
      <c r="B183" s="31"/>
      <c r="C183" s="32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56"/>
      <c r="S183" s="31"/>
      <c r="T183" s="31"/>
      <c r="U183" s="31"/>
      <c r="V183" s="31"/>
      <c r="W183" s="31"/>
      <c r="X183" s="31"/>
      <c r="Y183" s="31"/>
    </row>
    <row r="184" spans="2:25">
      <c r="B184" s="31"/>
      <c r="C184" s="32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56"/>
      <c r="S184" s="31"/>
      <c r="T184" s="31"/>
      <c r="U184" s="31"/>
      <c r="V184" s="31"/>
      <c r="W184" s="31"/>
      <c r="X184" s="31"/>
      <c r="Y184" s="31"/>
    </row>
    <row r="185" spans="2:25">
      <c r="B185" s="31"/>
      <c r="C185" s="32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56"/>
      <c r="S185" s="31"/>
      <c r="T185" s="31"/>
      <c r="U185" s="31"/>
      <c r="V185" s="31"/>
      <c r="W185" s="31"/>
      <c r="X185" s="31"/>
      <c r="Y185" s="31"/>
    </row>
    <row r="186" spans="2:25">
      <c r="B186" s="31"/>
      <c r="C186" s="32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56"/>
      <c r="S186" s="31"/>
      <c r="T186" s="31"/>
      <c r="U186" s="31"/>
      <c r="V186" s="31"/>
      <c r="W186" s="31"/>
      <c r="X186" s="31"/>
      <c r="Y186" s="31"/>
    </row>
    <row r="187" spans="2:25">
      <c r="B187" s="31"/>
      <c r="C187" s="32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56"/>
      <c r="S187" s="31"/>
      <c r="T187" s="31"/>
      <c r="U187" s="31"/>
      <c r="V187" s="31"/>
      <c r="W187" s="31"/>
      <c r="X187" s="31"/>
      <c r="Y187" s="31"/>
    </row>
    <row r="188" spans="2:25">
      <c r="B188" s="31"/>
      <c r="C188" s="32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56"/>
      <c r="S188" s="31"/>
      <c r="T188" s="31"/>
      <c r="U188" s="31"/>
      <c r="V188" s="31"/>
      <c r="W188" s="31"/>
      <c r="X188" s="31"/>
      <c r="Y188" s="31"/>
    </row>
    <row r="189" spans="2:25">
      <c r="B189" s="31"/>
      <c r="C189" s="32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56"/>
      <c r="S189" s="31"/>
      <c r="T189" s="31"/>
      <c r="U189" s="31"/>
      <c r="V189" s="31"/>
      <c r="W189" s="31"/>
      <c r="X189" s="31"/>
      <c r="Y189" s="31"/>
    </row>
    <row r="190" spans="2:25">
      <c r="B190" s="31"/>
      <c r="C190" s="32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56"/>
      <c r="S190" s="31"/>
      <c r="T190" s="31"/>
      <c r="U190" s="31"/>
      <c r="V190" s="31"/>
      <c r="W190" s="31"/>
      <c r="X190" s="31"/>
      <c r="Y190" s="31"/>
    </row>
    <row r="191" spans="2:25">
      <c r="B191" s="31"/>
      <c r="C191" s="32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56"/>
      <c r="S191" s="31"/>
      <c r="T191" s="31"/>
      <c r="U191" s="31"/>
      <c r="V191" s="31"/>
      <c r="W191" s="31"/>
      <c r="X191" s="31"/>
      <c r="Y191" s="31"/>
    </row>
    <row r="192" spans="2:25">
      <c r="B192" s="31"/>
      <c r="C192" s="32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56"/>
      <c r="S192" s="31"/>
      <c r="T192" s="31"/>
      <c r="U192" s="31"/>
      <c r="V192" s="31"/>
      <c r="W192" s="31"/>
      <c r="X192" s="31"/>
      <c r="Y192" s="31"/>
    </row>
    <row r="193" spans="2:25">
      <c r="B193" s="31"/>
      <c r="C193" s="32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56"/>
      <c r="S193" s="31"/>
      <c r="T193" s="31"/>
      <c r="U193" s="31"/>
      <c r="V193" s="31"/>
      <c r="W193" s="31"/>
      <c r="X193" s="31"/>
      <c r="Y193" s="31"/>
    </row>
    <row r="194" spans="2:25">
      <c r="B194" s="31"/>
      <c r="C194" s="32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56"/>
      <c r="S194" s="31"/>
      <c r="T194" s="31"/>
      <c r="U194" s="31"/>
      <c r="V194" s="31"/>
      <c r="W194" s="31"/>
      <c r="X194" s="31"/>
      <c r="Y194" s="31"/>
    </row>
    <row r="195" spans="2:25">
      <c r="B195" s="31"/>
      <c r="C195" s="32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56"/>
      <c r="S195" s="31"/>
      <c r="T195" s="31"/>
      <c r="U195" s="31"/>
      <c r="V195" s="31"/>
      <c r="W195" s="31"/>
      <c r="X195" s="31"/>
      <c r="Y195" s="31"/>
    </row>
    <row r="196" spans="2:25">
      <c r="B196" s="31"/>
      <c r="C196" s="32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56"/>
      <c r="S196" s="31"/>
      <c r="T196" s="31"/>
      <c r="U196" s="31"/>
      <c r="V196" s="31"/>
      <c r="W196" s="31"/>
      <c r="X196" s="31"/>
      <c r="Y196" s="31"/>
    </row>
    <row r="197" spans="2:25">
      <c r="B197" s="31"/>
      <c r="C197" s="32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56"/>
      <c r="S197" s="31"/>
      <c r="T197" s="31"/>
      <c r="U197" s="31"/>
      <c r="V197" s="31"/>
      <c r="W197" s="31"/>
      <c r="X197" s="31"/>
      <c r="Y197" s="31"/>
    </row>
    <row r="198" spans="2:25">
      <c r="B198" s="31"/>
      <c r="C198" s="32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56"/>
      <c r="S198" s="31"/>
      <c r="T198" s="31"/>
      <c r="U198" s="31"/>
      <c r="V198" s="31"/>
      <c r="W198" s="31"/>
      <c r="X198" s="31"/>
      <c r="Y198" s="31"/>
    </row>
    <row r="199" spans="2:25">
      <c r="B199" s="31"/>
      <c r="C199" s="32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56"/>
      <c r="S199" s="31"/>
      <c r="T199" s="31"/>
      <c r="U199" s="31"/>
      <c r="V199" s="31"/>
      <c r="W199" s="31"/>
      <c r="X199" s="31"/>
      <c r="Y199" s="31"/>
    </row>
    <row r="200" spans="2:25">
      <c r="B200" s="31"/>
      <c r="C200" s="32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56"/>
      <c r="S200" s="31"/>
      <c r="T200" s="31"/>
      <c r="U200" s="31"/>
      <c r="V200" s="31"/>
      <c r="W200" s="31"/>
      <c r="X200" s="31"/>
      <c r="Y200" s="31"/>
    </row>
    <row r="201" spans="2:25">
      <c r="B201" s="31"/>
      <c r="C201" s="32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56"/>
      <c r="S201" s="31"/>
      <c r="T201" s="31"/>
      <c r="U201" s="31"/>
      <c r="V201" s="31"/>
      <c r="W201" s="31"/>
      <c r="X201" s="31"/>
      <c r="Y201" s="31"/>
    </row>
    <row r="202" spans="2:25">
      <c r="B202" s="31"/>
      <c r="C202" s="32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56"/>
      <c r="S202" s="31"/>
      <c r="T202" s="31"/>
      <c r="U202" s="31"/>
      <c r="V202" s="31"/>
      <c r="W202" s="31"/>
      <c r="X202" s="31"/>
      <c r="Y202" s="31"/>
    </row>
    <row r="203" spans="2:25">
      <c r="B203" s="31"/>
      <c r="C203" s="32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56"/>
      <c r="S203" s="31"/>
      <c r="T203" s="31"/>
      <c r="U203" s="31"/>
      <c r="V203" s="31"/>
      <c r="W203" s="31"/>
      <c r="X203" s="31"/>
      <c r="Y203" s="31"/>
    </row>
    <row r="204" spans="2:25">
      <c r="B204" s="31"/>
      <c r="C204" s="32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56"/>
      <c r="S204" s="31"/>
      <c r="T204" s="31"/>
      <c r="U204" s="31"/>
      <c r="V204" s="31"/>
      <c r="W204" s="31"/>
      <c r="X204" s="31"/>
      <c r="Y204" s="31"/>
    </row>
    <row r="205" spans="2:25">
      <c r="B205" s="31"/>
      <c r="C205" s="32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56"/>
      <c r="S205" s="31"/>
      <c r="T205" s="31"/>
      <c r="U205" s="31"/>
      <c r="V205" s="31"/>
      <c r="W205" s="31"/>
      <c r="X205" s="31"/>
      <c r="Y205" s="31"/>
    </row>
    <row r="206" spans="2:25">
      <c r="B206" s="31"/>
      <c r="C206" s="32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56"/>
      <c r="S206" s="31"/>
      <c r="T206" s="31"/>
      <c r="U206" s="31"/>
      <c r="V206" s="31"/>
      <c r="W206" s="31"/>
      <c r="X206" s="31"/>
      <c r="Y206" s="31"/>
    </row>
    <row r="207" spans="2:25">
      <c r="B207" s="31"/>
      <c r="C207" s="32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56"/>
      <c r="S207" s="31"/>
      <c r="T207" s="31"/>
      <c r="U207" s="31"/>
      <c r="V207" s="31"/>
      <c r="W207" s="31"/>
      <c r="X207" s="31"/>
      <c r="Y207" s="31"/>
    </row>
    <row r="208" spans="2:25">
      <c r="B208" s="31"/>
      <c r="C208" s="32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56"/>
      <c r="S208" s="31"/>
      <c r="T208" s="31"/>
      <c r="U208" s="31"/>
      <c r="V208" s="31"/>
      <c r="W208" s="31"/>
      <c r="X208" s="31"/>
      <c r="Y208" s="31"/>
    </row>
    <row r="209" spans="2:25">
      <c r="B209" s="31"/>
      <c r="C209" s="32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56"/>
      <c r="S209" s="31"/>
      <c r="T209" s="31"/>
      <c r="U209" s="31"/>
      <c r="V209" s="31"/>
      <c r="W209" s="31"/>
      <c r="X209" s="31"/>
      <c r="Y209" s="31"/>
    </row>
    <row r="210" spans="2:25">
      <c r="B210" s="31"/>
      <c r="C210" s="32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56"/>
      <c r="S210" s="31"/>
      <c r="T210" s="31"/>
      <c r="U210" s="31"/>
      <c r="V210" s="31"/>
      <c r="W210" s="31"/>
      <c r="X210" s="31"/>
      <c r="Y210" s="31"/>
    </row>
    <row r="211" spans="2:25">
      <c r="B211" s="31"/>
      <c r="C211" s="32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56"/>
      <c r="S211" s="31"/>
      <c r="T211" s="31"/>
      <c r="U211" s="31"/>
      <c r="V211" s="31"/>
      <c r="W211" s="31"/>
      <c r="X211" s="31"/>
      <c r="Y211" s="31"/>
    </row>
    <row r="212" spans="2:25">
      <c r="B212" s="31"/>
      <c r="C212" s="32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56"/>
      <c r="S212" s="31"/>
      <c r="T212" s="31"/>
      <c r="U212" s="31"/>
      <c r="V212" s="31"/>
      <c r="W212" s="31"/>
      <c r="X212" s="31"/>
      <c r="Y212" s="31"/>
    </row>
    <row r="213" spans="2:25">
      <c r="B213" s="31"/>
      <c r="C213" s="32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56"/>
      <c r="S213" s="31"/>
      <c r="T213" s="31"/>
      <c r="U213" s="31"/>
      <c r="V213" s="31"/>
      <c r="W213" s="31"/>
      <c r="X213" s="31"/>
      <c r="Y213" s="31"/>
    </row>
    <row r="214" spans="2:25">
      <c r="B214" s="31"/>
      <c r="C214" s="32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56"/>
      <c r="S214" s="31"/>
      <c r="T214" s="31"/>
      <c r="U214" s="31"/>
      <c r="V214" s="31"/>
      <c r="W214" s="31"/>
      <c r="X214" s="31"/>
      <c r="Y214" s="31"/>
    </row>
    <row r="215" spans="2:25">
      <c r="B215" s="31"/>
      <c r="C215" s="32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56"/>
      <c r="S215" s="31"/>
      <c r="T215" s="31"/>
      <c r="U215" s="31"/>
      <c r="V215" s="31"/>
      <c r="W215" s="31"/>
      <c r="X215" s="31"/>
      <c r="Y215" s="31"/>
    </row>
    <row r="216" spans="2:25">
      <c r="B216" s="31"/>
      <c r="C216" s="32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56"/>
      <c r="S216" s="31"/>
      <c r="T216" s="31"/>
      <c r="U216" s="31"/>
      <c r="V216" s="31"/>
      <c r="W216" s="31"/>
      <c r="X216" s="31"/>
      <c r="Y216" s="31"/>
    </row>
    <row r="217" spans="2:25">
      <c r="B217" s="31"/>
      <c r="C217" s="32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56"/>
      <c r="S217" s="31"/>
      <c r="T217" s="31"/>
      <c r="U217" s="31"/>
      <c r="V217" s="31"/>
      <c r="W217" s="31"/>
      <c r="X217" s="31"/>
      <c r="Y217" s="31"/>
    </row>
    <row r="218" spans="2:25">
      <c r="B218" s="31"/>
      <c r="C218" s="32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56"/>
      <c r="S218" s="31"/>
      <c r="T218" s="31"/>
      <c r="U218" s="31"/>
      <c r="V218" s="31"/>
      <c r="W218" s="31"/>
      <c r="X218" s="31"/>
      <c r="Y218" s="31"/>
    </row>
    <row r="219" spans="2:25">
      <c r="B219" s="31"/>
      <c r="C219" s="32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56"/>
      <c r="S219" s="31"/>
      <c r="T219" s="31"/>
      <c r="U219" s="31"/>
      <c r="V219" s="31"/>
      <c r="W219" s="31"/>
      <c r="X219" s="31"/>
      <c r="Y219" s="31"/>
    </row>
    <row r="220" spans="2:25">
      <c r="B220" s="31"/>
      <c r="C220" s="32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56"/>
      <c r="S220" s="31"/>
      <c r="T220" s="31"/>
      <c r="U220" s="31"/>
      <c r="V220" s="31"/>
      <c r="W220" s="31"/>
      <c r="X220" s="31"/>
      <c r="Y220" s="31"/>
    </row>
    <row r="221" spans="2:25">
      <c r="B221" s="31"/>
      <c r="C221" s="32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56"/>
      <c r="S221" s="31"/>
      <c r="T221" s="31"/>
      <c r="U221" s="31"/>
      <c r="V221" s="31"/>
      <c r="W221" s="31"/>
      <c r="X221" s="31"/>
      <c r="Y221" s="31"/>
    </row>
    <row r="222" spans="2:25">
      <c r="B222" s="31"/>
      <c r="C222" s="32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56"/>
      <c r="S222" s="31"/>
      <c r="T222" s="31"/>
      <c r="U222" s="31"/>
      <c r="V222" s="31"/>
      <c r="W222" s="31"/>
      <c r="X222" s="31"/>
      <c r="Y222" s="31"/>
    </row>
    <row r="223" spans="2:25">
      <c r="B223" s="31"/>
      <c r="C223" s="32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56"/>
      <c r="S223" s="31"/>
      <c r="T223" s="31"/>
      <c r="U223" s="31"/>
      <c r="V223" s="31"/>
      <c r="W223" s="31"/>
      <c r="X223" s="31"/>
      <c r="Y223" s="31"/>
    </row>
    <row r="224" spans="2:25">
      <c r="B224" s="31"/>
      <c r="C224" s="32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56"/>
      <c r="S224" s="31"/>
      <c r="T224" s="31"/>
      <c r="U224" s="31"/>
      <c r="V224" s="31"/>
      <c r="W224" s="31"/>
      <c r="X224" s="31"/>
      <c r="Y224" s="31"/>
    </row>
    <row r="225" spans="2:25">
      <c r="B225" s="31"/>
      <c r="C225" s="32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56"/>
      <c r="S225" s="31"/>
      <c r="T225" s="31"/>
      <c r="U225" s="31"/>
      <c r="V225" s="31"/>
      <c r="W225" s="31"/>
      <c r="X225" s="31"/>
      <c r="Y225" s="31"/>
    </row>
    <row r="226" spans="2:25">
      <c r="B226" s="31"/>
      <c r="C226" s="32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56"/>
      <c r="S226" s="31"/>
      <c r="T226" s="31"/>
      <c r="U226" s="31"/>
      <c r="V226" s="31"/>
      <c r="W226" s="31"/>
      <c r="X226" s="31"/>
      <c r="Y226" s="31"/>
    </row>
    <row r="227" spans="2:25">
      <c r="B227" s="31"/>
      <c r="C227" s="32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56"/>
      <c r="S227" s="31"/>
      <c r="T227" s="31"/>
      <c r="U227" s="31"/>
      <c r="V227" s="31"/>
      <c r="W227" s="31"/>
      <c r="X227" s="31"/>
      <c r="Y227" s="31"/>
    </row>
    <row r="228" spans="2:25">
      <c r="B228" s="31"/>
      <c r="C228" s="32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56"/>
      <c r="S228" s="31"/>
      <c r="T228" s="31"/>
      <c r="U228" s="31"/>
      <c r="V228" s="31"/>
      <c r="W228" s="31"/>
      <c r="X228" s="31"/>
      <c r="Y228" s="31"/>
    </row>
    <row r="229" spans="2:25">
      <c r="B229" s="31"/>
      <c r="C229" s="32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56"/>
      <c r="S229" s="31"/>
      <c r="T229" s="31"/>
      <c r="U229" s="31"/>
      <c r="V229" s="31"/>
      <c r="W229" s="31"/>
      <c r="X229" s="31"/>
      <c r="Y229" s="31"/>
    </row>
    <row r="230" spans="2:25">
      <c r="B230" s="31"/>
      <c r="C230" s="32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56"/>
      <c r="S230" s="31"/>
      <c r="T230" s="31"/>
      <c r="U230" s="31"/>
      <c r="V230" s="31"/>
      <c r="W230" s="31"/>
      <c r="X230" s="31"/>
      <c r="Y230" s="31"/>
    </row>
    <row r="231" spans="2:25">
      <c r="B231" s="31"/>
      <c r="C231" s="32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56"/>
      <c r="S231" s="31"/>
      <c r="T231" s="31"/>
      <c r="U231" s="31"/>
      <c r="V231" s="31"/>
      <c r="W231" s="31"/>
      <c r="X231" s="31"/>
      <c r="Y231" s="31"/>
    </row>
    <row r="232" spans="2:25">
      <c r="B232" s="31"/>
      <c r="C232" s="32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56"/>
      <c r="S232" s="31"/>
      <c r="T232" s="31"/>
      <c r="U232" s="31"/>
      <c r="V232" s="31"/>
      <c r="W232" s="31"/>
      <c r="X232" s="31"/>
      <c r="Y232" s="31"/>
    </row>
    <row r="233" spans="2:25">
      <c r="B233" s="31"/>
      <c r="C233" s="32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56"/>
      <c r="S233" s="31"/>
      <c r="T233" s="31"/>
      <c r="U233" s="31"/>
      <c r="V233" s="31"/>
      <c r="W233" s="31"/>
      <c r="X233" s="31"/>
      <c r="Y233" s="31"/>
    </row>
    <row r="234" spans="2:25">
      <c r="B234" s="31"/>
      <c r="C234" s="32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56"/>
      <c r="S234" s="31"/>
      <c r="T234" s="31"/>
      <c r="U234" s="31"/>
      <c r="V234" s="31"/>
      <c r="W234" s="31"/>
      <c r="X234" s="31"/>
      <c r="Y234" s="31"/>
    </row>
    <row r="235" spans="2:25">
      <c r="B235" s="31"/>
      <c r="C235" s="32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56"/>
      <c r="S235" s="31"/>
      <c r="T235" s="31"/>
      <c r="U235" s="31"/>
      <c r="V235" s="31"/>
      <c r="W235" s="31"/>
      <c r="X235" s="31"/>
      <c r="Y235" s="31"/>
    </row>
    <row r="236" spans="2:25">
      <c r="B236" s="31"/>
      <c r="C236" s="32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56"/>
      <c r="S236" s="31"/>
      <c r="T236" s="31"/>
      <c r="U236" s="31"/>
      <c r="V236" s="31"/>
      <c r="W236" s="31"/>
      <c r="X236" s="31"/>
      <c r="Y236" s="31"/>
    </row>
    <row r="237" spans="2:25">
      <c r="B237" s="31"/>
      <c r="C237" s="32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56"/>
      <c r="S237" s="31"/>
      <c r="T237" s="31"/>
      <c r="U237" s="31"/>
      <c r="V237" s="31"/>
      <c r="W237" s="31"/>
      <c r="X237" s="31"/>
      <c r="Y237" s="31"/>
    </row>
    <row r="238" spans="2:25">
      <c r="B238" s="31"/>
      <c r="C238" s="32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56"/>
      <c r="S238" s="31"/>
      <c r="T238" s="31"/>
      <c r="U238" s="31"/>
      <c r="V238" s="31"/>
      <c r="W238" s="31"/>
      <c r="X238" s="31"/>
      <c r="Y238" s="31"/>
    </row>
    <row r="239" spans="2:25">
      <c r="B239" s="31"/>
      <c r="C239" s="32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56"/>
      <c r="S239" s="31"/>
      <c r="T239" s="31"/>
      <c r="U239" s="31"/>
      <c r="V239" s="31"/>
      <c r="W239" s="31"/>
      <c r="X239" s="31"/>
      <c r="Y239" s="31"/>
    </row>
    <row r="240" spans="2:25">
      <c r="B240" s="31"/>
      <c r="C240" s="32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56"/>
      <c r="S240" s="31"/>
      <c r="T240" s="31"/>
      <c r="U240" s="31"/>
      <c r="V240" s="31"/>
      <c r="W240" s="31"/>
      <c r="X240" s="31"/>
      <c r="Y240" s="31"/>
    </row>
    <row r="241" spans="2:25">
      <c r="B241" s="31"/>
      <c r="C241" s="32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56"/>
      <c r="S241" s="31"/>
      <c r="T241" s="31"/>
      <c r="U241" s="31"/>
      <c r="V241" s="31"/>
      <c r="W241" s="31"/>
      <c r="X241" s="31"/>
      <c r="Y241" s="31"/>
    </row>
    <row r="242" spans="2:25">
      <c r="B242" s="31"/>
      <c r="C242" s="32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56"/>
      <c r="S242" s="31"/>
      <c r="T242" s="31"/>
      <c r="U242" s="31"/>
      <c r="V242" s="31"/>
      <c r="W242" s="31"/>
      <c r="X242" s="31"/>
      <c r="Y242" s="31"/>
    </row>
    <row r="243" spans="2:25">
      <c r="B243" s="31"/>
      <c r="C243" s="32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56"/>
      <c r="S243" s="31"/>
      <c r="T243" s="31"/>
      <c r="U243" s="31"/>
      <c r="V243" s="31"/>
      <c r="W243" s="31"/>
      <c r="X243" s="31"/>
      <c r="Y243" s="31"/>
    </row>
    <row r="244" spans="2:25">
      <c r="B244" s="31"/>
      <c r="C244" s="32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56"/>
      <c r="S244" s="31"/>
      <c r="T244" s="31"/>
      <c r="U244" s="31"/>
      <c r="V244" s="31"/>
      <c r="W244" s="31"/>
      <c r="X244" s="31"/>
      <c r="Y244" s="31"/>
    </row>
    <row r="245" spans="2:25">
      <c r="B245" s="31"/>
      <c r="C245" s="32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56"/>
      <c r="S245" s="31"/>
      <c r="T245" s="31"/>
      <c r="U245" s="31"/>
      <c r="V245" s="31"/>
      <c r="W245" s="31"/>
      <c r="X245" s="31"/>
      <c r="Y245" s="31"/>
    </row>
    <row r="246" spans="2:25">
      <c r="B246" s="31"/>
      <c r="C246" s="32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56"/>
      <c r="S246" s="31"/>
      <c r="T246" s="31"/>
      <c r="U246" s="31"/>
      <c r="V246" s="31"/>
      <c r="W246" s="31"/>
      <c r="X246" s="31"/>
      <c r="Y246" s="31"/>
    </row>
    <row r="247" spans="2:25">
      <c r="B247" s="31"/>
      <c r="C247" s="32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56"/>
      <c r="S247" s="31"/>
      <c r="T247" s="31"/>
      <c r="U247" s="31"/>
      <c r="V247" s="31"/>
      <c r="W247" s="31"/>
      <c r="X247" s="31"/>
      <c r="Y247" s="31"/>
    </row>
    <row r="248" spans="2:25">
      <c r="B248" s="31"/>
      <c r="C248" s="32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56"/>
      <c r="S248" s="31"/>
      <c r="T248" s="31"/>
      <c r="U248" s="31"/>
      <c r="V248" s="31"/>
      <c r="W248" s="31"/>
      <c r="X248" s="31"/>
      <c r="Y248" s="31"/>
    </row>
    <row r="249" spans="2:25">
      <c r="B249" s="31"/>
      <c r="C249" s="32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56"/>
      <c r="S249" s="31"/>
      <c r="T249" s="31"/>
      <c r="U249" s="31"/>
      <c r="V249" s="31"/>
      <c r="W249" s="31"/>
      <c r="X249" s="31"/>
      <c r="Y249" s="31"/>
    </row>
    <row r="250" spans="2:25">
      <c r="B250" s="31"/>
      <c r="C250" s="32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56"/>
      <c r="S250" s="31"/>
      <c r="T250" s="31"/>
      <c r="U250" s="31"/>
      <c r="V250" s="31"/>
      <c r="W250" s="31"/>
      <c r="X250" s="31"/>
      <c r="Y250" s="31"/>
    </row>
    <row r="251" spans="2:25">
      <c r="B251" s="31"/>
      <c r="C251" s="32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56"/>
      <c r="S251" s="31"/>
      <c r="T251" s="31"/>
      <c r="U251" s="31"/>
      <c r="V251" s="31"/>
      <c r="W251" s="31"/>
      <c r="X251" s="31"/>
      <c r="Y251" s="31"/>
    </row>
    <row r="252" spans="2:25">
      <c r="B252" s="31"/>
      <c r="C252" s="32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56"/>
      <c r="S252" s="31"/>
      <c r="T252" s="31"/>
      <c r="U252" s="31"/>
      <c r="V252" s="31"/>
      <c r="W252" s="31"/>
      <c r="X252" s="31"/>
      <c r="Y252" s="31"/>
    </row>
    <row r="253" spans="2:25">
      <c r="B253" s="31"/>
      <c r="C253" s="32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56"/>
      <c r="S253" s="31"/>
      <c r="T253" s="31"/>
      <c r="U253" s="31"/>
      <c r="V253" s="31"/>
      <c r="W253" s="31"/>
      <c r="X253" s="31"/>
      <c r="Y253" s="31"/>
    </row>
    <row r="254" spans="2:25">
      <c r="B254" s="31"/>
      <c r="C254" s="32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56"/>
      <c r="S254" s="31"/>
      <c r="T254" s="31"/>
      <c r="U254" s="31"/>
      <c r="V254" s="31"/>
      <c r="W254" s="31"/>
      <c r="X254" s="31"/>
      <c r="Y254" s="31"/>
    </row>
    <row r="255" spans="2:25">
      <c r="B255" s="31"/>
      <c r="C255" s="32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56"/>
      <c r="S255" s="31"/>
      <c r="T255" s="31"/>
      <c r="U255" s="31"/>
      <c r="V255" s="31"/>
      <c r="W255" s="31"/>
      <c r="X255" s="31"/>
      <c r="Y255" s="31"/>
    </row>
    <row r="256" spans="2:25">
      <c r="B256" s="31"/>
      <c r="C256" s="32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56"/>
      <c r="S256" s="31"/>
      <c r="T256" s="31"/>
      <c r="U256" s="31"/>
      <c r="V256" s="31"/>
      <c r="W256" s="31"/>
      <c r="X256" s="31"/>
      <c r="Y256" s="31"/>
    </row>
    <row r="257" spans="2:25">
      <c r="B257" s="31"/>
      <c r="C257" s="32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56"/>
      <c r="S257" s="31"/>
      <c r="T257" s="31"/>
      <c r="U257" s="31"/>
      <c r="V257" s="31"/>
      <c r="W257" s="31"/>
      <c r="X257" s="31"/>
      <c r="Y257" s="31"/>
    </row>
    <row r="258" spans="2:25">
      <c r="B258" s="31"/>
      <c r="C258" s="32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56"/>
      <c r="S258" s="31"/>
      <c r="T258" s="31"/>
      <c r="U258" s="31"/>
      <c r="V258" s="31"/>
      <c r="W258" s="31"/>
      <c r="X258" s="31"/>
      <c r="Y258" s="31"/>
    </row>
    <row r="259" spans="2:25">
      <c r="B259" s="31"/>
      <c r="C259" s="32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56"/>
      <c r="S259" s="31"/>
      <c r="T259" s="31"/>
      <c r="U259" s="31"/>
      <c r="V259" s="31"/>
      <c r="W259" s="31"/>
      <c r="X259" s="31"/>
      <c r="Y259" s="31"/>
    </row>
    <row r="260" spans="2:25">
      <c r="B260" s="31"/>
      <c r="C260" s="32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56"/>
      <c r="S260" s="31"/>
      <c r="T260" s="31"/>
      <c r="U260" s="31"/>
      <c r="V260" s="31"/>
      <c r="W260" s="31"/>
      <c r="X260" s="31"/>
      <c r="Y260" s="31"/>
    </row>
    <row r="261" spans="2:25">
      <c r="B261" s="31"/>
      <c r="C261" s="32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56"/>
      <c r="S261" s="31"/>
      <c r="T261" s="31"/>
      <c r="U261" s="31"/>
      <c r="V261" s="31"/>
      <c r="W261" s="31"/>
      <c r="X261" s="31"/>
      <c r="Y261" s="31"/>
    </row>
    <row r="262" spans="2:25">
      <c r="B262" s="31"/>
      <c r="C262" s="32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56"/>
      <c r="S262" s="31"/>
      <c r="T262" s="31"/>
      <c r="U262" s="31"/>
      <c r="V262" s="31"/>
      <c r="W262" s="31"/>
      <c r="X262" s="31"/>
      <c r="Y262" s="31"/>
    </row>
    <row r="263" spans="2:25">
      <c r="B263" s="31"/>
      <c r="C263" s="32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56"/>
      <c r="S263" s="31"/>
      <c r="T263" s="31"/>
      <c r="U263" s="31"/>
      <c r="V263" s="31"/>
      <c r="W263" s="31"/>
      <c r="X263" s="31"/>
      <c r="Y263" s="31"/>
    </row>
    <row r="264" spans="2:25">
      <c r="B264" s="31"/>
      <c r="C264" s="32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56"/>
      <c r="S264" s="31"/>
      <c r="T264" s="31"/>
      <c r="U264" s="31"/>
      <c r="V264" s="31"/>
      <c r="W264" s="31"/>
      <c r="X264" s="31"/>
      <c r="Y264" s="31"/>
    </row>
    <row r="265" spans="2:25">
      <c r="B265" s="31"/>
      <c r="C265" s="32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56"/>
      <c r="S265" s="31"/>
      <c r="T265" s="31"/>
      <c r="U265" s="31"/>
      <c r="V265" s="31"/>
      <c r="W265" s="31"/>
      <c r="X265" s="31"/>
      <c r="Y265" s="31"/>
    </row>
    <row r="266" spans="2:25">
      <c r="B266" s="31"/>
      <c r="C266" s="32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56"/>
      <c r="S266" s="31"/>
      <c r="T266" s="31"/>
      <c r="U266" s="31"/>
      <c r="V266" s="31"/>
      <c r="W266" s="31"/>
      <c r="X266" s="31"/>
      <c r="Y266" s="31"/>
    </row>
    <row r="267" spans="2:25">
      <c r="B267" s="31"/>
      <c r="C267" s="32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56"/>
      <c r="S267" s="31"/>
      <c r="T267" s="31"/>
      <c r="U267" s="31"/>
      <c r="V267" s="31"/>
      <c r="W267" s="31"/>
      <c r="X267" s="31"/>
      <c r="Y267" s="31"/>
    </row>
    <row r="268" spans="2:25">
      <c r="B268" s="31"/>
      <c r="C268" s="32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56"/>
      <c r="S268" s="31"/>
      <c r="T268" s="31"/>
      <c r="U268" s="31"/>
      <c r="V268" s="31"/>
      <c r="W268" s="31"/>
      <c r="X268" s="31"/>
      <c r="Y268" s="31"/>
    </row>
    <row r="269" spans="2:25">
      <c r="B269" s="31"/>
      <c r="C269" s="32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56"/>
      <c r="S269" s="31"/>
      <c r="T269" s="31"/>
      <c r="U269" s="31"/>
      <c r="V269" s="31"/>
      <c r="W269" s="31"/>
      <c r="X269" s="31"/>
      <c r="Y269" s="31"/>
    </row>
    <row r="270" spans="2:25">
      <c r="B270" s="31"/>
      <c r="C270" s="32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56"/>
      <c r="S270" s="31"/>
      <c r="T270" s="31"/>
      <c r="U270" s="31"/>
      <c r="V270" s="31"/>
      <c r="W270" s="31"/>
      <c r="X270" s="31"/>
      <c r="Y270" s="31"/>
    </row>
    <row r="271" spans="2:25">
      <c r="B271" s="31"/>
      <c r="C271" s="32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56"/>
      <c r="S271" s="31"/>
      <c r="T271" s="31"/>
      <c r="U271" s="31"/>
      <c r="V271" s="31"/>
      <c r="W271" s="31"/>
      <c r="X271" s="31"/>
      <c r="Y271" s="31"/>
    </row>
    <row r="272" spans="2:25">
      <c r="B272" s="31"/>
      <c r="C272" s="32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56"/>
      <c r="S272" s="31"/>
      <c r="T272" s="31"/>
      <c r="U272" s="31"/>
      <c r="V272" s="31"/>
      <c r="W272" s="31"/>
      <c r="X272" s="31"/>
      <c r="Y272" s="31"/>
    </row>
    <row r="273" spans="2:25">
      <c r="B273" s="31"/>
      <c r="C273" s="32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56"/>
      <c r="S273" s="31"/>
      <c r="T273" s="31"/>
      <c r="U273" s="31"/>
      <c r="V273" s="31"/>
      <c r="W273" s="31"/>
      <c r="X273" s="31"/>
      <c r="Y273" s="31"/>
    </row>
    <row r="274" spans="2:25">
      <c r="B274" s="31"/>
      <c r="C274" s="32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56"/>
      <c r="S274" s="31"/>
      <c r="T274" s="31"/>
      <c r="U274" s="31"/>
      <c r="V274" s="31"/>
      <c r="W274" s="31"/>
      <c r="X274" s="31"/>
      <c r="Y274" s="31"/>
    </row>
    <row r="275" spans="2:25">
      <c r="B275" s="31"/>
      <c r="C275" s="32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56"/>
      <c r="S275" s="31"/>
      <c r="T275" s="31"/>
      <c r="U275" s="31"/>
      <c r="V275" s="31"/>
      <c r="W275" s="31"/>
      <c r="X275" s="31"/>
      <c r="Y275" s="31"/>
    </row>
    <row r="276" spans="2:25">
      <c r="B276" s="31"/>
      <c r="C276" s="32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56"/>
      <c r="S276" s="31"/>
      <c r="T276" s="31"/>
      <c r="U276" s="31"/>
      <c r="V276" s="31"/>
      <c r="W276" s="31"/>
      <c r="X276" s="31"/>
      <c r="Y276" s="31"/>
    </row>
    <row r="277" spans="2:25">
      <c r="B277" s="31"/>
      <c r="C277" s="32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56"/>
      <c r="S277" s="31"/>
      <c r="T277" s="31"/>
      <c r="U277" s="31"/>
      <c r="V277" s="31"/>
      <c r="W277" s="31"/>
      <c r="X277" s="31"/>
      <c r="Y277" s="31"/>
    </row>
    <row r="278" spans="2:25">
      <c r="B278" s="31"/>
      <c r="C278" s="32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56"/>
      <c r="S278" s="31"/>
      <c r="T278" s="31"/>
      <c r="U278" s="31"/>
      <c r="V278" s="31"/>
      <c r="W278" s="31"/>
      <c r="X278" s="31"/>
      <c r="Y278" s="31"/>
    </row>
    <row r="279" spans="2:25">
      <c r="B279" s="31"/>
      <c r="C279" s="32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56"/>
      <c r="S279" s="31"/>
      <c r="T279" s="31"/>
      <c r="U279" s="31"/>
      <c r="V279" s="31"/>
      <c r="W279" s="31"/>
      <c r="X279" s="31"/>
      <c r="Y279" s="31"/>
    </row>
    <row r="280" spans="2:25">
      <c r="B280" s="31"/>
      <c r="C280" s="32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56"/>
      <c r="S280" s="31"/>
      <c r="T280" s="31"/>
      <c r="U280" s="31"/>
      <c r="V280" s="31"/>
      <c r="W280" s="31"/>
      <c r="X280" s="31"/>
      <c r="Y280" s="31"/>
    </row>
    <row r="281" spans="2:25">
      <c r="B281" s="31"/>
      <c r="C281" s="32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56"/>
      <c r="S281" s="31"/>
      <c r="T281" s="31"/>
      <c r="U281" s="31"/>
      <c r="V281" s="31"/>
      <c r="W281" s="31"/>
      <c r="X281" s="31"/>
      <c r="Y281" s="31"/>
    </row>
    <row r="282" spans="2:25">
      <c r="B282" s="31"/>
      <c r="C282" s="32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56"/>
      <c r="S282" s="31"/>
      <c r="T282" s="31"/>
      <c r="U282" s="31"/>
      <c r="V282" s="31"/>
      <c r="W282" s="31"/>
      <c r="X282" s="31"/>
      <c r="Y282" s="31"/>
    </row>
    <row r="283" spans="2:25">
      <c r="B283" s="31"/>
      <c r="C283" s="32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56"/>
      <c r="S283" s="31"/>
      <c r="T283" s="31"/>
      <c r="U283" s="31"/>
      <c r="V283" s="31"/>
      <c r="W283" s="31"/>
      <c r="X283" s="31"/>
      <c r="Y283" s="31"/>
    </row>
    <row r="284" spans="2:25">
      <c r="B284" s="31"/>
      <c r="C284" s="32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56"/>
      <c r="S284" s="31"/>
      <c r="T284" s="31"/>
      <c r="U284" s="31"/>
      <c r="V284" s="31"/>
      <c r="W284" s="31"/>
      <c r="X284" s="31"/>
      <c r="Y284" s="31"/>
    </row>
    <row r="285" spans="2:25">
      <c r="B285" s="31"/>
      <c r="C285" s="32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56"/>
      <c r="S285" s="31"/>
      <c r="T285" s="31"/>
      <c r="U285" s="31"/>
      <c r="V285" s="31"/>
      <c r="W285" s="31"/>
      <c r="X285" s="31"/>
      <c r="Y285" s="31"/>
    </row>
    <row r="286" spans="2:25">
      <c r="B286" s="31"/>
      <c r="C286" s="32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56"/>
      <c r="S286" s="31"/>
      <c r="T286" s="31"/>
      <c r="U286" s="31"/>
      <c r="V286" s="31"/>
      <c r="W286" s="31"/>
      <c r="X286" s="31"/>
      <c r="Y286" s="31"/>
    </row>
    <row r="287" spans="2:25">
      <c r="B287" s="31"/>
      <c r="C287" s="32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56"/>
      <c r="S287" s="31"/>
      <c r="T287" s="31"/>
      <c r="U287" s="31"/>
      <c r="V287" s="31"/>
      <c r="W287" s="31"/>
      <c r="X287" s="31"/>
      <c r="Y287" s="31"/>
    </row>
    <row r="288" spans="2:25">
      <c r="B288" s="31"/>
      <c r="C288" s="32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56"/>
      <c r="S288" s="31"/>
      <c r="T288" s="31"/>
      <c r="U288" s="31"/>
      <c r="V288" s="31"/>
      <c r="W288" s="31"/>
      <c r="X288" s="31"/>
      <c r="Y288" s="31"/>
    </row>
    <row r="289" spans="2:25">
      <c r="B289" s="31"/>
      <c r="C289" s="32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56"/>
      <c r="S289" s="31"/>
      <c r="T289" s="31"/>
      <c r="U289" s="31"/>
      <c r="V289" s="31"/>
      <c r="W289" s="31"/>
      <c r="X289" s="31"/>
      <c r="Y289" s="31"/>
    </row>
    <row r="290" spans="2:25">
      <c r="B290" s="31"/>
      <c r="C290" s="32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56"/>
      <c r="S290" s="31"/>
      <c r="T290" s="31"/>
      <c r="U290" s="31"/>
      <c r="V290" s="31"/>
      <c r="W290" s="31"/>
      <c r="X290" s="31"/>
      <c r="Y290" s="31"/>
    </row>
    <row r="291" spans="2:25">
      <c r="B291" s="31"/>
      <c r="C291" s="32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56"/>
      <c r="S291" s="31"/>
      <c r="T291" s="31"/>
      <c r="U291" s="31"/>
      <c r="V291" s="31"/>
      <c r="W291" s="31"/>
      <c r="X291" s="31"/>
      <c r="Y291" s="31"/>
    </row>
    <row r="292" spans="2:25">
      <c r="B292" s="31"/>
      <c r="C292" s="32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56"/>
      <c r="S292" s="31"/>
      <c r="T292" s="31"/>
      <c r="U292" s="31"/>
      <c r="V292" s="31"/>
      <c r="W292" s="31"/>
      <c r="X292" s="31"/>
      <c r="Y292" s="31"/>
    </row>
    <row r="293" spans="2:25">
      <c r="B293" s="31"/>
      <c r="C293" s="32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56"/>
      <c r="S293" s="31"/>
      <c r="T293" s="31"/>
      <c r="U293" s="31"/>
      <c r="V293" s="31"/>
      <c r="W293" s="31"/>
      <c r="X293" s="31"/>
      <c r="Y293" s="31"/>
    </row>
    <row r="294" spans="2:25">
      <c r="B294" s="31"/>
      <c r="C294" s="32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56"/>
      <c r="S294" s="31"/>
      <c r="T294" s="31"/>
      <c r="U294" s="31"/>
      <c r="V294" s="31"/>
      <c r="W294" s="31"/>
      <c r="X294" s="31"/>
      <c r="Y294" s="31"/>
    </row>
    <row r="295" spans="2:25">
      <c r="B295" s="31"/>
      <c r="C295" s="32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56"/>
      <c r="S295" s="31"/>
      <c r="T295" s="31"/>
      <c r="U295" s="31"/>
      <c r="V295" s="31"/>
      <c r="W295" s="31"/>
      <c r="X295" s="31"/>
      <c r="Y295" s="31"/>
    </row>
    <row r="296" spans="2:25">
      <c r="B296" s="31"/>
      <c r="C296" s="32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56"/>
      <c r="S296" s="31"/>
      <c r="T296" s="31"/>
      <c r="U296" s="31"/>
      <c r="V296" s="31"/>
      <c r="W296" s="31"/>
      <c r="X296" s="31"/>
      <c r="Y296" s="31"/>
    </row>
    <row r="297" spans="2:25">
      <c r="B297" s="31"/>
      <c r="C297" s="32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56"/>
      <c r="S297" s="31"/>
      <c r="T297" s="31"/>
      <c r="U297" s="31"/>
      <c r="V297" s="31"/>
      <c r="W297" s="31"/>
      <c r="X297" s="31"/>
      <c r="Y297" s="31"/>
    </row>
    <row r="298" spans="2:25">
      <c r="B298" s="31"/>
      <c r="C298" s="32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56"/>
      <c r="S298" s="31"/>
      <c r="T298" s="31"/>
      <c r="U298" s="31"/>
      <c r="V298" s="31"/>
      <c r="W298" s="31"/>
      <c r="X298" s="31"/>
      <c r="Y298" s="31"/>
    </row>
    <row r="299" spans="2:25">
      <c r="B299" s="31"/>
      <c r="C299" s="32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56"/>
      <c r="S299" s="31"/>
      <c r="T299" s="31"/>
      <c r="U299" s="31"/>
      <c r="V299" s="31"/>
      <c r="W299" s="31"/>
      <c r="X299" s="31"/>
      <c r="Y299" s="31"/>
    </row>
    <row r="300" spans="2:25">
      <c r="B300" s="31"/>
      <c r="C300" s="32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56"/>
      <c r="S300" s="31"/>
      <c r="T300" s="31"/>
      <c r="U300" s="31"/>
      <c r="V300" s="31"/>
      <c r="W300" s="31"/>
      <c r="X300" s="31"/>
      <c r="Y300" s="31"/>
    </row>
    <row r="301" spans="2:25">
      <c r="B301" s="31"/>
      <c r="C301" s="32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56"/>
      <c r="S301" s="31"/>
      <c r="T301" s="31"/>
      <c r="U301" s="31"/>
      <c r="V301" s="31"/>
      <c r="W301" s="31"/>
      <c r="X301" s="31"/>
      <c r="Y301" s="31"/>
    </row>
    <row r="302" spans="2:25">
      <c r="B302" s="31"/>
      <c r="C302" s="32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56"/>
      <c r="S302" s="31"/>
      <c r="T302" s="31"/>
      <c r="U302" s="31"/>
      <c r="V302" s="31"/>
      <c r="W302" s="31"/>
      <c r="X302" s="31"/>
      <c r="Y302" s="31"/>
    </row>
    <row r="303" spans="2:25">
      <c r="B303" s="31"/>
      <c r="C303" s="32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56"/>
      <c r="S303" s="31"/>
      <c r="T303" s="31"/>
      <c r="U303" s="31"/>
      <c r="V303" s="31"/>
      <c r="W303" s="31"/>
      <c r="X303" s="31"/>
      <c r="Y303" s="31"/>
    </row>
    <row r="304" spans="2:25">
      <c r="B304" s="31"/>
      <c r="C304" s="32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56"/>
      <c r="S304" s="31"/>
      <c r="T304" s="31"/>
      <c r="U304" s="31"/>
      <c r="V304" s="31"/>
      <c r="W304" s="31"/>
      <c r="X304" s="31"/>
      <c r="Y304" s="31"/>
    </row>
    <row r="305" spans="2:25">
      <c r="B305" s="31"/>
      <c r="C305" s="32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56"/>
      <c r="S305" s="31"/>
      <c r="T305" s="31"/>
      <c r="U305" s="31"/>
      <c r="V305" s="31"/>
      <c r="W305" s="31"/>
      <c r="X305" s="31"/>
      <c r="Y305" s="31"/>
    </row>
    <row r="306" spans="2:25">
      <c r="B306" s="31"/>
      <c r="C306" s="32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56"/>
      <c r="S306" s="31"/>
      <c r="T306" s="31"/>
      <c r="U306" s="31"/>
      <c r="V306" s="31"/>
      <c r="W306" s="31"/>
      <c r="X306" s="31"/>
      <c r="Y306" s="31"/>
    </row>
    <row r="307" spans="2:25">
      <c r="B307" s="31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56"/>
      <c r="S307" s="31"/>
      <c r="T307" s="31"/>
      <c r="U307" s="31"/>
      <c r="V307" s="31"/>
      <c r="W307" s="31"/>
      <c r="X307" s="31"/>
      <c r="Y307" s="31"/>
    </row>
    <row r="308" spans="2:25">
      <c r="B308" s="31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56"/>
      <c r="S308" s="31"/>
      <c r="T308" s="31"/>
      <c r="U308" s="31"/>
      <c r="V308" s="31"/>
      <c r="W308" s="31"/>
      <c r="X308" s="31"/>
      <c r="Y308" s="31"/>
    </row>
    <row r="309" spans="2:25">
      <c r="B309" s="31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56"/>
      <c r="S309" s="31"/>
      <c r="T309" s="31"/>
      <c r="U309" s="31"/>
      <c r="V309" s="31"/>
      <c r="W309" s="31"/>
      <c r="X309" s="31"/>
      <c r="Y309" s="31"/>
    </row>
    <row r="310" spans="2:25">
      <c r="B310" s="31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56"/>
      <c r="S310" s="31"/>
      <c r="T310" s="31"/>
      <c r="U310" s="31"/>
      <c r="V310" s="31"/>
      <c r="W310" s="31"/>
      <c r="X310" s="31"/>
      <c r="Y310" s="31"/>
    </row>
    <row r="311" spans="2:25">
      <c r="B311" s="31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56"/>
      <c r="S311" s="31"/>
      <c r="T311" s="31"/>
      <c r="U311" s="31"/>
      <c r="V311" s="31"/>
      <c r="W311" s="31"/>
      <c r="X311" s="31"/>
      <c r="Y311" s="31"/>
    </row>
    <row r="312" spans="2:25">
      <c r="B312" s="31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56"/>
      <c r="S312" s="31"/>
      <c r="T312" s="31"/>
      <c r="U312" s="31"/>
      <c r="V312" s="31"/>
      <c r="W312" s="31"/>
      <c r="X312" s="31"/>
      <c r="Y312" s="31"/>
    </row>
    <row r="313" spans="2:25">
      <c r="B313" s="31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56"/>
      <c r="S313" s="31"/>
      <c r="T313" s="31"/>
      <c r="U313" s="31"/>
      <c r="V313" s="31"/>
      <c r="W313" s="31"/>
      <c r="X313" s="31"/>
      <c r="Y313" s="31"/>
    </row>
    <row r="314" spans="2:25">
      <c r="B314" s="31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56"/>
      <c r="S314" s="31"/>
      <c r="T314" s="31"/>
      <c r="U314" s="31"/>
      <c r="V314" s="31"/>
      <c r="W314" s="31"/>
      <c r="X314" s="31"/>
      <c r="Y314" s="31"/>
    </row>
    <row r="315" spans="2:25">
      <c r="B315" s="31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56"/>
      <c r="S315" s="31"/>
      <c r="T315" s="31"/>
      <c r="U315" s="31"/>
      <c r="V315" s="31"/>
      <c r="W315" s="31"/>
      <c r="X315" s="31"/>
      <c r="Y315" s="31"/>
    </row>
    <row r="316" spans="2:25">
      <c r="B316" s="31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56"/>
      <c r="S316" s="31"/>
      <c r="T316" s="31"/>
      <c r="U316" s="31"/>
      <c r="V316" s="31"/>
      <c r="W316" s="31"/>
      <c r="X316" s="31"/>
      <c r="Y316" s="31"/>
    </row>
    <row r="317" spans="2:25">
      <c r="B317" s="31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56"/>
      <c r="S317" s="31"/>
      <c r="T317" s="31"/>
      <c r="U317" s="31"/>
      <c r="V317" s="31"/>
      <c r="W317" s="31"/>
      <c r="X317" s="31"/>
      <c r="Y317" s="31"/>
    </row>
    <row r="318" spans="2:25">
      <c r="B318" s="31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56"/>
      <c r="S318" s="31"/>
      <c r="T318" s="31"/>
      <c r="U318" s="31"/>
      <c r="V318" s="31"/>
      <c r="W318" s="31"/>
      <c r="X318" s="31"/>
      <c r="Y318" s="31"/>
    </row>
    <row r="319" spans="2:25">
      <c r="B319" s="31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56"/>
      <c r="S319" s="31"/>
      <c r="T319" s="31"/>
      <c r="U319" s="31"/>
      <c r="V319" s="31"/>
      <c r="W319" s="31"/>
      <c r="X319" s="31"/>
      <c r="Y319" s="31"/>
    </row>
    <row r="320" spans="2:25">
      <c r="B320" s="31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56"/>
      <c r="S320" s="31"/>
      <c r="T320" s="31"/>
      <c r="U320" s="31"/>
      <c r="V320" s="31"/>
      <c r="W320" s="31"/>
      <c r="X320" s="31"/>
      <c r="Y320" s="31"/>
    </row>
    <row r="321" spans="2:25">
      <c r="B321" s="31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56"/>
      <c r="S321" s="31"/>
      <c r="T321" s="31"/>
      <c r="U321" s="31"/>
      <c r="V321" s="31"/>
      <c r="W321" s="31"/>
      <c r="X321" s="31"/>
      <c r="Y321" s="31"/>
    </row>
    <row r="322" spans="2:25">
      <c r="B322" s="31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56"/>
      <c r="S322" s="31"/>
      <c r="T322" s="31"/>
      <c r="U322" s="31"/>
      <c r="V322" s="31"/>
      <c r="W322" s="31"/>
      <c r="X322" s="31"/>
      <c r="Y322" s="31"/>
    </row>
    <row r="323" spans="2:25">
      <c r="B323" s="31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56"/>
      <c r="S323" s="31"/>
      <c r="T323" s="31"/>
      <c r="U323" s="31"/>
      <c r="V323" s="31"/>
      <c r="W323" s="31"/>
      <c r="X323" s="31"/>
      <c r="Y323" s="31"/>
    </row>
    <row r="324" spans="2:25">
      <c r="B324" s="31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56"/>
      <c r="S324" s="31"/>
      <c r="T324" s="31"/>
      <c r="U324" s="31"/>
      <c r="V324" s="31"/>
      <c r="W324" s="31"/>
      <c r="X324" s="31"/>
      <c r="Y324" s="31"/>
    </row>
    <row r="325" spans="2:25">
      <c r="B325" s="31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56"/>
      <c r="S325" s="31"/>
      <c r="T325" s="31"/>
      <c r="U325" s="31"/>
      <c r="V325" s="31"/>
      <c r="W325" s="31"/>
      <c r="X325" s="31"/>
      <c r="Y325" s="31"/>
    </row>
    <row r="326" spans="2:25">
      <c r="B326" s="31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56"/>
      <c r="S326" s="31"/>
      <c r="T326" s="31"/>
      <c r="U326" s="31"/>
      <c r="V326" s="31"/>
      <c r="W326" s="31"/>
      <c r="X326" s="31"/>
      <c r="Y326" s="31"/>
    </row>
    <row r="327" spans="2:25">
      <c r="B327" s="31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56"/>
      <c r="S327" s="31"/>
      <c r="T327" s="31"/>
      <c r="U327" s="31"/>
      <c r="V327" s="31"/>
      <c r="W327" s="31"/>
      <c r="X327" s="31"/>
      <c r="Y327" s="31"/>
    </row>
    <row r="328" spans="2:25">
      <c r="B328" s="31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56"/>
      <c r="S328" s="31"/>
      <c r="T328" s="31"/>
      <c r="U328" s="31"/>
      <c r="V328" s="31"/>
      <c r="W328" s="31"/>
      <c r="X328" s="31"/>
      <c r="Y328" s="31"/>
    </row>
    <row r="329" spans="2:25">
      <c r="B329" s="31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56"/>
      <c r="S329" s="31"/>
      <c r="T329" s="31"/>
      <c r="U329" s="31"/>
      <c r="V329" s="31"/>
      <c r="W329" s="31"/>
      <c r="X329" s="31"/>
      <c r="Y329" s="31"/>
    </row>
    <row r="330" spans="2:25">
      <c r="B330" s="31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56"/>
      <c r="S330" s="31"/>
      <c r="T330" s="31"/>
      <c r="U330" s="31"/>
      <c r="V330" s="31"/>
      <c r="W330" s="31"/>
      <c r="X330" s="31"/>
      <c r="Y330" s="31"/>
    </row>
    <row r="331" spans="2:25">
      <c r="B331" s="31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56"/>
      <c r="S331" s="31"/>
      <c r="T331" s="31"/>
      <c r="U331" s="31"/>
      <c r="V331" s="31"/>
      <c r="W331" s="31"/>
      <c r="X331" s="31"/>
      <c r="Y331" s="31"/>
    </row>
    <row r="332" spans="2:25">
      <c r="B332" s="31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56"/>
      <c r="S332" s="31"/>
      <c r="T332" s="31"/>
      <c r="U332" s="31"/>
      <c r="V332" s="31"/>
      <c r="W332" s="31"/>
      <c r="X332" s="31"/>
      <c r="Y332" s="31"/>
    </row>
    <row r="333" spans="2:25">
      <c r="B333" s="31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56"/>
      <c r="S333" s="31"/>
      <c r="T333" s="31"/>
      <c r="U333" s="31"/>
      <c r="V333" s="31"/>
      <c r="W333" s="31"/>
      <c r="X333" s="31"/>
      <c r="Y333" s="31"/>
    </row>
    <row r="334" spans="2:25">
      <c r="B334" s="31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56"/>
      <c r="S334" s="31"/>
      <c r="T334" s="31"/>
      <c r="U334" s="31"/>
      <c r="V334" s="31"/>
      <c r="W334" s="31"/>
      <c r="X334" s="31"/>
      <c r="Y334" s="31"/>
    </row>
    <row r="335" spans="2:25">
      <c r="B335" s="31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56"/>
      <c r="S335" s="31"/>
      <c r="T335" s="31"/>
      <c r="U335" s="31"/>
      <c r="V335" s="31"/>
      <c r="W335" s="31"/>
      <c r="X335" s="31"/>
      <c r="Y335" s="31"/>
    </row>
    <row r="336" spans="2:25">
      <c r="B336" s="31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56"/>
      <c r="S336" s="31"/>
      <c r="T336" s="31"/>
      <c r="U336" s="31"/>
      <c r="V336" s="31"/>
      <c r="W336" s="31"/>
      <c r="X336" s="31"/>
      <c r="Y336" s="31"/>
    </row>
    <row r="337" spans="2:25">
      <c r="B337" s="31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56"/>
      <c r="S337" s="31"/>
      <c r="T337" s="31"/>
      <c r="U337" s="31"/>
      <c r="V337" s="31"/>
      <c r="W337" s="31"/>
      <c r="X337" s="31"/>
      <c r="Y337" s="31"/>
    </row>
    <row r="338" spans="2:25">
      <c r="B338" s="31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56"/>
      <c r="S338" s="31"/>
      <c r="T338" s="31"/>
      <c r="U338" s="31"/>
      <c r="V338" s="31"/>
      <c r="W338" s="31"/>
      <c r="X338" s="31"/>
      <c r="Y338" s="31"/>
    </row>
    <row r="339" spans="2:25">
      <c r="B339" s="31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56"/>
      <c r="S339" s="31"/>
      <c r="T339" s="31"/>
      <c r="U339" s="31"/>
      <c r="V339" s="31"/>
      <c r="W339" s="31"/>
      <c r="X339" s="31"/>
      <c r="Y339" s="31"/>
    </row>
    <row r="340" spans="2:25">
      <c r="B340" s="31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56"/>
      <c r="S340" s="31"/>
      <c r="T340" s="31"/>
      <c r="U340" s="31"/>
      <c r="V340" s="31"/>
      <c r="W340" s="31"/>
      <c r="X340" s="31"/>
      <c r="Y340" s="31"/>
    </row>
    <row r="341" spans="2:25">
      <c r="B341" s="31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56"/>
      <c r="S341" s="31"/>
      <c r="T341" s="31"/>
      <c r="U341" s="31"/>
      <c r="V341" s="31"/>
      <c r="W341" s="31"/>
      <c r="X341" s="31"/>
      <c r="Y341" s="31"/>
    </row>
    <row r="342" spans="2:25">
      <c r="B342" s="31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56"/>
      <c r="S342" s="31"/>
      <c r="T342" s="31"/>
      <c r="U342" s="31"/>
      <c r="V342" s="31"/>
      <c r="W342" s="31"/>
      <c r="X342" s="31"/>
      <c r="Y342" s="31"/>
    </row>
    <row r="343" spans="2:25">
      <c r="B343" s="31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56"/>
      <c r="S343" s="31"/>
      <c r="T343" s="31"/>
      <c r="U343" s="31"/>
      <c r="V343" s="31"/>
      <c r="W343" s="31"/>
      <c r="X343" s="31"/>
      <c r="Y343" s="31"/>
    </row>
    <row r="344" spans="2:25">
      <c r="B344" s="31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56"/>
      <c r="S344" s="31"/>
      <c r="T344" s="31"/>
      <c r="U344" s="31"/>
      <c r="V344" s="31"/>
      <c r="W344" s="31"/>
      <c r="X344" s="31"/>
      <c r="Y344" s="31"/>
    </row>
    <row r="345" spans="2:25">
      <c r="B345" s="31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56"/>
      <c r="S345" s="31"/>
      <c r="T345" s="31"/>
      <c r="U345" s="31"/>
      <c r="V345" s="31"/>
      <c r="W345" s="31"/>
      <c r="X345" s="31"/>
      <c r="Y345" s="31"/>
    </row>
    <row r="346" spans="2:25">
      <c r="B346" s="31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56"/>
      <c r="S346" s="31"/>
      <c r="T346" s="31"/>
      <c r="U346" s="31"/>
      <c r="V346" s="31"/>
      <c r="W346" s="31"/>
      <c r="X346" s="31"/>
      <c r="Y346" s="31"/>
    </row>
    <row r="347" spans="2:25">
      <c r="B347" s="31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56"/>
      <c r="S347" s="31"/>
      <c r="T347" s="31"/>
      <c r="U347" s="31"/>
      <c r="V347" s="31"/>
      <c r="W347" s="31"/>
      <c r="X347" s="31"/>
      <c r="Y347" s="31"/>
    </row>
    <row r="348" spans="2:25">
      <c r="B348" s="31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56"/>
      <c r="S348" s="31"/>
      <c r="T348" s="31"/>
      <c r="U348" s="31"/>
      <c r="V348" s="31"/>
      <c r="W348" s="31"/>
      <c r="X348" s="31"/>
      <c r="Y348" s="31"/>
    </row>
    <row r="349" spans="2:25">
      <c r="B349" s="31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56"/>
      <c r="S349" s="31"/>
      <c r="T349" s="31"/>
      <c r="U349" s="31"/>
      <c r="V349" s="31"/>
      <c r="W349" s="31"/>
      <c r="X349" s="31"/>
      <c r="Y349" s="31"/>
    </row>
    <row r="350" spans="2:25">
      <c r="B350" s="31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56"/>
      <c r="S350" s="31"/>
      <c r="T350" s="31"/>
      <c r="U350" s="31"/>
      <c r="V350" s="31"/>
      <c r="W350" s="31"/>
      <c r="X350" s="31"/>
      <c r="Y350" s="31"/>
    </row>
    <row r="351" spans="2:25">
      <c r="B351" s="31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56"/>
      <c r="S351" s="31"/>
      <c r="T351" s="31"/>
      <c r="U351" s="31"/>
      <c r="V351" s="31"/>
      <c r="W351" s="31"/>
      <c r="X351" s="31"/>
      <c r="Y351" s="31"/>
    </row>
    <row r="352" spans="2:25">
      <c r="B352" s="31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56"/>
      <c r="S352" s="31"/>
      <c r="T352" s="31"/>
      <c r="U352" s="31"/>
      <c r="V352" s="31"/>
      <c r="W352" s="31"/>
      <c r="X352" s="31"/>
      <c r="Y352" s="31"/>
    </row>
    <row r="353" spans="2:25">
      <c r="B353" s="31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56"/>
      <c r="S353" s="31"/>
      <c r="T353" s="31"/>
      <c r="U353" s="31"/>
      <c r="V353" s="31"/>
      <c r="W353" s="31"/>
      <c r="X353" s="31"/>
      <c r="Y353" s="31"/>
    </row>
    <row r="354" spans="2:25">
      <c r="B354" s="31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56"/>
      <c r="S354" s="31"/>
      <c r="T354" s="31"/>
      <c r="U354" s="31"/>
      <c r="V354" s="31"/>
      <c r="W354" s="31"/>
      <c r="X354" s="31"/>
      <c r="Y354" s="31"/>
    </row>
    <row r="355" spans="2:25">
      <c r="B355" s="31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56"/>
      <c r="S355" s="31"/>
      <c r="T355" s="31"/>
      <c r="U355" s="31"/>
      <c r="V355" s="31"/>
      <c r="W355" s="31"/>
      <c r="X355" s="31"/>
      <c r="Y355" s="31"/>
    </row>
    <row r="356" spans="2:25">
      <c r="B356" s="31"/>
      <c r="C356" s="32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56"/>
      <c r="S356" s="31"/>
      <c r="T356" s="31"/>
      <c r="U356" s="31"/>
      <c r="V356" s="31"/>
      <c r="W356" s="31"/>
      <c r="X356" s="31"/>
      <c r="Y356" s="31"/>
    </row>
    <row r="357" spans="2:25">
      <c r="B357" s="31"/>
      <c r="C357" s="32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56"/>
      <c r="S357" s="31"/>
      <c r="T357" s="31"/>
      <c r="U357" s="31"/>
      <c r="V357" s="31"/>
      <c r="W357" s="31"/>
      <c r="X357" s="31"/>
      <c r="Y357" s="31"/>
    </row>
    <row r="358" spans="2:25">
      <c r="B358" s="31"/>
      <c r="C358" s="32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56"/>
      <c r="S358" s="31"/>
      <c r="T358" s="31"/>
      <c r="U358" s="31"/>
      <c r="V358" s="31"/>
      <c r="W358" s="31"/>
      <c r="X358" s="31"/>
      <c r="Y358" s="31"/>
    </row>
    <row r="359" spans="2:25">
      <c r="B359" s="31"/>
      <c r="C359" s="32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56"/>
      <c r="S359" s="31"/>
      <c r="T359" s="31"/>
      <c r="U359" s="31"/>
      <c r="V359" s="31"/>
      <c r="W359" s="31"/>
      <c r="X359" s="31"/>
      <c r="Y359" s="31"/>
    </row>
    <row r="360" spans="2:25">
      <c r="B360" s="31"/>
      <c r="C360" s="32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56"/>
      <c r="S360" s="31"/>
      <c r="T360" s="31"/>
      <c r="U360" s="31"/>
      <c r="V360" s="31"/>
      <c r="W360" s="31"/>
      <c r="X360" s="31"/>
      <c r="Y360" s="31"/>
    </row>
    <row r="361" spans="2:25">
      <c r="B361" s="31"/>
      <c r="C361" s="32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56"/>
      <c r="S361" s="31"/>
      <c r="T361" s="31"/>
      <c r="U361" s="31"/>
      <c r="V361" s="31"/>
      <c r="W361" s="31"/>
      <c r="X361" s="31"/>
      <c r="Y361" s="31"/>
    </row>
    <row r="362" spans="2:25">
      <c r="B362" s="31"/>
      <c r="C362" s="32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56"/>
      <c r="S362" s="31"/>
      <c r="T362" s="31"/>
      <c r="U362" s="31"/>
      <c r="V362" s="31"/>
      <c r="W362" s="31"/>
      <c r="X362" s="31"/>
      <c r="Y362" s="31"/>
    </row>
    <row r="363" spans="2:25">
      <c r="B363" s="31"/>
      <c r="C363" s="32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56"/>
      <c r="S363" s="31"/>
      <c r="T363" s="31"/>
      <c r="U363" s="31"/>
      <c r="V363" s="31"/>
      <c r="W363" s="31"/>
      <c r="X363" s="31"/>
      <c r="Y363" s="31"/>
    </row>
    <row r="364" spans="2:25">
      <c r="B364" s="31"/>
      <c r="C364" s="32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56"/>
      <c r="S364" s="31"/>
      <c r="T364" s="31"/>
      <c r="U364" s="31"/>
      <c r="V364" s="31"/>
      <c r="W364" s="31"/>
      <c r="X364" s="31"/>
      <c r="Y364" s="31"/>
    </row>
    <row r="365" spans="2:25">
      <c r="B365" s="31"/>
      <c r="C365" s="32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56"/>
      <c r="S365" s="31"/>
      <c r="T365" s="31"/>
      <c r="U365" s="31"/>
      <c r="V365" s="31"/>
      <c r="W365" s="31"/>
      <c r="X365" s="31"/>
      <c r="Y365" s="31"/>
    </row>
    <row r="366" spans="2:25">
      <c r="B366" s="31"/>
      <c r="C366" s="32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56"/>
      <c r="S366" s="31"/>
      <c r="T366" s="31"/>
      <c r="U366" s="31"/>
      <c r="V366" s="31"/>
      <c r="W366" s="31"/>
      <c r="X366" s="31"/>
      <c r="Y366" s="31"/>
    </row>
    <row r="367" spans="2:25">
      <c r="B367" s="31"/>
      <c r="C367" s="32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56"/>
      <c r="S367" s="31"/>
      <c r="T367" s="31"/>
      <c r="U367" s="31"/>
      <c r="V367" s="31"/>
      <c r="W367" s="31"/>
      <c r="X367" s="31"/>
      <c r="Y367" s="31"/>
    </row>
    <row r="368" spans="2:25">
      <c r="B368" s="31"/>
      <c r="C368" s="32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56"/>
      <c r="S368" s="31"/>
      <c r="T368" s="31"/>
      <c r="U368" s="31"/>
      <c r="V368" s="31"/>
      <c r="W368" s="31"/>
      <c r="X368" s="31"/>
      <c r="Y368" s="31"/>
    </row>
    <row r="369" spans="2:25">
      <c r="B369" s="31"/>
      <c r="C369" s="32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56"/>
      <c r="S369" s="31"/>
      <c r="T369" s="31"/>
      <c r="U369" s="31"/>
      <c r="V369" s="31"/>
      <c r="W369" s="31"/>
      <c r="X369" s="31"/>
      <c r="Y369" s="31"/>
    </row>
    <row r="370" spans="2:25">
      <c r="B370" s="31"/>
      <c r="C370" s="32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56"/>
      <c r="S370" s="31"/>
      <c r="T370" s="31"/>
      <c r="U370" s="31"/>
      <c r="V370" s="31"/>
      <c r="W370" s="31"/>
      <c r="X370" s="31"/>
      <c r="Y370" s="31"/>
    </row>
    <row r="371" spans="2:25">
      <c r="B371" s="31"/>
      <c r="C371" s="32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56"/>
      <c r="S371" s="31"/>
      <c r="T371" s="31"/>
      <c r="U371" s="31"/>
      <c r="V371" s="31"/>
      <c r="W371" s="31"/>
      <c r="X371" s="31"/>
      <c r="Y371" s="31"/>
    </row>
    <row r="372" spans="2:25">
      <c r="B372" s="31"/>
      <c r="C372" s="32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56"/>
      <c r="S372" s="31"/>
      <c r="T372" s="31"/>
      <c r="U372" s="31"/>
      <c r="V372" s="31"/>
      <c r="W372" s="31"/>
      <c r="X372" s="31"/>
      <c r="Y372" s="31"/>
    </row>
    <row r="373" spans="2:25">
      <c r="B373" s="31"/>
      <c r="C373" s="32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56"/>
      <c r="S373" s="31"/>
      <c r="T373" s="31"/>
      <c r="U373" s="31"/>
      <c r="V373" s="31"/>
      <c r="W373" s="31"/>
      <c r="X373" s="31"/>
      <c r="Y373" s="31"/>
    </row>
    <row r="374" spans="2:25">
      <c r="B374" s="31"/>
      <c r="C374" s="32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56"/>
      <c r="S374" s="31"/>
      <c r="T374" s="31"/>
      <c r="U374" s="31"/>
      <c r="V374" s="31"/>
      <c r="W374" s="31"/>
      <c r="X374" s="31"/>
      <c r="Y374" s="31"/>
    </row>
    <row r="375" spans="2:25">
      <c r="B375" s="31"/>
      <c r="C375" s="32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56"/>
      <c r="S375" s="31"/>
      <c r="T375" s="31"/>
      <c r="U375" s="31"/>
      <c r="V375" s="31"/>
      <c r="W375" s="31"/>
      <c r="X375" s="31"/>
      <c r="Y375" s="31"/>
    </row>
    <row r="376" spans="2:25">
      <c r="B376" s="31"/>
      <c r="C376" s="32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56"/>
      <c r="S376" s="31"/>
      <c r="T376" s="31"/>
      <c r="U376" s="31"/>
      <c r="V376" s="31"/>
      <c r="W376" s="31"/>
      <c r="X376" s="31"/>
      <c r="Y376" s="31"/>
    </row>
    <row r="377" spans="2:25">
      <c r="B377" s="31"/>
      <c r="C377" s="32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56"/>
      <c r="S377" s="31"/>
      <c r="T377" s="31"/>
      <c r="U377" s="31"/>
      <c r="V377" s="31"/>
      <c r="W377" s="31"/>
      <c r="X377" s="31"/>
      <c r="Y377" s="31"/>
    </row>
    <row r="378" spans="2:25">
      <c r="B378" s="31"/>
      <c r="C378" s="32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56"/>
      <c r="S378" s="31"/>
      <c r="T378" s="31"/>
      <c r="U378" s="31"/>
      <c r="V378" s="31"/>
      <c r="W378" s="31"/>
      <c r="X378" s="31"/>
      <c r="Y378" s="31"/>
    </row>
    <row r="379" spans="2:25">
      <c r="B379" s="31"/>
      <c r="C379" s="32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56"/>
      <c r="S379" s="31"/>
      <c r="T379" s="31"/>
      <c r="U379" s="31"/>
      <c r="V379" s="31"/>
      <c r="W379" s="31"/>
      <c r="X379" s="31"/>
      <c r="Y379" s="31"/>
    </row>
    <row r="380" spans="2:25">
      <c r="B380" s="31"/>
      <c r="C380" s="32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56"/>
      <c r="S380" s="31"/>
      <c r="T380" s="31"/>
      <c r="U380" s="31"/>
      <c r="V380" s="31"/>
      <c r="W380" s="31"/>
      <c r="X380" s="31"/>
      <c r="Y380" s="31"/>
    </row>
    <row r="381" spans="2:25">
      <c r="B381" s="31"/>
      <c r="C381" s="32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56"/>
      <c r="S381" s="31"/>
      <c r="T381" s="31"/>
      <c r="U381" s="31"/>
      <c r="V381" s="31"/>
      <c r="W381" s="31"/>
      <c r="X381" s="31"/>
      <c r="Y381" s="31"/>
    </row>
    <row r="382" spans="2:25">
      <c r="B382" s="31"/>
      <c r="C382" s="32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56"/>
      <c r="S382" s="31"/>
      <c r="T382" s="31"/>
      <c r="U382" s="31"/>
      <c r="V382" s="31"/>
      <c r="W382" s="31"/>
      <c r="X382" s="31"/>
      <c r="Y382" s="31"/>
    </row>
    <row r="383" spans="2:25">
      <c r="B383" s="31"/>
      <c r="C383" s="32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56"/>
      <c r="S383" s="31"/>
      <c r="T383" s="31"/>
      <c r="U383" s="31"/>
      <c r="V383" s="31"/>
      <c r="W383" s="31"/>
      <c r="X383" s="31"/>
      <c r="Y383" s="31"/>
    </row>
    <row r="384" spans="2:25">
      <c r="B384" s="31"/>
      <c r="C384" s="32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56"/>
      <c r="S384" s="31"/>
      <c r="T384" s="31"/>
      <c r="U384" s="31"/>
      <c r="V384" s="31"/>
      <c r="W384" s="31"/>
      <c r="X384" s="31"/>
      <c r="Y384" s="31"/>
    </row>
    <row r="385" spans="2:25">
      <c r="B385" s="31"/>
      <c r="C385" s="32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56"/>
      <c r="S385" s="31"/>
      <c r="T385" s="31"/>
      <c r="U385" s="31"/>
      <c r="V385" s="31"/>
      <c r="W385" s="31"/>
      <c r="X385" s="31"/>
      <c r="Y385" s="31"/>
    </row>
    <row r="386" spans="2:25">
      <c r="B386" s="31"/>
      <c r="C386" s="32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56"/>
      <c r="S386" s="31"/>
      <c r="T386" s="31"/>
      <c r="U386" s="31"/>
      <c r="V386" s="31"/>
      <c r="W386" s="31"/>
      <c r="X386" s="31"/>
      <c r="Y386" s="31"/>
    </row>
    <row r="387" spans="2:25">
      <c r="B387" s="31"/>
      <c r="C387" s="32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56"/>
      <c r="S387" s="31"/>
      <c r="T387" s="31"/>
      <c r="U387" s="31"/>
      <c r="V387" s="31"/>
      <c r="W387" s="31"/>
      <c r="X387" s="31"/>
      <c r="Y387" s="31"/>
    </row>
    <row r="388" spans="2:25">
      <c r="B388" s="31"/>
      <c r="C388" s="32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56"/>
      <c r="S388" s="31"/>
      <c r="T388" s="31"/>
      <c r="U388" s="31"/>
      <c r="V388" s="31"/>
      <c r="W388" s="31"/>
      <c r="X388" s="31"/>
      <c r="Y388" s="31"/>
    </row>
    <row r="389" spans="2:25">
      <c r="B389" s="31"/>
      <c r="C389" s="32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56"/>
      <c r="S389" s="31"/>
      <c r="T389" s="31"/>
      <c r="U389" s="31"/>
      <c r="V389" s="31"/>
      <c r="W389" s="31"/>
      <c r="X389" s="31"/>
      <c r="Y389" s="31"/>
    </row>
    <row r="390" spans="2:25">
      <c r="B390" s="31"/>
      <c r="C390" s="32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56"/>
      <c r="S390" s="31"/>
      <c r="T390" s="31"/>
      <c r="U390" s="31"/>
      <c r="V390" s="31"/>
      <c r="W390" s="31"/>
      <c r="X390" s="31"/>
      <c r="Y390" s="31"/>
    </row>
    <row r="391" spans="2:25">
      <c r="B391" s="31"/>
      <c r="C391" s="32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56"/>
      <c r="S391" s="31"/>
      <c r="T391" s="31"/>
      <c r="U391" s="31"/>
      <c r="V391" s="31"/>
      <c r="W391" s="31"/>
      <c r="X391" s="31"/>
      <c r="Y391" s="31"/>
    </row>
    <row r="392" spans="2:25">
      <c r="B392" s="31"/>
      <c r="C392" s="32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56"/>
      <c r="S392" s="31"/>
      <c r="T392" s="31"/>
      <c r="U392" s="31"/>
      <c r="V392" s="31"/>
      <c r="W392" s="31"/>
      <c r="X392" s="31"/>
      <c r="Y392" s="31"/>
    </row>
    <row r="393" spans="2:25">
      <c r="B393" s="31"/>
      <c r="C393" s="32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56"/>
      <c r="S393" s="31"/>
      <c r="T393" s="31"/>
      <c r="U393" s="31"/>
      <c r="V393" s="31"/>
      <c r="W393" s="31"/>
      <c r="X393" s="31"/>
      <c r="Y393" s="31"/>
    </row>
    <row r="394" spans="2:25">
      <c r="B394" s="31"/>
      <c r="C394" s="32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56"/>
      <c r="S394" s="31"/>
      <c r="T394" s="31"/>
      <c r="U394" s="31"/>
      <c r="V394" s="31"/>
      <c r="W394" s="31"/>
      <c r="X394" s="31"/>
      <c r="Y394" s="31"/>
    </row>
    <row r="395" spans="2:25">
      <c r="B395" s="31"/>
      <c r="C395" s="32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56"/>
      <c r="S395" s="31"/>
      <c r="T395" s="31"/>
      <c r="U395" s="31"/>
      <c r="V395" s="31"/>
      <c r="W395" s="31"/>
      <c r="X395" s="31"/>
      <c r="Y395" s="31"/>
    </row>
    <row r="396" spans="2:25">
      <c r="B396" s="31"/>
      <c r="C396" s="32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56"/>
      <c r="S396" s="31"/>
      <c r="T396" s="31"/>
      <c r="U396" s="31"/>
      <c r="V396" s="31"/>
      <c r="W396" s="31"/>
      <c r="X396" s="31"/>
      <c r="Y396" s="31"/>
    </row>
    <row r="397" spans="2:25">
      <c r="B397" s="31"/>
      <c r="C397" s="32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56"/>
      <c r="S397" s="31"/>
      <c r="T397" s="31"/>
      <c r="U397" s="31"/>
      <c r="V397" s="31"/>
      <c r="W397" s="31"/>
      <c r="X397" s="31"/>
      <c r="Y397" s="31"/>
    </row>
    <row r="398" spans="2:25">
      <c r="B398" s="31"/>
      <c r="C398" s="32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56"/>
      <c r="S398" s="31"/>
      <c r="T398" s="31"/>
      <c r="U398" s="31"/>
      <c r="V398" s="31"/>
      <c r="W398" s="31"/>
      <c r="X398" s="31"/>
      <c r="Y398" s="31"/>
    </row>
    <row r="399" spans="2:25">
      <c r="B399" s="31"/>
      <c r="C399" s="32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56"/>
      <c r="S399" s="31"/>
      <c r="T399" s="31"/>
      <c r="U399" s="31"/>
      <c r="V399" s="31"/>
      <c r="W399" s="31"/>
      <c r="X399" s="31"/>
      <c r="Y399" s="31"/>
    </row>
    <row r="400" spans="2:25">
      <c r="B400" s="31"/>
      <c r="C400" s="32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56"/>
      <c r="S400" s="31"/>
      <c r="T400" s="31"/>
      <c r="U400" s="31"/>
      <c r="V400" s="31"/>
      <c r="W400" s="31"/>
      <c r="X400" s="31"/>
      <c r="Y400" s="31"/>
    </row>
    <row r="401" spans="2:25">
      <c r="B401" s="31"/>
      <c r="C401" s="32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56"/>
      <c r="S401" s="31"/>
      <c r="T401" s="31"/>
      <c r="U401" s="31"/>
      <c r="V401" s="31"/>
      <c r="W401" s="31"/>
      <c r="X401" s="31"/>
      <c r="Y401" s="31"/>
    </row>
    <row r="402" spans="2:25">
      <c r="B402" s="31"/>
      <c r="C402" s="32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56"/>
      <c r="S402" s="31"/>
      <c r="T402" s="31"/>
      <c r="U402" s="31"/>
      <c r="V402" s="31"/>
      <c r="W402" s="31"/>
      <c r="X402" s="31"/>
      <c r="Y402" s="31"/>
    </row>
    <row r="403" spans="2:25">
      <c r="B403" s="31"/>
      <c r="C403" s="32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56"/>
      <c r="S403" s="31"/>
      <c r="T403" s="31"/>
      <c r="U403" s="31"/>
      <c r="V403" s="31"/>
      <c r="W403" s="31"/>
      <c r="X403" s="31"/>
      <c r="Y403" s="31"/>
    </row>
    <row r="404" spans="2:25">
      <c r="B404" s="31"/>
      <c r="C404" s="32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56"/>
      <c r="S404" s="31"/>
      <c r="T404" s="31"/>
      <c r="U404" s="31"/>
      <c r="V404" s="31"/>
      <c r="W404" s="31"/>
      <c r="X404" s="31"/>
      <c r="Y404" s="31"/>
    </row>
    <row r="405" spans="2:25">
      <c r="B405" s="31"/>
      <c r="C405" s="32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56"/>
      <c r="S405" s="31"/>
      <c r="T405" s="31"/>
      <c r="U405" s="31"/>
      <c r="V405" s="31"/>
      <c r="W405" s="31"/>
      <c r="X405" s="31"/>
      <c r="Y405" s="31"/>
    </row>
    <row r="406" spans="2:25">
      <c r="B406" s="31"/>
      <c r="C406" s="32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56"/>
      <c r="S406" s="31"/>
      <c r="T406" s="31"/>
      <c r="U406" s="31"/>
      <c r="V406" s="31"/>
      <c r="W406" s="31"/>
      <c r="X406" s="31"/>
      <c r="Y406" s="31"/>
    </row>
    <row r="407" spans="2:25">
      <c r="B407" s="31"/>
      <c r="C407" s="32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56"/>
      <c r="S407" s="31"/>
      <c r="T407" s="31"/>
      <c r="U407" s="31"/>
      <c r="V407" s="31"/>
      <c r="W407" s="31"/>
      <c r="X407" s="31"/>
      <c r="Y407" s="31"/>
    </row>
    <row r="408" spans="2:25">
      <c r="B408" s="31"/>
      <c r="C408" s="32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56"/>
      <c r="S408" s="31"/>
      <c r="T408" s="31"/>
      <c r="U408" s="31"/>
      <c r="V408" s="31"/>
      <c r="W408" s="31"/>
      <c r="X408" s="31"/>
      <c r="Y408" s="31"/>
    </row>
    <row r="409" spans="2:25">
      <c r="B409" s="31"/>
      <c r="C409" s="32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56"/>
      <c r="S409" s="31"/>
      <c r="T409" s="31"/>
      <c r="U409" s="31"/>
      <c r="V409" s="31"/>
      <c r="W409" s="31"/>
      <c r="X409" s="31"/>
      <c r="Y409" s="31"/>
    </row>
    <row r="410" spans="2:25">
      <c r="B410" s="31"/>
      <c r="C410" s="32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56"/>
      <c r="S410" s="31"/>
      <c r="T410" s="31"/>
      <c r="U410" s="31"/>
      <c r="V410" s="31"/>
      <c r="W410" s="31"/>
      <c r="X410" s="31"/>
      <c r="Y410" s="31"/>
    </row>
    <row r="411" spans="2:25">
      <c r="B411" s="31"/>
      <c r="C411" s="32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56"/>
      <c r="S411" s="31"/>
      <c r="T411" s="31"/>
      <c r="U411" s="31"/>
      <c r="V411" s="31"/>
      <c r="W411" s="31"/>
      <c r="X411" s="31"/>
      <c r="Y411" s="31"/>
    </row>
    <row r="412" spans="2:25">
      <c r="B412" s="31"/>
      <c r="C412" s="32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56"/>
      <c r="S412" s="31"/>
      <c r="T412" s="31"/>
      <c r="U412" s="31"/>
      <c r="V412" s="31"/>
      <c r="W412" s="31"/>
      <c r="X412" s="31"/>
      <c r="Y412" s="31"/>
    </row>
    <row r="413" spans="2:25">
      <c r="B413" s="31"/>
      <c r="C413" s="32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56"/>
      <c r="S413" s="31"/>
      <c r="T413" s="31"/>
      <c r="U413" s="31"/>
      <c r="V413" s="31"/>
      <c r="W413" s="31"/>
      <c r="X413" s="31"/>
      <c r="Y413" s="31"/>
    </row>
    <row r="414" spans="2:25">
      <c r="B414" s="31"/>
      <c r="C414" s="32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56"/>
      <c r="S414" s="31"/>
      <c r="T414" s="31"/>
      <c r="U414" s="31"/>
      <c r="V414" s="31"/>
      <c r="W414" s="31"/>
      <c r="X414" s="31"/>
      <c r="Y414" s="31"/>
    </row>
    <row r="415" spans="2:25">
      <c r="B415" s="31"/>
      <c r="C415" s="32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56"/>
      <c r="S415" s="31"/>
      <c r="T415" s="31"/>
      <c r="U415" s="31"/>
      <c r="V415" s="31"/>
      <c r="W415" s="31"/>
      <c r="X415" s="31"/>
      <c r="Y415" s="31"/>
    </row>
    <row r="416" spans="2:25">
      <c r="B416" s="31"/>
      <c r="C416" s="32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56"/>
      <c r="S416" s="31"/>
      <c r="T416" s="31"/>
      <c r="U416" s="31"/>
      <c r="V416" s="31"/>
      <c r="W416" s="31"/>
      <c r="X416" s="31"/>
      <c r="Y416" s="31"/>
    </row>
    <row r="417" spans="2:25">
      <c r="B417" s="31"/>
      <c r="C417" s="32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56"/>
      <c r="S417" s="31"/>
      <c r="T417" s="31"/>
      <c r="U417" s="31"/>
      <c r="V417" s="31"/>
      <c r="W417" s="31"/>
      <c r="X417" s="31"/>
      <c r="Y417" s="31"/>
    </row>
    <row r="418" spans="2:25">
      <c r="B418" s="31"/>
      <c r="C418" s="32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56"/>
      <c r="S418" s="31"/>
      <c r="T418" s="31"/>
      <c r="U418" s="31"/>
      <c r="V418" s="31"/>
      <c r="W418" s="31"/>
      <c r="X418" s="31"/>
      <c r="Y418" s="31"/>
    </row>
    <row r="419" spans="2:25">
      <c r="B419" s="31"/>
      <c r="C419" s="32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56"/>
      <c r="S419" s="31"/>
      <c r="T419" s="31"/>
      <c r="U419" s="31"/>
      <c r="V419" s="31"/>
      <c r="W419" s="31"/>
      <c r="X419" s="31"/>
      <c r="Y419" s="31"/>
    </row>
    <row r="420" spans="2:25">
      <c r="B420" s="31"/>
      <c r="C420" s="32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56"/>
      <c r="S420" s="31"/>
      <c r="T420" s="31"/>
      <c r="U420" s="31"/>
      <c r="V420" s="31"/>
      <c r="W420" s="31"/>
      <c r="X420" s="31"/>
      <c r="Y420" s="31"/>
    </row>
    <row r="421" spans="2:25">
      <c r="B421" s="31"/>
      <c r="C421" s="32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56"/>
      <c r="S421" s="31"/>
      <c r="T421" s="31"/>
      <c r="U421" s="31"/>
      <c r="V421" s="31"/>
      <c r="W421" s="31"/>
      <c r="X421" s="31"/>
      <c r="Y421" s="31"/>
    </row>
    <row r="422" spans="2:25">
      <c r="B422" s="31"/>
      <c r="C422" s="32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56"/>
      <c r="S422" s="31"/>
      <c r="T422" s="31"/>
      <c r="U422" s="31"/>
      <c r="V422" s="31"/>
      <c r="W422" s="31"/>
      <c r="X422" s="31"/>
      <c r="Y422" s="31"/>
    </row>
    <row r="423" spans="2:25">
      <c r="B423" s="31"/>
      <c r="C423" s="32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56"/>
      <c r="S423" s="31"/>
      <c r="T423" s="31"/>
      <c r="U423" s="31"/>
      <c r="V423" s="31"/>
      <c r="W423" s="31"/>
      <c r="X423" s="31"/>
      <c r="Y423" s="31"/>
    </row>
    <row r="424" spans="2:25">
      <c r="B424" s="31"/>
      <c r="C424" s="32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56"/>
      <c r="S424" s="31"/>
      <c r="T424" s="31"/>
      <c r="U424" s="31"/>
      <c r="V424" s="31"/>
      <c r="W424" s="31"/>
      <c r="X424" s="31"/>
      <c r="Y424" s="31"/>
    </row>
    <row r="425" spans="2:25">
      <c r="B425" s="31"/>
      <c r="C425" s="32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56"/>
      <c r="S425" s="31"/>
      <c r="T425" s="31"/>
      <c r="U425" s="31"/>
      <c r="V425" s="31"/>
      <c r="W425" s="31"/>
      <c r="X425" s="31"/>
      <c r="Y425" s="31"/>
    </row>
    <row r="426" spans="2:25">
      <c r="B426" s="31"/>
      <c r="C426" s="32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56"/>
      <c r="S426" s="31"/>
      <c r="T426" s="31"/>
      <c r="U426" s="31"/>
      <c r="V426" s="31"/>
      <c r="W426" s="31"/>
      <c r="X426" s="31"/>
      <c r="Y426" s="31"/>
    </row>
    <row r="427" spans="2:25">
      <c r="B427" s="31"/>
      <c r="C427" s="32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56"/>
      <c r="S427" s="31"/>
      <c r="T427" s="31"/>
      <c r="U427" s="31"/>
      <c r="V427" s="31"/>
      <c r="W427" s="31"/>
      <c r="X427" s="31"/>
      <c r="Y427" s="31"/>
    </row>
    <row r="428" spans="2:25">
      <c r="B428" s="31"/>
      <c r="C428" s="32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56"/>
      <c r="S428" s="31"/>
      <c r="T428" s="31"/>
      <c r="U428" s="31"/>
      <c r="V428" s="31"/>
      <c r="W428" s="31"/>
      <c r="X428" s="31"/>
      <c r="Y428" s="31"/>
    </row>
    <row r="429" spans="2:25">
      <c r="B429" s="31"/>
      <c r="C429" s="32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56"/>
      <c r="S429" s="31"/>
      <c r="T429" s="31"/>
      <c r="U429" s="31"/>
      <c r="V429" s="31"/>
      <c r="W429" s="31"/>
      <c r="X429" s="31"/>
      <c r="Y429" s="31"/>
    </row>
    <row r="430" spans="2:25">
      <c r="B430" s="31"/>
      <c r="C430" s="32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56"/>
      <c r="S430" s="31"/>
      <c r="T430" s="31"/>
      <c r="U430" s="31"/>
      <c r="V430" s="31"/>
      <c r="W430" s="31"/>
      <c r="X430" s="31"/>
      <c r="Y430" s="31"/>
    </row>
    <row r="431" spans="2:25">
      <c r="B431" s="31"/>
      <c r="C431" s="32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56"/>
      <c r="S431" s="31"/>
      <c r="T431" s="31"/>
      <c r="U431" s="31"/>
      <c r="V431" s="31"/>
      <c r="W431" s="31"/>
      <c r="X431" s="31"/>
      <c r="Y431" s="31"/>
    </row>
    <row r="432" spans="2:25">
      <c r="B432" s="31"/>
      <c r="C432" s="32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56"/>
      <c r="S432" s="31"/>
      <c r="T432" s="31"/>
      <c r="U432" s="31"/>
      <c r="V432" s="31"/>
      <c r="W432" s="31"/>
      <c r="X432" s="31"/>
      <c r="Y432" s="31"/>
    </row>
    <row r="433" spans="2:25">
      <c r="B433" s="31"/>
      <c r="C433" s="32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56"/>
      <c r="S433" s="31"/>
      <c r="T433" s="31"/>
      <c r="U433" s="31"/>
      <c r="V433" s="31"/>
      <c r="W433" s="31"/>
      <c r="X433" s="31"/>
      <c r="Y433" s="31"/>
    </row>
    <row r="434" spans="2:25">
      <c r="B434" s="31"/>
      <c r="C434" s="32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56"/>
      <c r="S434" s="31"/>
      <c r="T434" s="31"/>
      <c r="U434" s="31"/>
      <c r="V434" s="31"/>
      <c r="W434" s="31"/>
      <c r="X434" s="31"/>
      <c r="Y434" s="31"/>
    </row>
    <row r="435" spans="2:25">
      <c r="B435" s="31"/>
      <c r="C435" s="32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56"/>
      <c r="S435" s="31"/>
      <c r="T435" s="31"/>
      <c r="U435" s="31"/>
      <c r="V435" s="31"/>
      <c r="W435" s="31"/>
      <c r="X435" s="31"/>
      <c r="Y435" s="31"/>
    </row>
    <row r="436" spans="2:25">
      <c r="B436" s="31"/>
      <c r="C436" s="32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56"/>
      <c r="S436" s="31"/>
      <c r="T436" s="31"/>
      <c r="U436" s="31"/>
      <c r="V436" s="31"/>
      <c r="W436" s="31"/>
      <c r="X436" s="31"/>
      <c r="Y436" s="31"/>
    </row>
    <row r="437" spans="2:25">
      <c r="B437" s="31"/>
      <c r="C437" s="32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56"/>
      <c r="S437" s="31"/>
      <c r="T437" s="31"/>
      <c r="U437" s="31"/>
      <c r="V437" s="31"/>
      <c r="W437" s="31"/>
      <c r="X437" s="31"/>
      <c r="Y437" s="31"/>
    </row>
    <row r="438" spans="2:25">
      <c r="B438" s="31"/>
      <c r="C438" s="32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56"/>
      <c r="S438" s="31"/>
      <c r="T438" s="31"/>
      <c r="U438" s="31"/>
      <c r="V438" s="31"/>
      <c r="W438" s="31"/>
      <c r="X438" s="31"/>
      <c r="Y438" s="31"/>
    </row>
    <row r="439" spans="2:25">
      <c r="B439" s="31"/>
      <c r="C439" s="32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56"/>
      <c r="S439" s="31"/>
      <c r="T439" s="31"/>
      <c r="U439" s="31"/>
      <c r="V439" s="31"/>
      <c r="W439" s="31"/>
      <c r="X439" s="31"/>
      <c r="Y439" s="31"/>
    </row>
    <row r="440" spans="2:25">
      <c r="B440" s="31"/>
      <c r="C440" s="32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56"/>
      <c r="S440" s="31"/>
      <c r="T440" s="31"/>
      <c r="U440" s="31"/>
      <c r="V440" s="31"/>
      <c r="W440" s="31"/>
      <c r="X440" s="31"/>
      <c r="Y440" s="31"/>
    </row>
    <row r="441" spans="2:25">
      <c r="B441" s="31"/>
      <c r="C441" s="32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56"/>
      <c r="S441" s="31"/>
      <c r="T441" s="31"/>
      <c r="U441" s="31"/>
      <c r="V441" s="31"/>
      <c r="W441" s="31"/>
      <c r="X441" s="31"/>
      <c r="Y441" s="31"/>
    </row>
    <row r="442" spans="2:25">
      <c r="B442" s="31"/>
      <c r="C442" s="32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56"/>
      <c r="S442" s="31"/>
      <c r="T442" s="31"/>
      <c r="U442" s="31"/>
      <c r="V442" s="31"/>
      <c r="W442" s="31"/>
      <c r="X442" s="31"/>
      <c r="Y442" s="31"/>
    </row>
    <row r="443" spans="2:25">
      <c r="B443" s="31"/>
      <c r="C443" s="32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56"/>
      <c r="S443" s="31"/>
      <c r="T443" s="31"/>
      <c r="U443" s="31"/>
      <c r="V443" s="31"/>
      <c r="W443" s="31"/>
      <c r="X443" s="31"/>
      <c r="Y443" s="31"/>
    </row>
    <row r="444" spans="2:25">
      <c r="B444" s="31"/>
      <c r="C444" s="32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56"/>
      <c r="S444" s="31"/>
      <c r="T444" s="31"/>
      <c r="U444" s="31"/>
      <c r="V444" s="31"/>
      <c r="W444" s="31"/>
      <c r="X444" s="31"/>
      <c r="Y444" s="31"/>
    </row>
    <row r="445" spans="2:25">
      <c r="B445" s="31"/>
      <c r="C445" s="32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56"/>
      <c r="S445" s="31"/>
      <c r="T445" s="31"/>
      <c r="U445" s="31"/>
      <c r="V445" s="31"/>
      <c r="W445" s="31"/>
      <c r="X445" s="31"/>
      <c r="Y445" s="31"/>
    </row>
    <row r="446" spans="2:25">
      <c r="B446" s="31"/>
      <c r="C446" s="32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56"/>
      <c r="S446" s="31"/>
      <c r="T446" s="31"/>
      <c r="U446" s="31"/>
      <c r="V446" s="31"/>
      <c r="W446" s="31"/>
      <c r="X446" s="31"/>
      <c r="Y446" s="31"/>
    </row>
    <row r="447" spans="2:25">
      <c r="B447" s="31"/>
      <c r="C447" s="32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56"/>
      <c r="S447" s="31"/>
      <c r="T447" s="31"/>
      <c r="U447" s="31"/>
      <c r="V447" s="31"/>
      <c r="W447" s="31"/>
      <c r="X447" s="31"/>
      <c r="Y447" s="31"/>
    </row>
    <row r="448" spans="2:25">
      <c r="B448" s="31"/>
      <c r="C448" s="32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56"/>
      <c r="S448" s="31"/>
      <c r="T448" s="31"/>
      <c r="U448" s="31"/>
      <c r="V448" s="31"/>
      <c r="W448" s="31"/>
      <c r="X448" s="31"/>
      <c r="Y448" s="31"/>
    </row>
    <row r="449" spans="2:25">
      <c r="B449" s="31"/>
      <c r="C449" s="32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56"/>
      <c r="S449" s="31"/>
      <c r="T449" s="31"/>
      <c r="U449" s="31"/>
      <c r="V449" s="31"/>
      <c r="W449" s="31"/>
      <c r="X449" s="31"/>
      <c r="Y449" s="31"/>
    </row>
    <row r="450" spans="2:25">
      <c r="B450" s="31"/>
      <c r="C450" s="32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56"/>
      <c r="S450" s="31"/>
      <c r="T450" s="31"/>
      <c r="U450" s="31"/>
      <c r="V450" s="31"/>
      <c r="W450" s="31"/>
      <c r="X450" s="31"/>
      <c r="Y450" s="31"/>
    </row>
    <row r="451" spans="2:25">
      <c r="B451" s="31"/>
      <c r="C451" s="32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56"/>
      <c r="S451" s="31"/>
      <c r="T451" s="31"/>
      <c r="U451" s="31"/>
      <c r="V451" s="31"/>
      <c r="W451" s="31"/>
      <c r="X451" s="31"/>
      <c r="Y451" s="31"/>
    </row>
    <row r="452" spans="2:25">
      <c r="B452" s="31"/>
      <c r="C452" s="32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56"/>
      <c r="S452" s="31"/>
      <c r="T452" s="31"/>
      <c r="U452" s="31"/>
      <c r="V452" s="31"/>
      <c r="W452" s="31"/>
      <c r="X452" s="31"/>
      <c r="Y452" s="31"/>
    </row>
    <row r="453" spans="2:25">
      <c r="B453" s="31"/>
      <c r="C453" s="32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56"/>
      <c r="S453" s="31"/>
      <c r="T453" s="31"/>
      <c r="U453" s="31"/>
      <c r="V453" s="31"/>
      <c r="W453" s="31"/>
      <c r="X453" s="31"/>
      <c r="Y453" s="31"/>
    </row>
    <row r="454" spans="2:25">
      <c r="B454" s="31"/>
      <c r="C454" s="32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56"/>
      <c r="S454" s="31"/>
      <c r="T454" s="31"/>
      <c r="U454" s="31"/>
      <c r="V454" s="31"/>
      <c r="W454" s="31"/>
      <c r="X454" s="31"/>
      <c r="Y454" s="31"/>
    </row>
    <row r="455" spans="2:25">
      <c r="B455" s="31"/>
      <c r="C455" s="32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56"/>
      <c r="S455" s="31"/>
      <c r="T455" s="31"/>
      <c r="U455" s="31"/>
      <c r="V455" s="31"/>
      <c r="W455" s="31"/>
      <c r="X455" s="31"/>
      <c r="Y455" s="31"/>
    </row>
    <row r="456" spans="2:25">
      <c r="B456" s="31"/>
      <c r="C456" s="32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56"/>
      <c r="S456" s="31"/>
      <c r="T456" s="31"/>
      <c r="U456" s="31"/>
      <c r="V456" s="31"/>
      <c r="W456" s="31"/>
      <c r="X456" s="31"/>
      <c r="Y456" s="31"/>
    </row>
    <row r="457" spans="2:25">
      <c r="B457" s="31"/>
      <c r="C457" s="32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56"/>
      <c r="S457" s="31"/>
      <c r="T457" s="31"/>
      <c r="U457" s="31"/>
      <c r="V457" s="31"/>
      <c r="W457" s="31"/>
      <c r="X457" s="31"/>
      <c r="Y457" s="31"/>
    </row>
    <row r="458" spans="2:25">
      <c r="B458" s="31"/>
      <c r="C458" s="32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56"/>
      <c r="S458" s="31"/>
      <c r="T458" s="31"/>
      <c r="U458" s="31"/>
      <c r="V458" s="31"/>
      <c r="W458" s="31"/>
      <c r="X458" s="31"/>
      <c r="Y458" s="31"/>
    </row>
    <row r="459" spans="2:25">
      <c r="B459" s="31"/>
      <c r="C459" s="32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56"/>
      <c r="S459" s="31"/>
      <c r="T459" s="31"/>
      <c r="U459" s="31"/>
      <c r="V459" s="31"/>
      <c r="W459" s="31"/>
      <c r="X459" s="31"/>
      <c r="Y459" s="31"/>
    </row>
    <row r="460" spans="2:25">
      <c r="B460" s="31"/>
      <c r="C460" s="32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56"/>
      <c r="S460" s="31"/>
      <c r="T460" s="31"/>
      <c r="U460" s="31"/>
      <c r="V460" s="31"/>
      <c r="W460" s="31"/>
      <c r="X460" s="31"/>
      <c r="Y460" s="31"/>
    </row>
    <row r="461" spans="2:25">
      <c r="B461" s="31"/>
      <c r="C461" s="32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56"/>
      <c r="S461" s="31"/>
      <c r="T461" s="31"/>
      <c r="U461" s="31"/>
      <c r="V461" s="31"/>
      <c r="W461" s="31"/>
      <c r="X461" s="31"/>
      <c r="Y461" s="31"/>
    </row>
    <row r="462" spans="2:25">
      <c r="B462" s="31"/>
      <c r="C462" s="32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56"/>
      <c r="S462" s="31"/>
      <c r="T462" s="31"/>
      <c r="U462" s="31"/>
      <c r="V462" s="31"/>
      <c r="W462" s="31"/>
      <c r="X462" s="31"/>
      <c r="Y462" s="31"/>
    </row>
    <row r="463" spans="2:25">
      <c r="B463" s="31"/>
      <c r="C463" s="32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56"/>
      <c r="S463" s="31"/>
      <c r="T463" s="31"/>
      <c r="U463" s="31"/>
      <c r="V463" s="31"/>
      <c r="W463" s="31"/>
      <c r="X463" s="31"/>
      <c r="Y463" s="31"/>
    </row>
    <row r="464" spans="2:25">
      <c r="B464" s="31"/>
      <c r="C464" s="32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56"/>
      <c r="S464" s="31"/>
      <c r="T464" s="31"/>
      <c r="U464" s="31"/>
      <c r="V464" s="31"/>
      <c r="W464" s="31"/>
      <c r="X464" s="31"/>
      <c r="Y464" s="31"/>
    </row>
    <row r="465" spans="2:25">
      <c r="B465" s="31"/>
      <c r="C465" s="32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56"/>
      <c r="S465" s="31"/>
      <c r="T465" s="31"/>
      <c r="U465" s="31"/>
      <c r="V465" s="31"/>
      <c r="W465" s="31"/>
      <c r="X465" s="31"/>
      <c r="Y465" s="31"/>
    </row>
    <row r="466" spans="2:25">
      <c r="B466" s="31"/>
      <c r="C466" s="32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56"/>
      <c r="S466" s="31"/>
      <c r="T466" s="31"/>
      <c r="U466" s="31"/>
      <c r="V466" s="31"/>
      <c r="W466" s="31"/>
      <c r="X466" s="31"/>
      <c r="Y466" s="31"/>
    </row>
    <row r="467" spans="2:25">
      <c r="B467" s="31"/>
      <c r="C467" s="32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56"/>
      <c r="S467" s="31"/>
      <c r="T467" s="31"/>
      <c r="U467" s="31"/>
      <c r="V467" s="31"/>
      <c r="W467" s="31"/>
      <c r="X467" s="31"/>
      <c r="Y467" s="31"/>
    </row>
    <row r="468" spans="2:25">
      <c r="B468" s="31"/>
      <c r="C468" s="32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56"/>
      <c r="S468" s="31"/>
      <c r="T468" s="31"/>
      <c r="U468" s="31"/>
      <c r="V468" s="31"/>
      <c r="W468" s="31"/>
      <c r="X468" s="31"/>
      <c r="Y468" s="31"/>
    </row>
    <row r="469" spans="2:25">
      <c r="B469" s="31"/>
      <c r="C469" s="32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56"/>
      <c r="S469" s="31"/>
      <c r="T469" s="31"/>
      <c r="U469" s="31"/>
      <c r="V469" s="31"/>
      <c r="W469" s="31"/>
      <c r="X469" s="31"/>
      <c r="Y469" s="31"/>
    </row>
    <row r="470" spans="2:25">
      <c r="B470" s="31"/>
      <c r="C470" s="32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56"/>
      <c r="S470" s="31"/>
      <c r="T470" s="31"/>
      <c r="U470" s="31"/>
      <c r="V470" s="31"/>
      <c r="W470" s="31"/>
      <c r="X470" s="31"/>
      <c r="Y470" s="31"/>
    </row>
    <row r="471" spans="2:25">
      <c r="B471" s="31"/>
      <c r="C471" s="32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56"/>
      <c r="S471" s="31"/>
      <c r="T471" s="31"/>
      <c r="U471" s="31"/>
      <c r="V471" s="31"/>
      <c r="W471" s="31"/>
      <c r="X471" s="31"/>
      <c r="Y471" s="31"/>
    </row>
    <row r="472" spans="2:25">
      <c r="B472" s="31"/>
      <c r="C472" s="32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56"/>
      <c r="S472" s="31"/>
      <c r="T472" s="31"/>
      <c r="U472" s="31"/>
      <c r="V472" s="31"/>
      <c r="W472" s="31"/>
      <c r="X472" s="31"/>
      <c r="Y472" s="31"/>
    </row>
    <row r="473" spans="2:25">
      <c r="B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56"/>
      <c r="S473" s="31"/>
      <c r="T473" s="31"/>
      <c r="U473" s="31"/>
      <c r="V473" s="31"/>
      <c r="W473" s="31"/>
      <c r="X473" s="31"/>
      <c r="Y473" s="31"/>
    </row>
    <row r="474" spans="2:25">
      <c r="B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56"/>
      <c r="S474" s="31"/>
      <c r="T474" s="31"/>
      <c r="U474" s="31"/>
      <c r="V474" s="31"/>
      <c r="W474" s="31"/>
      <c r="X474" s="31"/>
      <c r="Y474" s="31"/>
    </row>
    <row r="475" spans="2:25">
      <c r="B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56"/>
      <c r="S475" s="31"/>
      <c r="T475" s="31"/>
      <c r="U475" s="31"/>
      <c r="V475" s="31"/>
      <c r="W475" s="31"/>
      <c r="X475" s="31"/>
      <c r="Y475" s="31"/>
    </row>
    <row r="476" spans="2:25">
      <c r="B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56"/>
      <c r="S476" s="31"/>
      <c r="T476" s="31"/>
      <c r="U476" s="31"/>
      <c r="V476" s="31"/>
      <c r="W476" s="31"/>
      <c r="X476" s="31"/>
      <c r="Y476" s="31"/>
    </row>
    <row r="477" spans="2:25">
      <c r="B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56"/>
      <c r="S477" s="31"/>
      <c r="T477" s="31"/>
      <c r="U477" s="31"/>
      <c r="V477" s="31"/>
      <c r="W477" s="31"/>
      <c r="X477" s="31"/>
      <c r="Y477" s="31"/>
    </row>
    <row r="478" spans="2:25">
      <c r="B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56"/>
      <c r="S478" s="31"/>
      <c r="T478" s="31"/>
      <c r="U478" s="31"/>
      <c r="V478" s="31"/>
      <c r="W478" s="31"/>
      <c r="X478" s="31"/>
      <c r="Y478" s="31"/>
    </row>
    <row r="479" spans="2:25">
      <c r="B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56"/>
      <c r="S479" s="31"/>
      <c r="T479" s="31"/>
      <c r="U479" s="31"/>
      <c r="V479" s="31"/>
      <c r="W479" s="31"/>
      <c r="X479" s="31"/>
      <c r="Y479" s="31"/>
    </row>
    <row r="480" spans="2:2">
      <c r="B480" s="31"/>
    </row>
    <row r="481" spans="2:2">
      <c r="B481" s="31"/>
    </row>
    <row r="482" spans="2:2">
      <c r="B482" s="31"/>
    </row>
    <row r="483" spans="2:2">
      <c r="B483" s="31"/>
    </row>
    <row r="484" spans="2:2">
      <c r="B484" s="31"/>
    </row>
    <row r="485" spans="2:2">
      <c r="B485" s="31"/>
    </row>
    <row r="486" spans="2:2">
      <c r="B486" s="31"/>
    </row>
    <row r="487" spans="2:2">
      <c r="B487" s="31"/>
    </row>
    <row r="488" spans="2:2">
      <c r="B488" s="31"/>
    </row>
    <row r="489" spans="2:2">
      <c r="B489" s="31"/>
    </row>
    <row r="490" spans="2:2">
      <c r="B490" s="31"/>
    </row>
    <row r="491" spans="2:2">
      <c r="B491" s="31"/>
    </row>
    <row r="492" spans="2:2">
      <c r="B492" s="31"/>
    </row>
    <row r="493" spans="2:2">
      <c r="B493" s="31"/>
    </row>
    <row r="494" spans="2:2">
      <c r="B494" s="31"/>
    </row>
    <row r="495" spans="2:2">
      <c r="B495" s="31"/>
    </row>
    <row r="496" spans="2:2">
      <c r="B496" s="31"/>
    </row>
    <row r="497" spans="2:2">
      <c r="B497" s="31"/>
    </row>
    <row r="498" spans="2:2">
      <c r="B498" s="31"/>
    </row>
    <row r="499" spans="2:2">
      <c r="B499" s="31"/>
    </row>
    <row r="500" spans="2:2">
      <c r="B500" s="31"/>
    </row>
    <row r="501" spans="2:2">
      <c r="B501" s="31"/>
    </row>
    <row r="502" spans="2:2">
      <c r="B502" s="31"/>
    </row>
    <row r="503" spans="2:2">
      <c r="B503" s="31"/>
    </row>
    <row r="504" spans="2:2">
      <c r="B504" s="31"/>
    </row>
    <row r="505" spans="2:2">
      <c r="B505" s="31"/>
    </row>
    <row r="506" spans="2:2">
      <c r="B506" s="31"/>
    </row>
    <row r="507" spans="2:2">
      <c r="B507" s="31"/>
    </row>
    <row r="508" spans="2:2">
      <c r="B508" s="31"/>
    </row>
    <row r="509" spans="2:2">
      <c r="B509" s="31"/>
    </row>
    <row r="510" spans="2:2">
      <c r="B510" s="31"/>
    </row>
    <row r="511" spans="2:2">
      <c r="B511" s="31"/>
    </row>
    <row r="512" spans="2:2">
      <c r="B512" s="31"/>
    </row>
    <row r="513" spans="2:2">
      <c r="B513" s="31"/>
    </row>
    <row r="514" spans="2:2">
      <c r="B514" s="31"/>
    </row>
    <row r="515" spans="2:2">
      <c r="B515" s="31"/>
    </row>
    <row r="516" spans="2:2">
      <c r="B516" s="31"/>
    </row>
    <row r="517" spans="2:2">
      <c r="B517" s="31"/>
    </row>
    <row r="518" spans="2:2">
      <c r="B518" s="31"/>
    </row>
    <row r="519" spans="2:2">
      <c r="B519" s="31"/>
    </row>
    <row r="520" spans="2:2">
      <c r="B520" s="31"/>
    </row>
    <row r="521" spans="2:2">
      <c r="B521" s="31"/>
    </row>
    <row r="522" spans="2:2">
      <c r="B522" s="31"/>
    </row>
    <row r="523" spans="2:2">
      <c r="B523" s="31"/>
    </row>
    <row r="524" spans="2:2">
      <c r="B524" s="31"/>
    </row>
    <row r="525" spans="2:2">
      <c r="B525" s="31"/>
    </row>
    <row r="526" spans="2:2">
      <c r="B526" s="31"/>
    </row>
    <row r="527" spans="2:2">
      <c r="B527" s="31"/>
    </row>
    <row r="528" spans="2:2">
      <c r="B528" s="31"/>
    </row>
    <row r="529" spans="2:2">
      <c r="B529" s="31"/>
    </row>
    <row r="530" spans="2:2">
      <c r="B530" s="31"/>
    </row>
    <row r="531" spans="2:2">
      <c r="B531" s="31"/>
    </row>
    <row r="532" spans="2:2">
      <c r="B532" s="31"/>
    </row>
    <row r="533" spans="2:2">
      <c r="B533" s="31"/>
    </row>
    <row r="534" spans="2:2">
      <c r="B534" s="31"/>
    </row>
    <row r="535" spans="2:2">
      <c r="B535" s="31"/>
    </row>
    <row r="536" spans="2:2">
      <c r="B536" s="31"/>
    </row>
    <row r="537" spans="2:2">
      <c r="B537" s="31"/>
    </row>
    <row r="538" spans="2:2">
      <c r="B538" s="31"/>
    </row>
    <row r="539" spans="2:2">
      <c r="B539" s="31"/>
    </row>
    <row r="540" spans="2:2">
      <c r="B540" s="31"/>
    </row>
    <row r="541" spans="2:2">
      <c r="B541" s="31"/>
    </row>
    <row r="542" spans="2:2">
      <c r="B542" s="31"/>
    </row>
    <row r="543" spans="2:2">
      <c r="B543" s="31"/>
    </row>
    <row r="544" spans="2:2">
      <c r="B544" s="31"/>
    </row>
    <row r="545" spans="2:2">
      <c r="B545" s="31"/>
    </row>
    <row r="546" spans="2:2">
      <c r="B546" s="31"/>
    </row>
    <row r="547" spans="2:2">
      <c r="B547" s="31"/>
    </row>
    <row r="548" spans="2:2">
      <c r="B548" s="31"/>
    </row>
    <row r="549" spans="2:2">
      <c r="B549" s="31"/>
    </row>
    <row r="550" spans="2:2">
      <c r="B550" s="31"/>
    </row>
    <row r="551" spans="2:2">
      <c r="B551" s="31"/>
    </row>
    <row r="552" spans="2:2">
      <c r="B552" s="31"/>
    </row>
  </sheetData>
  <mergeCells count="41">
    <mergeCell ref="D1:M1"/>
    <mergeCell ref="N1:V1"/>
    <mergeCell ref="W1:Z1"/>
    <mergeCell ref="W2:X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X4:X5"/>
    <mergeCell ref="Y2:Y3"/>
    <mergeCell ref="Z2:Z3"/>
    <mergeCell ref="Z4:Z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CU1" t="s">
        <v>78</v>
      </c>
    </row>
    <row r="2" spans="1:6">
      <c r="A2" s="2" t="e">
        <f>SUM(交易计划及执行表!$J4:$J10)-SUM(IF(交易计划及执行表!$O4&gt;0,VLOOKUP(交易计划及执行表!$B4,交易计划及执行表!B4:U995,53,FALSE)))</f>
        <v>#REF!</v>
      </c>
      <c r="F2" s="3" t="e">
        <f>SUM(IF(交易计划及执行表!$O4&gt;0,VLOOKUP(交易计划及执行表!$B4,交易计划及执行表!B4:U995,53,FALSE),0))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2021-12-01T01:47:00Z</dcterms:created>
  <dcterms:modified xsi:type="dcterms:W3CDTF">2021-12-03T16:49:43Z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