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<sst xmlns="http://schemas.openxmlformats.org/spreadsheetml/2006/main" count="48">
  <si>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</si>
  <si>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</si>
  <si>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</si>
  <si>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</si>
  <si>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</si>
  <si>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</si>
  <si>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</si>
  <si>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</si>
  <si>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</si>
  <si>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</si>
  <si>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</si>
  <si>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</si>
  <si>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</si>
  <si>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</si>
  <si>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</si>
  <si>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</si>
  <si>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</si>
  <si>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</si>
  <si>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</si>
  <si>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</si>
  <si>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</si>
  <si>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</si>
  <si>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</si>
  <si>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</si>
  <si>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</si>
  <si>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</si>
  <si>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</si>
  <si>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</si>
  <si>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</si>
  <si>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</si>
  <si>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</si>
  <si>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</si>
  <si>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</si>
  <si>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</si>
  <si>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</si>
  <si>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</si>
  <si>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</si>
  <si>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</si>
  <si>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</si>
  <si>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</si>
  <si>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</si>
  <si>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</si>
  <si>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</si>
  <si>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</si>
  <si>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</si>
  <si>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</si>
  <si>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</si>
  <si>
    <t>是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</si>
</sst>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  <numFmt numFmtId="177" formatCode="0.00_ "/>
    <numFmt numFmtId="178" formatCode="0.00_);\(0.00\)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11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38" borderId="11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77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10" fontId="0" fillId="0" borderId="0" xfId="9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77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H6" sqref="AH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4" width="18.75" customWidth="1"/>
    <col min="35" max="35" width="10.5625" style="2" customWidth="1"/>
    <col min="36" max="36" width="11" style="4" customWidth="1"/>
    <col min="37" max="37" width="15.4732142857143" style="2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11"/>
      <c r="G1" s="6"/>
      <c r="H1" s="6"/>
      <c r="I1" s="6"/>
      <c r="J1" s="6"/>
      <c r="K1" s="14"/>
      <c r="L1" s="15" t="s">
        <v>2</v>
      </c>
      <c r="M1" s="15"/>
      <c r="N1" s="15"/>
      <c r="O1" s="15"/>
      <c r="P1" s="15"/>
      <c r="Q1" s="15"/>
      <c r="R1" s="24" t="s">
        <v>3</v>
      </c>
      <c r="S1" s="24"/>
      <c r="T1" s="24"/>
      <c r="U1" s="24"/>
      <c r="V1" s="24"/>
      <c r="W1" s="24"/>
      <c r="X1" s="27" t="s">
        <v>4</v>
      </c>
      <c r="Y1" s="27"/>
      <c r="Z1" s="27"/>
      <c r="AA1" s="27"/>
      <c r="AB1" s="27"/>
      <c r="AC1" s="27"/>
      <c r="AD1" s="27"/>
      <c r="AE1" s="27"/>
      <c r="AF1" s="27"/>
      <c r="AG1" s="39" t="s">
        <v>5</v>
      </c>
      <c r="AH1" s="39" t="s">
        <v>6</v>
      </c>
      <c r="AI1" s="23" t="s">
        <v>7</v>
      </c>
      <c r="AJ1" s="40" t="s">
        <v>8</v>
      </c>
      <c r="AK1" s="45" t="s">
        <v>9</v>
      </c>
    </row>
    <row r="2" ht="29" customHeight="1" spans="1:37">
      <c r="A2" s="5"/>
      <c r="B2" s="6"/>
      <c r="C2" s="6"/>
      <c r="D2" s="6"/>
      <c r="E2" s="6"/>
      <c r="F2" s="11"/>
      <c r="G2" s="6"/>
      <c r="H2" s="6"/>
      <c r="I2" s="6"/>
      <c r="J2" s="6"/>
      <c r="K2" s="14"/>
      <c r="L2" s="15"/>
      <c r="M2" s="15"/>
      <c r="N2" s="15"/>
      <c r="O2" s="15"/>
      <c r="P2" s="15"/>
      <c r="Q2" s="15"/>
      <c r="R2" s="24"/>
      <c r="S2" s="24"/>
      <c r="T2" s="24"/>
      <c r="U2" s="24"/>
      <c r="V2" s="24"/>
      <c r="W2" s="24"/>
      <c r="X2" s="27"/>
      <c r="Y2" s="27"/>
      <c r="Z2" s="27"/>
      <c r="AA2" s="27"/>
      <c r="AB2" s="27"/>
      <c r="AC2" s="27"/>
      <c r="AD2" s="27"/>
      <c r="AE2" s="27"/>
      <c r="AF2" s="27"/>
      <c r="AG2" s="41"/>
      <c r="AH2" s="39"/>
      <c r="AI2" s="23"/>
      <c r="AJ2" s="40"/>
      <c r="AK2" s="19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12" t="s">
        <v>14</v>
      </c>
      <c r="G3" s="7" t="s">
        <v>15</v>
      </c>
      <c r="H3" s="7" t="s">
        <v>16</v>
      </c>
      <c r="I3" s="16" t="s">
        <v>17</v>
      </c>
      <c r="J3" s="7" t="s">
        <v>18</v>
      </c>
      <c r="K3" s="17" t="s">
        <v>19</v>
      </c>
      <c r="L3" s="18" t="s">
        <v>20</v>
      </c>
      <c r="M3" s="18" t="s">
        <v>21</v>
      </c>
      <c r="N3" s="18" t="s">
        <v>22</v>
      </c>
      <c r="O3" s="18"/>
      <c r="P3" s="18" t="s">
        <v>23</v>
      </c>
      <c r="Q3" s="18"/>
      <c r="R3" s="25" t="s">
        <v>24</v>
      </c>
      <c r="S3" s="25"/>
      <c r="T3" s="25"/>
      <c r="U3" s="28" t="s">
        <v>25</v>
      </c>
      <c r="V3" s="28"/>
      <c r="W3" s="28"/>
      <c r="X3" s="29" t="s">
        <v>26</v>
      </c>
      <c r="Y3" s="29"/>
      <c r="Z3" s="29"/>
      <c r="AA3" s="29"/>
      <c r="AB3" s="29"/>
      <c r="AC3" s="29"/>
      <c r="AD3" s="29"/>
      <c r="AE3" s="23" t="s">
        <v>27</v>
      </c>
      <c r="AF3" s="23"/>
      <c r="AG3" s="41"/>
      <c r="AH3" s="39"/>
      <c r="AI3" s="23"/>
      <c r="AJ3" s="40"/>
      <c r="AK3" s="19"/>
    </row>
    <row r="4" ht="56" customHeight="1" spans="1:37">
      <c r="A4" s="5"/>
      <c r="B4" s="7"/>
      <c r="C4" s="7"/>
      <c r="D4" s="7"/>
      <c r="E4" s="7"/>
      <c r="F4" s="12"/>
      <c r="G4" s="7"/>
      <c r="H4" s="7"/>
      <c r="I4" s="16"/>
      <c r="J4" s="7"/>
      <c r="K4" s="17"/>
      <c r="L4" s="18"/>
      <c r="M4" s="18"/>
      <c r="N4" s="18"/>
      <c r="O4" s="18"/>
      <c r="P4" s="18"/>
      <c r="Q4" s="18"/>
      <c r="R4" s="25"/>
      <c r="S4" s="25"/>
      <c r="T4" s="25"/>
      <c r="U4" s="30" t="s">
        <v>28</v>
      </c>
      <c r="V4" s="30" t="s">
        <v>29</v>
      </c>
      <c r="W4" s="30" t="s">
        <v>30</v>
      </c>
      <c r="X4" s="31" t="s">
        <v>31</v>
      </c>
      <c r="Y4" s="31" t="s">
        <v>32</v>
      </c>
      <c r="Z4" s="32" t="s">
        <v>33</v>
      </c>
      <c r="AA4" s="32"/>
      <c r="AB4" s="33" t="s">
        <v>34</v>
      </c>
      <c r="AC4" s="36" t="s">
        <v>35</v>
      </c>
      <c r="AD4" s="36" t="s">
        <v>36</v>
      </c>
      <c r="AE4" s="23" t="s">
        <v>37</v>
      </c>
      <c r="AF4" s="37" t="s">
        <v>38</v>
      </c>
      <c r="AG4" s="41"/>
      <c r="AH4" s="39"/>
      <c r="AI4" s="23"/>
      <c r="AJ4" s="40"/>
      <c r="AK4" s="19"/>
    </row>
    <row r="5" ht="71" spans="1:37">
      <c r="A5" s="5"/>
      <c r="B5" s="7"/>
      <c r="C5" s="7"/>
      <c r="D5" s="7"/>
      <c r="E5" s="7"/>
      <c r="F5" s="12"/>
      <c r="G5" s="7"/>
      <c r="H5" s="7"/>
      <c r="I5" s="16"/>
      <c r="J5" s="7"/>
      <c r="K5" s="17"/>
      <c r="L5" s="18"/>
      <c r="M5" s="18"/>
      <c r="N5" s="19" t="s">
        <v>39</v>
      </c>
      <c r="O5" s="19" t="s">
        <v>40</v>
      </c>
      <c r="P5" s="19" t="s">
        <v>39</v>
      </c>
      <c r="Q5" s="19" t="s">
        <v>40</v>
      </c>
      <c r="R5" s="26" t="s">
        <v>41</v>
      </c>
      <c r="S5" s="26" t="s">
        <v>42</v>
      </c>
      <c r="T5" s="26" t="s">
        <v>43</v>
      </c>
      <c r="U5" s="30"/>
      <c r="V5" s="30"/>
      <c r="W5" s="30"/>
      <c r="X5" s="31"/>
      <c r="Y5" s="31"/>
      <c r="Z5" s="33" t="s">
        <v>44</v>
      </c>
      <c r="AA5" s="33" t="s">
        <v>45</v>
      </c>
      <c r="AB5" s="32"/>
      <c r="AC5" s="29"/>
      <c r="AD5" s="29"/>
      <c r="AE5" s="23"/>
      <c r="AF5" s="37"/>
      <c r="AG5" s="41"/>
      <c r="AH5" s="39"/>
      <c r="AI5" s="23"/>
      <c r="AJ5" s="40"/>
      <c r="AK5" s="19"/>
    </row>
    <row r="6" spans="1:37">
      <c r="A6" s="8">
        <v>44547</v>
      </c>
      <c r="B6" s="9">
        <v>65.04</v>
      </c>
      <c r="C6" s="9">
        <v>61.2</v>
      </c>
      <c r="D6" s="9">
        <v>65.9</v>
      </c>
      <c r="E6" s="9">
        <v>60.17</v>
      </c>
      <c r="F6" s="13">
        <v>5.9116</v>
      </c>
      <c r="G6" s="9">
        <v>58.07</v>
      </c>
      <c r="H6" s="9">
        <v>53.23</v>
      </c>
      <c r="I6" s="10">
        <v>33.78</v>
      </c>
      <c r="J6" s="19">
        <f t="shared" ref="J6:J12" si="0">IF(B6&gt;(D6-(D6-E6)/2),1,-1)</f>
        <v>1</v>
      </c>
      <c r="K6" s="20">
        <v>0.0584</v>
      </c>
      <c r="L6" s="21"/>
      <c r="M6" s="10"/>
      <c r="N6" s="10"/>
      <c r="O6" s="10"/>
      <c r="P6" s="10"/>
      <c r="Q6" s="10"/>
      <c r="R6" s="10"/>
      <c r="S6" s="10"/>
      <c r="T6" s="10"/>
      <c r="U6" s="10" t="str">
        <f t="shared" ref="U6:U12" si="1">IF(B6&lt;G6,"是","否")</f>
        <v>否</v>
      </c>
      <c r="V6" s="10" t="s">
        <v>46</v>
      </c>
      <c r="W6" s="10" t="s">
        <v>46</v>
      </c>
      <c r="X6" s="10">
        <v>2</v>
      </c>
      <c r="Y6" s="34">
        <f t="shared" ref="Y6:Y12" si="2">$I6/$I$6</f>
        <v>1</v>
      </c>
      <c r="Z6" s="35"/>
      <c r="AA6" s="35"/>
      <c r="AB6" s="35"/>
      <c r="AC6" s="38">
        <f t="shared" ref="AC6:AC12" si="3">D6-E6</f>
        <v>5.73</v>
      </c>
      <c r="AD6" s="35"/>
      <c r="AE6" s="35"/>
      <c r="AF6" s="35"/>
      <c r="AG6" s="22">
        <f>(B6-VLOOKUP([1]交易计划及执行表!$A$20,[1]交易计划及执行表!$A$4:$BL10005,6,FALSE))/VLOOKUP([1]交易计划及执行表!$A$20,[1]交易计划及执行表!$A$4:$BL10005,6,FALSE)</f>
        <v>0.00447876447876458</v>
      </c>
      <c r="AH6" s="42" t="str">
        <f>IF(AG6-((VLOOKUP([1]交易计划及执行表!$A$20,[1]交易计划及执行表!$A$4:$BL10005,6,FALSE)-VLOOKUP([1]交易计划及执行表!$A$20,[1]交易计划及执行表!$A$4:$BL10005,18,FALSE))/VLOOKUP([1]交易计划及执行表!$A$20,[1]交易计划及执行表!$A$4:$BL10005,6,FALSE))*2&gt;0,"是","否")</f>
        <v>否</v>
      </c>
      <c r="AI6" s="43">
        <v>59.29</v>
      </c>
      <c r="AJ6" s="4">
        <f>($AI6-VLOOKUP([1]交易计划及执行表!$A$20,[1]交易计划及执行表!$A$4:$BL10005,6,FALSE))*VLOOKUP([1]交易计划及执行表!$A$20,[1]交易计划及执行表!$A$4:$BL10005,7,FALSE)</f>
        <v>-546</v>
      </c>
      <c r="AK6" s="19" t="s">
        <v>47</v>
      </c>
    </row>
    <row r="7" spans="1:37">
      <c r="A7" s="8">
        <v>44550</v>
      </c>
      <c r="B7" s="9">
        <v>70.9</v>
      </c>
      <c r="C7" s="9">
        <v>65.7</v>
      </c>
      <c r="D7" s="9">
        <v>71.54</v>
      </c>
      <c r="E7" s="9">
        <v>65.62</v>
      </c>
      <c r="F7" s="13">
        <v>8.8553</v>
      </c>
      <c r="G7" s="9">
        <v>59.29</v>
      </c>
      <c r="H7" s="9">
        <v>53.92</v>
      </c>
      <c r="I7" s="10">
        <v>35.75</v>
      </c>
      <c r="J7" s="19">
        <f t="shared" si="0"/>
        <v>1</v>
      </c>
      <c r="K7" s="20">
        <f t="shared" ref="K7:K12" si="4">(B7-B6)/B6</f>
        <v>0.0900984009840098</v>
      </c>
      <c r="L7" s="21"/>
      <c r="M7" s="10"/>
      <c r="N7" s="10"/>
      <c r="O7" s="10"/>
      <c r="P7" s="10"/>
      <c r="Q7" s="10"/>
      <c r="R7" s="10"/>
      <c r="S7" s="10"/>
      <c r="T7" s="10"/>
      <c r="U7" s="10" t="str">
        <f t="shared" si="1"/>
        <v>否</v>
      </c>
      <c r="V7" s="10" t="s">
        <v>46</v>
      </c>
      <c r="W7" s="10" t="s">
        <v>46</v>
      </c>
      <c r="X7" s="10">
        <v>2</v>
      </c>
      <c r="Y7" s="34">
        <f t="shared" si="2"/>
        <v>1.05831853167555</v>
      </c>
      <c r="Z7" s="35"/>
      <c r="AA7" s="35"/>
      <c r="AB7" s="35"/>
      <c r="AC7" s="38">
        <f t="shared" si="3"/>
        <v>5.92</v>
      </c>
      <c r="AD7" s="35"/>
      <c r="AE7" s="35"/>
      <c r="AF7" s="35"/>
      <c r="AG7" s="22">
        <f>(B7-VLOOKUP([1]交易计划及执行表!$A$20,[1]交易计划及执行表!$A$4:$BL10006,6,FALSE))/VLOOKUP([1]交易计划及执行表!$A$20,[1]交易计划及执行表!$A$4:$BL10006,6,FALSE)</f>
        <v>0.0949806949806951</v>
      </c>
      <c r="AH7" s="42" t="str">
        <f>IF(AG7-((VLOOKUP([1]交易计划及执行表!$A$20,[1]交易计划及执行表!$A$4:$BL10006,6,FALSE)-VLOOKUP([1]交易计划及执行表!$A$20,[1]交易计划及执行表!$A$4:$BL10006,18,FALSE))/VLOOKUP([1]交易计划及执行表!$A$20,[1]交易计划及执行表!$A$4:$BL10006,6,FALSE))*2&gt;0,"是","否")</f>
        <v>否</v>
      </c>
      <c r="AI7" s="43">
        <f>IF(AND(H7-VLOOKUP([1]交易计划及执行表!$A$20,[1]交易计划及执行表!$A$4:$AF10004,6,FALSE)&gt;0,H7&gt;H6),H7,AI6)</f>
        <v>59.29</v>
      </c>
      <c r="AJ7" s="4">
        <f>($AI7-VLOOKUP([1]交易计划及执行表!$A$20,[1]交易计划及执行表!$A$4:$BL10006,6,FALSE))*VLOOKUP([1]交易计划及执行表!$A$20,[1]交易计划及执行表!$A$4:$BL10006,7,FALSE)</f>
        <v>-546</v>
      </c>
      <c r="AK7" s="19" t="s">
        <v>47</v>
      </c>
    </row>
    <row r="8" spans="1:37">
      <c r="A8" s="8">
        <v>44551</v>
      </c>
      <c r="B8" s="9">
        <v>72.08</v>
      </c>
      <c r="C8" s="9">
        <v>70.3</v>
      </c>
      <c r="D8" s="9">
        <v>72.08</v>
      </c>
      <c r="E8" s="9">
        <v>68</v>
      </c>
      <c r="F8" s="13">
        <v>5.9013</v>
      </c>
      <c r="G8" s="9">
        <v>60.51</v>
      </c>
      <c r="H8" s="9">
        <v>54.63</v>
      </c>
      <c r="I8" s="10">
        <v>38.97</v>
      </c>
      <c r="J8" s="19">
        <f t="shared" si="0"/>
        <v>1</v>
      </c>
      <c r="K8" s="22">
        <f t="shared" si="4"/>
        <v>0.0166431593794075</v>
      </c>
      <c r="L8" s="10"/>
      <c r="M8" s="10"/>
      <c r="N8" s="10"/>
      <c r="O8" s="10"/>
      <c r="P8" s="10"/>
      <c r="Q8" s="10"/>
      <c r="R8" s="10"/>
      <c r="S8" s="10"/>
      <c r="T8" s="10"/>
      <c r="U8" s="10" t="str">
        <f t="shared" si="1"/>
        <v>否</v>
      </c>
      <c r="V8" s="10" t="s">
        <v>46</v>
      </c>
      <c r="W8" s="10" t="s">
        <v>46</v>
      </c>
      <c r="X8" s="10">
        <v>2</v>
      </c>
      <c r="Y8" s="34">
        <f t="shared" si="2"/>
        <v>1.15364120781528</v>
      </c>
      <c r="Z8" s="35"/>
      <c r="AA8" s="35"/>
      <c r="AB8" s="35"/>
      <c r="AC8" s="21">
        <f t="shared" si="3"/>
        <v>4.08</v>
      </c>
      <c r="AD8" s="35"/>
      <c r="AE8" s="35"/>
      <c r="AF8" s="35"/>
      <c r="AG8" s="22">
        <f>(B8-VLOOKUP([1]交易计划及执行表!$A$20,[1]交易计划及执行表!$A$4:$BL10007,6,FALSE))/VLOOKUP([1]交易计划及执行表!$A$20,[1]交易计划及执行表!$A$4:$BL10007,6,FALSE)</f>
        <v>0.113204633204633</v>
      </c>
      <c r="AH8" s="42" t="str">
        <f>IF(AG8-((VLOOKUP([1]交易计划及执行表!$A$20,[1]交易计划及执行表!$A$4:$BL10007,6,FALSE)-VLOOKUP([1]交易计划及执行表!$A$20,[1]交易计划及执行表!$A$4:$BL10007,18,FALSE))/VLOOKUP([1]交易计划及执行表!$A$20,[1]交易计划及执行表!$A$4:$BL10007,6,FALSE))*2&gt;0,"是","否")</f>
        <v>否</v>
      </c>
      <c r="AI8" s="43">
        <f>IF(AND(H8-VLOOKUP([1]交易计划及执行表!$A$20,[1]交易计划及执行表!$A$4:$AF10005,6,FALSE)&gt;0,H8&gt;H7),H8,AI7)</f>
        <v>59.29</v>
      </c>
      <c r="AJ8" s="4">
        <f>($AI8-VLOOKUP([1]交易计划及执行表!$A$20,[1]交易计划及执行表!$A$4:$BL10007,6,FALSE))*VLOOKUP([1]交易计划及执行表!$A$20,[1]交易计划及执行表!$A$4:$BL10007,7,FALSE)</f>
        <v>-546</v>
      </c>
      <c r="AK8" s="19" t="s">
        <v>47</v>
      </c>
    </row>
    <row r="9" spans="1:37">
      <c r="A9" s="8">
        <v>44552</v>
      </c>
      <c r="B9" s="9">
        <v>72.34</v>
      </c>
      <c r="C9" s="9">
        <v>72.1</v>
      </c>
      <c r="D9" s="9">
        <v>73.47</v>
      </c>
      <c r="E9" s="9">
        <v>69.85</v>
      </c>
      <c r="F9" s="13">
        <v>5.4515</v>
      </c>
      <c r="G9" s="9">
        <v>61.64</v>
      </c>
      <c r="H9" s="9">
        <v>55.33</v>
      </c>
      <c r="I9" s="10">
        <v>39.62</v>
      </c>
      <c r="J9" s="19">
        <f t="shared" si="0"/>
        <v>1</v>
      </c>
      <c r="K9" s="22">
        <f t="shared" si="4"/>
        <v>0.00360710321864602</v>
      </c>
      <c r="L9" s="10"/>
      <c r="M9" s="10"/>
      <c r="N9" s="10"/>
      <c r="O9" s="10"/>
      <c r="P9" s="10"/>
      <c r="Q9" s="10"/>
      <c r="R9" s="10"/>
      <c r="S9" s="10"/>
      <c r="T9" s="10"/>
      <c r="U9" s="10" t="str">
        <f t="shared" si="1"/>
        <v>否</v>
      </c>
      <c r="V9" s="10" t="s">
        <v>46</v>
      </c>
      <c r="W9" s="10" t="s">
        <v>46</v>
      </c>
      <c r="X9" s="10">
        <v>2</v>
      </c>
      <c r="Y9" s="34">
        <f t="shared" si="2"/>
        <v>1.17288336293665</v>
      </c>
      <c r="Z9" s="35"/>
      <c r="AA9" s="35"/>
      <c r="AB9" s="35"/>
      <c r="AC9" s="21">
        <f t="shared" si="3"/>
        <v>3.62</v>
      </c>
      <c r="AD9" s="35"/>
      <c r="AE9" s="35"/>
      <c r="AF9" s="35"/>
      <c r="AG9" s="22">
        <f>(B9-VLOOKUP([1]交易计划及执行表!$A$20,[1]交易计划及执行表!$A$4:$BL10008,6,FALSE))/VLOOKUP([1]交易计划及执行表!$A$20,[1]交易计划及执行表!$A$4:$BL10008,6,FALSE)</f>
        <v>0.117220077220077</v>
      </c>
      <c r="AH9" s="42" t="str">
        <f>IF(AG9-((VLOOKUP([1]交易计划及执行表!$A$20,[1]交易计划及执行表!$A$4:$BL10008,6,FALSE)-VLOOKUP([1]交易计划及执行表!$A$20,[1]交易计划及执行表!$A$4:$BL10008,18,FALSE))/VLOOKUP([1]交易计划及执行表!$A$20,[1]交易计划及执行表!$A$4:$BL10008,6,FALSE))*2&gt;0,"是","否")</f>
        <v>否</v>
      </c>
      <c r="AI9" s="43">
        <f>IF(AND(H9-VLOOKUP([1]交易计划及执行表!$A$20,[1]交易计划及执行表!$A$4:$AF10006,6,FALSE)&gt;0,H9&gt;H8),H9,AI8)</f>
        <v>59.29</v>
      </c>
      <c r="AJ9" s="4">
        <f>($AI9-VLOOKUP([1]交易计划及执行表!$A$20,[1]交易计划及执行表!$A$4:$BL10008,6,FALSE))*VLOOKUP([1]交易计划及执行表!$A$20,[1]交易计划及执行表!$A$4:$BL10008,7,FALSE)</f>
        <v>-546</v>
      </c>
      <c r="AK9" s="19" t="s">
        <v>47</v>
      </c>
    </row>
    <row r="10" spans="1:37">
      <c r="A10" s="8">
        <v>44553</v>
      </c>
      <c r="B10" s="9">
        <v>72.52</v>
      </c>
      <c r="C10" s="9">
        <v>71.5</v>
      </c>
      <c r="D10" s="9">
        <v>74.3</v>
      </c>
      <c r="E10" s="9">
        <v>70.3</v>
      </c>
      <c r="F10" s="13">
        <v>3.6118</v>
      </c>
      <c r="G10" s="9">
        <v>62.67</v>
      </c>
      <c r="H10" s="9">
        <v>56</v>
      </c>
      <c r="I10" s="10">
        <v>39.76</v>
      </c>
      <c r="J10" s="19">
        <f t="shared" si="0"/>
        <v>1</v>
      </c>
      <c r="K10" s="22">
        <f t="shared" si="4"/>
        <v>0.00248824993088184</v>
      </c>
      <c r="L10" s="10"/>
      <c r="M10" s="10"/>
      <c r="N10" s="20">
        <f>COUNTIF(K6:K10,"&gt;0")/5</f>
        <v>1</v>
      </c>
      <c r="O10" s="10"/>
      <c r="P10" s="20">
        <f>COUNTIF(J6:J10,"&gt;0")/5</f>
        <v>1</v>
      </c>
      <c r="Q10" s="10"/>
      <c r="R10" s="10"/>
      <c r="S10" s="10"/>
      <c r="T10" s="10"/>
      <c r="U10" s="10" t="str">
        <f t="shared" si="1"/>
        <v>否</v>
      </c>
      <c r="V10" s="10" t="s">
        <v>46</v>
      </c>
      <c r="W10" s="10" t="s">
        <v>46</v>
      </c>
      <c r="X10" s="10">
        <v>2</v>
      </c>
      <c r="Y10" s="34">
        <f t="shared" si="2"/>
        <v>1.17702782711664</v>
      </c>
      <c r="Z10" s="35"/>
      <c r="AA10" s="35"/>
      <c r="AB10" s="35"/>
      <c r="AC10" s="21">
        <f t="shared" si="3"/>
        <v>4</v>
      </c>
      <c r="AD10" s="35"/>
      <c r="AE10" s="35"/>
      <c r="AF10" s="35"/>
      <c r="AG10" s="22">
        <f>(B10-VLOOKUP([1]交易计划及执行表!$A$20,[1]交易计划及执行表!$A$4:$BL10009,6,FALSE))/VLOOKUP([1]交易计划及执行表!$A$20,[1]交易计划及执行表!$A$4:$BL10009,6,FALSE)</f>
        <v>0.12</v>
      </c>
      <c r="AH10" s="42" t="str">
        <f>IF(AG10-((VLOOKUP([1]交易计划及执行表!$A$20,[1]交易计划及执行表!$A$4:$BL10009,6,FALSE)-VLOOKUP([1]交易计划及执行表!$A$20,[1]交易计划及执行表!$A$4:$BL10009,18,FALSE))/VLOOKUP([1]交易计划及执行表!$A$20,[1]交易计划及执行表!$A$4:$BL10009,6,FALSE))*2&gt;0,"是","否")</f>
        <v>否</v>
      </c>
      <c r="AI10" s="43">
        <f>IF(AND(H10-VLOOKUP([1]交易计划及执行表!$A$20,[1]交易计划及执行表!$A$4:$AF10007,6,FALSE)&gt;0,H10&gt;H9),H10,AI9)</f>
        <v>59.29</v>
      </c>
      <c r="AJ10" s="4">
        <f>($AI10-VLOOKUP([1]交易计划及执行表!$A$20,[1]交易计划及执行表!$A$4:$BL10009,6,FALSE))*VLOOKUP([1]交易计划及执行表!$A$20,[1]交易计划及执行表!$A$4:$BL10009,7,FALSE)</f>
        <v>-546</v>
      </c>
      <c r="AK10" s="19" t="s">
        <v>47</v>
      </c>
    </row>
    <row r="11" spans="1:37">
      <c r="A11" s="8">
        <v>44554</v>
      </c>
      <c r="B11" s="9">
        <v>74.7</v>
      </c>
      <c r="C11" s="9">
        <v>72.79</v>
      </c>
      <c r="D11" s="9">
        <v>78.6</v>
      </c>
      <c r="E11" s="9">
        <v>72.07</v>
      </c>
      <c r="F11" s="13">
        <v>7.4967</v>
      </c>
      <c r="G11" s="9">
        <v>63.82</v>
      </c>
      <c r="H11" s="9">
        <v>56.74</v>
      </c>
      <c r="I11" s="10">
        <v>39.86</v>
      </c>
      <c r="J11" s="23">
        <f t="shared" si="0"/>
        <v>-1</v>
      </c>
      <c r="K11" s="22">
        <f t="shared" si="4"/>
        <v>0.0300606729178159</v>
      </c>
      <c r="L11" s="10"/>
      <c r="M11" s="10"/>
      <c r="N11" s="10"/>
      <c r="O11" s="10"/>
      <c r="P11" s="10"/>
      <c r="Q11" s="10"/>
      <c r="R11" s="10"/>
      <c r="S11" s="10"/>
      <c r="T11" s="10"/>
      <c r="U11" s="10" t="str">
        <f t="shared" si="1"/>
        <v>否</v>
      </c>
      <c r="V11" s="10" t="s">
        <v>46</v>
      </c>
      <c r="W11" s="10" t="s">
        <v>46</v>
      </c>
      <c r="X11" s="10">
        <v>2</v>
      </c>
      <c r="Y11" s="34">
        <f t="shared" si="2"/>
        <v>1.17998815867377</v>
      </c>
      <c r="Z11" s="35"/>
      <c r="AA11" s="35"/>
      <c r="AB11" s="35"/>
      <c r="AC11" s="21">
        <f t="shared" si="3"/>
        <v>6.53</v>
      </c>
      <c r="AD11" s="35"/>
      <c r="AE11" s="35"/>
      <c r="AF11" s="35"/>
      <c r="AG11" s="22">
        <f>(B11-VLOOKUP([1]交易计划及执行表!$A$20,[1]交易计划及执行表!$A$4:$BL10010,6,FALSE))/VLOOKUP([1]交易计划及执行表!$A$20,[1]交易计划及执行表!$A$4:$BL10010,6,FALSE)</f>
        <v>0.153667953667954</v>
      </c>
      <c r="AH11" s="42" t="str">
        <f>IF(AG11-((VLOOKUP([1]交易计划及执行表!$A$20,[1]交易计划及执行表!$A$4:$BL10010,6,FALSE)-VLOOKUP([1]交易计划及执行表!$A$20,[1]交易计划及执行表!$A$4:$BL10010,18,FALSE))/VLOOKUP([1]交易计划及执行表!$A$20,[1]交易计划及执行表!$A$4:$BL10010,6,FALSE))*2&gt;0,"是","否")</f>
        <v>否</v>
      </c>
      <c r="AI11" s="43">
        <f>IF(AND(H11-VLOOKUP([1]交易计划及执行表!$A$20,[1]交易计划及执行表!$A$4:$AF10008,6,FALSE)&gt;0,H11&gt;H10),H11,AI10)</f>
        <v>59.29</v>
      </c>
      <c r="AJ11" s="4">
        <f>($AI11-VLOOKUP([1]交易计划及执行表!$A$20,[1]交易计划及执行表!$A$4:$BL10010,6,FALSE))*VLOOKUP([1]交易计划及执行表!$A$20,[1]交易计划及执行表!$A$4:$BL10010,7,FALSE)</f>
        <v>-546</v>
      </c>
      <c r="AK11" s="19" t="s">
        <v>47</v>
      </c>
    </row>
    <row r="12" spans="1:37">
      <c r="A12" s="8">
        <v>44555</v>
      </c>
      <c r="B12" s="9">
        <v>78.79</v>
      </c>
      <c r="C12" s="9">
        <v>74.5</v>
      </c>
      <c r="D12" s="9">
        <v>79.84</v>
      </c>
      <c r="E12" s="9">
        <v>73.5</v>
      </c>
      <c r="F12" s="13">
        <v>6.339</v>
      </c>
      <c r="G12" s="9">
        <v>65.24</v>
      </c>
      <c r="H12" s="9">
        <v>57.6</v>
      </c>
      <c r="I12" s="10">
        <v>41.06</v>
      </c>
      <c r="J12" s="19">
        <f t="shared" si="0"/>
        <v>1</v>
      </c>
      <c r="K12" s="20">
        <f t="shared" si="4"/>
        <v>0.05475234270415</v>
      </c>
      <c r="L12" s="10"/>
      <c r="M12" s="19" t="s">
        <v>47</v>
      </c>
      <c r="N12" s="10"/>
      <c r="O12" s="10"/>
      <c r="P12" s="10"/>
      <c r="Q12" s="10"/>
      <c r="R12" s="10"/>
      <c r="S12" s="10"/>
      <c r="T12" s="10"/>
      <c r="U12" s="10" t="str">
        <f t="shared" si="1"/>
        <v>否</v>
      </c>
      <c r="V12" s="10" t="s">
        <v>46</v>
      </c>
      <c r="W12" s="10" t="s">
        <v>46</v>
      </c>
      <c r="X12" s="10">
        <v>2</v>
      </c>
      <c r="Y12" s="34">
        <f t="shared" si="2"/>
        <v>1.21551213735938</v>
      </c>
      <c r="Z12" s="35"/>
      <c r="AA12" s="35"/>
      <c r="AB12" s="35"/>
      <c r="AC12" s="21">
        <f t="shared" si="3"/>
        <v>6.34</v>
      </c>
      <c r="AD12" s="35"/>
      <c r="AE12" s="35"/>
      <c r="AF12" s="35"/>
      <c r="AG12" s="22">
        <f>(B12-VLOOKUP([1]交易计划及执行表!$A$20,[1]交易计划及执行表!$A$4:$BL10011,6,FALSE))/VLOOKUP([1]交易计划及执行表!$A$20,[1]交易计划及执行表!$A$4:$BL10011,6,FALSE)</f>
        <v>0.216833976833977</v>
      </c>
      <c r="AH12" s="20" t="str">
        <f>IF(AG12-((VLOOKUP([1]交易计划及执行表!$A$20,[1]交易计划及执行表!$A$4:$BL10011,6,FALSE)-VLOOKUP([1]交易计划及执行表!$A$20,[1]交易计划及执行表!$A$4:$BL10011,18,FALSE))/VLOOKUP([1]交易计划及执行表!$A$20,[1]交易计划及执行表!$A$4:$BL10011,6,FALSE))*2&gt;0,"是","否")</f>
        <v>是</v>
      </c>
      <c r="AI12" s="43">
        <f>IF(AND(H12-VLOOKUP([1]交易计划及执行表!$A$20,[1]交易计划及执行表!$A$4:$AF10009,6,FALSE)&gt;0,H12&gt;H11),H12,AI11)</f>
        <v>59.29</v>
      </c>
      <c r="AJ12" s="4">
        <f>($AI12-VLOOKUP([1]交易计划及执行表!$A$20,[1]交易计划及执行表!$A$4:$BL10011,6,FALSE))*VLOOKUP([1]交易计划及执行表!$A$20,[1]交易计划及执行表!$A$4:$BL10011,7,FALSE)</f>
        <v>-546</v>
      </c>
      <c r="AK12" s="19" t="s">
        <v>47</v>
      </c>
    </row>
    <row r="13" spans="1:37">
      <c r="A13" s="8">
        <v>44556</v>
      </c>
      <c r="B13" s="9"/>
      <c r="C13" s="9"/>
      <c r="D13" s="9"/>
      <c r="E13" s="9"/>
      <c r="F13" s="13"/>
      <c r="G13" s="9"/>
      <c r="H13" s="9"/>
      <c r="I13" s="10"/>
      <c r="J13" s="10"/>
      <c r="K13" s="22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35"/>
      <c r="AA13" s="35"/>
      <c r="AB13" s="35"/>
      <c r="AC13" s="10"/>
      <c r="AD13" s="35"/>
      <c r="AE13" s="35"/>
      <c r="AF13" s="35"/>
      <c r="AG13" s="44"/>
      <c r="AH13" s="44"/>
      <c r="AI13" s="43"/>
      <c r="AK13" s="10"/>
    </row>
    <row r="14" spans="1:37">
      <c r="A14" s="8">
        <v>44557</v>
      </c>
      <c r="B14" s="9"/>
      <c r="C14" s="9"/>
      <c r="D14" s="9"/>
      <c r="E14" s="9"/>
      <c r="F14" s="13"/>
      <c r="G14" s="9"/>
      <c r="H14" s="9"/>
      <c r="I14" s="10"/>
      <c r="J14" s="10"/>
      <c r="K14" s="2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35"/>
      <c r="AA14" s="35"/>
      <c r="AB14" s="35"/>
      <c r="AC14" s="10"/>
      <c r="AD14" s="35"/>
      <c r="AE14" s="35"/>
      <c r="AF14" s="35"/>
      <c r="AG14" s="44"/>
      <c r="AH14" s="44"/>
      <c r="AI14" s="43"/>
      <c r="AK14" s="10"/>
    </row>
    <row r="15" spans="1:37">
      <c r="A15" s="8">
        <v>44558</v>
      </c>
      <c r="B15" s="9"/>
      <c r="C15" s="9"/>
      <c r="D15" s="9"/>
      <c r="E15" s="9"/>
      <c r="F15" s="13"/>
      <c r="G15" s="9"/>
      <c r="H15" s="9"/>
      <c r="I15" s="10"/>
      <c r="J15" s="10"/>
      <c r="K15" s="2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35"/>
      <c r="AA15" s="35"/>
      <c r="AB15" s="35"/>
      <c r="AC15" s="10"/>
      <c r="AD15" s="35"/>
      <c r="AE15" s="35"/>
      <c r="AF15" s="35"/>
      <c r="AG15" s="44"/>
      <c r="AH15" s="44"/>
      <c r="AI15" s="43"/>
      <c r="AK15" s="10"/>
    </row>
    <row r="16" spans="1:37">
      <c r="A16" s="8">
        <v>44559</v>
      </c>
      <c r="B16" s="10"/>
      <c r="C16" s="10"/>
      <c r="D16" s="10"/>
      <c r="E16" s="10"/>
      <c r="F16" s="13"/>
      <c r="G16" s="10"/>
      <c r="H16" s="10"/>
      <c r="I16" s="10"/>
      <c r="J16" s="10"/>
      <c r="K16" s="2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35"/>
      <c r="AA16" s="35"/>
      <c r="AB16" s="35"/>
      <c r="AC16" s="10"/>
      <c r="AD16" s="35"/>
      <c r="AE16" s="35"/>
      <c r="AF16" s="35"/>
      <c r="AG16" s="44"/>
      <c r="AH16" s="44"/>
      <c r="AI16" s="43"/>
      <c r="AK16" s="10"/>
    </row>
    <row r="17" spans="1:37">
      <c r="A17" s="8">
        <v>44560</v>
      </c>
      <c r="B17" s="10"/>
      <c r="C17" s="10"/>
      <c r="D17" s="10"/>
      <c r="E17" s="10"/>
      <c r="F17" s="13"/>
      <c r="G17" s="10"/>
      <c r="H17" s="10"/>
      <c r="I17" s="10"/>
      <c r="J17" s="10"/>
      <c r="K17" s="2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35"/>
      <c r="AA17" s="35"/>
      <c r="AB17" s="35"/>
      <c r="AC17" s="10"/>
      <c r="AD17" s="35"/>
      <c r="AE17" s="35"/>
      <c r="AF17" s="35"/>
      <c r="AG17" s="44"/>
      <c r="AH17" s="44"/>
      <c r="AI17" s="43"/>
      <c r="AK17" s="10"/>
    </row>
    <row r="18" spans="1:37">
      <c r="A18" s="8">
        <v>44561</v>
      </c>
      <c r="B18" s="10"/>
      <c r="C18" s="10"/>
      <c r="D18" s="10"/>
      <c r="E18" s="10"/>
      <c r="F18" s="13"/>
      <c r="G18" s="10"/>
      <c r="H18" s="10"/>
      <c r="I18" s="10"/>
      <c r="J18" s="10"/>
      <c r="K18" s="2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35"/>
      <c r="AA18" s="35"/>
      <c r="AB18" s="35"/>
      <c r="AC18" s="10"/>
      <c r="AD18" s="35"/>
      <c r="AE18" s="35"/>
      <c r="AF18" s="35"/>
      <c r="AG18" s="44"/>
      <c r="AH18" s="44"/>
      <c r="AI18" s="43"/>
      <c r="AK18" s="10"/>
    </row>
    <row r="19" spans="1:37">
      <c r="A19" s="8">
        <v>44562</v>
      </c>
      <c r="B19" s="10"/>
      <c r="C19" s="10"/>
      <c r="D19" s="10"/>
      <c r="E19" s="10"/>
      <c r="F19" s="13"/>
      <c r="G19" s="10"/>
      <c r="H19" s="10"/>
      <c r="I19" s="10"/>
      <c r="J19" s="10"/>
      <c r="K19" s="2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35"/>
      <c r="AA19" s="35"/>
      <c r="AB19" s="35"/>
      <c r="AC19" s="10"/>
      <c r="AD19" s="35"/>
      <c r="AE19" s="35"/>
      <c r="AF19" s="35"/>
      <c r="AG19" s="44"/>
      <c r="AH19" s="44"/>
      <c r="AI19" s="43"/>
      <c r="AK19" s="10"/>
    </row>
    <row r="20" spans="1:37">
      <c r="A20" s="8">
        <v>44563</v>
      </c>
      <c r="B20" s="10"/>
      <c r="C20" s="10"/>
      <c r="D20" s="10"/>
      <c r="E20" s="10"/>
      <c r="F20" s="13"/>
      <c r="G20" s="10"/>
      <c r="H20" s="10"/>
      <c r="I20" s="10"/>
      <c r="J20" s="10"/>
      <c r="K20" s="2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35"/>
      <c r="AA20" s="35"/>
      <c r="AB20" s="35"/>
      <c r="AC20" s="10"/>
      <c r="AD20" s="35"/>
      <c r="AE20" s="35"/>
      <c r="AF20" s="35"/>
      <c r="AG20" s="44"/>
      <c r="AH20" s="44"/>
      <c r="AI20" s="43"/>
      <c r="AK20" s="10"/>
    </row>
    <row r="21" spans="1:37">
      <c r="A21" s="8">
        <v>44564</v>
      </c>
      <c r="B21" s="10"/>
      <c r="C21" s="10"/>
      <c r="D21" s="10"/>
      <c r="E21" s="10"/>
      <c r="F21" s="13"/>
      <c r="G21" s="10"/>
      <c r="H21" s="10"/>
      <c r="I21" s="10"/>
      <c r="J21" s="10"/>
      <c r="K21" s="2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35"/>
      <c r="AA21" s="35"/>
      <c r="AB21" s="35"/>
      <c r="AC21" s="10"/>
      <c r="AD21" s="35"/>
      <c r="AE21" s="35"/>
      <c r="AF21" s="35"/>
      <c r="AG21" s="44"/>
      <c r="AH21" s="44"/>
      <c r="AI21" s="43"/>
      <c r="AK21" s="10"/>
    </row>
    <row r="22" spans="1:37">
      <c r="A22" s="8">
        <v>44565</v>
      </c>
      <c r="B22" s="10"/>
      <c r="C22" s="10"/>
      <c r="D22" s="10"/>
      <c r="E22" s="10"/>
      <c r="F22" s="13"/>
      <c r="G22" s="10"/>
      <c r="H22" s="10"/>
      <c r="I22" s="10"/>
      <c r="J22" s="10"/>
      <c r="K22" s="2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35"/>
      <c r="AA22" s="35"/>
      <c r="AB22" s="35"/>
      <c r="AC22" s="10"/>
      <c r="AD22" s="35"/>
      <c r="AE22" s="35"/>
      <c r="AF22" s="35"/>
      <c r="AG22" s="44"/>
      <c r="AH22" s="44"/>
      <c r="AI22" s="43"/>
      <c r="AK22" s="10"/>
    </row>
    <row r="23" spans="1:37">
      <c r="A23" s="8">
        <v>44566</v>
      </c>
      <c r="B23" s="10"/>
      <c r="C23" s="10"/>
      <c r="D23" s="10"/>
      <c r="E23" s="10"/>
      <c r="F23" s="13"/>
      <c r="G23" s="10"/>
      <c r="H23" s="10"/>
      <c r="I23" s="10"/>
      <c r="J23" s="10"/>
      <c r="K23" s="2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35"/>
      <c r="AA23" s="35"/>
      <c r="AB23" s="35"/>
      <c r="AC23" s="10"/>
      <c r="AD23" s="35"/>
      <c r="AE23" s="35"/>
      <c r="AF23" s="35"/>
      <c r="AG23" s="44"/>
      <c r="AH23" s="44"/>
      <c r="AI23" s="43"/>
      <c r="AK23" s="10"/>
    </row>
    <row r="24" spans="1:37">
      <c r="A24" s="8">
        <v>44567</v>
      </c>
      <c r="B24" s="10"/>
      <c r="C24" s="10"/>
      <c r="D24" s="10"/>
      <c r="E24" s="10"/>
      <c r="F24" s="13"/>
      <c r="G24" s="10"/>
      <c r="H24" s="10"/>
      <c r="I24" s="10"/>
      <c r="J24" s="10"/>
      <c r="K24" s="2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35"/>
      <c r="AA24" s="35"/>
      <c r="AB24" s="35"/>
      <c r="AC24" s="10"/>
      <c r="AD24" s="35"/>
      <c r="AE24" s="35"/>
      <c r="AF24" s="35"/>
      <c r="AG24" s="44"/>
      <c r="AH24" s="44"/>
      <c r="AI24" s="43"/>
      <c r="AK24" s="10"/>
    </row>
    <row r="25" spans="1:37">
      <c r="A25" s="8">
        <v>44568</v>
      </c>
      <c r="B25" s="10"/>
      <c r="C25" s="10"/>
      <c r="D25" s="10"/>
      <c r="E25" s="10"/>
      <c r="F25" s="13"/>
      <c r="G25" s="10"/>
      <c r="H25" s="10"/>
      <c r="I25" s="10"/>
      <c r="J25" s="10"/>
      <c r="K25" s="2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35"/>
      <c r="AA25" s="35"/>
      <c r="AB25" s="35"/>
      <c r="AC25" s="10"/>
      <c r="AD25" s="35"/>
      <c r="AE25" s="35"/>
      <c r="AF25" s="35"/>
      <c r="AG25" s="44"/>
      <c r="AH25" s="44"/>
      <c r="AI25" s="43"/>
      <c r="AK25" s="10"/>
    </row>
    <row r="26" spans="1:37">
      <c r="A26" s="8">
        <v>44569</v>
      </c>
      <c r="B26" s="10"/>
      <c r="C26" s="10"/>
      <c r="D26" s="10"/>
      <c r="E26" s="10"/>
      <c r="F26" s="13"/>
      <c r="G26" s="10"/>
      <c r="H26" s="10"/>
      <c r="I26" s="10"/>
      <c r="J26" s="10"/>
      <c r="K26" s="2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35"/>
      <c r="AA26" s="35"/>
      <c r="AB26" s="35"/>
      <c r="AC26" s="10"/>
      <c r="AD26" s="35"/>
      <c r="AE26" s="35"/>
      <c r="AF26" s="35"/>
      <c r="AG26" s="44"/>
      <c r="AH26" s="44"/>
      <c r="AI26" s="43"/>
      <c r="AK26" s="10"/>
    </row>
    <row r="27" spans="1:37">
      <c r="A27" s="8">
        <v>44570</v>
      </c>
      <c r="B27" s="10"/>
      <c r="C27" s="10"/>
      <c r="D27" s="10"/>
      <c r="E27" s="10"/>
      <c r="F27" s="13"/>
      <c r="G27" s="10"/>
      <c r="H27" s="10"/>
      <c r="I27" s="10"/>
      <c r="J27" s="10"/>
      <c r="K27" s="2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35"/>
      <c r="AA27" s="35"/>
      <c r="AB27" s="35"/>
      <c r="AC27" s="10"/>
      <c r="AD27" s="35"/>
      <c r="AE27" s="35"/>
      <c r="AF27" s="35"/>
      <c r="AG27" s="44"/>
      <c r="AH27" s="44"/>
      <c r="AI27" s="43"/>
      <c r="AK27" s="10"/>
    </row>
    <row r="28" spans="1:37">
      <c r="A28" s="8">
        <v>44571</v>
      </c>
      <c r="B28" s="10"/>
      <c r="C28" s="10"/>
      <c r="D28" s="10"/>
      <c r="E28" s="10"/>
      <c r="F28" s="13"/>
      <c r="G28" s="10"/>
      <c r="H28" s="10"/>
      <c r="I28" s="10"/>
      <c r="J28" s="10"/>
      <c r="K28" s="2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35"/>
      <c r="AA28" s="35"/>
      <c r="AB28" s="35"/>
      <c r="AC28" s="10"/>
      <c r="AD28" s="35"/>
      <c r="AE28" s="35"/>
      <c r="AF28" s="35"/>
      <c r="AG28" s="44"/>
      <c r="AH28" s="44"/>
      <c r="AI28" s="43"/>
      <c r="AK28" s="10"/>
    </row>
    <row r="29" spans="1:37">
      <c r="A29" s="8">
        <v>44572</v>
      </c>
      <c r="B29" s="10"/>
      <c r="C29" s="10"/>
      <c r="D29" s="10"/>
      <c r="E29" s="10"/>
      <c r="F29" s="13"/>
      <c r="G29" s="10"/>
      <c r="H29" s="10"/>
      <c r="I29" s="10"/>
      <c r="J29" s="10"/>
      <c r="K29" s="2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35"/>
      <c r="AA29" s="35"/>
      <c r="AB29" s="35"/>
      <c r="AC29" s="10"/>
      <c r="AD29" s="35"/>
      <c r="AE29" s="35"/>
      <c r="AF29" s="35"/>
      <c r="AG29" s="44"/>
      <c r="AH29" s="44"/>
      <c r="AI29" s="43"/>
      <c r="AK29" s="10"/>
    </row>
    <row r="30" spans="1:37">
      <c r="A30" s="8">
        <v>44573</v>
      </c>
      <c r="B30" s="10"/>
      <c r="C30" s="10"/>
      <c r="D30" s="10"/>
      <c r="E30" s="10"/>
      <c r="F30" s="13"/>
      <c r="G30" s="10"/>
      <c r="H30" s="10"/>
      <c r="I30" s="10"/>
      <c r="J30" s="10"/>
      <c r="K30" s="2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35"/>
      <c r="AA30" s="35"/>
      <c r="AB30" s="35"/>
      <c r="AC30" s="10"/>
      <c r="AD30" s="35"/>
      <c r="AE30" s="35"/>
      <c r="AF30" s="35"/>
      <c r="AG30" s="44"/>
      <c r="AH30" s="44"/>
      <c r="AI30" s="43"/>
      <c r="AK30" s="10"/>
    </row>
    <row r="31" spans="1:37">
      <c r="A31" s="8">
        <v>44574</v>
      </c>
      <c r="B31" s="10"/>
      <c r="C31" s="10"/>
      <c r="D31" s="10"/>
      <c r="E31" s="10"/>
      <c r="F31" s="13"/>
      <c r="G31" s="10"/>
      <c r="H31" s="10"/>
      <c r="I31" s="10"/>
      <c r="J31" s="10"/>
      <c r="K31" s="22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35"/>
      <c r="AA31" s="35"/>
      <c r="AB31" s="35"/>
      <c r="AC31" s="10"/>
      <c r="AD31" s="35"/>
      <c r="AE31" s="35"/>
      <c r="AF31" s="35"/>
      <c r="AG31" s="44"/>
      <c r="AH31" s="44"/>
      <c r="AI31" s="43"/>
      <c r="AK31" s="10"/>
    </row>
    <row r="32" spans="1:37">
      <c r="A32" s="8">
        <v>44575</v>
      </c>
      <c r="B32" s="10"/>
      <c r="C32" s="10"/>
      <c r="D32" s="10"/>
      <c r="E32" s="10"/>
      <c r="F32" s="13"/>
      <c r="G32" s="10"/>
      <c r="H32" s="10"/>
      <c r="I32" s="10"/>
      <c r="J32" s="10"/>
      <c r="K32" s="22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35"/>
      <c r="AA32" s="35"/>
      <c r="AB32" s="35"/>
      <c r="AC32" s="10"/>
      <c r="AD32" s="35"/>
      <c r="AE32" s="35"/>
      <c r="AF32" s="35"/>
      <c r="AG32" s="44"/>
      <c r="AH32" s="44"/>
      <c r="AI32" s="43"/>
      <c r="AK32" s="10"/>
    </row>
    <row r="33" spans="1:37">
      <c r="A33" s="8">
        <v>44576</v>
      </c>
      <c r="B33" s="10"/>
      <c r="C33" s="10"/>
      <c r="D33" s="10"/>
      <c r="E33" s="10"/>
      <c r="F33" s="13"/>
      <c r="G33" s="10"/>
      <c r="H33" s="10"/>
      <c r="I33" s="10"/>
      <c r="J33" s="10"/>
      <c r="K33" s="22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35"/>
      <c r="AA33" s="35"/>
      <c r="AB33" s="35"/>
      <c r="AC33" s="10"/>
      <c r="AD33" s="35"/>
      <c r="AE33" s="35"/>
      <c r="AF33" s="35"/>
      <c r="AG33" s="44"/>
      <c r="AH33" s="44"/>
      <c r="AI33" s="43"/>
      <c r="AK33" s="10"/>
    </row>
    <row r="34" spans="1:37">
      <c r="A34" s="8">
        <v>44577</v>
      </c>
      <c r="B34" s="10"/>
      <c r="C34" s="10"/>
      <c r="D34" s="10"/>
      <c r="E34" s="10"/>
      <c r="F34" s="13"/>
      <c r="G34" s="10"/>
      <c r="H34" s="10"/>
      <c r="I34" s="10"/>
      <c r="J34" s="10"/>
      <c r="K34" s="22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35"/>
      <c r="AA34" s="35"/>
      <c r="AB34" s="35"/>
      <c r="AC34" s="10"/>
      <c r="AD34" s="35"/>
      <c r="AE34" s="35"/>
      <c r="AF34" s="35"/>
      <c r="AG34" s="44"/>
      <c r="AH34" s="44"/>
      <c r="AI34" s="43"/>
      <c r="AK34" s="10"/>
    </row>
    <row r="35" spans="1:37">
      <c r="A35" s="8">
        <v>44578</v>
      </c>
      <c r="B35" s="10"/>
      <c r="C35" s="10"/>
      <c r="D35" s="10"/>
      <c r="E35" s="10"/>
      <c r="F35" s="13"/>
      <c r="G35" s="10"/>
      <c r="H35" s="10"/>
      <c r="I35" s="10"/>
      <c r="J35" s="10"/>
      <c r="K35" s="22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35"/>
      <c r="AA35" s="35"/>
      <c r="AB35" s="35"/>
      <c r="AC35" s="10"/>
      <c r="AD35" s="35"/>
      <c r="AE35" s="35"/>
      <c r="AF35" s="35"/>
      <c r="AG35" s="44"/>
      <c r="AH35" s="44"/>
      <c r="AI35" s="43"/>
      <c r="AK35" s="10"/>
    </row>
    <row r="36" spans="1:37">
      <c r="A36" s="8">
        <v>44579</v>
      </c>
      <c r="B36" s="10"/>
      <c r="C36" s="10"/>
      <c r="D36" s="10"/>
      <c r="E36" s="10"/>
      <c r="F36" s="13"/>
      <c r="G36" s="10"/>
      <c r="H36" s="10"/>
      <c r="I36" s="10"/>
      <c r="J36" s="10"/>
      <c r="K36" s="2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35"/>
      <c r="AA36" s="35"/>
      <c r="AB36" s="35"/>
      <c r="AC36" s="10"/>
      <c r="AD36" s="35"/>
      <c r="AE36" s="35"/>
      <c r="AF36" s="35"/>
      <c r="AG36" s="44"/>
      <c r="AH36" s="44"/>
      <c r="AI36" s="43"/>
      <c r="AK36" s="10"/>
    </row>
    <row r="37" spans="1:37">
      <c r="A37" s="8">
        <v>44580</v>
      </c>
      <c r="B37" s="10"/>
      <c r="C37" s="10"/>
      <c r="D37" s="10"/>
      <c r="E37" s="10"/>
      <c r="F37" s="13"/>
      <c r="G37" s="10"/>
      <c r="H37" s="10"/>
      <c r="I37" s="10"/>
      <c r="J37" s="10"/>
      <c r="K37" s="22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35"/>
      <c r="AA37" s="35"/>
      <c r="AB37" s="35"/>
      <c r="AC37" s="10"/>
      <c r="AD37" s="35"/>
      <c r="AE37" s="35"/>
      <c r="AF37" s="35"/>
      <c r="AG37" s="44"/>
      <c r="AH37" s="44"/>
      <c r="AI37" s="43"/>
      <c r="AK37" s="10"/>
    </row>
    <row r="38" spans="1:37">
      <c r="A38" s="8">
        <v>44581</v>
      </c>
      <c r="B38" s="10"/>
      <c r="C38" s="10"/>
      <c r="D38" s="10"/>
      <c r="E38" s="10"/>
      <c r="F38" s="13"/>
      <c r="G38" s="10"/>
      <c r="H38" s="10"/>
      <c r="I38" s="10"/>
      <c r="J38" s="10"/>
      <c r="K38" s="22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35"/>
      <c r="AA38" s="35"/>
      <c r="AB38" s="35"/>
      <c r="AC38" s="10"/>
      <c r="AD38" s="35"/>
      <c r="AE38" s="35"/>
      <c r="AF38" s="35"/>
      <c r="AG38" s="44"/>
      <c r="AH38" s="44"/>
      <c r="AI38" s="43"/>
      <c r="AK38" s="10"/>
    </row>
    <row r="39" spans="1:37">
      <c r="A39" s="8">
        <v>44582</v>
      </c>
      <c r="B39" s="10"/>
      <c r="C39" s="10"/>
      <c r="D39" s="10"/>
      <c r="E39" s="10"/>
      <c r="F39" s="13"/>
      <c r="G39" s="10"/>
      <c r="H39" s="10"/>
      <c r="I39" s="10"/>
      <c r="J39" s="10"/>
      <c r="K39" s="2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35"/>
      <c r="AA39" s="35"/>
      <c r="AB39" s="35"/>
      <c r="AC39" s="10"/>
      <c r="AD39" s="35"/>
      <c r="AE39" s="35"/>
      <c r="AF39" s="35"/>
      <c r="AG39" s="44"/>
      <c r="AH39" s="44"/>
      <c r="AI39" s="43"/>
      <c r="AK39" s="10"/>
    </row>
    <row r="40" spans="1:37">
      <c r="A40" s="8">
        <v>44583</v>
      </c>
      <c r="B40" s="10"/>
      <c r="C40" s="10"/>
      <c r="D40" s="10"/>
      <c r="E40" s="10"/>
      <c r="F40" s="13"/>
      <c r="G40" s="10"/>
      <c r="H40" s="10"/>
      <c r="I40" s="10"/>
      <c r="J40" s="10"/>
      <c r="K40" s="22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35"/>
      <c r="AA40" s="35"/>
      <c r="AB40" s="35"/>
      <c r="AC40" s="10"/>
      <c r="AD40" s="35"/>
      <c r="AE40" s="35"/>
      <c r="AF40" s="35"/>
      <c r="AG40" s="44"/>
      <c r="AH40" s="44"/>
      <c r="AI40" s="43"/>
      <c r="AK40" s="10"/>
    </row>
    <row r="41" spans="1:37">
      <c r="A41" s="8">
        <v>44584</v>
      </c>
      <c r="B41" s="10"/>
      <c r="C41" s="10"/>
      <c r="D41" s="10"/>
      <c r="E41" s="10"/>
      <c r="F41" s="13"/>
      <c r="G41" s="10"/>
      <c r="H41" s="10"/>
      <c r="I41" s="10"/>
      <c r="J41" s="10"/>
      <c r="K41" s="22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35"/>
      <c r="AA41" s="35"/>
      <c r="AB41" s="35"/>
      <c r="AC41" s="10"/>
      <c r="AD41" s="35"/>
      <c r="AE41" s="35"/>
      <c r="AF41" s="35"/>
      <c r="AG41" s="44"/>
      <c r="AH41" s="44"/>
      <c r="AI41" s="43"/>
      <c r="AK41" s="10"/>
    </row>
    <row r="42" spans="1:37">
      <c r="A42" s="8">
        <v>44585</v>
      </c>
      <c r="B42" s="10"/>
      <c r="C42" s="10"/>
      <c r="D42" s="10"/>
      <c r="E42" s="10"/>
      <c r="F42" s="13"/>
      <c r="G42" s="10"/>
      <c r="H42" s="10"/>
      <c r="I42" s="10"/>
      <c r="J42" s="10"/>
      <c r="K42" s="22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35"/>
      <c r="AA42" s="35"/>
      <c r="AB42" s="35"/>
      <c r="AC42" s="10"/>
      <c r="AD42" s="35"/>
      <c r="AE42" s="35"/>
      <c r="AF42" s="35"/>
      <c r="AG42" s="44"/>
      <c r="AH42" s="44"/>
      <c r="AI42" s="43"/>
      <c r="AK42" s="10"/>
    </row>
    <row r="43" spans="1:37">
      <c r="A43" s="8">
        <v>44586</v>
      </c>
      <c r="B43" s="10"/>
      <c r="C43" s="10"/>
      <c r="D43" s="10"/>
      <c r="E43" s="10"/>
      <c r="F43" s="13"/>
      <c r="G43" s="10"/>
      <c r="H43" s="10"/>
      <c r="I43" s="10"/>
      <c r="J43" s="10"/>
      <c r="K43" s="22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35"/>
      <c r="AA43" s="35"/>
      <c r="AB43" s="35"/>
      <c r="AC43" s="10"/>
      <c r="AD43" s="35"/>
      <c r="AE43" s="35"/>
      <c r="AF43" s="35"/>
      <c r="AG43" s="44"/>
      <c r="AH43" s="44"/>
      <c r="AI43" s="43"/>
      <c r="AK43" s="10"/>
    </row>
    <row r="44" spans="1:37">
      <c r="A44" s="8">
        <v>44587</v>
      </c>
      <c r="B44" s="10"/>
      <c r="C44" s="10"/>
      <c r="D44" s="10"/>
      <c r="E44" s="10"/>
      <c r="F44" s="13"/>
      <c r="G44" s="10"/>
      <c r="H44" s="10"/>
      <c r="I44" s="10"/>
      <c r="J44" s="10"/>
      <c r="K44" s="22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35"/>
      <c r="AA44" s="35"/>
      <c r="AB44" s="35"/>
      <c r="AC44" s="10"/>
      <c r="AD44" s="35"/>
      <c r="AE44" s="35"/>
      <c r="AF44" s="35"/>
      <c r="AG44" s="44"/>
      <c r="AH44" s="44"/>
      <c r="AI44" s="43"/>
      <c r="AK44" s="10"/>
    </row>
    <row r="45" spans="1:37">
      <c r="A45" s="8">
        <v>44588</v>
      </c>
      <c r="B45" s="10"/>
      <c r="C45" s="10"/>
      <c r="D45" s="10"/>
      <c r="E45" s="10"/>
      <c r="F45" s="13"/>
      <c r="G45" s="10"/>
      <c r="H45" s="10"/>
      <c r="I45" s="10"/>
      <c r="J45" s="10"/>
      <c r="K45" s="22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35"/>
      <c r="AA45" s="35"/>
      <c r="AB45" s="35"/>
      <c r="AC45" s="10"/>
      <c r="AD45" s="35"/>
      <c r="AE45" s="35"/>
      <c r="AF45" s="35"/>
      <c r="AG45" s="44"/>
      <c r="AH45" s="44"/>
      <c r="AI45" s="43"/>
      <c r="AK45" s="10"/>
    </row>
    <row r="46" spans="1:37">
      <c r="A46" s="8">
        <v>44589</v>
      </c>
      <c r="B46" s="10"/>
      <c r="C46" s="10"/>
      <c r="D46" s="10"/>
      <c r="E46" s="10"/>
      <c r="F46" s="13"/>
      <c r="G46" s="10"/>
      <c r="H46" s="10"/>
      <c r="I46" s="10"/>
      <c r="J46" s="10"/>
      <c r="K46" s="22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35"/>
      <c r="AA46" s="35"/>
      <c r="AB46" s="35"/>
      <c r="AC46" s="10"/>
      <c r="AD46" s="35"/>
      <c r="AE46" s="35"/>
      <c r="AF46" s="35"/>
      <c r="AG46" s="44"/>
      <c r="AH46" s="44"/>
      <c r="AI46" s="43"/>
      <c r="AK46" s="10"/>
    </row>
    <row r="47" spans="1:37">
      <c r="A47" s="8">
        <v>44590</v>
      </c>
      <c r="B47" s="10"/>
      <c r="C47" s="10"/>
      <c r="D47" s="10"/>
      <c r="E47" s="10"/>
      <c r="F47" s="13"/>
      <c r="G47" s="10"/>
      <c r="H47" s="10"/>
      <c r="I47" s="10"/>
      <c r="J47" s="10"/>
      <c r="K47" s="22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35"/>
      <c r="AA47" s="35"/>
      <c r="AB47" s="35"/>
      <c r="AC47" s="10"/>
      <c r="AD47" s="35"/>
      <c r="AE47" s="35"/>
      <c r="AF47" s="35"/>
      <c r="AG47" s="44"/>
      <c r="AH47" s="44"/>
      <c r="AI47" s="43"/>
      <c r="AK47" s="10"/>
    </row>
    <row r="48" spans="1:37">
      <c r="A48" s="8">
        <v>44591</v>
      </c>
      <c r="B48" s="10"/>
      <c r="C48" s="10"/>
      <c r="D48" s="10"/>
      <c r="E48" s="10"/>
      <c r="F48" s="13"/>
      <c r="G48" s="10"/>
      <c r="H48" s="10"/>
      <c r="I48" s="10"/>
      <c r="J48" s="10"/>
      <c r="K48" s="22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35"/>
      <c r="AA48" s="35"/>
      <c r="AB48" s="35"/>
      <c r="AC48" s="10"/>
      <c r="AD48" s="35"/>
      <c r="AE48" s="35"/>
      <c r="AF48" s="35"/>
      <c r="AG48" s="44"/>
      <c r="AH48" s="44"/>
      <c r="AI48" s="43"/>
      <c r="AK48" s="10"/>
    </row>
    <row r="49" spans="1:37">
      <c r="A49" s="8">
        <v>44592</v>
      </c>
      <c r="B49" s="10"/>
      <c r="C49" s="10"/>
      <c r="D49" s="10"/>
      <c r="E49" s="10"/>
      <c r="F49" s="13"/>
      <c r="G49" s="10"/>
      <c r="H49" s="10"/>
      <c r="I49" s="10"/>
      <c r="J49" s="10"/>
      <c r="K49" s="2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35"/>
      <c r="AA49" s="35"/>
      <c r="AB49" s="35"/>
      <c r="AC49" s="10"/>
      <c r="AD49" s="35"/>
      <c r="AE49" s="35"/>
      <c r="AF49" s="35"/>
      <c r="AG49" s="44"/>
      <c r="AH49" s="44"/>
      <c r="AI49" s="43"/>
      <c r="AK49" s="10"/>
    </row>
    <row r="50" spans="1:37">
      <c r="A50" s="8">
        <v>44593</v>
      </c>
      <c r="B50" s="10"/>
      <c r="C50" s="10"/>
      <c r="D50" s="10"/>
      <c r="E50" s="10"/>
      <c r="F50" s="13"/>
      <c r="G50" s="10"/>
      <c r="H50" s="10"/>
      <c r="I50" s="10"/>
      <c r="J50" s="10"/>
      <c r="K50" s="22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35"/>
      <c r="AA50" s="35"/>
      <c r="AB50" s="35"/>
      <c r="AC50" s="10"/>
      <c r="AD50" s="35"/>
      <c r="AE50" s="35"/>
      <c r="AF50" s="35"/>
      <c r="AG50" s="44"/>
      <c r="AH50" s="44"/>
      <c r="AI50" s="43"/>
      <c r="AK50" s="10"/>
    </row>
    <row r="51" spans="1:37">
      <c r="A51" s="8">
        <v>44594</v>
      </c>
      <c r="B51" s="10"/>
      <c r="C51" s="10"/>
      <c r="D51" s="10"/>
      <c r="E51" s="10"/>
      <c r="F51" s="13"/>
      <c r="G51" s="10"/>
      <c r="H51" s="10"/>
      <c r="I51" s="10"/>
      <c r="J51" s="10"/>
      <c r="K51" s="2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35"/>
      <c r="AA51" s="35"/>
      <c r="AB51" s="35"/>
      <c r="AC51" s="10"/>
      <c r="AD51" s="35"/>
      <c r="AE51" s="35"/>
      <c r="AF51" s="35"/>
      <c r="AG51" s="44"/>
      <c r="AH51" s="44"/>
      <c r="AI51" s="43"/>
      <c r="AK51" s="10"/>
    </row>
    <row r="52" spans="1:37">
      <c r="A52" s="8">
        <v>44595</v>
      </c>
      <c r="B52" s="10"/>
      <c r="C52" s="10"/>
      <c r="D52" s="10"/>
      <c r="E52" s="10"/>
      <c r="F52" s="13"/>
      <c r="G52" s="10"/>
      <c r="H52" s="10"/>
      <c r="I52" s="10"/>
      <c r="J52" s="10"/>
      <c r="K52" s="22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35"/>
      <c r="AA52" s="35"/>
      <c r="AB52" s="35"/>
      <c r="AC52" s="10"/>
      <c r="AD52" s="35"/>
      <c r="AE52" s="35"/>
      <c r="AF52" s="35"/>
      <c r="AG52" s="44"/>
      <c r="AH52" s="44"/>
      <c r="AI52" s="43"/>
      <c r="AK52" s="10"/>
    </row>
    <row r="53" spans="1:37">
      <c r="A53" s="8">
        <v>44596</v>
      </c>
      <c r="B53" s="10"/>
      <c r="C53" s="10"/>
      <c r="D53" s="10"/>
      <c r="E53" s="10"/>
      <c r="F53" s="13"/>
      <c r="G53" s="10"/>
      <c r="H53" s="10"/>
      <c r="I53" s="10"/>
      <c r="J53" s="10"/>
      <c r="K53" s="22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35"/>
      <c r="AA53" s="35"/>
      <c r="AB53" s="35"/>
      <c r="AC53" s="10"/>
      <c r="AD53" s="35"/>
      <c r="AE53" s="35"/>
      <c r="AF53" s="35"/>
      <c r="AG53" s="44"/>
      <c r="AH53" s="44"/>
      <c r="AI53" s="43"/>
      <c r="AK53" s="10"/>
    </row>
    <row r="54" spans="1:37">
      <c r="A54" s="8">
        <v>44597</v>
      </c>
      <c r="B54" s="10"/>
      <c r="C54" s="10"/>
      <c r="D54" s="10"/>
      <c r="E54" s="10"/>
      <c r="F54" s="13"/>
      <c r="G54" s="10"/>
      <c r="H54" s="10"/>
      <c r="I54" s="10"/>
      <c r="J54" s="10"/>
      <c r="K54" s="22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35"/>
      <c r="AA54" s="35"/>
      <c r="AB54" s="35"/>
      <c r="AC54" s="10"/>
      <c r="AD54" s="35"/>
      <c r="AE54" s="35"/>
      <c r="AF54" s="35"/>
      <c r="AG54" s="44"/>
      <c r="AH54" s="44"/>
      <c r="AI54" s="43"/>
      <c r="AK54" s="10"/>
    </row>
    <row r="55" spans="1:37">
      <c r="A55" s="8">
        <v>44598</v>
      </c>
      <c r="B55" s="10"/>
      <c r="C55" s="10"/>
      <c r="D55" s="10"/>
      <c r="E55" s="10"/>
      <c r="F55" s="13"/>
      <c r="G55" s="10"/>
      <c r="H55" s="10"/>
      <c r="I55" s="10"/>
      <c r="J55" s="10"/>
      <c r="K55" s="22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35"/>
      <c r="AA55" s="35"/>
      <c r="AB55" s="35"/>
      <c r="AC55" s="10"/>
      <c r="AD55" s="35"/>
      <c r="AE55" s="35"/>
      <c r="AF55" s="35"/>
      <c r="AG55" s="44"/>
      <c r="AH55" s="44"/>
      <c r="AI55" s="43"/>
      <c r="AK55" s="10"/>
    </row>
    <row r="56" spans="1:37">
      <c r="A56" s="8">
        <v>44599</v>
      </c>
      <c r="B56" s="10"/>
      <c r="C56" s="10"/>
      <c r="D56" s="10"/>
      <c r="E56" s="10"/>
      <c r="F56" s="13"/>
      <c r="G56" s="10"/>
      <c r="H56" s="10"/>
      <c r="I56" s="10"/>
      <c r="J56" s="10"/>
      <c r="K56" s="22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35"/>
      <c r="AA56" s="35"/>
      <c r="AB56" s="35"/>
      <c r="AC56" s="10"/>
      <c r="AD56" s="35"/>
      <c r="AE56" s="35"/>
      <c r="AF56" s="35"/>
      <c r="AG56" s="44"/>
      <c r="AH56" s="44"/>
      <c r="AI56" s="43"/>
      <c r="AK56" s="10"/>
    </row>
    <row r="57" spans="1:37">
      <c r="A57" s="8">
        <v>44600</v>
      </c>
      <c r="B57" s="10"/>
      <c r="C57" s="10"/>
      <c r="D57" s="10"/>
      <c r="E57" s="10"/>
      <c r="F57" s="13"/>
      <c r="G57" s="10"/>
      <c r="H57" s="10"/>
      <c r="I57" s="10"/>
      <c r="J57" s="10"/>
      <c r="K57" s="22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35"/>
      <c r="AA57" s="35"/>
      <c r="AB57" s="35"/>
      <c r="AC57" s="10"/>
      <c r="AD57" s="35"/>
      <c r="AE57" s="35"/>
      <c r="AF57" s="35"/>
      <c r="AG57" s="44"/>
      <c r="AH57" s="44"/>
      <c r="AI57" s="43"/>
      <c r="AK57" s="10"/>
    </row>
    <row r="58" spans="1:37">
      <c r="A58" s="8">
        <v>44601</v>
      </c>
      <c r="B58" s="10"/>
      <c r="C58" s="10"/>
      <c r="D58" s="10"/>
      <c r="E58" s="10"/>
      <c r="F58" s="13"/>
      <c r="G58" s="10"/>
      <c r="H58" s="10"/>
      <c r="I58" s="10"/>
      <c r="J58" s="10"/>
      <c r="K58" s="22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35"/>
      <c r="AA58" s="35"/>
      <c r="AB58" s="35"/>
      <c r="AC58" s="10"/>
      <c r="AD58" s="35"/>
      <c r="AE58" s="35"/>
      <c r="AF58" s="35"/>
      <c r="AG58" s="44"/>
      <c r="AH58" s="44"/>
      <c r="AI58" s="43"/>
      <c r="AK58" s="10"/>
    </row>
    <row r="59" spans="1:37">
      <c r="A59" s="8">
        <v>44602</v>
      </c>
      <c r="B59" s="10"/>
      <c r="C59" s="10"/>
      <c r="D59" s="10"/>
      <c r="E59" s="10"/>
      <c r="F59" s="13"/>
      <c r="G59" s="10"/>
      <c r="H59" s="10"/>
      <c r="I59" s="10"/>
      <c r="J59" s="10"/>
      <c r="K59" s="2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35"/>
      <c r="AA59" s="35"/>
      <c r="AB59" s="35"/>
      <c r="AC59" s="10"/>
      <c r="AD59" s="35"/>
      <c r="AE59" s="35"/>
      <c r="AF59" s="35"/>
      <c r="AG59" s="44"/>
      <c r="AH59" s="44"/>
      <c r="AI59" s="43"/>
      <c r="AK59" s="10"/>
    </row>
    <row r="60" spans="1:37">
      <c r="A60" s="8">
        <v>44603</v>
      </c>
      <c r="B60" s="10"/>
      <c r="C60" s="10"/>
      <c r="D60" s="10"/>
      <c r="E60" s="10"/>
      <c r="F60" s="13"/>
      <c r="G60" s="10"/>
      <c r="H60" s="10"/>
      <c r="I60" s="10"/>
      <c r="J60" s="10"/>
      <c r="K60" s="22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35"/>
      <c r="AA60" s="35"/>
      <c r="AB60" s="35"/>
      <c r="AC60" s="10"/>
      <c r="AD60" s="35"/>
      <c r="AE60" s="35"/>
      <c r="AF60" s="35"/>
      <c r="AG60" s="44"/>
      <c r="AH60" s="44"/>
      <c r="AI60" s="43"/>
      <c r="AK60" s="10"/>
    </row>
    <row r="61" spans="1:37">
      <c r="A61" s="8">
        <v>44604</v>
      </c>
      <c r="B61" s="10"/>
      <c r="C61" s="10"/>
      <c r="D61" s="10"/>
      <c r="E61" s="10"/>
      <c r="F61" s="13"/>
      <c r="G61" s="10"/>
      <c r="H61" s="10"/>
      <c r="I61" s="10"/>
      <c r="J61" s="10"/>
      <c r="K61" s="22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35"/>
      <c r="AA61" s="35"/>
      <c r="AB61" s="35"/>
      <c r="AC61" s="10"/>
      <c r="AD61" s="35"/>
      <c r="AE61" s="35"/>
      <c r="AF61" s="35"/>
      <c r="AG61" s="44"/>
      <c r="AH61" s="44"/>
      <c r="AI61" s="43"/>
      <c r="AK61" s="10"/>
    </row>
    <row r="62" spans="1:37">
      <c r="A62" s="8">
        <v>44605</v>
      </c>
      <c r="B62" s="10"/>
      <c r="C62" s="10"/>
      <c r="D62" s="10"/>
      <c r="E62" s="10"/>
      <c r="F62" s="13"/>
      <c r="G62" s="10"/>
      <c r="H62" s="10"/>
      <c r="I62" s="10"/>
      <c r="J62" s="10"/>
      <c r="K62" s="22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35"/>
      <c r="AA62" s="35"/>
      <c r="AB62" s="35"/>
      <c r="AC62" s="10"/>
      <c r="AD62" s="35"/>
      <c r="AE62" s="35"/>
      <c r="AF62" s="35"/>
      <c r="AG62" s="44"/>
      <c r="AH62" s="44"/>
      <c r="AI62" s="43"/>
      <c r="AK62" s="10"/>
    </row>
    <row r="63" spans="1:37">
      <c r="A63" s="8">
        <v>44606</v>
      </c>
      <c r="B63" s="10"/>
      <c r="C63" s="10"/>
      <c r="D63" s="10"/>
      <c r="E63" s="10"/>
      <c r="F63" s="13"/>
      <c r="G63" s="10"/>
      <c r="H63" s="10"/>
      <c r="I63" s="10"/>
      <c r="J63" s="10"/>
      <c r="K63" s="22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35"/>
      <c r="AA63" s="35"/>
      <c r="AB63" s="35"/>
      <c r="AC63" s="10"/>
      <c r="AD63" s="35"/>
      <c r="AE63" s="35"/>
      <c r="AF63" s="35"/>
      <c r="AG63" s="44"/>
      <c r="AH63" s="44"/>
      <c r="AI63" s="43"/>
      <c r="AK63" s="10"/>
    </row>
    <row r="64" spans="1:37">
      <c r="A64" s="8">
        <v>44607</v>
      </c>
      <c r="B64" s="10"/>
      <c r="C64" s="10"/>
      <c r="D64" s="10"/>
      <c r="E64" s="10"/>
      <c r="F64" s="13"/>
      <c r="G64" s="10"/>
      <c r="H64" s="10"/>
      <c r="I64" s="10"/>
      <c r="J64" s="10"/>
      <c r="K64" s="22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35"/>
      <c r="AA64" s="35"/>
      <c r="AB64" s="35"/>
      <c r="AC64" s="10"/>
      <c r="AD64" s="35"/>
      <c r="AE64" s="35"/>
      <c r="AF64" s="35"/>
      <c r="AG64" s="44"/>
      <c r="AH64" s="44"/>
      <c r="AI64" s="43"/>
      <c r="AK64" s="10"/>
    </row>
    <row r="65" spans="1:37">
      <c r="A65" s="8">
        <v>44608</v>
      </c>
      <c r="B65" s="10"/>
      <c r="C65" s="10"/>
      <c r="D65" s="10"/>
      <c r="E65" s="10"/>
      <c r="F65" s="13"/>
      <c r="G65" s="10"/>
      <c r="H65" s="10"/>
      <c r="I65" s="10"/>
      <c r="J65" s="10"/>
      <c r="K65" s="22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35"/>
      <c r="AA65" s="35"/>
      <c r="AB65" s="35"/>
      <c r="AC65" s="10"/>
      <c r="AD65" s="35"/>
      <c r="AE65" s="35"/>
      <c r="AF65" s="35"/>
      <c r="AG65" s="44"/>
      <c r="AH65" s="44"/>
      <c r="AI65" s="43"/>
      <c r="AK65" s="10"/>
    </row>
    <row r="66" spans="1:37">
      <c r="A66" s="8">
        <v>44609</v>
      </c>
      <c r="B66" s="10"/>
      <c r="C66" s="10"/>
      <c r="D66" s="10"/>
      <c r="E66" s="10"/>
      <c r="F66" s="13"/>
      <c r="G66" s="10"/>
      <c r="H66" s="10"/>
      <c r="I66" s="10"/>
      <c r="J66" s="10"/>
      <c r="K66" s="22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35"/>
      <c r="AA66" s="35"/>
      <c r="AB66" s="35"/>
      <c r="AC66" s="10"/>
      <c r="AD66" s="35"/>
      <c r="AE66" s="35"/>
      <c r="AF66" s="35"/>
      <c r="AG66" s="44"/>
      <c r="AH66" s="44"/>
      <c r="AI66" s="43"/>
      <c r="AK66" s="10"/>
    </row>
    <row r="67" spans="1:37">
      <c r="A67" s="8">
        <v>44610</v>
      </c>
      <c r="B67" s="10"/>
      <c r="C67" s="10"/>
      <c r="D67" s="10"/>
      <c r="E67" s="10"/>
      <c r="F67" s="13"/>
      <c r="G67" s="10"/>
      <c r="H67" s="10"/>
      <c r="I67" s="10"/>
      <c r="J67" s="10"/>
      <c r="K67" s="22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35"/>
      <c r="AA67" s="35"/>
      <c r="AB67" s="35"/>
      <c r="AC67" s="10"/>
      <c r="AD67" s="35"/>
      <c r="AE67" s="35"/>
      <c r="AF67" s="35"/>
      <c r="AG67" s="44"/>
      <c r="AH67" s="44"/>
      <c r="AI67" s="43"/>
      <c r="AK67" s="10"/>
    </row>
    <row r="68" spans="1:37">
      <c r="A68" s="8">
        <v>44611</v>
      </c>
      <c r="B68" s="10"/>
      <c r="C68" s="10"/>
      <c r="D68" s="10"/>
      <c r="E68" s="10"/>
      <c r="F68" s="13"/>
      <c r="G68" s="10"/>
      <c r="H68" s="10"/>
      <c r="I68" s="10"/>
      <c r="J68" s="10"/>
      <c r="K68" s="22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35"/>
      <c r="AA68" s="35"/>
      <c r="AB68" s="35"/>
      <c r="AC68" s="10"/>
      <c r="AD68" s="35"/>
      <c r="AE68" s="35"/>
      <c r="AF68" s="35"/>
      <c r="AG68" s="44"/>
      <c r="AH68" s="44"/>
      <c r="AI68" s="43"/>
      <c r="AK68" s="10"/>
    </row>
    <row r="69" spans="1:37">
      <c r="A69" s="8">
        <v>44612</v>
      </c>
      <c r="B69" s="10"/>
      <c r="C69" s="10"/>
      <c r="D69" s="10"/>
      <c r="E69" s="10"/>
      <c r="F69" s="13"/>
      <c r="G69" s="10"/>
      <c r="H69" s="10"/>
      <c r="I69" s="10"/>
      <c r="J69" s="10"/>
      <c r="K69" s="22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35"/>
      <c r="AA69" s="35"/>
      <c r="AB69" s="35"/>
      <c r="AC69" s="10"/>
      <c r="AD69" s="35"/>
      <c r="AE69" s="35"/>
      <c r="AF69" s="35"/>
      <c r="AG69" s="44"/>
      <c r="AH69" s="44"/>
      <c r="AI69" s="43"/>
      <c r="AK69" s="10"/>
    </row>
    <row r="70" spans="1:37">
      <c r="A70" s="8">
        <v>44613</v>
      </c>
      <c r="B70" s="10"/>
      <c r="C70" s="10"/>
      <c r="D70" s="10"/>
      <c r="E70" s="10"/>
      <c r="F70" s="13"/>
      <c r="G70" s="10"/>
      <c r="H70" s="10"/>
      <c r="I70" s="10"/>
      <c r="J70" s="10"/>
      <c r="K70" s="22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35"/>
      <c r="AA70" s="35"/>
      <c r="AB70" s="35"/>
      <c r="AC70" s="10"/>
      <c r="AD70" s="35"/>
      <c r="AE70" s="35"/>
      <c r="AF70" s="35"/>
      <c r="AG70" s="44"/>
      <c r="AH70" s="44"/>
      <c r="AI70" s="43"/>
      <c r="AK70" s="10"/>
    </row>
    <row r="71" spans="1:37">
      <c r="A71" s="8">
        <v>44614</v>
      </c>
      <c r="B71" s="10"/>
      <c r="C71" s="10"/>
      <c r="D71" s="10"/>
      <c r="E71" s="10"/>
      <c r="F71" s="13"/>
      <c r="G71" s="10"/>
      <c r="H71" s="10"/>
      <c r="I71" s="10"/>
      <c r="J71" s="10"/>
      <c r="K71" s="22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35"/>
      <c r="AA71" s="35"/>
      <c r="AB71" s="35"/>
      <c r="AC71" s="10"/>
      <c r="AD71" s="35"/>
      <c r="AE71" s="35"/>
      <c r="AF71" s="35"/>
      <c r="AG71" s="44"/>
      <c r="AH71" s="44"/>
      <c r="AI71" s="43"/>
      <c r="AK71" s="10"/>
    </row>
    <row r="72" spans="1:37">
      <c r="A72" s="8">
        <v>44615</v>
      </c>
      <c r="B72" s="10"/>
      <c r="C72" s="10"/>
      <c r="D72" s="10"/>
      <c r="E72" s="10"/>
      <c r="F72" s="13"/>
      <c r="G72" s="10"/>
      <c r="H72" s="10"/>
      <c r="I72" s="10"/>
      <c r="J72" s="10"/>
      <c r="K72" s="22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35"/>
      <c r="AA72" s="35"/>
      <c r="AB72" s="35"/>
      <c r="AC72" s="10"/>
      <c r="AD72" s="35"/>
      <c r="AE72" s="35"/>
      <c r="AF72" s="35"/>
      <c r="AG72" s="44"/>
      <c r="AH72" s="44"/>
      <c r="AI72" s="43"/>
      <c r="AK72" s="10"/>
    </row>
    <row r="73" spans="1:37">
      <c r="A73" s="8">
        <v>44616</v>
      </c>
      <c r="B73" s="10"/>
      <c r="C73" s="10"/>
      <c r="D73" s="10"/>
      <c r="E73" s="10"/>
      <c r="F73" s="13"/>
      <c r="G73" s="10"/>
      <c r="H73" s="10"/>
      <c r="I73" s="10"/>
      <c r="J73" s="10"/>
      <c r="K73" s="22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35"/>
      <c r="AA73" s="35"/>
      <c r="AB73" s="35"/>
      <c r="AC73" s="10"/>
      <c r="AD73" s="35"/>
      <c r="AE73" s="35"/>
      <c r="AF73" s="35"/>
      <c r="AG73" s="44"/>
      <c r="AH73" s="44"/>
      <c r="AI73" s="43"/>
      <c r="AK73" s="10"/>
    </row>
    <row r="74" spans="1:37">
      <c r="A74" s="8">
        <v>44617</v>
      </c>
      <c r="B74" s="10"/>
      <c r="C74" s="10"/>
      <c r="D74" s="10"/>
      <c r="E74" s="10"/>
      <c r="F74" s="13"/>
      <c r="G74" s="10"/>
      <c r="H74" s="10"/>
      <c r="I74" s="10"/>
      <c r="J74" s="10"/>
      <c r="K74" s="22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35"/>
      <c r="AA74" s="35"/>
      <c r="AB74" s="35"/>
      <c r="AC74" s="10"/>
      <c r="AD74" s="35"/>
      <c r="AE74" s="35"/>
      <c r="AF74" s="35"/>
      <c r="AG74" s="44"/>
      <c r="AH74" s="44"/>
      <c r="AI74" s="43"/>
      <c r="AK74" s="10"/>
    </row>
    <row r="75" spans="1:37">
      <c r="A75" s="8">
        <v>44618</v>
      </c>
      <c r="B75" s="10"/>
      <c r="C75" s="10"/>
      <c r="D75" s="10"/>
      <c r="E75" s="10"/>
      <c r="F75" s="13"/>
      <c r="G75" s="10"/>
      <c r="H75" s="10"/>
      <c r="I75" s="10"/>
      <c r="J75" s="10"/>
      <c r="K75" s="22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35"/>
      <c r="AA75" s="35"/>
      <c r="AB75" s="35"/>
      <c r="AC75" s="10"/>
      <c r="AD75" s="35"/>
      <c r="AE75" s="35"/>
      <c r="AF75" s="35"/>
      <c r="AG75" s="44"/>
      <c r="AH75" s="44"/>
      <c r="AI75" s="43"/>
      <c r="AK75" s="10"/>
    </row>
    <row r="76" spans="1:37">
      <c r="A76" s="8">
        <v>44619</v>
      </c>
      <c r="B76" s="10"/>
      <c r="C76" s="10"/>
      <c r="D76" s="10"/>
      <c r="E76" s="10"/>
      <c r="F76" s="13"/>
      <c r="G76" s="10"/>
      <c r="H76" s="10"/>
      <c r="I76" s="10"/>
      <c r="J76" s="10"/>
      <c r="K76" s="22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35"/>
      <c r="AA76" s="35"/>
      <c r="AB76" s="35"/>
      <c r="AC76" s="10"/>
      <c r="AD76" s="35"/>
      <c r="AE76" s="35"/>
      <c r="AF76" s="35"/>
      <c r="AG76" s="44"/>
      <c r="AH76" s="44"/>
      <c r="AI76" s="43"/>
      <c r="AK76" s="10"/>
    </row>
    <row r="77" spans="1:37">
      <c r="A77" s="8">
        <v>44620</v>
      </c>
      <c r="B77" s="10"/>
      <c r="C77" s="10"/>
      <c r="D77" s="10"/>
      <c r="E77" s="10"/>
      <c r="F77" s="13"/>
      <c r="G77" s="10"/>
      <c r="H77" s="10"/>
      <c r="I77" s="10"/>
      <c r="J77" s="10"/>
      <c r="K77" s="22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35"/>
      <c r="AA77" s="35"/>
      <c r="AB77" s="35"/>
      <c r="AC77" s="10"/>
      <c r="AD77" s="35"/>
      <c r="AE77" s="35"/>
      <c r="AF77" s="35"/>
      <c r="AG77" s="44"/>
      <c r="AH77" s="44"/>
      <c r="AI77" s="43"/>
      <c r="AK77" s="10"/>
    </row>
    <row r="78" spans="1:37">
      <c r="A78" s="8">
        <v>44621</v>
      </c>
      <c r="B78" s="10"/>
      <c r="C78" s="10"/>
      <c r="D78" s="10"/>
      <c r="E78" s="10"/>
      <c r="F78" s="13"/>
      <c r="G78" s="10"/>
      <c r="H78" s="10"/>
      <c r="I78" s="10"/>
      <c r="J78" s="10"/>
      <c r="K78" s="22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35"/>
      <c r="AA78" s="35"/>
      <c r="AB78" s="35"/>
      <c r="AC78" s="10"/>
      <c r="AD78" s="35"/>
      <c r="AE78" s="35"/>
      <c r="AF78" s="35"/>
      <c r="AG78" s="44"/>
      <c r="AH78" s="44"/>
      <c r="AI78" s="43"/>
      <c r="AK78" s="10"/>
    </row>
    <row r="79" spans="1:37">
      <c r="A79" s="8">
        <v>44622</v>
      </c>
      <c r="B79" s="10"/>
      <c r="C79" s="10"/>
      <c r="D79" s="10"/>
      <c r="E79" s="10"/>
      <c r="F79" s="13"/>
      <c r="G79" s="10"/>
      <c r="H79" s="10"/>
      <c r="I79" s="10"/>
      <c r="J79" s="10"/>
      <c r="K79" s="22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35"/>
      <c r="AA79" s="35"/>
      <c r="AB79" s="35"/>
      <c r="AC79" s="10"/>
      <c r="AD79" s="35"/>
      <c r="AE79" s="35"/>
      <c r="AF79" s="35"/>
      <c r="AG79" s="44"/>
      <c r="AH79" s="44"/>
      <c r="AI79" s="43"/>
      <c r="AK79" s="10"/>
    </row>
    <row r="80" spans="1:37">
      <c r="A80" s="8">
        <v>44623</v>
      </c>
      <c r="B80" s="10"/>
      <c r="C80" s="10"/>
      <c r="D80" s="10"/>
      <c r="E80" s="10"/>
      <c r="F80" s="13"/>
      <c r="G80" s="10"/>
      <c r="H80" s="10"/>
      <c r="I80" s="10"/>
      <c r="J80" s="10"/>
      <c r="K80" s="22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35"/>
      <c r="AA80" s="35"/>
      <c r="AB80" s="35"/>
      <c r="AC80" s="10"/>
      <c r="AD80" s="35"/>
      <c r="AE80" s="35"/>
      <c r="AF80" s="35"/>
      <c r="AG80" s="44"/>
      <c r="AH80" s="44"/>
      <c r="AI80" s="43"/>
      <c r="AK80" s="10"/>
    </row>
    <row r="81" spans="1:37">
      <c r="A81" s="8">
        <v>44624</v>
      </c>
      <c r="B81" s="10"/>
      <c r="C81" s="10"/>
      <c r="D81" s="10"/>
      <c r="E81" s="10"/>
      <c r="F81" s="13"/>
      <c r="G81" s="10"/>
      <c r="H81" s="10"/>
      <c r="I81" s="10"/>
      <c r="J81" s="10"/>
      <c r="K81" s="22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35"/>
      <c r="AA81" s="35"/>
      <c r="AB81" s="35"/>
      <c r="AC81" s="10"/>
      <c r="AD81" s="35"/>
      <c r="AE81" s="35"/>
      <c r="AF81" s="35"/>
      <c r="AG81" s="44"/>
      <c r="AH81" s="44"/>
      <c r="AI81" s="43"/>
      <c r="AK81" s="10"/>
    </row>
    <row r="82" spans="1:37">
      <c r="A82" s="8">
        <v>44625</v>
      </c>
      <c r="B82" s="10"/>
      <c r="C82" s="10"/>
      <c r="D82" s="10"/>
      <c r="E82" s="10"/>
      <c r="F82" s="13"/>
      <c r="G82" s="10"/>
      <c r="H82" s="10"/>
      <c r="I82" s="10"/>
      <c r="J82" s="10"/>
      <c r="K82" s="22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35"/>
      <c r="AA82" s="35"/>
      <c r="AB82" s="35"/>
      <c r="AC82" s="10"/>
      <c r="AD82" s="35"/>
      <c r="AE82" s="35"/>
      <c r="AF82" s="35"/>
      <c r="AG82" s="44"/>
      <c r="AH82" s="44"/>
      <c r="AI82" s="43"/>
      <c r="AK82" s="10"/>
    </row>
    <row r="83" spans="1:37">
      <c r="A83" s="8">
        <v>44626</v>
      </c>
      <c r="B83" s="10"/>
      <c r="C83" s="10"/>
      <c r="D83" s="10"/>
      <c r="E83" s="10"/>
      <c r="F83" s="13"/>
      <c r="G83" s="10"/>
      <c r="H83" s="10"/>
      <c r="I83" s="10"/>
      <c r="J83" s="10"/>
      <c r="K83" s="22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35"/>
      <c r="AA83" s="35"/>
      <c r="AB83" s="35"/>
      <c r="AC83" s="10"/>
      <c r="AD83" s="35"/>
      <c r="AE83" s="35"/>
      <c r="AF83" s="35"/>
      <c r="AG83" s="44"/>
      <c r="AH83" s="44"/>
      <c r="AI83" s="43"/>
      <c r="AK83" s="10"/>
    </row>
    <row r="84" spans="1:37">
      <c r="A84" s="8">
        <v>44627</v>
      </c>
      <c r="B84" s="10"/>
      <c r="C84" s="10"/>
      <c r="D84" s="10"/>
      <c r="E84" s="10"/>
      <c r="F84" s="13"/>
      <c r="G84" s="10"/>
      <c r="H84" s="10"/>
      <c r="I84" s="10"/>
      <c r="J84" s="10"/>
      <c r="K84" s="22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35"/>
      <c r="AA84" s="35"/>
      <c r="AB84" s="35"/>
      <c r="AC84" s="10"/>
      <c r="AD84" s="35"/>
      <c r="AE84" s="35"/>
      <c r="AF84" s="35"/>
      <c r="AG84" s="44"/>
      <c r="AH84" s="44"/>
      <c r="AI84" s="43"/>
      <c r="AK84" s="10"/>
    </row>
    <row r="85" spans="1:37">
      <c r="A85" s="8">
        <v>44628</v>
      </c>
      <c r="B85" s="10"/>
      <c r="C85" s="10"/>
      <c r="D85" s="10"/>
      <c r="E85" s="10"/>
      <c r="F85" s="13"/>
      <c r="G85" s="10"/>
      <c r="H85" s="10"/>
      <c r="I85" s="10"/>
      <c r="J85" s="10"/>
      <c r="K85" s="22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35"/>
      <c r="AA85" s="35"/>
      <c r="AB85" s="35"/>
      <c r="AC85" s="10"/>
      <c r="AD85" s="35"/>
      <c r="AE85" s="35"/>
      <c r="AF85" s="35"/>
      <c r="AG85" s="44"/>
      <c r="AH85" s="44"/>
      <c r="AI85" s="43"/>
      <c r="AK85" s="10"/>
    </row>
    <row r="86" spans="1:37">
      <c r="A86" s="8">
        <v>44629</v>
      </c>
      <c r="B86" s="10"/>
      <c r="C86" s="10"/>
      <c r="D86" s="10"/>
      <c r="E86" s="10"/>
      <c r="F86" s="13"/>
      <c r="G86" s="10"/>
      <c r="H86" s="10"/>
      <c r="I86" s="10"/>
      <c r="J86" s="10"/>
      <c r="K86" s="22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35"/>
      <c r="AA86" s="35"/>
      <c r="AB86" s="35"/>
      <c r="AC86" s="10"/>
      <c r="AD86" s="35"/>
      <c r="AE86" s="35"/>
      <c r="AF86" s="35"/>
      <c r="AG86" s="44"/>
      <c r="AH86" s="44"/>
      <c r="AI86" s="43"/>
      <c r="AK86" s="10"/>
    </row>
    <row r="87" spans="1:37">
      <c r="A87" s="8">
        <v>44630</v>
      </c>
      <c r="B87" s="10"/>
      <c r="C87" s="10"/>
      <c r="D87" s="10"/>
      <c r="E87" s="10"/>
      <c r="F87" s="13"/>
      <c r="G87" s="10"/>
      <c r="H87" s="10"/>
      <c r="I87" s="10"/>
      <c r="J87" s="10"/>
      <c r="K87" s="22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35"/>
      <c r="AA87" s="35"/>
      <c r="AB87" s="35"/>
      <c r="AC87" s="10"/>
      <c r="AD87" s="35"/>
      <c r="AE87" s="35"/>
      <c r="AF87" s="35"/>
      <c r="AG87" s="44"/>
      <c r="AH87" s="44"/>
      <c r="AI87" s="43"/>
      <c r="AK87" s="10"/>
    </row>
    <row r="88" spans="1:37">
      <c r="A88" s="8">
        <v>44631</v>
      </c>
      <c r="B88" s="10"/>
      <c r="C88" s="10"/>
      <c r="D88" s="10"/>
      <c r="E88" s="10"/>
      <c r="F88" s="13"/>
      <c r="G88" s="10"/>
      <c r="H88" s="10"/>
      <c r="I88" s="10"/>
      <c r="J88" s="10"/>
      <c r="K88" s="22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35"/>
      <c r="AA88" s="35"/>
      <c r="AB88" s="35"/>
      <c r="AC88" s="10"/>
      <c r="AD88" s="35"/>
      <c r="AE88" s="35"/>
      <c r="AF88" s="35"/>
      <c r="AG88" s="44"/>
      <c r="AH88" s="44"/>
      <c r="AI88" s="43"/>
      <c r="AK88" s="10"/>
    </row>
    <row r="89" spans="1:37">
      <c r="A89" s="8">
        <v>44632</v>
      </c>
      <c r="B89" s="10"/>
      <c r="C89" s="10"/>
      <c r="D89" s="10"/>
      <c r="E89" s="10"/>
      <c r="F89" s="13"/>
      <c r="G89" s="10"/>
      <c r="H89" s="10"/>
      <c r="I89" s="10"/>
      <c r="J89" s="10"/>
      <c r="K89" s="22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35"/>
      <c r="AA89" s="35"/>
      <c r="AB89" s="35"/>
      <c r="AC89" s="10"/>
      <c r="AD89" s="35"/>
      <c r="AE89" s="35"/>
      <c r="AF89" s="35"/>
      <c r="AG89" s="44"/>
      <c r="AH89" s="44"/>
      <c r="AI89" s="43"/>
      <c r="AK89" s="10"/>
    </row>
    <row r="90" spans="1:37">
      <c r="A90" s="8">
        <v>44633</v>
      </c>
      <c r="B90" s="10"/>
      <c r="C90" s="10"/>
      <c r="D90" s="10"/>
      <c r="E90" s="10"/>
      <c r="F90" s="13"/>
      <c r="G90" s="10"/>
      <c r="H90" s="10"/>
      <c r="I90" s="10"/>
      <c r="J90" s="10"/>
      <c r="K90" s="22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35"/>
      <c r="AA90" s="35"/>
      <c r="AB90" s="35"/>
      <c r="AC90" s="10"/>
      <c r="AD90" s="35"/>
      <c r="AE90" s="35"/>
      <c r="AF90" s="35"/>
      <c r="AG90" s="44"/>
      <c r="AH90" s="44"/>
      <c r="AI90" s="43"/>
      <c r="AK90" s="10"/>
    </row>
    <row r="91" spans="1:37">
      <c r="A91" s="8">
        <v>44634</v>
      </c>
      <c r="B91" s="10"/>
      <c r="C91" s="10"/>
      <c r="D91" s="10"/>
      <c r="E91" s="10"/>
      <c r="F91" s="13"/>
      <c r="G91" s="10"/>
      <c r="H91" s="10"/>
      <c r="I91" s="10"/>
      <c r="J91" s="10"/>
      <c r="K91" s="22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35"/>
      <c r="AA91" s="35"/>
      <c r="AB91" s="35"/>
      <c r="AC91" s="10"/>
      <c r="AD91" s="35"/>
      <c r="AE91" s="35"/>
      <c r="AF91" s="35"/>
      <c r="AG91" s="44"/>
      <c r="AH91" s="44"/>
      <c r="AI91" s="43"/>
      <c r="AK91" s="10"/>
    </row>
    <row r="92" spans="1:37">
      <c r="A92" s="8">
        <v>44635</v>
      </c>
      <c r="B92" s="10"/>
      <c r="C92" s="10"/>
      <c r="D92" s="10"/>
      <c r="E92" s="10"/>
      <c r="F92" s="13"/>
      <c r="G92" s="10"/>
      <c r="H92" s="10"/>
      <c r="I92" s="10"/>
      <c r="J92" s="10"/>
      <c r="K92" s="22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35"/>
      <c r="AA92" s="35"/>
      <c r="AB92" s="35"/>
      <c r="AC92" s="10"/>
      <c r="AD92" s="35"/>
      <c r="AE92" s="35"/>
      <c r="AF92" s="35"/>
      <c r="AG92" s="44"/>
      <c r="AH92" s="44"/>
      <c r="AI92" s="43"/>
      <c r="AK92" s="10"/>
    </row>
    <row r="93" spans="1:37">
      <c r="A93" s="8">
        <v>44636</v>
      </c>
      <c r="B93" s="10"/>
      <c r="C93" s="10"/>
      <c r="D93" s="10"/>
      <c r="E93" s="10"/>
      <c r="F93" s="13"/>
      <c r="G93" s="10"/>
      <c r="H93" s="10"/>
      <c r="I93" s="10"/>
      <c r="J93" s="10"/>
      <c r="K93" s="22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35"/>
      <c r="AA93" s="35"/>
      <c r="AB93" s="35"/>
      <c r="AC93" s="10"/>
      <c r="AD93" s="35"/>
      <c r="AE93" s="35"/>
      <c r="AF93" s="35"/>
      <c r="AG93" s="44"/>
      <c r="AH93" s="44"/>
      <c r="AI93" s="43"/>
      <c r="AK93" s="10"/>
    </row>
    <row r="94" spans="1:37">
      <c r="A94" s="8">
        <v>44637</v>
      </c>
      <c r="B94" s="10"/>
      <c r="C94" s="10"/>
      <c r="D94" s="10"/>
      <c r="E94" s="10"/>
      <c r="F94" s="13"/>
      <c r="G94" s="10"/>
      <c r="H94" s="10"/>
      <c r="I94" s="10"/>
      <c r="J94" s="10"/>
      <c r="K94" s="22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35"/>
      <c r="AA94" s="35"/>
      <c r="AB94" s="35"/>
      <c r="AC94" s="10"/>
      <c r="AD94" s="35"/>
      <c r="AE94" s="35"/>
      <c r="AF94" s="35"/>
      <c r="AG94" s="44"/>
      <c r="AH94" s="44"/>
      <c r="AI94" s="43"/>
      <c r="AK94" s="10"/>
    </row>
    <row r="95" spans="1:37">
      <c r="A95" s="8">
        <v>44638</v>
      </c>
      <c r="B95" s="10"/>
      <c r="C95" s="10"/>
      <c r="D95" s="10"/>
      <c r="E95" s="10"/>
      <c r="F95" s="13"/>
      <c r="G95" s="10"/>
      <c r="H95" s="10"/>
      <c r="I95" s="10"/>
      <c r="J95" s="10"/>
      <c r="K95" s="22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35"/>
      <c r="AA95" s="35"/>
      <c r="AB95" s="35"/>
      <c r="AC95" s="10"/>
      <c r="AD95" s="35"/>
      <c r="AE95" s="35"/>
      <c r="AF95" s="35"/>
      <c r="AG95" s="44"/>
      <c r="AH95" s="44"/>
      <c r="AI95" s="43"/>
      <c r="AK95" s="10"/>
    </row>
    <row r="96" spans="1:37">
      <c r="A96" s="8">
        <v>44639</v>
      </c>
      <c r="B96" s="10"/>
      <c r="C96" s="10"/>
      <c r="D96" s="10"/>
      <c r="E96" s="10"/>
      <c r="F96" s="13"/>
      <c r="G96" s="10"/>
      <c r="H96" s="10"/>
      <c r="I96" s="10"/>
      <c r="J96" s="10"/>
      <c r="K96" s="22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35"/>
      <c r="AA96" s="35"/>
      <c r="AB96" s="35"/>
      <c r="AC96" s="10"/>
      <c r="AD96" s="35"/>
      <c r="AE96" s="35"/>
      <c r="AF96" s="35"/>
      <c r="AG96" s="44"/>
      <c r="AH96" s="44"/>
      <c r="AI96" s="43"/>
      <c r="AK96" s="10"/>
    </row>
    <row r="97" spans="1:37">
      <c r="A97" s="8">
        <v>44640</v>
      </c>
      <c r="B97" s="10"/>
      <c r="C97" s="10"/>
      <c r="D97" s="10"/>
      <c r="E97" s="10"/>
      <c r="F97" s="13"/>
      <c r="G97" s="10"/>
      <c r="H97" s="10"/>
      <c r="I97" s="10"/>
      <c r="J97" s="10"/>
      <c r="K97" s="22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35"/>
      <c r="AA97" s="35"/>
      <c r="AB97" s="35"/>
      <c r="AC97" s="10"/>
      <c r="AD97" s="35"/>
      <c r="AE97" s="35"/>
      <c r="AF97" s="35"/>
      <c r="AG97" s="44"/>
      <c r="AH97" s="44"/>
      <c r="AI97" s="43"/>
      <c r="AK97" s="10"/>
    </row>
    <row r="98" spans="1:37">
      <c r="A98" s="8">
        <v>44641</v>
      </c>
      <c r="B98" s="10"/>
      <c r="C98" s="10"/>
      <c r="D98" s="10"/>
      <c r="E98" s="10"/>
      <c r="F98" s="13"/>
      <c r="G98" s="10"/>
      <c r="H98" s="10"/>
      <c r="I98" s="10"/>
      <c r="J98" s="10"/>
      <c r="K98" s="22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35"/>
      <c r="AA98" s="35"/>
      <c r="AB98" s="35"/>
      <c r="AC98" s="10"/>
      <c r="AD98" s="35"/>
      <c r="AE98" s="35"/>
      <c r="AF98" s="35"/>
      <c r="AG98" s="44"/>
      <c r="AH98" s="44"/>
      <c r="AI98" s="43"/>
      <c r="AK98" s="10"/>
    </row>
    <row r="99" spans="1:37">
      <c r="A99" s="8">
        <v>44642</v>
      </c>
      <c r="B99" s="10"/>
      <c r="C99" s="10"/>
      <c r="D99" s="10"/>
      <c r="E99" s="10"/>
      <c r="F99" s="13"/>
      <c r="G99" s="10"/>
      <c r="H99" s="10"/>
      <c r="I99" s="10"/>
      <c r="J99" s="10"/>
      <c r="K99" s="2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35"/>
      <c r="AA99" s="35"/>
      <c r="AB99" s="35"/>
      <c r="AC99" s="10"/>
      <c r="AD99" s="35"/>
      <c r="AE99" s="35"/>
      <c r="AF99" s="35"/>
      <c r="AG99" s="44"/>
      <c r="AH99" s="44"/>
      <c r="AI99" s="43"/>
      <c r="AK99" s="10"/>
    </row>
    <row r="100" spans="1:37">
      <c r="A100" s="8">
        <v>44643</v>
      </c>
      <c r="B100" s="10"/>
      <c r="C100" s="10"/>
      <c r="D100" s="10"/>
      <c r="E100" s="10"/>
      <c r="F100" s="13"/>
      <c r="G100" s="10"/>
      <c r="H100" s="10"/>
      <c r="I100" s="10"/>
      <c r="J100" s="10"/>
      <c r="K100" s="22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35"/>
      <c r="AA100" s="35"/>
      <c r="AB100" s="35"/>
      <c r="AC100" s="10"/>
      <c r="AD100" s="35"/>
      <c r="AE100" s="35"/>
      <c r="AF100" s="35"/>
      <c r="AG100" s="44"/>
      <c r="AH100" s="44"/>
      <c r="AI100" s="43"/>
      <c r="AK100" s="10"/>
    </row>
    <row r="101" spans="1:37">
      <c r="A101" s="8">
        <v>44644</v>
      </c>
      <c r="B101" s="10"/>
      <c r="C101" s="10"/>
      <c r="D101" s="10"/>
      <c r="E101" s="10"/>
      <c r="F101" s="13"/>
      <c r="G101" s="10"/>
      <c r="H101" s="10"/>
      <c r="I101" s="10"/>
      <c r="J101" s="10"/>
      <c r="K101" s="22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35"/>
      <c r="AA101" s="35"/>
      <c r="AB101" s="35"/>
      <c r="AC101" s="10"/>
      <c r="AD101" s="35"/>
      <c r="AE101" s="35"/>
      <c r="AF101" s="35"/>
      <c r="AG101" s="44"/>
      <c r="AH101" s="44"/>
      <c r="AI101" s="43"/>
      <c r="AK101" s="10"/>
    </row>
    <row r="102" spans="1:37">
      <c r="A102" s="8">
        <v>44645</v>
      </c>
      <c r="B102" s="10"/>
      <c r="C102" s="10"/>
      <c r="D102" s="10"/>
      <c r="E102" s="10"/>
      <c r="F102" s="13"/>
      <c r="G102" s="10"/>
      <c r="H102" s="10"/>
      <c r="I102" s="10"/>
      <c r="J102" s="10"/>
      <c r="K102" s="22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35"/>
      <c r="AA102" s="35"/>
      <c r="AB102" s="35"/>
      <c r="AC102" s="10"/>
      <c r="AD102" s="35"/>
      <c r="AE102" s="35"/>
      <c r="AF102" s="35"/>
      <c r="AG102" s="44"/>
      <c r="AH102" s="44"/>
      <c r="AI102" s="43"/>
      <c r="AK102" s="10"/>
    </row>
    <row r="103" spans="1:37">
      <c r="A103" s="8">
        <v>44646</v>
      </c>
      <c r="B103" s="10"/>
      <c r="C103" s="10"/>
      <c r="D103" s="10"/>
      <c r="E103" s="10"/>
      <c r="F103" s="13"/>
      <c r="G103" s="10"/>
      <c r="H103" s="10"/>
      <c r="I103" s="10"/>
      <c r="J103" s="10"/>
      <c r="K103" s="22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35"/>
      <c r="AA103" s="35"/>
      <c r="AB103" s="35"/>
      <c r="AC103" s="10"/>
      <c r="AD103" s="35"/>
      <c r="AE103" s="35"/>
      <c r="AF103" s="35"/>
      <c r="AG103" s="44"/>
      <c r="AH103" s="44"/>
      <c r="AI103" s="43"/>
      <c r="AK103" s="10"/>
    </row>
    <row r="104" spans="1:37">
      <c r="A104" s="8">
        <v>44647</v>
      </c>
      <c r="B104" s="10"/>
      <c r="C104" s="10"/>
      <c r="D104" s="10"/>
      <c r="E104" s="10"/>
      <c r="F104" s="13"/>
      <c r="G104" s="10"/>
      <c r="H104" s="10"/>
      <c r="I104" s="10"/>
      <c r="J104" s="10"/>
      <c r="K104" s="22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35"/>
      <c r="AA104" s="35"/>
      <c r="AB104" s="35"/>
      <c r="AC104" s="10"/>
      <c r="AD104" s="35"/>
      <c r="AE104" s="35"/>
      <c r="AF104" s="35"/>
      <c r="AG104" s="44"/>
      <c r="AH104" s="44"/>
      <c r="AI104" s="43"/>
      <c r="AK104" s="10"/>
    </row>
    <row r="105" spans="1:37">
      <c r="A105" s="8">
        <v>44648</v>
      </c>
      <c r="B105" s="10"/>
      <c r="C105" s="10"/>
      <c r="D105" s="10"/>
      <c r="E105" s="10"/>
      <c r="F105" s="13"/>
      <c r="G105" s="10"/>
      <c r="H105" s="10"/>
      <c r="I105" s="10"/>
      <c r="J105" s="10"/>
      <c r="K105" s="22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35"/>
      <c r="AA105" s="35"/>
      <c r="AB105" s="35"/>
      <c r="AC105" s="10"/>
      <c r="AD105" s="35"/>
      <c r="AE105" s="35"/>
      <c r="AF105" s="35"/>
      <c r="AG105" s="44"/>
      <c r="AH105" s="44"/>
      <c r="AI105" s="43"/>
      <c r="AK105" s="10"/>
    </row>
    <row r="106" spans="1:37">
      <c r="A106" s="8">
        <v>44649</v>
      </c>
      <c r="B106" s="10"/>
      <c r="C106" s="10"/>
      <c r="D106" s="10"/>
      <c r="E106" s="10"/>
      <c r="F106" s="13"/>
      <c r="G106" s="10"/>
      <c r="H106" s="10"/>
      <c r="I106" s="10"/>
      <c r="J106" s="10"/>
      <c r="K106" s="22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35"/>
      <c r="AA106" s="35"/>
      <c r="AB106" s="35"/>
      <c r="AC106" s="10"/>
      <c r="AD106" s="35"/>
      <c r="AE106" s="35"/>
      <c r="AF106" s="35"/>
      <c r="AG106" s="44"/>
      <c r="AH106" s="44"/>
      <c r="AI106" s="43"/>
      <c r="AK106" s="10"/>
    </row>
    <row r="107" spans="1:36">
      <c r="A107" s="2"/>
      <c r="B107" s="2"/>
      <c r="C107" s="2"/>
      <c r="D107" s="2"/>
      <c r="E107" s="2"/>
      <c r="G107" s="2"/>
      <c r="H107" s="2"/>
      <c r="J107" s="2"/>
      <c r="K107" s="46"/>
      <c r="L107" s="2"/>
      <c r="M107" s="2"/>
      <c r="N107" s="2"/>
      <c r="O107" s="2"/>
      <c r="P107" s="2"/>
      <c r="Q107" s="2"/>
      <c r="R107" s="2"/>
      <c r="S107" s="2"/>
      <c r="T107" s="2"/>
      <c r="Y107" s="2"/>
      <c r="AJ107" s="47"/>
    </row>
    <row r="108" spans="1:25">
      <c r="A108" s="2"/>
      <c r="B108" s="2"/>
      <c r="C108" s="2"/>
      <c r="D108" s="2"/>
      <c r="E108" s="2"/>
      <c r="G108" s="2"/>
      <c r="H108" s="2"/>
      <c r="J108" s="2"/>
      <c r="K108" s="46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G109" s="2"/>
      <c r="H109" s="2"/>
      <c r="J109" s="2"/>
      <c r="K109" s="46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G110" s="2"/>
      <c r="H110" s="2"/>
      <c r="J110" s="2"/>
      <c r="K110" s="46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G111" s="2"/>
      <c r="H111" s="2"/>
      <c r="J111" s="2"/>
      <c r="K111" s="46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G112" s="2"/>
      <c r="H112" s="2"/>
      <c r="J112" s="2"/>
      <c r="K112" s="46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G113" s="2"/>
      <c r="H113" s="2"/>
      <c r="J113" s="2"/>
      <c r="K113" s="46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G114" s="2"/>
      <c r="H114" s="2"/>
      <c r="J114" s="2"/>
      <c r="K114" s="46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G115" s="2"/>
      <c r="H115" s="2"/>
      <c r="J115" s="2"/>
      <c r="K115" s="46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G116" s="2"/>
      <c r="H116" s="2"/>
      <c r="J116" s="2"/>
      <c r="K116" s="46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G117" s="2"/>
      <c r="H117" s="2"/>
      <c r="J117" s="2"/>
      <c r="K117" s="46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G118" s="2"/>
      <c r="H118" s="2"/>
      <c r="J118" s="2"/>
      <c r="K118" s="46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G119" s="2"/>
      <c r="H119" s="2"/>
      <c r="J119" s="2"/>
      <c r="K119" s="46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G120" s="2"/>
      <c r="H120" s="2"/>
      <c r="J120" s="2"/>
      <c r="K120" s="46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G121" s="2"/>
      <c r="H121" s="2"/>
      <c r="J121" s="2"/>
      <c r="K121" s="46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G122" s="2"/>
      <c r="H122" s="2"/>
      <c r="J122" s="2"/>
      <c r="K122" s="46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G123" s="2"/>
      <c r="H123" s="2"/>
      <c r="J123" s="2"/>
      <c r="K123" s="46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G124" s="2"/>
      <c r="H124" s="2"/>
      <c r="J124" s="2"/>
      <c r="K124" s="46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G125" s="2"/>
      <c r="H125" s="2"/>
      <c r="J125" s="2"/>
      <c r="K125" s="46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G126" s="2"/>
      <c r="H126" s="2"/>
      <c r="J126" s="2"/>
      <c r="K126" s="46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G127" s="2"/>
      <c r="H127" s="2"/>
      <c r="J127" s="2"/>
      <c r="K127" s="46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G128" s="2"/>
      <c r="H128" s="2"/>
      <c r="J128" s="2"/>
      <c r="K128" s="46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G129" s="2"/>
      <c r="H129" s="2"/>
      <c r="J129" s="2"/>
      <c r="K129" s="46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G130" s="2"/>
      <c r="H130" s="2"/>
      <c r="J130" s="2"/>
      <c r="K130" s="46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G131" s="2"/>
      <c r="H131" s="2"/>
      <c r="J131" s="2"/>
      <c r="K131" s="46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G132" s="2"/>
      <c r="H132" s="2"/>
      <c r="J132" s="2"/>
      <c r="K132" s="46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G133" s="2"/>
      <c r="H133" s="2"/>
      <c r="J133" s="2"/>
      <c r="K133" s="46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G134" s="2"/>
      <c r="H134" s="2"/>
      <c r="J134" s="2"/>
      <c r="K134" s="46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G135" s="2"/>
      <c r="H135" s="2"/>
      <c r="J135" s="2"/>
      <c r="K135" s="46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G136" s="2"/>
      <c r="H136" s="2"/>
      <c r="J136" s="2"/>
      <c r="K136" s="46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G137" s="2"/>
      <c r="H137" s="2"/>
      <c r="J137" s="2"/>
      <c r="K137" s="46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G138" s="2"/>
      <c r="H138" s="2"/>
      <c r="J138" s="2"/>
      <c r="K138" s="46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G139" s="2"/>
      <c r="H139" s="2"/>
      <c r="J139" s="2"/>
      <c r="K139" s="46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G140" s="2"/>
      <c r="H140" s="2"/>
      <c r="J140" s="2"/>
      <c r="K140" s="46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G141" s="2"/>
      <c r="H141" s="2"/>
      <c r="J141" s="2"/>
      <c r="K141" s="46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G142" s="2"/>
      <c r="H142" s="2"/>
      <c r="J142" s="2"/>
      <c r="K142" s="46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G143" s="2"/>
      <c r="H143" s="2"/>
      <c r="J143" s="2"/>
      <c r="K143" s="46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G144" s="2"/>
      <c r="H144" s="2"/>
      <c r="J144" s="2"/>
      <c r="K144" s="46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G145" s="2"/>
      <c r="H145" s="2"/>
      <c r="J145" s="2"/>
      <c r="K145" s="46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G146" s="2"/>
      <c r="H146" s="2"/>
      <c r="J146" s="2"/>
      <c r="K146" s="46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G147" s="2"/>
      <c r="H147" s="2"/>
      <c r="J147" s="2"/>
      <c r="K147" s="46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G148" s="2"/>
      <c r="H148" s="2"/>
      <c r="J148" s="2"/>
      <c r="K148" s="46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G149" s="2"/>
      <c r="H149" s="2"/>
      <c r="J149" s="2"/>
      <c r="K149" s="46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G150" s="2"/>
      <c r="H150" s="2"/>
      <c r="J150" s="2"/>
      <c r="K150" s="46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G151" s="2"/>
      <c r="H151" s="2"/>
      <c r="J151" s="2"/>
      <c r="K151" s="46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G152" s="2"/>
      <c r="H152" s="2"/>
      <c r="J152" s="2"/>
      <c r="K152" s="46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G153" s="2"/>
      <c r="H153" s="2"/>
      <c r="J153" s="2"/>
      <c r="K153" s="46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G154" s="2"/>
      <c r="H154" s="2"/>
      <c r="J154" s="2"/>
      <c r="K154" s="46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G155" s="2"/>
      <c r="H155" s="2"/>
      <c r="J155" s="2"/>
      <c r="K155" s="46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G156" s="2"/>
      <c r="H156" s="2"/>
      <c r="J156" s="2"/>
      <c r="K156" s="46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G157" s="2"/>
      <c r="H157" s="2"/>
      <c r="J157" s="2"/>
      <c r="K157" s="46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G158" s="2"/>
      <c r="H158" s="2"/>
      <c r="J158" s="2"/>
      <c r="K158" s="46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G159" s="2"/>
      <c r="H159" s="2"/>
      <c r="J159" s="2"/>
      <c r="K159" s="46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G160" s="2"/>
      <c r="H160" s="2"/>
      <c r="J160" s="2"/>
      <c r="K160" s="46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G161" s="2"/>
      <c r="H161" s="2"/>
      <c r="J161" s="2"/>
      <c r="K161" s="46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G162" s="2"/>
      <c r="H162" s="2"/>
      <c r="J162" s="2"/>
      <c r="K162" s="46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G163" s="2"/>
      <c r="H163" s="2"/>
      <c r="J163" s="2"/>
      <c r="K163" s="46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G164" s="2"/>
      <c r="H164" s="2"/>
      <c r="J164" s="2"/>
      <c r="K164" s="46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G165" s="2"/>
      <c r="H165" s="2"/>
      <c r="J165" s="2"/>
      <c r="K165" s="46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G166" s="2"/>
      <c r="H166" s="2"/>
      <c r="J166" s="2"/>
      <c r="K166" s="46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G167" s="2"/>
      <c r="H167" s="2"/>
      <c r="J167" s="2"/>
      <c r="K167" s="46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G168" s="2"/>
      <c r="H168" s="2"/>
      <c r="J168" s="2"/>
      <c r="K168" s="46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G169" s="2"/>
      <c r="H169" s="2"/>
      <c r="J169" s="2"/>
      <c r="K169" s="46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G170" s="2"/>
      <c r="H170" s="2"/>
      <c r="J170" s="2"/>
      <c r="K170" s="46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G171" s="2"/>
      <c r="H171" s="2"/>
      <c r="J171" s="2"/>
      <c r="K171" s="46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G172" s="2"/>
      <c r="H172" s="2"/>
      <c r="J172" s="2"/>
      <c r="K172" s="46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G173" s="2"/>
      <c r="H173" s="2"/>
      <c r="J173" s="2"/>
      <c r="K173" s="46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G174" s="2"/>
      <c r="H174" s="2"/>
      <c r="J174" s="2"/>
      <c r="K174" s="46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G175" s="2"/>
      <c r="H175" s="2"/>
      <c r="J175" s="2"/>
      <c r="K175" s="46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G176" s="2"/>
      <c r="H176" s="2"/>
      <c r="J176" s="2"/>
      <c r="K176" s="46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G177" s="2"/>
      <c r="H177" s="2"/>
      <c r="J177" s="2"/>
      <c r="K177" s="46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G178" s="2"/>
      <c r="H178" s="2"/>
      <c r="J178" s="2"/>
      <c r="K178" s="46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G179" s="2"/>
      <c r="H179" s="2"/>
      <c r="J179" s="2"/>
      <c r="K179" s="46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G180" s="2"/>
      <c r="H180" s="2"/>
      <c r="J180" s="2"/>
      <c r="K180" s="46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G181" s="2"/>
      <c r="H181" s="2"/>
      <c r="J181" s="2"/>
      <c r="K181" s="46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G182" s="2"/>
      <c r="H182" s="2"/>
      <c r="J182" s="2"/>
      <c r="K182" s="46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G183" s="2"/>
      <c r="H183" s="2"/>
      <c r="J183" s="2"/>
      <c r="K183" s="46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G184" s="2"/>
      <c r="H184" s="2"/>
      <c r="J184" s="2"/>
      <c r="K184" s="46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G185" s="2"/>
      <c r="H185" s="2"/>
      <c r="J185" s="2"/>
      <c r="K185" s="46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G186" s="2"/>
      <c r="H186" s="2"/>
      <c r="J186" s="2"/>
      <c r="K186" s="46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G187" s="2"/>
      <c r="H187" s="2"/>
      <c r="J187" s="2"/>
      <c r="K187" s="46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G188" s="2"/>
      <c r="H188" s="2"/>
      <c r="J188" s="2"/>
      <c r="K188" s="46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G189" s="2"/>
      <c r="H189" s="2"/>
      <c r="J189" s="2"/>
      <c r="K189" s="46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G190" s="2"/>
      <c r="H190" s="2"/>
      <c r="J190" s="2"/>
      <c r="K190" s="46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G191" s="2"/>
      <c r="H191" s="2"/>
      <c r="J191" s="2"/>
      <c r="K191" s="46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G192" s="2"/>
      <c r="H192" s="2"/>
      <c r="J192" s="2"/>
      <c r="K192" s="46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G193" s="2"/>
      <c r="H193" s="2"/>
      <c r="J193" s="2"/>
      <c r="K193" s="46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G194" s="2"/>
      <c r="H194" s="2"/>
      <c r="J194" s="2"/>
      <c r="K194" s="46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G195" s="2"/>
      <c r="H195" s="2"/>
      <c r="J195" s="2"/>
      <c r="K195" s="46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G196" s="2"/>
      <c r="H196" s="2"/>
      <c r="J196" s="2"/>
      <c r="K196" s="46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G197" s="2"/>
      <c r="H197" s="2"/>
      <c r="J197" s="2"/>
      <c r="K197" s="46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G198" s="2"/>
      <c r="H198" s="2"/>
      <c r="J198" s="2"/>
      <c r="K198" s="46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G199" s="2"/>
      <c r="H199" s="2"/>
      <c r="J199" s="2"/>
      <c r="K199" s="46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G200" s="2"/>
      <c r="H200" s="2"/>
      <c r="J200" s="2"/>
      <c r="K200" s="46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G201" s="2"/>
      <c r="H201" s="2"/>
      <c r="J201" s="2"/>
      <c r="K201" s="46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G202" s="2"/>
      <c r="H202" s="2"/>
      <c r="J202" s="2"/>
      <c r="K202" s="46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G203" s="2"/>
      <c r="H203" s="2"/>
      <c r="J203" s="2"/>
      <c r="K203" s="46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G204" s="2"/>
      <c r="H204" s="2"/>
      <c r="J204" s="2"/>
      <c r="K204" s="46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G205" s="2"/>
      <c r="H205" s="2"/>
      <c r="J205" s="2"/>
      <c r="K205" s="46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G206" s="2"/>
      <c r="H206" s="2"/>
      <c r="J206" s="2"/>
      <c r="K206" s="46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G207" s="2"/>
      <c r="H207" s="2"/>
      <c r="J207" s="2"/>
      <c r="K207" s="46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G208" s="2"/>
      <c r="H208" s="2"/>
      <c r="J208" s="2"/>
      <c r="K208" s="46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G209" s="2"/>
      <c r="H209" s="2"/>
      <c r="J209" s="2"/>
      <c r="K209" s="46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G210" s="2"/>
      <c r="H210" s="2"/>
      <c r="J210" s="2"/>
      <c r="K210" s="46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G211" s="2"/>
      <c r="H211" s="2"/>
      <c r="J211" s="2"/>
      <c r="K211" s="46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G212" s="2"/>
      <c r="H212" s="2"/>
      <c r="J212" s="2"/>
      <c r="K212" s="46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G213" s="2"/>
      <c r="H213" s="2"/>
      <c r="J213" s="2"/>
      <c r="K213" s="46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G214" s="2"/>
      <c r="H214" s="2"/>
      <c r="J214" s="2"/>
      <c r="K214" s="46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G215" s="2"/>
      <c r="H215" s="2"/>
      <c r="J215" s="2"/>
      <c r="K215" s="46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G216" s="2"/>
      <c r="H216" s="2"/>
      <c r="J216" s="2"/>
      <c r="K216" s="46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G217" s="2"/>
      <c r="H217" s="2"/>
      <c r="J217" s="2"/>
      <c r="K217" s="46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G218" s="2"/>
      <c r="H218" s="2"/>
      <c r="J218" s="2"/>
      <c r="K218" s="46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G219" s="2"/>
      <c r="H219" s="2"/>
      <c r="J219" s="2"/>
      <c r="K219" s="46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G220" s="2"/>
      <c r="H220" s="2"/>
      <c r="J220" s="2"/>
      <c r="K220" s="46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G221" s="2"/>
      <c r="H221" s="2"/>
      <c r="J221" s="2"/>
      <c r="K221" s="46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G222" s="2"/>
      <c r="H222" s="2"/>
      <c r="J222" s="2"/>
      <c r="K222" s="46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G223" s="2"/>
      <c r="H223" s="2"/>
      <c r="J223" s="2"/>
      <c r="K223" s="46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G224" s="2"/>
      <c r="H224" s="2"/>
      <c r="J224" s="2"/>
      <c r="K224" s="46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G225" s="2"/>
      <c r="H225" s="2"/>
      <c r="J225" s="2"/>
      <c r="K225" s="46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G226" s="2"/>
      <c r="H226" s="2"/>
      <c r="J226" s="2"/>
      <c r="K226" s="46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G227" s="2"/>
      <c r="H227" s="2"/>
      <c r="J227" s="2"/>
      <c r="K227" s="46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G228" s="2"/>
      <c r="H228" s="2"/>
      <c r="J228" s="2"/>
      <c r="K228" s="46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G229" s="2"/>
      <c r="H229" s="2"/>
      <c r="J229" s="2"/>
      <c r="K229" s="46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G230" s="2"/>
      <c r="H230" s="2"/>
      <c r="J230" s="2"/>
      <c r="K230" s="46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G231" s="2"/>
      <c r="H231" s="2"/>
      <c r="J231" s="2"/>
      <c r="K231" s="46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G232" s="2"/>
      <c r="H232" s="2"/>
      <c r="J232" s="2"/>
      <c r="K232" s="46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G233" s="2"/>
      <c r="H233" s="2"/>
      <c r="J233" s="2"/>
      <c r="K233" s="46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G234" s="2"/>
      <c r="H234" s="2"/>
      <c r="J234" s="2"/>
      <c r="K234" s="46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G235" s="2"/>
      <c r="H235" s="2"/>
      <c r="J235" s="2"/>
      <c r="K235" s="46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G236" s="2"/>
      <c r="H236" s="2"/>
      <c r="J236" s="2"/>
      <c r="K236" s="46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G237" s="2"/>
      <c r="H237" s="2"/>
      <c r="J237" s="2"/>
      <c r="K237" s="46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G238" s="2"/>
      <c r="H238" s="2"/>
      <c r="J238" s="2"/>
      <c r="K238" s="46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G239" s="2"/>
      <c r="H239" s="2"/>
      <c r="J239" s="2"/>
      <c r="K239" s="46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G240" s="2"/>
      <c r="H240" s="2"/>
      <c r="J240" s="2"/>
      <c r="K240" s="46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G241" s="2"/>
      <c r="H241" s="2"/>
      <c r="J241" s="2"/>
      <c r="K241" s="46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G242" s="2"/>
      <c r="H242" s="2"/>
      <c r="J242" s="2"/>
      <c r="K242" s="46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G243" s="2"/>
      <c r="H243" s="2"/>
      <c r="J243" s="2"/>
      <c r="K243" s="46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G244" s="2"/>
      <c r="H244" s="2"/>
      <c r="J244" s="2"/>
      <c r="K244" s="46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G245" s="2"/>
      <c r="H245" s="2"/>
      <c r="J245" s="2"/>
      <c r="K245" s="46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G246" s="2"/>
      <c r="H246" s="2"/>
      <c r="J246" s="2"/>
      <c r="K246" s="46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G247" s="2"/>
      <c r="H247" s="2"/>
      <c r="J247" s="2"/>
      <c r="K247" s="46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G248" s="2"/>
      <c r="H248" s="2"/>
      <c r="J248" s="2"/>
      <c r="K248" s="46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G249" s="2"/>
      <c r="H249" s="2"/>
      <c r="J249" s="2"/>
      <c r="K249" s="46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G250" s="2"/>
      <c r="H250" s="2"/>
      <c r="J250" s="2"/>
      <c r="K250" s="46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G251" s="2"/>
      <c r="H251" s="2"/>
      <c r="J251" s="2"/>
      <c r="K251" s="46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G252" s="2"/>
      <c r="H252" s="2"/>
      <c r="J252" s="2"/>
      <c r="K252" s="46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G253" s="2"/>
      <c r="H253" s="2"/>
      <c r="J253" s="2"/>
      <c r="K253" s="46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G254" s="2"/>
      <c r="H254" s="2"/>
      <c r="J254" s="2"/>
      <c r="K254" s="46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G255" s="2"/>
      <c r="H255" s="2"/>
      <c r="J255" s="2"/>
      <c r="K255" s="46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G256" s="2"/>
      <c r="H256" s="2"/>
      <c r="J256" s="2"/>
      <c r="K256" s="46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G257" s="2"/>
      <c r="H257" s="2"/>
      <c r="J257" s="2"/>
      <c r="K257" s="46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G258" s="2"/>
      <c r="H258" s="2"/>
      <c r="J258" s="2"/>
      <c r="K258" s="46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G259" s="2"/>
      <c r="H259" s="2"/>
      <c r="J259" s="2"/>
      <c r="K259" s="46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G260" s="2"/>
      <c r="H260" s="2"/>
      <c r="J260" s="2"/>
      <c r="K260" s="46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G261" s="2"/>
      <c r="H261" s="2"/>
      <c r="J261" s="2"/>
      <c r="K261" s="46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G262" s="2"/>
      <c r="H262" s="2"/>
      <c r="J262" s="2"/>
      <c r="K262" s="46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G263" s="2"/>
      <c r="H263" s="2"/>
      <c r="J263" s="2"/>
      <c r="K263" s="46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G264" s="2"/>
      <c r="H264" s="2"/>
      <c r="J264" s="2"/>
      <c r="K264" s="46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G265" s="2"/>
      <c r="H265" s="2"/>
      <c r="J265" s="2"/>
      <c r="K265" s="46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G266" s="2"/>
      <c r="H266" s="2"/>
      <c r="J266" s="2"/>
      <c r="K266" s="46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G267" s="2"/>
      <c r="H267" s="2"/>
      <c r="J267" s="2"/>
      <c r="K267" s="46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G268" s="2"/>
      <c r="H268" s="2"/>
      <c r="J268" s="2"/>
      <c r="K268" s="46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G269" s="2"/>
      <c r="H269" s="2"/>
      <c r="J269" s="2"/>
      <c r="K269" s="46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G270" s="2"/>
      <c r="H270" s="2"/>
      <c r="J270" s="2"/>
      <c r="K270" s="46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G271" s="2"/>
      <c r="H271" s="2"/>
      <c r="J271" s="2"/>
      <c r="K271" s="46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G272" s="2"/>
      <c r="H272" s="2"/>
      <c r="J272" s="2"/>
      <c r="K272" s="46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G273" s="2"/>
      <c r="H273" s="2"/>
      <c r="J273" s="2"/>
      <c r="K273" s="46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G274" s="2"/>
      <c r="H274" s="2"/>
      <c r="J274" s="2"/>
      <c r="K274" s="46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G275" s="2"/>
      <c r="H275" s="2"/>
      <c r="J275" s="2"/>
      <c r="K275" s="46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G276" s="2"/>
      <c r="H276" s="2"/>
      <c r="J276" s="2"/>
      <c r="K276" s="46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G277" s="2"/>
      <c r="H277" s="2"/>
      <c r="J277" s="2"/>
      <c r="K277" s="46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G278" s="2"/>
      <c r="H278" s="2"/>
      <c r="J278" s="2"/>
      <c r="K278" s="46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G279" s="2"/>
      <c r="H279" s="2"/>
      <c r="J279" s="2"/>
      <c r="K279" s="46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G280" s="2"/>
      <c r="H280" s="2"/>
      <c r="J280" s="2"/>
      <c r="K280" s="46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G281" s="2"/>
      <c r="H281" s="2"/>
      <c r="J281" s="2"/>
      <c r="K281" s="46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G282" s="2"/>
      <c r="H282" s="2"/>
      <c r="J282" s="2"/>
      <c r="K282" s="46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G283" s="2"/>
      <c r="H283" s="2"/>
      <c r="J283" s="2"/>
      <c r="K283" s="46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G284" s="2"/>
      <c r="H284" s="2"/>
      <c r="J284" s="2"/>
      <c r="K284" s="46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G285" s="2"/>
      <c r="H285" s="2"/>
      <c r="J285" s="2"/>
      <c r="K285" s="46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G286" s="2"/>
      <c r="H286" s="2"/>
      <c r="J286" s="2"/>
      <c r="K286" s="46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G287" s="2"/>
      <c r="H287" s="2"/>
      <c r="J287" s="2"/>
      <c r="K287" s="46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G288" s="2"/>
      <c r="H288" s="2"/>
      <c r="J288" s="2"/>
      <c r="K288" s="46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G289" s="2"/>
      <c r="H289" s="2"/>
      <c r="J289" s="2"/>
      <c r="K289" s="46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G290" s="2"/>
      <c r="H290" s="2"/>
      <c r="J290" s="2"/>
      <c r="K290" s="46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G291" s="2"/>
      <c r="H291" s="2"/>
      <c r="J291" s="2"/>
      <c r="K291" s="46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G292" s="2"/>
      <c r="H292" s="2"/>
      <c r="J292" s="2"/>
      <c r="K292" s="46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G293" s="2"/>
      <c r="H293" s="2"/>
      <c r="J293" s="2"/>
      <c r="K293" s="46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G294" s="2"/>
      <c r="H294" s="2"/>
      <c r="J294" s="2"/>
      <c r="K294" s="46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G295" s="2"/>
      <c r="H295" s="2"/>
      <c r="J295" s="2"/>
      <c r="K295" s="46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G296" s="2"/>
      <c r="H296" s="2"/>
      <c r="J296" s="2"/>
      <c r="K296" s="46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G297" s="2"/>
      <c r="H297" s="2"/>
      <c r="J297" s="2"/>
      <c r="K297" s="46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G298" s="2"/>
      <c r="H298" s="2"/>
      <c r="J298" s="2"/>
      <c r="K298" s="46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G299" s="2"/>
      <c r="H299" s="2"/>
      <c r="J299" s="2"/>
      <c r="K299" s="46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G300" s="2"/>
      <c r="H300" s="2"/>
      <c r="J300" s="2"/>
      <c r="K300" s="46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G301" s="2"/>
      <c r="H301" s="2"/>
      <c r="J301" s="2"/>
      <c r="K301" s="46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G302" s="2"/>
      <c r="H302" s="2"/>
      <c r="J302" s="2"/>
      <c r="K302" s="46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G303" s="2"/>
      <c r="H303" s="2"/>
      <c r="J303" s="2"/>
      <c r="K303" s="46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G304" s="2"/>
      <c r="H304" s="2"/>
      <c r="J304" s="2"/>
      <c r="K304" s="46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G305" s="2"/>
      <c r="H305" s="2"/>
      <c r="J305" s="2"/>
      <c r="K305" s="46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G306" s="2"/>
      <c r="H306" s="2"/>
      <c r="J306" s="2"/>
      <c r="K306" s="46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G307" s="2"/>
      <c r="H307" s="2"/>
      <c r="J307" s="2"/>
      <c r="K307" s="46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G308" s="2"/>
      <c r="H308" s="2"/>
      <c r="J308" s="2"/>
      <c r="K308" s="46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G309" s="2"/>
      <c r="H309" s="2"/>
      <c r="J309" s="2"/>
      <c r="K309" s="46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G310" s="2"/>
      <c r="H310" s="2"/>
      <c r="J310" s="2"/>
      <c r="K310" s="46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G311" s="2"/>
      <c r="H311" s="2"/>
      <c r="J311" s="2"/>
      <c r="K311" s="46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G312" s="2"/>
      <c r="H312" s="2"/>
      <c r="J312" s="2"/>
      <c r="K312" s="46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G313" s="2"/>
      <c r="H313" s="2"/>
      <c r="J313" s="2"/>
      <c r="K313" s="46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G314" s="2"/>
      <c r="H314" s="2"/>
      <c r="J314" s="2"/>
      <c r="K314" s="46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G315" s="2"/>
      <c r="H315" s="2"/>
      <c r="J315" s="2"/>
      <c r="K315" s="46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G316" s="2"/>
      <c r="H316" s="2"/>
      <c r="J316" s="2"/>
      <c r="K316" s="46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G317" s="2"/>
      <c r="H317" s="2"/>
      <c r="J317" s="2"/>
      <c r="K317" s="46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G318" s="2"/>
      <c r="H318" s="2"/>
      <c r="J318" s="2"/>
      <c r="K318" s="46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G319" s="2"/>
      <c r="H319" s="2"/>
      <c r="J319" s="2"/>
      <c r="K319" s="46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G320" s="2"/>
      <c r="H320" s="2"/>
      <c r="J320" s="2"/>
      <c r="K320" s="46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G321" s="2"/>
      <c r="H321" s="2"/>
      <c r="J321" s="2"/>
      <c r="K321" s="46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G322" s="2"/>
      <c r="H322" s="2"/>
      <c r="J322" s="2"/>
      <c r="K322" s="46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G323" s="2"/>
      <c r="H323" s="2"/>
      <c r="J323" s="2"/>
      <c r="K323" s="46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G324" s="2"/>
      <c r="H324" s="2"/>
      <c r="J324" s="2"/>
      <c r="K324" s="46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G325" s="2"/>
      <c r="H325" s="2"/>
      <c r="J325" s="2"/>
      <c r="K325" s="46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G326" s="2"/>
      <c r="H326" s="2"/>
      <c r="J326" s="2"/>
      <c r="K326" s="46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G327" s="2"/>
      <c r="H327" s="2"/>
      <c r="J327" s="2"/>
      <c r="K327" s="46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G328" s="2"/>
      <c r="H328" s="2"/>
      <c r="J328" s="2"/>
      <c r="K328" s="46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G329" s="2"/>
      <c r="H329" s="2"/>
      <c r="J329" s="2"/>
      <c r="K329" s="46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G330" s="2"/>
      <c r="H330" s="2"/>
      <c r="J330" s="2"/>
      <c r="K330" s="46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G331" s="2"/>
      <c r="H331" s="2"/>
      <c r="J331" s="2"/>
      <c r="K331" s="46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G332" s="2"/>
      <c r="H332" s="2"/>
      <c r="J332" s="2"/>
      <c r="K332" s="46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G333" s="2"/>
      <c r="H333" s="2"/>
      <c r="J333" s="2"/>
      <c r="K333" s="46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G334" s="2"/>
      <c r="H334" s="2"/>
      <c r="J334" s="2"/>
      <c r="K334" s="46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G335" s="2"/>
      <c r="H335" s="2"/>
      <c r="J335" s="2"/>
      <c r="K335" s="46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G336" s="2"/>
      <c r="H336" s="2"/>
      <c r="J336" s="2"/>
      <c r="K336" s="46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G337" s="2"/>
      <c r="H337" s="2"/>
      <c r="J337" s="2"/>
      <c r="K337" s="46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G338" s="2"/>
      <c r="H338" s="2"/>
      <c r="J338" s="2"/>
      <c r="K338" s="46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G339" s="2"/>
      <c r="H339" s="2"/>
      <c r="J339" s="2"/>
      <c r="K339" s="46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G340" s="2"/>
      <c r="H340" s="2"/>
      <c r="J340" s="2"/>
      <c r="K340" s="46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G341" s="2"/>
      <c r="H341" s="2"/>
      <c r="J341" s="2"/>
      <c r="K341" s="46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G342" s="2"/>
      <c r="H342" s="2"/>
      <c r="J342" s="2"/>
      <c r="K342" s="46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G343" s="2"/>
      <c r="H343" s="2"/>
      <c r="J343" s="2"/>
      <c r="K343" s="46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G344" s="2"/>
      <c r="H344" s="2"/>
      <c r="J344" s="2"/>
      <c r="K344" s="46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G345" s="2"/>
      <c r="H345" s="2"/>
      <c r="J345" s="2"/>
      <c r="K345" s="46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G346" s="2"/>
      <c r="H346" s="2"/>
      <c r="J346" s="2"/>
      <c r="K346" s="46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G347" s="2"/>
      <c r="H347" s="2"/>
      <c r="J347" s="2"/>
      <c r="K347" s="46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G348" s="2"/>
      <c r="H348" s="2"/>
      <c r="J348" s="2"/>
      <c r="K348" s="46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G349" s="2"/>
      <c r="H349" s="2"/>
      <c r="J349" s="2"/>
      <c r="K349" s="46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G350" s="2"/>
      <c r="H350" s="2"/>
      <c r="J350" s="2"/>
      <c r="K350" s="46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G351" s="2"/>
      <c r="H351" s="2"/>
      <c r="J351" s="2"/>
      <c r="K351" s="46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G352" s="2"/>
      <c r="H352" s="2"/>
      <c r="J352" s="2"/>
      <c r="K352" s="46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G353" s="2"/>
      <c r="H353" s="2"/>
      <c r="J353" s="2"/>
      <c r="K353" s="46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G354" s="2"/>
      <c r="H354" s="2"/>
      <c r="J354" s="2"/>
      <c r="K354" s="46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G355" s="2"/>
      <c r="H355" s="2"/>
      <c r="J355" s="2"/>
      <c r="K355" s="46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G356" s="2"/>
      <c r="H356" s="2"/>
      <c r="J356" s="2"/>
      <c r="K356" s="46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G357" s="2"/>
      <c r="H357" s="2"/>
      <c r="J357" s="2"/>
      <c r="K357" s="46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G358" s="2"/>
      <c r="H358" s="2"/>
      <c r="J358" s="2"/>
      <c r="K358" s="46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G359" s="2"/>
      <c r="H359" s="2"/>
      <c r="J359" s="2"/>
      <c r="K359" s="46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G360" s="2"/>
      <c r="H360" s="2"/>
      <c r="J360" s="2"/>
      <c r="K360" s="46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G361" s="2"/>
      <c r="H361" s="2"/>
      <c r="J361" s="2"/>
      <c r="K361" s="46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G362" s="2"/>
      <c r="H362" s="2"/>
      <c r="J362" s="2"/>
      <c r="K362" s="46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G363" s="2"/>
      <c r="H363" s="2"/>
      <c r="J363" s="2"/>
      <c r="K363" s="46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G364" s="2"/>
      <c r="H364" s="2"/>
      <c r="J364" s="2"/>
      <c r="K364" s="46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G365" s="2"/>
      <c r="H365" s="2"/>
      <c r="J365" s="2"/>
      <c r="K365" s="46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G366" s="2"/>
      <c r="H366" s="2"/>
      <c r="J366" s="2"/>
      <c r="K366" s="46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G367" s="2"/>
      <c r="H367" s="2"/>
      <c r="J367" s="2"/>
      <c r="K367" s="46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G368" s="2"/>
      <c r="H368" s="2"/>
      <c r="J368" s="2"/>
      <c r="K368" s="46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G369" s="2"/>
      <c r="H369" s="2"/>
      <c r="J369" s="2"/>
      <c r="K369" s="46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G370" s="2"/>
      <c r="H370" s="2"/>
      <c r="J370" s="2"/>
      <c r="K370" s="46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G371" s="2"/>
      <c r="H371" s="2"/>
      <c r="J371" s="2"/>
      <c r="K371" s="46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G372" s="2"/>
      <c r="H372" s="2"/>
      <c r="J372" s="2"/>
      <c r="K372" s="46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G373" s="2"/>
      <c r="H373" s="2"/>
      <c r="J373" s="2"/>
      <c r="K373" s="46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G374" s="2"/>
      <c r="H374" s="2"/>
      <c r="J374" s="2"/>
      <c r="K374" s="46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G375" s="2"/>
      <c r="H375" s="2"/>
      <c r="J375" s="2"/>
      <c r="K375" s="46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G376" s="2"/>
      <c r="H376" s="2"/>
      <c r="J376" s="2"/>
      <c r="K376" s="46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G377" s="2"/>
      <c r="H377" s="2"/>
      <c r="J377" s="2"/>
      <c r="K377" s="46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G378" s="2"/>
      <c r="H378" s="2"/>
      <c r="J378" s="2"/>
      <c r="K378" s="46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G379" s="2"/>
      <c r="H379" s="2"/>
      <c r="J379" s="2"/>
      <c r="K379" s="46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G380" s="2"/>
      <c r="H380" s="2"/>
      <c r="J380" s="2"/>
      <c r="K380" s="46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G381" s="2"/>
      <c r="H381" s="2"/>
      <c r="J381" s="2"/>
      <c r="K381" s="46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G382" s="2"/>
      <c r="H382" s="2"/>
      <c r="J382" s="2"/>
      <c r="K382" s="46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G383" s="2"/>
      <c r="H383" s="2"/>
      <c r="J383" s="2"/>
      <c r="K383" s="46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G384" s="2"/>
      <c r="H384" s="2"/>
      <c r="J384" s="2"/>
      <c r="K384" s="46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G385" s="2"/>
      <c r="H385" s="2"/>
      <c r="J385" s="2"/>
      <c r="K385" s="46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G386" s="2"/>
      <c r="H386" s="2"/>
      <c r="J386" s="2"/>
      <c r="K386" s="46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G387" s="2"/>
      <c r="H387" s="2"/>
      <c r="J387" s="2"/>
      <c r="K387" s="46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G388" s="2"/>
      <c r="H388" s="2"/>
      <c r="J388" s="2"/>
      <c r="K388" s="46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G389" s="2"/>
      <c r="H389" s="2"/>
      <c r="J389" s="2"/>
      <c r="K389" s="46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G390" s="2"/>
      <c r="H390" s="2"/>
      <c r="J390" s="2"/>
      <c r="K390" s="46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G391" s="2"/>
      <c r="H391" s="2"/>
      <c r="J391" s="2"/>
      <c r="K391" s="46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G392" s="2"/>
      <c r="H392" s="2"/>
      <c r="J392" s="2"/>
      <c r="K392" s="46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G393" s="2"/>
      <c r="H393" s="2"/>
      <c r="J393" s="2"/>
      <c r="K393" s="46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G394" s="2"/>
      <c r="H394" s="2"/>
      <c r="J394" s="2"/>
      <c r="K394" s="46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G395" s="2"/>
      <c r="H395" s="2"/>
      <c r="J395" s="2"/>
      <c r="K395" s="46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G396" s="2"/>
      <c r="H396" s="2"/>
      <c r="J396" s="2"/>
      <c r="K396" s="46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G397" s="2"/>
      <c r="H397" s="2"/>
      <c r="J397" s="2"/>
      <c r="K397" s="46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G398" s="2"/>
      <c r="H398" s="2"/>
      <c r="J398" s="2"/>
      <c r="K398" s="46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G399" s="2"/>
      <c r="H399" s="2"/>
      <c r="J399" s="2"/>
      <c r="K399" s="46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G400" s="2"/>
      <c r="H400" s="2"/>
      <c r="J400" s="2"/>
      <c r="K400" s="46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G401" s="2"/>
      <c r="H401" s="2"/>
      <c r="J401" s="2"/>
      <c r="K401" s="46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G402" s="2"/>
      <c r="H402" s="2"/>
      <c r="J402" s="2"/>
      <c r="K402" s="46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G403" s="2"/>
      <c r="H403" s="2"/>
      <c r="J403" s="2"/>
      <c r="K403" s="46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G404" s="2"/>
      <c r="H404" s="2"/>
      <c r="J404" s="2"/>
      <c r="K404" s="46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G405" s="2"/>
      <c r="H405" s="2"/>
      <c r="J405" s="2"/>
      <c r="K405" s="46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G406" s="2"/>
      <c r="H406" s="2"/>
      <c r="J406" s="2"/>
      <c r="K406" s="46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G407" s="2"/>
      <c r="H407" s="2"/>
      <c r="J407" s="2"/>
      <c r="K407" s="46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G408" s="2"/>
      <c r="H408" s="2"/>
      <c r="J408" s="2"/>
      <c r="K408" s="46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G409" s="2"/>
      <c r="H409" s="2"/>
      <c r="J409" s="2"/>
      <c r="K409" s="46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G410" s="2"/>
      <c r="H410" s="2"/>
      <c r="J410" s="2"/>
      <c r="K410" s="46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G411" s="2"/>
      <c r="H411" s="2"/>
      <c r="J411" s="2"/>
      <c r="K411" s="46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G412" s="2"/>
      <c r="H412" s="2"/>
      <c r="J412" s="2"/>
      <c r="K412" s="46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G413" s="2"/>
      <c r="H413" s="2"/>
      <c r="J413" s="2"/>
      <c r="K413" s="46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G414" s="2"/>
      <c r="H414" s="2"/>
      <c r="J414" s="2"/>
      <c r="K414" s="46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G415" s="2"/>
      <c r="H415" s="2"/>
      <c r="J415" s="2"/>
      <c r="K415" s="46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G416" s="2"/>
      <c r="H416" s="2"/>
      <c r="J416" s="2"/>
      <c r="K416" s="46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G417" s="2"/>
      <c r="H417" s="2"/>
      <c r="J417" s="2"/>
      <c r="K417" s="46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G418" s="2"/>
      <c r="H418" s="2"/>
      <c r="J418" s="2"/>
      <c r="K418" s="46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G419" s="2"/>
      <c r="H419" s="2"/>
      <c r="J419" s="2"/>
      <c r="K419" s="46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G420" s="2"/>
      <c r="H420" s="2"/>
      <c r="J420" s="2"/>
      <c r="K420" s="46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G421" s="2"/>
      <c r="H421" s="2"/>
      <c r="J421" s="2"/>
      <c r="K421" s="46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G422" s="2"/>
      <c r="H422" s="2"/>
      <c r="J422" s="2"/>
      <c r="K422" s="46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G423" s="2"/>
      <c r="H423" s="2"/>
      <c r="J423" s="2"/>
      <c r="K423" s="46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G424" s="2"/>
      <c r="H424" s="2"/>
      <c r="J424" s="2"/>
      <c r="K424" s="46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G425" s="2"/>
      <c r="H425" s="2"/>
      <c r="J425" s="2"/>
      <c r="K425" s="46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G426" s="2"/>
      <c r="H426" s="2"/>
      <c r="J426" s="2"/>
      <c r="K426" s="46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G427" s="2"/>
      <c r="H427" s="2"/>
      <c r="J427" s="2"/>
      <c r="K427" s="46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G428" s="2"/>
      <c r="H428" s="2"/>
      <c r="J428" s="2"/>
      <c r="K428" s="46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G429" s="2"/>
      <c r="H429" s="2"/>
      <c r="J429" s="2"/>
      <c r="K429" s="46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G430" s="2"/>
      <c r="H430" s="2"/>
      <c r="J430" s="2"/>
      <c r="K430" s="46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G431" s="2"/>
      <c r="H431" s="2"/>
      <c r="J431" s="2"/>
      <c r="K431" s="46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G432" s="2"/>
      <c r="H432" s="2"/>
      <c r="J432" s="2"/>
      <c r="K432" s="46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G433" s="2"/>
      <c r="H433" s="2"/>
      <c r="J433" s="2"/>
      <c r="K433" s="46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G434" s="2"/>
      <c r="H434" s="2"/>
      <c r="J434" s="2"/>
      <c r="K434" s="46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G435" s="2"/>
      <c r="H435" s="2"/>
      <c r="J435" s="2"/>
      <c r="K435" s="46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G436" s="2"/>
      <c r="H436" s="2"/>
      <c r="J436" s="2"/>
      <c r="K436" s="46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G437" s="2"/>
      <c r="H437" s="2"/>
      <c r="J437" s="2"/>
      <c r="K437" s="46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G438" s="2"/>
      <c r="H438" s="2"/>
      <c r="J438" s="2"/>
      <c r="K438" s="46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G439" s="2"/>
      <c r="H439" s="2"/>
      <c r="J439" s="2"/>
      <c r="K439" s="46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G440" s="2"/>
      <c r="H440" s="2"/>
      <c r="J440" s="2"/>
      <c r="K440" s="46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G441" s="2"/>
      <c r="H441" s="2"/>
      <c r="J441" s="2"/>
      <c r="K441" s="46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G442" s="2"/>
      <c r="H442" s="2"/>
      <c r="J442" s="2"/>
      <c r="K442" s="46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G443" s="2"/>
      <c r="H443" s="2"/>
      <c r="J443" s="2"/>
      <c r="K443" s="46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G444" s="2"/>
      <c r="H444" s="2"/>
      <c r="J444" s="2"/>
      <c r="K444" s="46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G445" s="2"/>
      <c r="H445" s="2"/>
      <c r="J445" s="2"/>
      <c r="K445" s="46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G446" s="2"/>
      <c r="H446" s="2"/>
      <c r="J446" s="2"/>
      <c r="K446" s="46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G447" s="2"/>
      <c r="H447" s="2"/>
      <c r="J447" s="2"/>
      <c r="K447" s="46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G448" s="2"/>
      <c r="H448" s="2"/>
      <c r="J448" s="2"/>
      <c r="K448" s="46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G449" s="2"/>
      <c r="H449" s="2"/>
      <c r="J449" s="2"/>
      <c r="K449" s="46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G450" s="2"/>
      <c r="H450" s="2"/>
      <c r="J450" s="2"/>
      <c r="K450" s="46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G451" s="2"/>
      <c r="H451" s="2"/>
      <c r="J451" s="2"/>
      <c r="K451" s="46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G452" s="2"/>
      <c r="H452" s="2"/>
      <c r="J452" s="2"/>
      <c r="K452" s="46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G453" s="2"/>
      <c r="H453" s="2"/>
      <c r="J453" s="2"/>
      <c r="K453" s="46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G454" s="2"/>
      <c r="H454" s="2"/>
      <c r="J454" s="2"/>
      <c r="K454" s="46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G455" s="2"/>
      <c r="H455" s="2"/>
      <c r="J455" s="2"/>
      <c r="K455" s="46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G456" s="2"/>
      <c r="H456" s="2"/>
      <c r="J456" s="2"/>
      <c r="K456" s="46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G457" s="2"/>
      <c r="H457" s="2"/>
      <c r="J457" s="2"/>
      <c r="K457" s="46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G458" s="2"/>
      <c r="H458" s="2"/>
      <c r="J458" s="2"/>
      <c r="K458" s="46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G459" s="2"/>
      <c r="H459" s="2"/>
      <c r="J459" s="2"/>
      <c r="K459" s="46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G460" s="2"/>
      <c r="H460" s="2"/>
      <c r="J460" s="2"/>
      <c r="K460" s="46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G461" s="2"/>
      <c r="H461" s="2"/>
      <c r="J461" s="2"/>
      <c r="K461" s="46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G462" s="2"/>
      <c r="H462" s="2"/>
      <c r="J462" s="2"/>
      <c r="K462" s="46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G463" s="2"/>
      <c r="H463" s="2"/>
      <c r="J463" s="2"/>
      <c r="K463" s="46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G464" s="2"/>
      <c r="H464" s="2"/>
      <c r="J464" s="2"/>
      <c r="K464" s="46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G465" s="2"/>
      <c r="H465" s="2"/>
      <c r="J465" s="2"/>
      <c r="K465" s="46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G466" s="2"/>
      <c r="H466" s="2"/>
      <c r="J466" s="2"/>
      <c r="K466" s="46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G467" s="2"/>
      <c r="H467" s="2"/>
      <c r="J467" s="2"/>
      <c r="K467" s="46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G468" s="2"/>
      <c r="H468" s="2"/>
      <c r="J468" s="2"/>
      <c r="K468" s="46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G469" s="2"/>
      <c r="H469" s="2"/>
      <c r="J469" s="2"/>
      <c r="K469" s="46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G470" s="2"/>
      <c r="H470" s="2"/>
      <c r="J470" s="2"/>
      <c r="K470" s="46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G471" s="2"/>
      <c r="H471" s="2"/>
      <c r="J471" s="2"/>
      <c r="K471" s="46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G472" s="2"/>
      <c r="H472" s="2"/>
      <c r="J472" s="2"/>
      <c r="K472" s="46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G473" s="2"/>
      <c r="H473" s="2"/>
      <c r="J473" s="2"/>
      <c r="K473" s="46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G474" s="2"/>
      <c r="H474" s="2"/>
      <c r="J474" s="2"/>
      <c r="K474" s="46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G475" s="2"/>
      <c r="H475" s="2"/>
      <c r="J475" s="2"/>
      <c r="K475" s="46"/>
      <c r="L475" s="2"/>
      <c r="M475" s="2"/>
      <c r="N475" s="2"/>
      <c r="O475" s="2"/>
      <c r="P475" s="2"/>
      <c r="Q475" s="2"/>
      <c r="R475" s="2"/>
      <c r="S475" s="2"/>
      <c r="T475" s="2"/>
      <c r="Y475" s="2"/>
    </row>
    <row r="476" spans="1:25">
      <c r="A476" s="2"/>
      <c r="B476" s="2"/>
      <c r="C476" s="2"/>
      <c r="D476" s="2"/>
      <c r="E476" s="2"/>
      <c r="G476" s="2"/>
      <c r="H476" s="2"/>
      <c r="J476" s="2"/>
      <c r="K476" s="46"/>
      <c r="L476" s="2"/>
      <c r="M476" s="2"/>
      <c r="N476" s="2"/>
      <c r="O476" s="2"/>
      <c r="P476" s="2"/>
      <c r="Q476" s="2"/>
      <c r="R476" s="2"/>
      <c r="S476" s="2"/>
      <c r="T476" s="2"/>
      <c r="Y476" s="2"/>
    </row>
    <row r="477" spans="1:25">
      <c r="A477" s="2"/>
      <c r="B477" s="2"/>
      <c r="C477" s="2"/>
      <c r="D477" s="2"/>
      <c r="E477" s="2"/>
      <c r="G477" s="2"/>
      <c r="H477" s="2"/>
      <c r="J477" s="2"/>
      <c r="K477" s="46"/>
      <c r="L477" s="2"/>
      <c r="M477" s="2"/>
      <c r="N477" s="2"/>
      <c r="O477" s="2"/>
      <c r="P477" s="2"/>
      <c r="Q477" s="2"/>
      <c r="R477" s="2"/>
      <c r="S477" s="2"/>
      <c r="T477" s="2"/>
      <c r="Y477" s="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2021-12-07T06:54:00Z</dcterms:created>
  <dcterms:modified xsi:type="dcterms:W3CDTF">2021-12-27T17:52:54Z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