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<sst xmlns="http://schemas.openxmlformats.org/spreadsheetml/2006/main" count="213">
  <si>
    <t>交易计划编码</t>
  </si>
  <si>
    <t>交易计划编制日期</t>
  </si>
  <si>
    <t>股票代码</t>
  </si>
  <si>
    <t>趋势</t>
  </si>
  <si>
    <t>波动收窄幅度</t>
  </si>
  <si>
    <t>相对实力排名（除了实力排名外，应该关注股价的表现是否优于其他公司）</t>
  </si>
  <si>
    <t>基本面</t>
  </si>
  <si>
    <t>具体执行计划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</si>
  <si>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</si>
  <si>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</si>
  <si>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</si>
  <si>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</si>
  <si>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</si>
  <si>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</si>
  <si>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</si>
  <si>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</si>
  <si>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</si>
  <si>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</si>
  <si>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杯型欺骗形态</t>
  </si>
  <si>
    <t>经典杯型形态</t>
  </si>
  <si>
    <t>双底部形态</t>
  </si>
  <si>
    <t>强力拉升形态</t>
  </si>
  <si>
    <t>成交量收缩情况
(最后的价格收缩期间的成交量应低于50天的平均水平且有一到两天交易量极低)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</si>
  <si>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</si>
  <si>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</si>
  <si>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</si>
  <si>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</si>
  <si>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</si>
  <si>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</si>
  <si>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</si>
  <si>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</si>
  <si>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</si>
  <si>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</si>
  <si>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</si>
  <si>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</si>
  <si>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</si>
  <si>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</si>
  <si>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</si>
  <si>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</si>
  <si>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</si>
  <si>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</si>
  <si>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目前状态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</si>
  <si>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</si>
  <si>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</si>
  <si>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</si>
  <si>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</si>
  <si>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</si>
  <si>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</si>
  <si>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</si>
  <si>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</si>
  <si>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</si>
  <si>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</si>
  <si>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</si>
  <si>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</si>
  <si>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</si>
  <si>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</si>
  <si>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</si>
  <si>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</si>
  <si>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</si>
  <si>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</si>
  <si>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</si>
  <si>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欺骗出现的位置
(以杯顶为基准)</t>
  </si>
  <si>
    <t>杯型柄出现的位置
(应在杯顶上部，最好在上三分之一)</t>
  </si>
  <si>
    <t>第二个底部是否低于第一个底部</t>
  </si>
  <si>
    <t>最近高点与最低点距离
(大于100%)</t>
  </si>
  <si>
    <t>最近高点与最低点时间跨度
(最大8w)</t>
  </si>
  <si>
    <t>修正幅度的时间跨度
(在3~6w区间)</t>
  </si>
  <si>
    <t>修正幅度大小
（不超过20%）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</si>
  <si>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</si>
  <si>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</si>
  <si>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</si>
  <si>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</si>
  <si>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</si>
  <si>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</si>
  <si>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</si>
  <si>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</si>
  <si>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</si>
  <si>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</si>
  <si>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</si>
  <si>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</si>
  <si>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</si>
  <si>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</si>
  <si>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</si>
  <si>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</si>
  <si>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</si>
  <si>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</si>
  <si>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已执行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</si>
  <si>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</si>
  <si>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</si>
  <si>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</si>
  <si>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</si>
  <si>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</si>
  <si>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</si>
  <si>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</si>
  <si>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</si>
  <si>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</si>
  <si>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</si>
  <si>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</si>
  <si>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</si>
  <si>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</si>
  <si>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</si>
  <si>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</si>
  <si>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</si>
  <si>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</si>
  <si>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</si>
  <si>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</si>
  <si>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</si>
  <si>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</si>
  <si>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</si>
  <si>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</si>
  <si>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</si>
  <si>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</si>
  <si>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</si>
  <si>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</si>
  <si>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</si>
  <si>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</si>
  <si>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</si>
  <si>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</si>
  <si>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</si>
  <si>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</si>
  <si>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</si>
  <si>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</si>
  <si>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</si>
  <si>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</si>
  <si>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</si>
  <si>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</si>
  <si>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</si>
  <si>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</si>
  <si>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</si>
  <si>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</si>
  <si>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</si>
  <si>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</si>
  <si>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</si>
  <si>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</si>
  <si>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</si>
  <si>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</si>
  <si>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</si>
  <si>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</si>
  <si>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</si>
  <si>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</si>
  <si>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</si>
  <si>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</si>
  <si>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</si>
  <si>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</si>
  <si>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</si>
  <si>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</si>
  <si>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</si>
  <si>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</si>
  <si>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暂不宜入场
(等待波动一周后)</t>
  </si>
  <si>
    <t>待执行</t>
  </si>
  <si>
    <t>000029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</si>
  <si>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</si>
  <si>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000031</t>
  </si>
  <si>
    <r>
      <rPr>
        <sz val="10"/>
        <color rgb="FF000000"/>
        <rFont val="Helvetica Neue"/>
        <charset val="134"/>
      </rP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</si>
  <si>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000032</t>
  </si>
  <si>
    <t>000033</t>
  </si>
  <si>
    <r>
      <rPr>
        <sz val="10"/>
        <color rgb="FF000000"/>
        <rFont val="Helvetica Neue"/>
        <charset val="134"/>
      </rPr>
      <t>600111(</t>
    </r>
    <r>
      <rPr>
        <sz val="10"/>
        <color rgb="FF000000"/>
        <rFont val="方正书宋_GBK"/>
        <charset val="134"/>
      </rPr>
      <t>北方稀土</t>
    </r>
    <r>
      <rPr>
        <sz val="10"/>
        <color rgb="FF000000"/>
        <rFont val="Helvetica Neue"/>
        <charset val="134"/>
      </rPr>
      <t>)</t>
    </r>
  </si>
  <si>
    <t>000035</t>
  </si>
  <si>
    <r>
      <rPr>
        <sz val="10"/>
        <color rgb="FF000000"/>
        <rFont val="Helvetica Neue"/>
        <charset val="134"/>
      </rPr>
      <t>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</si>
  <si>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000036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</si>
  <si>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</si>
  <si>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000037</t>
  </si>
  <si>
    <r>
      <rPr>
        <sz val="10"/>
        <color rgb="FF000000"/>
        <rFont val="Helvetica Neue"/>
        <charset val="134"/>
      </rPr>
      <t>600779(</t>
    </r>
    <r>
      <rPr>
        <sz val="10"/>
        <color rgb="FF000000"/>
        <rFont val="方正书宋_GBK"/>
        <charset val="134"/>
      </rPr>
      <t>水井坊</t>
    </r>
    <r>
      <rPr>
        <sz val="10"/>
        <color rgb="FF000000"/>
        <rFont val="Helvetica Neue"/>
        <charset val="134"/>
      </rPr>
      <t>)</t>
    </r>
  </si>
  <si>
    <t>20w</t>
  </si>
  <si>
    <t>执行中</t>
  </si>
  <si>
    <t>000038</t>
  </si>
  <si>
    <r>
      <rPr>
        <sz val="10"/>
        <color rgb="FF000000"/>
        <rFont val="Helvetica Neue"/>
        <charset val="134"/>
      </rPr>
      <t>600888(</t>
    </r>
    <r>
      <rPr>
        <sz val="10"/>
        <color rgb="FF000000"/>
        <rFont val="方正书宋_GBK"/>
        <charset val="134"/>
      </rPr>
      <t>新疆众和</t>
    </r>
    <r>
      <rPr>
        <sz val="10"/>
        <color rgb="FF000000"/>
        <rFont val="Helvetica Neue"/>
        <charset val="134"/>
      </rPr>
      <t>)</t>
    </r>
  </si>
  <si>
    <t>000039</t>
  </si>
  <si>
    <r>
      <rPr>
        <sz val="10"/>
        <color rgb="FF000000"/>
        <rFont val="Helvetica Neue"/>
        <charset val="134"/>
      </rPr>
      <t>600955(</t>
    </r>
    <r>
      <rPr>
        <sz val="10"/>
        <color rgb="FF000000"/>
        <rFont val="方正书宋_GBK"/>
        <charset val="134"/>
      </rPr>
      <t>维远股份</t>
    </r>
    <r>
      <rPr>
        <sz val="10"/>
        <color rgb="FF000000"/>
        <rFont val="Helvetica Neue"/>
        <charset val="134"/>
      </rPr>
      <t>)</t>
    </r>
  </si>
  <si>
    <t>000040</t>
  </si>
  <si>
    <t>000041</t>
  </si>
  <si>
    <r>
      <rPr>
        <sz val="10"/>
        <color rgb="FF000000"/>
        <rFont val="Helvetica Neue"/>
        <charset val="134"/>
      </rPr>
      <t>600032(</t>
    </r>
    <r>
      <rPr>
        <sz val="10"/>
        <color rgb="FF000000"/>
        <rFont val="方正书宋_GBK"/>
        <charset val="134"/>
      </rPr>
      <t>浙江新能</t>
    </r>
    <r>
      <rPr>
        <sz val="10"/>
        <color rgb="FF000000"/>
        <rFont val="Helvetica Neue"/>
        <charset val="134"/>
      </rPr>
      <t>)</t>
    </r>
  </si>
  <si>
    <t>000042</t>
  </si>
  <si>
    <r>
      <rPr>
        <sz val="10"/>
        <color rgb="FF000000"/>
        <rFont val="Helvetica Neue"/>
        <charset val="134"/>
      </rPr>
      <t>600803(</t>
    </r>
    <r>
      <rPr>
        <sz val="10"/>
        <color rgb="FF000000"/>
        <rFont val="方正书宋_GBK"/>
        <charset val="134"/>
      </rPr>
      <t>新奥股份</t>
    </r>
    <r>
      <rPr>
        <sz val="10"/>
        <color rgb="FF000000"/>
        <rFont val="Helvetica Neue"/>
        <charset val="134"/>
      </rPr>
      <t>)</t>
    </r>
  </si>
  <si>
    <t>000043</t>
  </si>
  <si>
    <r>
      <rPr>
        <sz val="10"/>
        <color rgb="FF000000"/>
        <rFont val="Helvetica Neue"/>
        <charset val="134"/>
      </rPr>
      <t>601778(</t>
    </r>
    <r>
      <rPr>
        <sz val="10"/>
        <color rgb="FF000000"/>
        <rFont val="方正书宋_GBK"/>
        <charset val="134"/>
      </rPr>
      <t>晶科科技</t>
    </r>
    <r>
      <rPr>
        <sz val="10"/>
        <color rgb="FF000000"/>
        <rFont val="Helvetica Neue"/>
        <charset val="134"/>
      </rPr>
      <t>)</t>
    </r>
  </si>
  <si>
    <t>成交量未减少</t>
  </si>
  <si>
    <r>
      <rPr>
        <sz val="10"/>
        <color rgb="FF000000"/>
        <rFont val="方正书宋_GBK"/>
        <charset val="134"/>
      </rPr>
      <t>暂不宜入场</t>
    </r>
    <r>
      <rPr>
        <sz val="10"/>
        <color rgb="FF000000"/>
        <rFont val="Helvetica Neue"/>
        <charset val="134"/>
      </rPr>
      <t xml:space="preserve">
(</t>
    </r>
    <r>
      <rPr>
        <sz val="10"/>
        <color rgb="FF000000"/>
        <rFont val="方正书宋_GBK"/>
        <charset val="134"/>
      </rPr>
      <t>等待波动一周后</t>
    </r>
    <r>
      <rPr>
        <sz val="10"/>
        <color rgb="FF000000"/>
        <rFont val="Helvetica Neue"/>
        <charset val="134"/>
      </rPr>
      <t>)</t>
    </r>
  </si>
  <si>
    <t>000044</t>
  </si>
  <si>
    <r>
      <rPr>
        <sz val="10"/>
        <color rgb="FF000000"/>
        <rFont val="Helvetica Neue"/>
        <charset val="134"/>
      </rPr>
      <t>000422(</t>
    </r>
    <r>
      <rPr>
        <sz val="10"/>
        <color rgb="FF000000"/>
        <rFont val="方正书宋_GBK"/>
        <charset val="134"/>
      </rPr>
      <t>湖北宜化</t>
    </r>
    <r>
      <rPr>
        <sz val="10"/>
        <color rgb="FF000000"/>
        <rFont val="Helvetica Neue"/>
        <charset val="134"/>
      </rPr>
      <t>)</t>
    </r>
  </si>
  <si>
    <t>5w</t>
  </si>
  <si>
    <t>000045</t>
  </si>
  <si>
    <r>
      <rPr>
        <sz val="10"/>
        <color rgb="FF000000"/>
        <rFont val="Helvetica Neue"/>
        <charset val="134"/>
      </rPr>
      <t>605117(</t>
    </r>
    <r>
      <rPr>
        <sz val="10"/>
        <color rgb="FF000000"/>
        <rFont val="方正书宋_GBK"/>
        <charset val="134"/>
      </rPr>
      <t>德业股份</t>
    </r>
    <r>
      <rPr>
        <sz val="10"/>
        <color rgb="FF000000"/>
        <rFont val="Helvetica Neue"/>
        <charset val="134"/>
      </rPr>
      <t>)</t>
    </r>
  </si>
  <si>
    <t>000046</t>
  </si>
  <si>
    <r>
      <rPr>
        <sz val="10"/>
        <color rgb="FF000000"/>
        <rFont val="Helvetica Neue"/>
        <charset val="134"/>
      </rPr>
      <t>002326(</t>
    </r>
    <r>
      <rPr>
        <sz val="10"/>
        <color rgb="FF000000"/>
        <rFont val="方正书宋_GBK"/>
        <charset val="134"/>
      </rPr>
      <t>永太科技</t>
    </r>
    <r>
      <rPr>
        <sz val="10"/>
        <color rgb="FF000000"/>
        <rFont val="Helvetica Neue"/>
        <charset val="134"/>
      </rPr>
      <t>)</t>
    </r>
  </si>
  <si>
    <t>6w</t>
  </si>
  <si>
    <t>000048</t>
  </si>
  <si>
    <r>
      <rPr>
        <sz val="10"/>
        <color rgb="FF000000"/>
        <rFont val="Helvetica Neue"/>
        <charset val="134"/>
      </rPr>
      <t>003026(</t>
    </r>
    <r>
      <rPr>
        <sz val="10"/>
        <color rgb="FF000000"/>
        <rFont val="方正书宋_GBK"/>
        <charset val="134"/>
      </rPr>
      <t>中晶科技</t>
    </r>
    <r>
      <rPr>
        <sz val="10"/>
        <color rgb="FF000000"/>
        <rFont val="Helvetica Neue"/>
        <charset val="134"/>
      </rPr>
      <t>)</t>
    </r>
  </si>
  <si>
    <t>000049</t>
  </si>
  <si>
    <r>
      <rPr>
        <sz val="10"/>
        <color rgb="FF000000"/>
        <rFont val="Helvetica Neue"/>
        <charset val="134"/>
      </rPr>
      <t>6000071(</t>
    </r>
    <r>
      <rPr>
        <sz val="10"/>
        <color rgb="FF000000"/>
        <rFont val="方正书宋_GBK"/>
        <charset val="134"/>
      </rPr>
      <t>凤凰光学</t>
    </r>
    <r>
      <rPr>
        <sz val="10"/>
        <color rgb="FF000000"/>
        <rFont val="Helvetica Neue"/>
        <charset val="134"/>
      </rPr>
      <t>)</t>
    </r>
  </si>
  <si>
    <t>2w</t>
  </si>
  <si>
    <t>000050</t>
  </si>
  <si>
    <r>
      <rPr>
        <sz val="10"/>
        <color theme="1"/>
        <rFont val="Helvetica Neue"/>
        <charset val="134"/>
      </rPr>
      <t>603703(</t>
    </r>
    <r>
      <rPr>
        <sz val="10"/>
        <color theme="1"/>
        <rFont val="方正书宋_GBK"/>
        <charset val="134"/>
      </rPr>
      <t>盛洋科技</t>
    </r>
    <r>
      <rPr>
        <sz val="10"/>
        <color theme="1"/>
        <rFont val="Helvetica Neue"/>
        <charset val="134"/>
      </rPr>
      <t>)</t>
    </r>
  </si>
  <si>
    <t>000051</t>
  </si>
  <si>
    <r>
      <rPr>
        <sz val="10"/>
        <color rgb="FF000000"/>
        <rFont val="Helvetica Neue"/>
        <charset val="134"/>
      </rPr>
      <t>002922(</t>
    </r>
    <r>
      <rPr>
        <sz val="10"/>
        <color rgb="FF000000"/>
        <rFont val="方正书宋_GBK"/>
        <charset val="134"/>
      </rPr>
      <t>伊戈尔</t>
    </r>
    <r>
      <rPr>
        <sz val="10"/>
        <color rgb="FF000000"/>
        <rFont val="Helvetica Neue"/>
        <charset val="134"/>
      </rPr>
      <t>)</t>
    </r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</si>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</sst>
</file>

<file path=xl/styles.xml><?xml version="1.0" encoding="utf-8"?>
<styleSheet xmlns="http://schemas.openxmlformats.org/spreadsheetml/2006/main">
  <numFmts count="7">
    <numFmt numFmtId="176" formatCode="0.00_);[Red]\(0.00\)"/>
    <numFmt numFmtId="43" formatCode="_ * #,##0.00_ ;_ * \-#,##0.00_ ;_ * &quot;-&quot;??_ ;_ @_ "/>
    <numFmt numFmtId="177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0.00_ "/>
  </numFmts>
  <fonts count="37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33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9" fillId="25" borderId="10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0" fillId="29" borderId="1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34" fillId="29" borderId="11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2" fillId="0" borderId="0" applyFon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2" fillId="16" borderId="9" applyNumberFormat="0" applyFon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</cellStyleXfs>
  <cellXfs count="114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14" fontId="0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4" fontId="0" fillId="5" borderId="1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2" borderId="2" xfId="0" applyNumberFormat="1" applyFont="1" applyFill="1" applyBorder="1" applyAlignment="1">
      <alignment horizontal="center" vertical="center" wrapText="1"/>
    </xf>
    <xf numFmtId="10" fontId="0" fillId="3" borderId="2" xfId="0" applyNumberFormat="1" applyFont="1" applyFill="1" applyBorder="1" applyAlignment="1">
      <alignment horizontal="center" vertical="center" wrapText="1"/>
    </xf>
    <xf numFmtId="10" fontId="0" fillId="5" borderId="2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0" fillId="3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10" fontId="0" fillId="7" borderId="2" xfId="0" applyNumberFormat="1" applyFont="1" applyFill="1" applyBorder="1" applyAlignment="1">
      <alignment horizontal="center" vertical="center" wrapText="1"/>
    </xf>
    <xf numFmtId="10" fontId="6" fillId="5" borderId="1" xfId="0" applyNumberFormat="1" applyFont="1" applyFill="1" applyBorder="1" applyAlignment="1">
      <alignment horizontal="center" vertical="center" wrapText="1"/>
    </xf>
    <xf numFmtId="10" fontId="6" fillId="3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10" fontId="5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vertical="top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 wrapText="1"/>
    </xf>
    <xf numFmtId="0" fontId="0" fillId="3" borderId="2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178" fontId="0" fillId="5" borderId="1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178" fontId="0" fillId="3" borderId="2" xfId="0" applyNumberFormat="1" applyFont="1" applyFill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vertical="top" wrapText="1"/>
    </xf>
    <xf numFmtId="176" fontId="0" fillId="0" borderId="1" xfId="0" applyNumberFormat="1" applyFont="1" applyBorder="1" applyAlignment="1">
      <alignment horizontal="center" vertical="center" wrapText="1"/>
    </xf>
    <xf numFmtId="176" fontId="0" fillId="3" borderId="2" xfId="0" applyNumberFormat="1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0" fillId="3" borderId="1" xfId="0" applyFont="1" applyFill="1" applyBorder="1" applyAlignment="1" quotePrefix="1">
      <alignment horizontal="center" vertical="center" wrapText="1"/>
    </xf>
    <xf numFmtId="0" fontId="6" fillId="3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3" borderId="0" xfId="0" applyFont="1" applyFill="1" applyAlignment="1" quotePrefix="1">
      <alignment horizontal="center" vertical="center" wrapText="1"/>
    </xf>
    <xf numFmtId="0" fontId="7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O545"/>
  <sheetViews>
    <sheetView tabSelected="1" workbookViewId="0">
      <pane ySplit="3" topLeftCell="A13" activePane="bottomLeft" state="frozen"/>
      <selection/>
      <selection pane="bottomLeft" activeCell="AB23" sqref="AB23"/>
    </sheetView>
  </sheetViews>
  <sheetFormatPr defaultColWidth="9.81818181818182" defaultRowHeight="12.1"/>
  <cols>
    <col min="1" max="1" width="13.9909090909091" customWidth="1"/>
    <col min="2" max="2" width="15.0272727272727" customWidth="1"/>
    <col min="3" max="3" width="17.1181818181818" style="6" customWidth="1"/>
    <col min="4" max="4" width="10.2545454545455" customWidth="1"/>
    <col min="5" max="5" width="10.5636363636364" customWidth="1"/>
    <col min="7" max="7" width="15.6272727272727" customWidth="1"/>
    <col min="11" max="11" width="18.6090909090909" customWidth="1"/>
    <col min="12" max="12" width="15.6272727272727" customWidth="1"/>
    <col min="25" max="25" width="9.85454545454546"/>
    <col min="28" max="28" width="12.9272727272727"/>
    <col min="29" max="29" width="12.7818181818182" style="7"/>
    <col min="30" max="30" width="12.7818181818182"/>
    <col min="32" max="32" width="19.2" customWidth="1"/>
    <col min="33" max="33" width="18.7454545454545" customWidth="1"/>
    <col min="34" max="34" width="16.9636363636364" customWidth="1"/>
    <col min="35" max="35" width="21.8727272727273" customWidth="1"/>
    <col min="36" max="36" width="24.1" customWidth="1"/>
    <col min="37" max="37" width="18.9" customWidth="1"/>
    <col min="38" max="38" width="13.8363636363636" customWidth="1"/>
    <col min="39" max="41" width="26.3272727272727" customWidth="1"/>
    <col min="42" max="42" width="13.2454545454545" style="7" customWidth="1"/>
    <col min="43" max="50" width="11.6" style="7" customWidth="1"/>
    <col min="51" max="51" width="12.5" style="7" customWidth="1"/>
    <col min="52" max="52" width="12.7909090909091" style="7" customWidth="1"/>
    <col min="53" max="53" width="12.3454545454545" style="7" customWidth="1"/>
    <col min="54" max="54" width="11.9" style="7" customWidth="1"/>
    <col min="55" max="55" width="12.3454545454545" style="7" customWidth="1"/>
    <col min="56" max="56" width="12.2" style="7" customWidth="1"/>
    <col min="57" max="57" width="12.5" style="7" customWidth="1"/>
    <col min="58" max="58" width="12.2" style="7" customWidth="1"/>
    <col min="59" max="59" width="11.4545454545455" style="7" customWidth="1"/>
    <col min="60" max="60" width="12.7909090909091" style="7" customWidth="1"/>
    <col min="61" max="61" width="11.9" style="7" customWidth="1"/>
    <col min="63" max="63" width="13.9727272727273" customWidth="1"/>
    <col min="69" max="69" width="11.9" customWidth="1"/>
    <col min="70" max="70" width="13.5363636363636" customWidth="1"/>
    <col min="71" max="73" width="14.1363636363636" customWidth="1"/>
    <col min="74" max="74" width="14"/>
    <col min="75" max="75" width="11.3" style="7" customWidth="1"/>
    <col min="76" max="76" width="11.1636363636364" style="8" customWidth="1"/>
    <col min="77" max="77" width="10.2545454545455" style="9" customWidth="1"/>
    <col min="78" max="78" width="15.3272727272727" customWidth="1"/>
    <col min="79" max="79" width="14.2818181818182" style="6" customWidth="1"/>
  </cols>
  <sheetData>
    <row r="1" ht="23.6" spans="1:119">
      <c r="A1" s="10" t="s">
        <v>0</v>
      </c>
      <c r="B1" s="11" t="s">
        <v>1</v>
      </c>
      <c r="C1" s="12" t="s">
        <v>2</v>
      </c>
      <c r="D1" s="13" t="s">
        <v>3</v>
      </c>
      <c r="E1" s="13"/>
      <c r="F1" s="13"/>
      <c r="G1" s="13"/>
      <c r="H1" s="13"/>
      <c r="I1" s="13"/>
      <c r="J1" s="13"/>
      <c r="K1" s="13"/>
      <c r="L1" s="13"/>
      <c r="M1" s="13" t="s">
        <v>4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61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73" t="s">
        <v>5</v>
      </c>
      <c r="AO1" s="13" t="s">
        <v>6</v>
      </c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13"/>
      <c r="BK1" s="13"/>
      <c r="BL1" s="13"/>
      <c r="BM1" s="13"/>
      <c r="BN1" s="13" t="s">
        <v>7</v>
      </c>
      <c r="BO1" s="13"/>
      <c r="BP1" s="13"/>
      <c r="BQ1" s="13"/>
      <c r="BR1" s="13"/>
      <c r="BS1" s="13"/>
      <c r="BT1" s="13"/>
      <c r="BU1" s="13"/>
      <c r="BV1" s="13"/>
      <c r="BW1" s="61"/>
      <c r="BX1" s="61"/>
      <c r="BY1" s="96"/>
      <c r="BZ1" s="13"/>
      <c r="CA1" s="13"/>
      <c r="CB1" s="97"/>
      <c r="CC1" s="97"/>
      <c r="CD1" s="97"/>
      <c r="CE1" s="97"/>
      <c r="CF1" s="97"/>
      <c r="CG1" s="97"/>
      <c r="CH1" s="97"/>
      <c r="CJ1" s="112"/>
      <c r="CK1" s="112"/>
      <c r="CL1" s="112"/>
      <c r="CM1" s="112"/>
      <c r="CN1" s="112"/>
      <c r="CO1" s="112"/>
      <c r="CP1" s="112"/>
      <c r="CQ1" s="112"/>
      <c r="CS1" s="112"/>
      <c r="CT1" s="112"/>
      <c r="CU1" s="112"/>
      <c r="CV1" s="112"/>
      <c r="CW1" s="112"/>
      <c r="CX1" s="112"/>
      <c r="CY1" s="112"/>
      <c r="DA1" s="112"/>
      <c r="DB1" s="112"/>
      <c r="DC1" s="112"/>
      <c r="DD1" s="112"/>
      <c r="DE1" s="112"/>
      <c r="DF1" s="112"/>
      <c r="DG1" s="112"/>
      <c r="DI1" s="112"/>
      <c r="DJ1" s="112"/>
      <c r="DK1" s="112"/>
      <c r="DL1" s="112"/>
      <c r="DM1" s="112"/>
      <c r="DN1" s="112"/>
      <c r="DO1" s="112"/>
    </row>
    <row r="2" ht="23.6" spans="1:119">
      <c r="A2" s="10"/>
      <c r="B2" s="11"/>
      <c r="C2" s="12"/>
      <c r="D2" s="14" t="s">
        <v>8</v>
      </c>
      <c r="E2" s="14" t="s">
        <v>9</v>
      </c>
      <c r="F2" s="14" t="s">
        <v>10</v>
      </c>
      <c r="G2" s="39" t="s">
        <v>11</v>
      </c>
      <c r="H2" s="14" t="s">
        <v>12</v>
      </c>
      <c r="I2" s="41" t="s">
        <v>13</v>
      </c>
      <c r="J2" s="42" t="s">
        <v>14</v>
      </c>
      <c r="K2" s="39" t="s">
        <v>15</v>
      </c>
      <c r="L2" s="39" t="s">
        <v>16</v>
      </c>
      <c r="M2" s="52" t="s">
        <v>17</v>
      </c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62" t="s">
        <v>18</v>
      </c>
      <c r="AG2" s="62" t="s">
        <v>19</v>
      </c>
      <c r="AH2" s="62" t="s">
        <v>20</v>
      </c>
      <c r="AI2" s="52" t="s">
        <v>21</v>
      </c>
      <c r="AJ2" s="52"/>
      <c r="AK2" s="52"/>
      <c r="AL2" s="52"/>
      <c r="AM2" s="39" t="s">
        <v>22</v>
      </c>
      <c r="AN2" s="73"/>
      <c r="AO2" s="73" t="s">
        <v>23</v>
      </c>
      <c r="AP2" s="75" t="s">
        <v>24</v>
      </c>
      <c r="AQ2" s="75"/>
      <c r="AR2" s="75"/>
      <c r="AS2" s="75"/>
      <c r="AT2" s="75" t="s">
        <v>25</v>
      </c>
      <c r="AU2" s="75"/>
      <c r="AV2" s="75"/>
      <c r="AW2" s="75"/>
      <c r="AX2" s="75" t="s">
        <v>26</v>
      </c>
      <c r="AY2" s="75"/>
      <c r="AZ2" s="75"/>
      <c r="BA2" s="75"/>
      <c r="BB2" s="75" t="s">
        <v>27</v>
      </c>
      <c r="BC2" s="75"/>
      <c r="BD2" s="75"/>
      <c r="BE2" s="75"/>
      <c r="BF2" s="75" t="s">
        <v>28</v>
      </c>
      <c r="BG2" s="75"/>
      <c r="BH2" s="75"/>
      <c r="BI2" s="75"/>
      <c r="BJ2" s="39" t="s">
        <v>29</v>
      </c>
      <c r="BK2" s="14"/>
      <c r="BL2" s="14"/>
      <c r="BM2" s="14"/>
      <c r="BN2" s="14" t="s">
        <v>30</v>
      </c>
      <c r="BO2" s="15"/>
      <c r="BP2" s="15"/>
      <c r="BQ2" s="39" t="s">
        <v>31</v>
      </c>
      <c r="BR2" s="39" t="s">
        <v>32</v>
      </c>
      <c r="BS2" s="39" t="s">
        <v>33</v>
      </c>
      <c r="BT2" s="39" t="s">
        <v>34</v>
      </c>
      <c r="BU2" s="39" t="s">
        <v>35</v>
      </c>
      <c r="BV2" s="14" t="s">
        <v>36</v>
      </c>
      <c r="BW2" s="63" t="s">
        <v>37</v>
      </c>
      <c r="BX2" s="63" t="s">
        <v>38</v>
      </c>
      <c r="BY2" s="98" t="s">
        <v>39</v>
      </c>
      <c r="BZ2" s="39" t="s">
        <v>40</v>
      </c>
      <c r="CA2" s="99" t="s">
        <v>41</v>
      </c>
      <c r="CB2" s="97"/>
      <c r="CC2" s="97"/>
      <c r="CD2" s="97"/>
      <c r="CE2" s="97"/>
      <c r="CF2" s="97"/>
      <c r="CG2" s="97"/>
      <c r="CH2" s="97"/>
      <c r="CJ2" s="112"/>
      <c r="CK2" s="112"/>
      <c r="CL2" s="112"/>
      <c r="CM2" s="112"/>
      <c r="CN2" s="112"/>
      <c r="CO2" s="112"/>
      <c r="CP2" s="112"/>
      <c r="CQ2" s="112"/>
      <c r="CS2" s="112"/>
      <c r="CT2" s="112"/>
      <c r="CU2" s="112"/>
      <c r="CV2" s="112"/>
      <c r="CW2" s="112"/>
      <c r="CX2" s="112"/>
      <c r="CY2" s="112"/>
      <c r="DA2" s="112"/>
      <c r="DB2" s="112"/>
      <c r="DC2" s="112"/>
      <c r="DD2" s="112"/>
      <c r="DE2" s="112"/>
      <c r="DF2" s="112"/>
      <c r="DG2" s="112"/>
      <c r="DI2" s="112"/>
      <c r="DJ2" s="112"/>
      <c r="DK2" s="112"/>
      <c r="DL2" s="112"/>
      <c r="DM2" s="112"/>
      <c r="DN2" s="112"/>
      <c r="DO2" s="112"/>
    </row>
    <row r="3" ht="42.65" spans="1:119">
      <c r="A3" s="10"/>
      <c r="B3" s="11"/>
      <c r="C3" s="12"/>
      <c r="D3" s="15"/>
      <c r="E3" s="15"/>
      <c r="F3" s="15"/>
      <c r="G3" s="14"/>
      <c r="H3" s="15"/>
      <c r="I3" s="43"/>
      <c r="J3" s="44"/>
      <c r="K3" s="15"/>
      <c r="L3" s="15"/>
      <c r="M3" s="41" t="s">
        <v>42</v>
      </c>
      <c r="N3" s="41" t="s">
        <v>43</v>
      </c>
      <c r="O3" s="41" t="s">
        <v>44</v>
      </c>
      <c r="P3" s="41" t="s">
        <v>45</v>
      </c>
      <c r="Q3" s="41" t="s">
        <v>46</v>
      </c>
      <c r="R3" s="41" t="s">
        <v>47</v>
      </c>
      <c r="S3" s="41" t="s">
        <v>48</v>
      </c>
      <c r="T3" s="41" t="s">
        <v>49</v>
      </c>
      <c r="U3" s="41" t="s">
        <v>50</v>
      </c>
      <c r="V3" s="41" t="s">
        <v>51</v>
      </c>
      <c r="W3" s="41" t="s">
        <v>52</v>
      </c>
      <c r="X3" s="14" t="s">
        <v>53</v>
      </c>
      <c r="Y3" s="14" t="s">
        <v>54</v>
      </c>
      <c r="Z3" s="14" t="s">
        <v>55</v>
      </c>
      <c r="AA3" s="14" t="s">
        <v>56</v>
      </c>
      <c r="AB3" s="14" t="s">
        <v>57</v>
      </c>
      <c r="AC3" s="63" t="s">
        <v>58</v>
      </c>
      <c r="AD3" s="14" t="s">
        <v>59</v>
      </c>
      <c r="AE3" s="14" t="s">
        <v>60</v>
      </c>
      <c r="AF3" s="39" t="s">
        <v>61</v>
      </c>
      <c r="AG3" s="39" t="s">
        <v>62</v>
      </c>
      <c r="AH3" s="39" t="s">
        <v>63</v>
      </c>
      <c r="AI3" s="39" t="s">
        <v>64</v>
      </c>
      <c r="AJ3" s="39" t="s">
        <v>65</v>
      </c>
      <c r="AK3" s="39" t="s">
        <v>66</v>
      </c>
      <c r="AL3" s="39" t="s">
        <v>67</v>
      </c>
      <c r="AM3" s="39"/>
      <c r="AN3" s="74"/>
      <c r="AO3" s="74"/>
      <c r="AP3" s="75" t="s">
        <v>68</v>
      </c>
      <c r="AQ3" s="75" t="s">
        <v>69</v>
      </c>
      <c r="AR3" s="75" t="s">
        <v>70</v>
      </c>
      <c r="AS3" s="75" t="s">
        <v>71</v>
      </c>
      <c r="AT3" s="75" t="s">
        <v>68</v>
      </c>
      <c r="AU3" s="75" t="s">
        <v>69</v>
      </c>
      <c r="AV3" s="75" t="s">
        <v>70</v>
      </c>
      <c r="AW3" s="75" t="s">
        <v>71</v>
      </c>
      <c r="AX3" s="75" t="s">
        <v>68</v>
      </c>
      <c r="AY3" s="75" t="s">
        <v>69</v>
      </c>
      <c r="AZ3" s="75" t="s">
        <v>70</v>
      </c>
      <c r="BA3" s="75" t="s">
        <v>71</v>
      </c>
      <c r="BB3" s="75" t="s">
        <v>68</v>
      </c>
      <c r="BC3" s="75" t="s">
        <v>69</v>
      </c>
      <c r="BD3" s="75" t="s">
        <v>70</v>
      </c>
      <c r="BE3" s="75" t="s">
        <v>71</v>
      </c>
      <c r="BF3" s="75" t="s">
        <v>68</v>
      </c>
      <c r="BG3" s="75" t="s">
        <v>69</v>
      </c>
      <c r="BH3" s="75" t="s">
        <v>70</v>
      </c>
      <c r="BI3" s="75" t="s">
        <v>71</v>
      </c>
      <c r="BJ3" s="82" t="s">
        <v>72</v>
      </c>
      <c r="BK3" s="82" t="s">
        <v>73</v>
      </c>
      <c r="BL3" s="83"/>
      <c r="BM3" s="83"/>
      <c r="BN3" s="84" t="s">
        <v>74</v>
      </c>
      <c r="BO3" s="84" t="s">
        <v>75</v>
      </c>
      <c r="BP3" s="83" t="s">
        <v>76</v>
      </c>
      <c r="BQ3" s="15"/>
      <c r="BR3" s="15"/>
      <c r="BS3" s="15"/>
      <c r="BT3" s="39"/>
      <c r="BU3" s="39"/>
      <c r="BV3" s="15"/>
      <c r="BW3" s="63"/>
      <c r="BX3" s="63"/>
      <c r="BY3" s="98"/>
      <c r="BZ3" s="15"/>
      <c r="CA3" s="100"/>
      <c r="CB3" s="97"/>
      <c r="CC3" s="97"/>
      <c r="CD3" s="97"/>
      <c r="CE3" s="97"/>
      <c r="CF3" s="97"/>
      <c r="CG3" s="97"/>
      <c r="CH3" s="97"/>
      <c r="CJ3" s="112"/>
      <c r="CK3" s="112"/>
      <c r="CL3" s="112"/>
      <c r="CM3" s="112"/>
      <c r="CN3" s="112"/>
      <c r="CO3" s="112"/>
      <c r="CP3" s="112"/>
      <c r="CQ3" s="112"/>
      <c r="CS3" s="112"/>
      <c r="CT3" s="112"/>
      <c r="CU3" s="112"/>
      <c r="CV3" s="112"/>
      <c r="CW3" s="112"/>
      <c r="CX3" s="112"/>
      <c r="CY3" s="112"/>
      <c r="DA3" s="112"/>
      <c r="DB3" s="112"/>
      <c r="DC3" s="112"/>
      <c r="DD3" s="112"/>
      <c r="DE3" s="112"/>
      <c r="DF3" s="112"/>
      <c r="DG3" s="112"/>
      <c r="DI3" s="112"/>
      <c r="DJ3" s="112"/>
      <c r="DK3" s="112"/>
      <c r="DL3" s="112"/>
      <c r="DM3" s="112"/>
      <c r="DN3" s="112"/>
      <c r="DO3" s="112"/>
    </row>
    <row r="4" s="1" customFormat="1" ht="42.55" spans="1:119">
      <c r="A4" s="114" t="s">
        <v>77</v>
      </c>
      <c r="B4" s="16">
        <v>44517</v>
      </c>
      <c r="C4" s="17" t="s">
        <v>78</v>
      </c>
      <c r="D4" s="18">
        <v>22.15</v>
      </c>
      <c r="E4" s="18">
        <v>23.55</v>
      </c>
      <c r="F4" s="18">
        <v>24.52</v>
      </c>
      <c r="G4" s="40" t="s">
        <v>79</v>
      </c>
      <c r="H4" s="18">
        <v>25.7</v>
      </c>
      <c r="I4" s="18">
        <v>5.46</v>
      </c>
      <c r="J4" s="18">
        <v>46.33</v>
      </c>
      <c r="K4" s="45">
        <f>(H4-I4)/I4</f>
        <v>3.70695970695971</v>
      </c>
      <c r="L4" s="45">
        <f>(J4-H4)/J4</f>
        <v>0.445283833369307</v>
      </c>
      <c r="M4" s="18">
        <v>20.79</v>
      </c>
      <c r="N4" s="18">
        <v>29.8</v>
      </c>
      <c r="O4" s="18">
        <v>21.88</v>
      </c>
      <c r="P4" s="18">
        <v>26.5</v>
      </c>
      <c r="Q4" s="18">
        <v>22.1</v>
      </c>
      <c r="R4" s="18">
        <v>26.4</v>
      </c>
      <c r="S4" s="18">
        <v>24</v>
      </c>
      <c r="T4" s="2">
        <v>26.2</v>
      </c>
      <c r="U4" s="2">
        <v>24.52</v>
      </c>
      <c r="V4" s="56" t="s">
        <v>80</v>
      </c>
      <c r="W4" s="56" t="s">
        <v>81</v>
      </c>
      <c r="X4" s="57" t="s">
        <v>82</v>
      </c>
      <c r="Y4" s="45">
        <f>(J4-M4)/J4</f>
        <v>0.551262680768401</v>
      </c>
      <c r="Z4" s="45">
        <f>(N4-O4)/N4</f>
        <v>0.265771812080537</v>
      </c>
      <c r="AA4" s="45">
        <f>(P4-Q4)/P4</f>
        <v>0.166037735849057</v>
      </c>
      <c r="AB4" s="45">
        <f>(R4-S4)/R4</f>
        <v>0.0909090909090909</v>
      </c>
      <c r="AC4" s="45">
        <f>(T4-U4)/T4</f>
        <v>0.0641221374045801</v>
      </c>
      <c r="AD4" s="64">
        <f>(V4-W4)/V4</f>
        <v>0.0823442136498517</v>
      </c>
      <c r="AE4" s="57" t="s">
        <v>83</v>
      </c>
      <c r="AF4" s="57"/>
      <c r="AG4" s="57"/>
      <c r="AH4" s="57"/>
      <c r="AI4" s="68"/>
      <c r="AJ4" s="68"/>
      <c r="AK4" s="68"/>
      <c r="AL4" s="68"/>
      <c r="AM4" s="68" t="s">
        <v>84</v>
      </c>
      <c r="AN4" s="68"/>
      <c r="AO4" s="68"/>
      <c r="AP4" s="76"/>
      <c r="AQ4" s="76"/>
      <c r="AR4" s="76"/>
      <c r="AS4" s="76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45"/>
      <c r="BI4" s="45"/>
      <c r="BJ4" s="18"/>
      <c r="BK4" s="18"/>
      <c r="BL4" s="18"/>
      <c r="BM4" s="18"/>
      <c r="BN4" s="18">
        <v>28.15</v>
      </c>
      <c r="BO4" s="18">
        <v>21.87</v>
      </c>
      <c r="BP4" s="18">
        <f>BN4-BO4</f>
        <v>6.28</v>
      </c>
      <c r="BQ4" s="18">
        <v>26.2</v>
      </c>
      <c r="BR4" s="18">
        <v>24.68</v>
      </c>
      <c r="BS4" s="18">
        <v>32.49</v>
      </c>
      <c r="BT4" s="18">
        <f t="shared" ref="BT4:BT29" si="0">(BQ4-BR4)*100</f>
        <v>152</v>
      </c>
      <c r="BU4" s="18">
        <f>FLOOR(300/(BQ4-BR4),100)</f>
        <v>100</v>
      </c>
      <c r="BV4" s="89">
        <f>(BS4-BQ4)/(BQ4-BR4)</f>
        <v>4.13815789473685</v>
      </c>
      <c r="BW4" s="45">
        <f>(BQ4-BR4)/BQ4</f>
        <v>0.0580152671755725</v>
      </c>
      <c r="BX4" s="45">
        <f>(BS4-BQ4)/BQ4</f>
        <v>0.240076335877863</v>
      </c>
      <c r="BY4" s="101">
        <v>150.88</v>
      </c>
      <c r="BZ4" s="68" t="s">
        <v>85</v>
      </c>
      <c r="CA4" s="70" t="s">
        <v>86</v>
      </c>
      <c r="CB4" s="102"/>
      <c r="CC4" s="111"/>
      <c r="CD4" s="111"/>
      <c r="CE4" s="111"/>
      <c r="CF4" s="111"/>
      <c r="CG4" s="111"/>
      <c r="CH4" s="111"/>
      <c r="CJ4" s="113"/>
      <c r="CK4" s="113"/>
      <c r="CL4" s="113"/>
      <c r="CM4" s="113"/>
      <c r="CN4" s="113"/>
      <c r="CO4" s="113"/>
      <c r="CP4" s="113"/>
      <c r="CQ4" s="113"/>
      <c r="CS4" s="113"/>
      <c r="CT4" s="113"/>
      <c r="CU4" s="113"/>
      <c r="CV4" s="113"/>
      <c r="CW4" s="113"/>
      <c r="CX4" s="113"/>
      <c r="CY4" s="113"/>
      <c r="DA4" s="113"/>
      <c r="DB4" s="113"/>
      <c r="DC4" s="113"/>
      <c r="DD4" s="113"/>
      <c r="DE4" s="113"/>
      <c r="DF4" s="113"/>
      <c r="DG4" s="113"/>
      <c r="DI4" s="113"/>
      <c r="DJ4" s="113"/>
      <c r="DK4" s="113"/>
      <c r="DL4" s="113"/>
      <c r="DM4" s="113"/>
      <c r="DN4" s="113"/>
      <c r="DO4" s="113"/>
    </row>
    <row r="5" s="2" customFormat="1" ht="42.55" spans="1:80">
      <c r="A5" s="114" t="s">
        <v>87</v>
      </c>
      <c r="B5" s="16">
        <v>44517</v>
      </c>
      <c r="C5" s="17" t="s">
        <v>88</v>
      </c>
      <c r="D5" s="18">
        <v>31.92</v>
      </c>
      <c r="E5" s="18">
        <v>32.63</v>
      </c>
      <c r="F5" s="18">
        <v>33.17</v>
      </c>
      <c r="G5" s="40" t="s">
        <v>89</v>
      </c>
      <c r="H5" s="18">
        <v>33.73</v>
      </c>
      <c r="I5" s="18">
        <v>22.98</v>
      </c>
      <c r="J5" s="18">
        <v>44.42</v>
      </c>
      <c r="K5" s="45">
        <f t="shared" ref="K5:K30" si="1">(H5-I5)/I5</f>
        <v>0.467798085291558</v>
      </c>
      <c r="L5" s="45">
        <f t="shared" ref="L5:L30" si="2">(J5-H5)/J5</f>
        <v>0.240657361548852</v>
      </c>
      <c r="M5" s="18">
        <v>30.78</v>
      </c>
      <c r="N5" s="18">
        <v>35</v>
      </c>
      <c r="O5" s="18">
        <v>31.27</v>
      </c>
      <c r="P5" s="18">
        <v>34.82</v>
      </c>
      <c r="Q5" s="18">
        <v>32.12</v>
      </c>
      <c r="R5" s="18">
        <v>34.11</v>
      </c>
      <c r="S5" s="18">
        <v>32.53</v>
      </c>
      <c r="X5" s="57" t="s">
        <v>82</v>
      </c>
      <c r="Y5" s="45">
        <f t="shared" ref="Y5:Y30" si="3">(J5-M5)/J5</f>
        <v>0.307068887888339</v>
      </c>
      <c r="Z5" s="45">
        <f t="shared" ref="Z5:Z29" si="4">(N5-O5)/N5</f>
        <v>0.106571428571429</v>
      </c>
      <c r="AA5" s="45">
        <f t="shared" ref="AA5:AA27" si="5">(P5-Q5)/P5</f>
        <v>0.077541642734061</v>
      </c>
      <c r="AB5" s="45">
        <f t="shared" ref="AB5:AB17" si="6">(R5-S5)/R5</f>
        <v>0.0463207270595133</v>
      </c>
      <c r="AC5" s="45" t="e">
        <f t="shared" ref="AC5:AC15" si="7">(T5-U5)/T5</f>
        <v>#DIV/0!</v>
      </c>
      <c r="AD5" s="64" t="e">
        <f t="shared" ref="AD5:AD17" si="8">(V5-W5)/V5</f>
        <v>#DIV/0!</v>
      </c>
      <c r="AE5" s="57" t="s">
        <v>90</v>
      </c>
      <c r="AF5" s="57"/>
      <c r="AG5" s="57"/>
      <c r="AH5" s="57"/>
      <c r="AI5" s="68"/>
      <c r="AJ5" s="68"/>
      <c r="AK5" s="68"/>
      <c r="AL5" s="68"/>
      <c r="AM5" s="68" t="s">
        <v>91</v>
      </c>
      <c r="AN5" s="68"/>
      <c r="AO5" s="68" t="s">
        <v>92</v>
      </c>
      <c r="AP5" s="45">
        <v>0.0351</v>
      </c>
      <c r="AQ5" s="45">
        <v>0.3603</v>
      </c>
      <c r="AR5" s="45">
        <v>0.3371</v>
      </c>
      <c r="AS5" s="45">
        <v>0.2435</v>
      </c>
      <c r="AT5" s="45">
        <v>0.263</v>
      </c>
      <c r="AU5" s="45">
        <v>0.003</v>
      </c>
      <c r="AV5" s="45">
        <v>0.0758</v>
      </c>
      <c r="AW5" s="45">
        <v>-0.2476</v>
      </c>
      <c r="AX5" s="45">
        <v>0.0073</v>
      </c>
      <c r="AY5" s="45">
        <v>0.2143</v>
      </c>
      <c r="AZ5" s="45">
        <v>0.156</v>
      </c>
      <c r="BA5" s="45">
        <v>0.1125</v>
      </c>
      <c r="BB5" s="81">
        <v>0.2584</v>
      </c>
      <c r="BC5" s="81">
        <v>-0.0411</v>
      </c>
      <c r="BD5" s="81">
        <v>0.0156</v>
      </c>
      <c r="BE5" s="81">
        <v>-0.167</v>
      </c>
      <c r="BF5" s="81">
        <v>0.4704</v>
      </c>
      <c r="BG5" s="81">
        <v>0.4673</v>
      </c>
      <c r="BH5" s="81">
        <v>0.4797</v>
      </c>
      <c r="BI5" s="81">
        <v>0.4796</v>
      </c>
      <c r="BJ5" s="18"/>
      <c r="BK5" s="18"/>
      <c r="BL5" s="18"/>
      <c r="BM5" s="18"/>
      <c r="BN5" s="18">
        <v>35.48</v>
      </c>
      <c r="BO5" s="18">
        <v>31.36</v>
      </c>
      <c r="BP5" s="18">
        <f t="shared" ref="BP5:BP26" si="9">BN5-BO5</f>
        <v>4.12</v>
      </c>
      <c r="BQ5" s="18">
        <v>34.12</v>
      </c>
      <c r="BR5" s="18">
        <v>32.53</v>
      </c>
      <c r="BS5" s="18">
        <v>39.33</v>
      </c>
      <c r="BT5" s="18">
        <f t="shared" si="0"/>
        <v>159</v>
      </c>
      <c r="BU5" s="18">
        <f t="shared" ref="BU4:BU9" si="10">FLOOR(300/(BQ5-BR5),100)</f>
        <v>100</v>
      </c>
      <c r="BV5" s="89">
        <f t="shared" ref="BV5:BV18" si="11">(BS5-BQ5)/(BQ5-BR5)</f>
        <v>3.27672955974844</v>
      </c>
      <c r="BW5" s="45">
        <f t="shared" ref="BW5:BW29" si="12">(BQ5-BR5)/BQ5</f>
        <v>0.0466002344665884</v>
      </c>
      <c r="BX5" s="45">
        <f t="shared" ref="BX5:BX18" si="13">(BS5-BQ5)/BQ5</f>
        <v>0.152696365767878</v>
      </c>
      <c r="BY5" s="101">
        <v>37.41</v>
      </c>
      <c r="BZ5" s="57" t="s">
        <v>93</v>
      </c>
      <c r="CA5" s="70" t="s">
        <v>86</v>
      </c>
      <c r="CB5" s="103"/>
    </row>
    <row r="6" s="1" customFormat="1" ht="42.55" spans="1:80">
      <c r="A6" s="114" t="s">
        <v>94</v>
      </c>
      <c r="B6" s="16">
        <v>44519</v>
      </c>
      <c r="C6" s="17" t="s">
        <v>95</v>
      </c>
      <c r="D6" s="18">
        <v>28.2</v>
      </c>
      <c r="E6" s="18">
        <v>29.15</v>
      </c>
      <c r="F6" s="18">
        <v>31.53</v>
      </c>
      <c r="G6" s="40" t="s">
        <v>89</v>
      </c>
      <c r="H6" s="18">
        <v>32.57</v>
      </c>
      <c r="I6" s="18">
        <v>20.61</v>
      </c>
      <c r="J6" s="18">
        <v>41.5</v>
      </c>
      <c r="K6" s="45">
        <f t="shared" si="1"/>
        <v>0.58030082484231</v>
      </c>
      <c r="L6" s="45">
        <f t="shared" si="2"/>
        <v>0.215180722891566</v>
      </c>
      <c r="M6" s="18">
        <v>28.42</v>
      </c>
      <c r="N6" s="18">
        <v>34.7</v>
      </c>
      <c r="O6" s="18">
        <v>29</v>
      </c>
      <c r="P6" s="18">
        <v>35.27</v>
      </c>
      <c r="Q6" s="18">
        <v>30.89</v>
      </c>
      <c r="R6" s="53">
        <v>34.66</v>
      </c>
      <c r="S6" s="54">
        <v>32.59</v>
      </c>
      <c r="T6" s="2"/>
      <c r="U6" s="2"/>
      <c r="V6" s="2"/>
      <c r="W6" s="2"/>
      <c r="X6" s="57" t="s">
        <v>96</v>
      </c>
      <c r="Y6" s="45">
        <f t="shared" si="3"/>
        <v>0.315180722891566</v>
      </c>
      <c r="Z6" s="45">
        <f t="shared" si="4"/>
        <v>0.164265129682997</v>
      </c>
      <c r="AA6" s="45">
        <f t="shared" si="5"/>
        <v>0.124184859654097</v>
      </c>
      <c r="AB6" s="45">
        <f t="shared" si="6"/>
        <v>0.0597230236583957</v>
      </c>
      <c r="AC6" s="45" t="e">
        <f t="shared" si="7"/>
        <v>#DIV/0!</v>
      </c>
      <c r="AD6" s="64" t="e">
        <f t="shared" si="8"/>
        <v>#DIV/0!</v>
      </c>
      <c r="AE6" s="57" t="s">
        <v>97</v>
      </c>
      <c r="AF6" s="57"/>
      <c r="AG6" s="57"/>
      <c r="AH6" s="57"/>
      <c r="AI6" s="68"/>
      <c r="AJ6" s="68"/>
      <c r="AK6" s="68"/>
      <c r="AL6" s="68"/>
      <c r="AM6" s="68" t="s">
        <v>98</v>
      </c>
      <c r="AN6" s="68"/>
      <c r="AO6" s="68" t="s">
        <v>99</v>
      </c>
      <c r="AP6" s="77" t="s">
        <v>100</v>
      </c>
      <c r="AQ6" s="77" t="s">
        <v>101</v>
      </c>
      <c r="AR6" s="77" t="s">
        <v>102</v>
      </c>
      <c r="AS6" s="77" t="s">
        <v>103</v>
      </c>
      <c r="AT6" s="77" t="s">
        <v>104</v>
      </c>
      <c r="AU6" s="77" t="s">
        <v>105</v>
      </c>
      <c r="AV6" s="77" t="s">
        <v>106</v>
      </c>
      <c r="AW6" s="77" t="s">
        <v>107</v>
      </c>
      <c r="AX6" s="77" t="s">
        <v>108</v>
      </c>
      <c r="AY6" s="77" t="s">
        <v>109</v>
      </c>
      <c r="AZ6" s="77" t="s">
        <v>110</v>
      </c>
      <c r="BA6" s="77" t="s">
        <v>111</v>
      </c>
      <c r="BB6" s="77">
        <v>0.0455</v>
      </c>
      <c r="BC6" s="77">
        <v>-0.0116</v>
      </c>
      <c r="BD6" s="77">
        <v>0.1549</v>
      </c>
      <c r="BE6" s="77">
        <v>-0.1474</v>
      </c>
      <c r="BF6" s="77">
        <v>0.2133</v>
      </c>
      <c r="BG6" s="77">
        <v>0.1848</v>
      </c>
      <c r="BH6" s="45">
        <v>0.1718</v>
      </c>
      <c r="BI6" s="45">
        <v>0.1605</v>
      </c>
      <c r="BJ6" s="18"/>
      <c r="BK6" s="18"/>
      <c r="BL6" s="18"/>
      <c r="BM6" s="18"/>
      <c r="BN6" s="18">
        <v>36.21</v>
      </c>
      <c r="BO6" s="18">
        <v>27.35</v>
      </c>
      <c r="BP6" s="18">
        <f t="shared" si="9"/>
        <v>8.86</v>
      </c>
      <c r="BQ6" s="18">
        <v>32.65</v>
      </c>
      <c r="BR6" s="18">
        <v>30.89</v>
      </c>
      <c r="BS6" s="18">
        <v>36.22</v>
      </c>
      <c r="BT6" s="18">
        <f t="shared" si="0"/>
        <v>176</v>
      </c>
      <c r="BU6" s="18">
        <f t="shared" si="10"/>
        <v>100</v>
      </c>
      <c r="BV6" s="89">
        <f t="shared" si="11"/>
        <v>2.02840909090909</v>
      </c>
      <c r="BW6" s="45">
        <f t="shared" si="12"/>
        <v>0.0539050535987748</v>
      </c>
      <c r="BX6" s="45">
        <f t="shared" si="13"/>
        <v>0.109341500765697</v>
      </c>
      <c r="BY6" s="101">
        <v>28.82</v>
      </c>
      <c r="BZ6" s="57" t="s">
        <v>93</v>
      </c>
      <c r="CA6" s="70" t="s">
        <v>86</v>
      </c>
      <c r="CB6" s="104"/>
    </row>
    <row r="7" s="1" customFormat="1" ht="42.55" spans="1:80">
      <c r="A7" s="114" t="s">
        <v>112</v>
      </c>
      <c r="B7" s="19">
        <v>44525</v>
      </c>
      <c r="C7" s="20" t="s">
        <v>113</v>
      </c>
      <c r="D7" s="21">
        <v>64.32</v>
      </c>
      <c r="E7" s="21" t="s">
        <v>114</v>
      </c>
      <c r="F7" s="21">
        <v>68.37</v>
      </c>
      <c r="G7" s="21" t="s">
        <v>115</v>
      </c>
      <c r="H7" s="21">
        <v>69.16</v>
      </c>
      <c r="I7" s="21">
        <v>40.64</v>
      </c>
      <c r="J7" s="21">
        <v>90.29</v>
      </c>
      <c r="K7" s="45">
        <f t="shared" si="1"/>
        <v>0.701771653543307</v>
      </c>
      <c r="L7" s="45">
        <f t="shared" si="2"/>
        <v>0.234023701406579</v>
      </c>
      <c r="M7" s="21">
        <v>60.05</v>
      </c>
      <c r="N7" s="21">
        <v>74.75</v>
      </c>
      <c r="O7" s="21">
        <v>65.5</v>
      </c>
      <c r="P7" s="21">
        <v>77.98</v>
      </c>
      <c r="Q7" s="21">
        <v>70.54</v>
      </c>
      <c r="T7" s="21"/>
      <c r="U7" s="21"/>
      <c r="V7" s="21"/>
      <c r="W7" s="21"/>
      <c r="X7" s="21" t="s">
        <v>116</v>
      </c>
      <c r="Y7" s="45">
        <f t="shared" si="3"/>
        <v>0.33492081072101</v>
      </c>
      <c r="Z7" s="45">
        <f t="shared" si="4"/>
        <v>0.123745819397993</v>
      </c>
      <c r="AA7" s="45">
        <f t="shared" si="5"/>
        <v>0.09540907925109</v>
      </c>
      <c r="AB7" s="45"/>
      <c r="AC7" s="45" t="e">
        <f t="shared" si="7"/>
        <v>#DIV/0!</v>
      </c>
      <c r="AD7" s="64" t="e">
        <f t="shared" si="8"/>
        <v>#DIV/0!</v>
      </c>
      <c r="AE7" s="21" t="s">
        <v>97</v>
      </c>
      <c r="AF7" s="21"/>
      <c r="AG7" s="21"/>
      <c r="AH7" s="21"/>
      <c r="AI7" s="69"/>
      <c r="AJ7" s="69"/>
      <c r="AK7" s="69"/>
      <c r="AL7" s="69"/>
      <c r="AM7" s="69" t="s">
        <v>117</v>
      </c>
      <c r="AN7" s="69"/>
      <c r="AO7" s="69">
        <v>10.35</v>
      </c>
      <c r="AP7" s="77" t="s">
        <v>118</v>
      </c>
      <c r="AQ7" s="77" t="s">
        <v>119</v>
      </c>
      <c r="AR7" s="77" t="s">
        <v>120</v>
      </c>
      <c r="AS7" s="77" t="s">
        <v>121</v>
      </c>
      <c r="AT7" s="77" t="s">
        <v>122</v>
      </c>
      <c r="AU7" s="77" t="s">
        <v>123</v>
      </c>
      <c r="AV7" s="77" t="s">
        <v>124</v>
      </c>
      <c r="AW7" s="77" t="s">
        <v>125</v>
      </c>
      <c r="AX7" s="77" t="s">
        <v>126</v>
      </c>
      <c r="AY7" s="77" t="s">
        <v>127</v>
      </c>
      <c r="AZ7" s="77" t="s">
        <v>128</v>
      </c>
      <c r="BA7" s="77" t="s">
        <v>129</v>
      </c>
      <c r="BB7" s="77" t="s">
        <v>130</v>
      </c>
      <c r="BC7" s="77" t="s">
        <v>131</v>
      </c>
      <c r="BD7" s="77" t="s">
        <v>132</v>
      </c>
      <c r="BE7" s="77" t="s">
        <v>133</v>
      </c>
      <c r="BF7" s="77" t="s">
        <v>134</v>
      </c>
      <c r="BG7" s="77" t="s">
        <v>135</v>
      </c>
      <c r="BH7" s="45">
        <v>0.7636</v>
      </c>
      <c r="BI7" s="45">
        <v>0.7607</v>
      </c>
      <c r="BJ7" s="21"/>
      <c r="BK7" s="21"/>
      <c r="BL7" s="21"/>
      <c r="BM7" s="21"/>
      <c r="BN7" s="21">
        <v>75.02</v>
      </c>
      <c r="BO7" s="21">
        <v>62.33</v>
      </c>
      <c r="BP7" s="18">
        <f t="shared" si="9"/>
        <v>12.69</v>
      </c>
      <c r="BQ7" s="21">
        <v>70.98</v>
      </c>
      <c r="BR7" s="21">
        <v>66.88</v>
      </c>
      <c r="BS7" s="21">
        <v>84.94</v>
      </c>
      <c r="BT7" s="18">
        <f t="shared" si="0"/>
        <v>410.000000000001</v>
      </c>
      <c r="BU7" s="18">
        <f t="shared" si="10"/>
        <v>0</v>
      </c>
      <c r="BV7" s="89">
        <f t="shared" si="11"/>
        <v>3.40487804878048</v>
      </c>
      <c r="BW7" s="45">
        <f t="shared" si="12"/>
        <v>0.0577627500704425</v>
      </c>
      <c r="BX7" s="45">
        <f t="shared" si="13"/>
        <v>0.196675119752043</v>
      </c>
      <c r="BY7" s="105">
        <v>6.49</v>
      </c>
      <c r="BZ7" s="69" t="s">
        <v>93</v>
      </c>
      <c r="CA7" s="70" t="s">
        <v>86</v>
      </c>
      <c r="CB7" s="104"/>
    </row>
    <row r="8" s="1" customFormat="1" ht="28" spans="1:80">
      <c r="A8" s="115" t="s">
        <v>136</v>
      </c>
      <c r="B8" s="19">
        <v>44522</v>
      </c>
      <c r="C8" s="20" t="s">
        <v>137</v>
      </c>
      <c r="D8" s="21">
        <v>28.37</v>
      </c>
      <c r="E8" s="21">
        <v>29.06</v>
      </c>
      <c r="F8" s="21">
        <v>29.49</v>
      </c>
      <c r="G8" s="21"/>
      <c r="H8" s="21">
        <v>29.69</v>
      </c>
      <c r="I8" s="21">
        <v>17.54</v>
      </c>
      <c r="J8" s="21">
        <v>48.5</v>
      </c>
      <c r="K8" s="46">
        <f t="shared" si="1"/>
        <v>0.692702394526796</v>
      </c>
      <c r="L8" s="46">
        <f t="shared" si="2"/>
        <v>0.387835051546392</v>
      </c>
      <c r="M8" s="21">
        <v>24.11</v>
      </c>
      <c r="N8" s="21">
        <v>38.16</v>
      </c>
      <c r="O8" s="21">
        <v>25.12</v>
      </c>
      <c r="P8" s="21">
        <v>30.9</v>
      </c>
      <c r="Q8" s="21">
        <v>29.2</v>
      </c>
      <c r="R8" s="21"/>
      <c r="S8" s="21"/>
      <c r="T8" s="21"/>
      <c r="U8" s="21"/>
      <c r="V8" s="21"/>
      <c r="W8" s="21"/>
      <c r="X8" s="21" t="s">
        <v>82</v>
      </c>
      <c r="Y8" s="46">
        <f t="shared" si="3"/>
        <v>0.502886597938144</v>
      </c>
      <c r="Z8" s="46">
        <f t="shared" si="4"/>
        <v>0.341719077568134</v>
      </c>
      <c r="AA8" s="46">
        <f t="shared" si="5"/>
        <v>0.0550161812297734</v>
      </c>
      <c r="AB8" s="46" t="e">
        <f t="shared" si="6"/>
        <v>#DIV/0!</v>
      </c>
      <c r="AC8" s="45" t="e">
        <f t="shared" si="7"/>
        <v>#DIV/0!</v>
      </c>
      <c r="AD8" s="64" t="e">
        <f t="shared" si="8"/>
        <v>#DIV/0!</v>
      </c>
      <c r="AE8" s="21" t="s">
        <v>97</v>
      </c>
      <c r="AF8" s="21"/>
      <c r="AG8" s="21"/>
      <c r="AH8" s="21"/>
      <c r="AI8" s="69"/>
      <c r="AJ8" s="69"/>
      <c r="AK8" s="69"/>
      <c r="AL8" s="69"/>
      <c r="AM8" s="69" t="s">
        <v>138</v>
      </c>
      <c r="AN8" s="69"/>
      <c r="AO8" s="69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46"/>
      <c r="BI8" s="46"/>
      <c r="BJ8" s="21"/>
      <c r="BK8" s="21"/>
      <c r="BL8" s="21"/>
      <c r="BM8" s="21"/>
      <c r="BN8" s="21">
        <v>32.43</v>
      </c>
      <c r="BO8" s="21">
        <v>26.16</v>
      </c>
      <c r="BP8" s="85">
        <f t="shared" si="9"/>
        <v>6.27</v>
      </c>
      <c r="BQ8" s="21">
        <v>30.66</v>
      </c>
      <c r="BR8" s="21">
        <v>29.35</v>
      </c>
      <c r="BS8" s="21">
        <v>38.71</v>
      </c>
      <c r="BT8" s="85">
        <f t="shared" si="0"/>
        <v>131</v>
      </c>
      <c r="BU8" s="21">
        <f t="shared" si="10"/>
        <v>200</v>
      </c>
      <c r="BV8" s="90">
        <f t="shared" si="11"/>
        <v>6.14503816793894</v>
      </c>
      <c r="BW8" s="46">
        <f t="shared" si="12"/>
        <v>0.042726679712981</v>
      </c>
      <c r="BX8" s="46">
        <f t="shared" si="13"/>
        <v>0.262557077625571</v>
      </c>
      <c r="BY8" s="105">
        <v>38.46</v>
      </c>
      <c r="BZ8" s="69" t="s">
        <v>85</v>
      </c>
      <c r="CA8" s="70" t="s">
        <v>86</v>
      </c>
      <c r="CB8" s="104"/>
    </row>
    <row r="9" s="1" customFormat="1" ht="14" spans="1:80">
      <c r="A9" s="115" t="s">
        <v>139</v>
      </c>
      <c r="B9" s="22">
        <v>44529</v>
      </c>
      <c r="C9" s="20" t="s">
        <v>140</v>
      </c>
      <c r="D9" s="2">
        <v>22.26</v>
      </c>
      <c r="E9" s="2">
        <v>22.69</v>
      </c>
      <c r="F9" s="2">
        <v>24.83</v>
      </c>
      <c r="G9" s="2"/>
      <c r="H9" s="2">
        <v>28.99</v>
      </c>
      <c r="I9" s="2">
        <v>14.46</v>
      </c>
      <c r="J9" s="2">
        <v>31.94</v>
      </c>
      <c r="K9" s="45">
        <f t="shared" si="1"/>
        <v>1.00484094052559</v>
      </c>
      <c r="L9" s="45">
        <f t="shared" si="2"/>
        <v>0.0923606762680026</v>
      </c>
      <c r="M9" s="2">
        <v>20.63</v>
      </c>
      <c r="N9" s="2">
        <v>25.66</v>
      </c>
      <c r="O9" s="2">
        <v>21.46</v>
      </c>
      <c r="P9" s="2">
        <v>28.89</v>
      </c>
      <c r="Q9" s="2">
        <v>24.22</v>
      </c>
      <c r="R9" s="2">
        <v>29.7</v>
      </c>
      <c r="S9" s="2">
        <v>27.72</v>
      </c>
      <c r="T9" s="2"/>
      <c r="U9" s="2"/>
      <c r="V9" s="2"/>
      <c r="W9" s="2"/>
      <c r="X9" s="2" t="s">
        <v>96</v>
      </c>
      <c r="Y9" s="45">
        <f t="shared" si="3"/>
        <v>0.354101440200376</v>
      </c>
      <c r="Z9" s="45">
        <f t="shared" si="4"/>
        <v>0.163678877630553</v>
      </c>
      <c r="AA9" s="45">
        <f t="shared" si="5"/>
        <v>0.161647628937349</v>
      </c>
      <c r="AB9" s="45">
        <f t="shared" si="6"/>
        <v>0.0666666666666667</v>
      </c>
      <c r="AC9" s="45" t="e">
        <f t="shared" si="7"/>
        <v>#DIV/0!</v>
      </c>
      <c r="AD9" s="64" t="e">
        <f t="shared" si="8"/>
        <v>#DIV/0!</v>
      </c>
      <c r="AE9" s="2" t="s">
        <v>90</v>
      </c>
      <c r="AF9" s="2"/>
      <c r="AG9" s="2"/>
      <c r="AH9" s="2"/>
      <c r="AI9" s="70"/>
      <c r="AJ9" s="70"/>
      <c r="AK9" s="70"/>
      <c r="AL9" s="70"/>
      <c r="AM9" s="70" t="s">
        <v>141</v>
      </c>
      <c r="AN9" s="70"/>
      <c r="AO9" s="70">
        <v>6.25</v>
      </c>
      <c r="AP9" s="77">
        <v>1.5016</v>
      </c>
      <c r="AQ9" s="77">
        <v>5.5181</v>
      </c>
      <c r="AR9" s="77">
        <v>3.3249</v>
      </c>
      <c r="AS9" s="77">
        <v>1.8449</v>
      </c>
      <c r="AT9" s="77">
        <v>0.3554</v>
      </c>
      <c r="AU9" s="77">
        <v>0.2495</v>
      </c>
      <c r="AV9" s="77">
        <v>0.1071</v>
      </c>
      <c r="AW9" s="77">
        <v>-0.134</v>
      </c>
      <c r="AX9" s="77">
        <v>0.0437</v>
      </c>
      <c r="AY9" s="77">
        <v>1.1403</v>
      </c>
      <c r="AZ9" s="77">
        <v>1.4349</v>
      </c>
      <c r="BA9" s="77">
        <v>1.2425</v>
      </c>
      <c r="BB9" s="77">
        <v>0.2131</v>
      </c>
      <c r="BC9" s="77">
        <v>0.2062</v>
      </c>
      <c r="BD9" s="77">
        <v>0.334</v>
      </c>
      <c r="BE9" s="77">
        <v>0.0105</v>
      </c>
      <c r="BF9" s="77">
        <v>0.3392</v>
      </c>
      <c r="BG9" s="77">
        <v>0.3777</v>
      </c>
      <c r="BH9" s="45">
        <v>0.3722</v>
      </c>
      <c r="BI9" s="45">
        <v>0.3621</v>
      </c>
      <c r="BJ9" s="2"/>
      <c r="BK9" s="2"/>
      <c r="BL9" s="2"/>
      <c r="BM9" s="2"/>
      <c r="BN9" s="2">
        <v>31.18</v>
      </c>
      <c r="BO9" s="2">
        <v>21.1</v>
      </c>
      <c r="BP9" s="18">
        <f t="shared" si="9"/>
        <v>10.08</v>
      </c>
      <c r="BQ9" s="2">
        <v>29.77</v>
      </c>
      <c r="BR9" s="2">
        <v>27.72</v>
      </c>
      <c r="BS9" s="2">
        <v>34.93</v>
      </c>
      <c r="BT9" s="18">
        <f t="shared" si="0"/>
        <v>205</v>
      </c>
      <c r="BU9" s="2">
        <f t="shared" si="10"/>
        <v>100</v>
      </c>
      <c r="BV9" s="89">
        <f t="shared" si="11"/>
        <v>2.51707317073171</v>
      </c>
      <c r="BW9" s="45">
        <f t="shared" si="12"/>
        <v>0.0688612697346322</v>
      </c>
      <c r="BX9" s="45">
        <f t="shared" si="13"/>
        <v>0.173328854551562</v>
      </c>
      <c r="BY9" s="101">
        <v>17.95</v>
      </c>
      <c r="BZ9" s="70" t="s">
        <v>93</v>
      </c>
      <c r="CA9" s="70" t="s">
        <v>86</v>
      </c>
      <c r="CB9" s="104"/>
    </row>
    <row r="10" s="3" customFormat="1" ht="28.35" spans="1:79">
      <c r="A10" s="116" t="s">
        <v>142</v>
      </c>
      <c r="B10" s="24">
        <v>44531</v>
      </c>
      <c r="C10" s="25" t="s">
        <v>143</v>
      </c>
      <c r="D10" s="23">
        <v>18.62</v>
      </c>
      <c r="E10" s="23">
        <v>19.35</v>
      </c>
      <c r="F10" s="23">
        <v>21.48</v>
      </c>
      <c r="G10" s="23"/>
      <c r="H10" s="23">
        <v>23.35</v>
      </c>
      <c r="I10" s="23">
        <v>13.04</v>
      </c>
      <c r="J10" s="23">
        <v>26.64</v>
      </c>
      <c r="K10" s="47">
        <f t="shared" si="1"/>
        <v>0.790644171779141</v>
      </c>
      <c r="L10" s="47">
        <f t="shared" si="2"/>
        <v>0.123498498498498</v>
      </c>
      <c r="M10" s="23">
        <v>18.5</v>
      </c>
      <c r="N10" s="23">
        <v>22.39</v>
      </c>
      <c r="O10" s="23">
        <v>18.85</v>
      </c>
      <c r="P10" s="23">
        <v>23.56</v>
      </c>
      <c r="Q10" s="23">
        <v>20.89</v>
      </c>
      <c r="R10" s="23">
        <v>24.3</v>
      </c>
      <c r="S10" s="23">
        <v>21.3</v>
      </c>
      <c r="T10" s="23"/>
      <c r="U10" s="23"/>
      <c r="V10" s="23"/>
      <c r="W10" s="23"/>
      <c r="X10" s="23" t="s">
        <v>116</v>
      </c>
      <c r="Y10" s="47">
        <f t="shared" si="3"/>
        <v>0.305555555555556</v>
      </c>
      <c r="Z10" s="47">
        <f t="shared" si="4"/>
        <v>0.158106297454221</v>
      </c>
      <c r="AA10" s="47">
        <f t="shared" si="5"/>
        <v>0.113327674023769</v>
      </c>
      <c r="AB10" s="47">
        <f t="shared" si="6"/>
        <v>0.123456790123457</v>
      </c>
      <c r="AC10" s="45" t="e">
        <f t="shared" si="7"/>
        <v>#DIV/0!</v>
      </c>
      <c r="AD10" s="65" t="e">
        <f t="shared" si="8"/>
        <v>#DIV/0!</v>
      </c>
      <c r="AE10" s="23" t="s">
        <v>90</v>
      </c>
      <c r="AF10" s="23"/>
      <c r="AG10" s="23"/>
      <c r="AH10" s="23"/>
      <c r="AI10" s="71"/>
      <c r="AJ10" s="71"/>
      <c r="AK10" s="71"/>
      <c r="AL10" s="71"/>
      <c r="AM10" s="71" t="s">
        <v>141</v>
      </c>
      <c r="AN10" s="71"/>
      <c r="AO10" s="71">
        <v>0.77</v>
      </c>
      <c r="AP10" s="79" t="s">
        <v>144</v>
      </c>
      <c r="AQ10" s="79" t="s">
        <v>145</v>
      </c>
      <c r="AR10" s="79" t="s">
        <v>146</v>
      </c>
      <c r="AS10" s="79" t="s">
        <v>147</v>
      </c>
      <c r="AT10" s="79">
        <v>2.6193</v>
      </c>
      <c r="AU10" s="79">
        <v>0.0893</v>
      </c>
      <c r="AV10" s="79">
        <v>-0.0175</v>
      </c>
      <c r="AW10" s="79">
        <v>-0.2195</v>
      </c>
      <c r="AX10" s="79">
        <v>-0.0419</v>
      </c>
      <c r="AY10" s="79">
        <v>0.1981</v>
      </c>
      <c r="AZ10" s="79">
        <v>0.198</v>
      </c>
      <c r="BA10" s="79">
        <v>0.1998</v>
      </c>
      <c r="BB10" s="79">
        <v>0.1893</v>
      </c>
      <c r="BC10" s="79">
        <v>-0.0513</v>
      </c>
      <c r="BD10" s="79">
        <v>0.0188</v>
      </c>
      <c r="BE10" s="79">
        <v>0.0467</v>
      </c>
      <c r="BF10" s="79">
        <v>0.2619</v>
      </c>
      <c r="BG10" s="79">
        <v>0.259</v>
      </c>
      <c r="BH10" s="47">
        <v>0.2791</v>
      </c>
      <c r="BI10" s="47">
        <v>0.1079</v>
      </c>
      <c r="BJ10" s="23"/>
      <c r="BK10" s="23"/>
      <c r="BL10" s="23"/>
      <c r="BM10" s="23"/>
      <c r="BN10" s="23">
        <v>25.31</v>
      </c>
      <c r="BO10" s="23">
        <v>19.08</v>
      </c>
      <c r="BP10" s="86">
        <f t="shared" si="9"/>
        <v>6.23</v>
      </c>
      <c r="BQ10" s="23">
        <v>24.28</v>
      </c>
      <c r="BR10" s="23">
        <v>22.26</v>
      </c>
      <c r="BS10" s="23">
        <v>26.72</v>
      </c>
      <c r="BT10" s="86">
        <f t="shared" si="0"/>
        <v>202</v>
      </c>
      <c r="BU10" s="23">
        <f t="shared" ref="BU10:BU26" si="14">FLOOR(304/(BQ10-BR10),100)</f>
        <v>100</v>
      </c>
      <c r="BV10" s="91">
        <f t="shared" si="11"/>
        <v>1.20792079207921</v>
      </c>
      <c r="BW10" s="47">
        <f t="shared" si="12"/>
        <v>0.0831960461285008</v>
      </c>
      <c r="BX10" s="47">
        <f t="shared" si="13"/>
        <v>0.100494233937397</v>
      </c>
      <c r="BY10" s="106">
        <v>56.67</v>
      </c>
      <c r="BZ10" s="71" t="s">
        <v>148</v>
      </c>
      <c r="CA10" s="71" t="s">
        <v>149</v>
      </c>
    </row>
    <row r="11" s="3" customFormat="1" ht="28.35" spans="1:79">
      <c r="A11" s="116" t="s">
        <v>150</v>
      </c>
      <c r="B11" s="26">
        <v>44533</v>
      </c>
      <c r="C11" s="25" t="s">
        <v>151</v>
      </c>
      <c r="D11" s="23">
        <v>20.71</v>
      </c>
      <c r="E11" s="23">
        <v>21.02</v>
      </c>
      <c r="F11" s="23">
        <v>21.31</v>
      </c>
      <c r="G11" s="23"/>
      <c r="H11" s="23">
        <v>22.29</v>
      </c>
      <c r="I11" s="23">
        <v>7.66</v>
      </c>
      <c r="J11" s="23">
        <v>29.28</v>
      </c>
      <c r="K11" s="47">
        <f t="shared" si="1"/>
        <v>1.90992167101828</v>
      </c>
      <c r="L11" s="47">
        <f t="shared" si="2"/>
        <v>0.238729508196721</v>
      </c>
      <c r="M11" s="23">
        <v>18.34</v>
      </c>
      <c r="N11" s="23">
        <v>21.65</v>
      </c>
      <c r="O11" s="23">
        <v>18.61</v>
      </c>
      <c r="P11" s="23">
        <v>21.14</v>
      </c>
      <c r="Q11" s="23">
        <v>18.86</v>
      </c>
      <c r="R11" s="23">
        <v>23.35</v>
      </c>
      <c r="S11" s="23">
        <v>20.89</v>
      </c>
      <c r="T11" s="23"/>
      <c r="U11" s="23"/>
      <c r="V11" s="23"/>
      <c r="W11" s="23"/>
      <c r="X11" s="23" t="s">
        <v>96</v>
      </c>
      <c r="Y11" s="47">
        <f t="shared" si="3"/>
        <v>0.373633879781421</v>
      </c>
      <c r="Z11" s="47">
        <f t="shared" si="4"/>
        <v>0.140415704387991</v>
      </c>
      <c r="AA11" s="47">
        <f t="shared" si="5"/>
        <v>0.107852412488174</v>
      </c>
      <c r="AB11" s="47">
        <f t="shared" si="6"/>
        <v>0.105353319057816</v>
      </c>
      <c r="AC11" s="45" t="e">
        <f t="shared" si="7"/>
        <v>#DIV/0!</v>
      </c>
      <c r="AD11" s="65" t="e">
        <f t="shared" si="8"/>
        <v>#DIV/0!</v>
      </c>
      <c r="AE11" s="23" t="s">
        <v>90</v>
      </c>
      <c r="AF11" s="23"/>
      <c r="AG11" s="23"/>
      <c r="AH11" s="23"/>
      <c r="AI11" s="71"/>
      <c r="AJ11" s="71"/>
      <c r="AK11" s="71"/>
      <c r="AL11" s="71"/>
      <c r="AM11" s="71" t="s">
        <v>141</v>
      </c>
      <c r="AN11" s="23"/>
      <c r="AO11" s="23">
        <v>8.51</v>
      </c>
      <c r="AP11" s="47">
        <v>3.6019</v>
      </c>
      <c r="AQ11" s="47">
        <v>16.933</v>
      </c>
      <c r="AR11" s="47">
        <v>7.9794</v>
      </c>
      <c r="AS11" s="47">
        <v>3.2905</v>
      </c>
      <c r="AT11" s="47">
        <v>1.3176</v>
      </c>
      <c r="AU11" s="47">
        <v>0.0128</v>
      </c>
      <c r="AV11" s="47">
        <v>-0.2701</v>
      </c>
      <c r="AW11" s="47">
        <v>0.2668</v>
      </c>
      <c r="AX11" s="47">
        <v>0.0496</v>
      </c>
      <c r="AY11" s="47">
        <v>0.7137</v>
      </c>
      <c r="AZ11" s="47">
        <v>0.3284</v>
      </c>
      <c r="BA11" s="47">
        <v>0.4288</v>
      </c>
      <c r="BB11" s="47">
        <v>0.52</v>
      </c>
      <c r="BC11" s="47">
        <v>-0.119</v>
      </c>
      <c r="BD11" s="47">
        <v>0.0208</v>
      </c>
      <c r="BE11" s="47">
        <v>0.1948</v>
      </c>
      <c r="BF11" s="47">
        <v>0.1781</v>
      </c>
      <c r="BG11" s="47">
        <v>0.2286</v>
      </c>
      <c r="BH11" s="47">
        <v>0.2077</v>
      </c>
      <c r="BI11" s="47">
        <v>0.1904</v>
      </c>
      <c r="BJ11" s="23"/>
      <c r="BK11" s="23"/>
      <c r="BL11" s="23"/>
      <c r="BM11" s="23"/>
      <c r="BN11" s="23">
        <v>24.2</v>
      </c>
      <c r="BO11" s="23">
        <v>18.22</v>
      </c>
      <c r="BP11" s="86">
        <f t="shared" si="9"/>
        <v>5.98</v>
      </c>
      <c r="BQ11" s="23">
        <v>23.05</v>
      </c>
      <c r="BR11" s="23">
        <v>20.89</v>
      </c>
      <c r="BS11" s="23">
        <v>28.54</v>
      </c>
      <c r="BT11" s="86">
        <f t="shared" si="0"/>
        <v>216</v>
      </c>
      <c r="BU11" s="23">
        <f t="shared" si="14"/>
        <v>100</v>
      </c>
      <c r="BV11" s="91">
        <f t="shared" si="11"/>
        <v>2.54166666666667</v>
      </c>
      <c r="BW11" s="47">
        <f t="shared" si="12"/>
        <v>0.0937093275488069</v>
      </c>
      <c r="BX11" s="47">
        <f t="shared" si="13"/>
        <v>0.238177874186551</v>
      </c>
      <c r="BY11" s="106">
        <v>39.84</v>
      </c>
      <c r="BZ11" s="71" t="s">
        <v>148</v>
      </c>
      <c r="CA11" s="71" t="s">
        <v>149</v>
      </c>
    </row>
    <row r="12" s="3" customFormat="1" ht="28.35" spans="1:79">
      <c r="A12" s="116" t="s">
        <v>152</v>
      </c>
      <c r="B12" s="26">
        <v>44533</v>
      </c>
      <c r="C12" s="25" t="s">
        <v>153</v>
      </c>
      <c r="D12" s="23">
        <v>30.42</v>
      </c>
      <c r="E12" s="23">
        <v>32.04</v>
      </c>
      <c r="F12" s="23">
        <v>36.43</v>
      </c>
      <c r="G12" s="23"/>
      <c r="H12" s="23">
        <v>39.7</v>
      </c>
      <c r="I12" s="23">
        <v>18.82</v>
      </c>
      <c r="J12" s="23">
        <v>41.66</v>
      </c>
      <c r="K12" s="47">
        <f t="shared" si="1"/>
        <v>1.10945802337938</v>
      </c>
      <c r="L12" s="47">
        <f t="shared" si="2"/>
        <v>0.0470475276044166</v>
      </c>
      <c r="M12" s="23">
        <v>31.25</v>
      </c>
      <c r="N12" s="23">
        <v>36.69</v>
      </c>
      <c r="O12" s="23">
        <v>32.91</v>
      </c>
      <c r="P12" s="23">
        <v>38.45</v>
      </c>
      <c r="Q12" s="23">
        <v>36.04</v>
      </c>
      <c r="R12" s="23">
        <v>41.38</v>
      </c>
      <c r="S12" s="23">
        <v>37.94</v>
      </c>
      <c r="T12" s="23"/>
      <c r="U12" s="23"/>
      <c r="V12" s="23"/>
      <c r="W12" s="23"/>
      <c r="X12" s="23" t="s">
        <v>96</v>
      </c>
      <c r="Y12" s="47">
        <f t="shared" si="3"/>
        <v>0.249879980796927</v>
      </c>
      <c r="Z12" s="47">
        <f t="shared" si="4"/>
        <v>0.103025347506132</v>
      </c>
      <c r="AA12" s="47">
        <f t="shared" si="5"/>
        <v>0.0626788036410924</v>
      </c>
      <c r="AB12" s="47">
        <f t="shared" si="6"/>
        <v>0.0831319478008701</v>
      </c>
      <c r="AC12" s="45" t="e">
        <f t="shared" si="7"/>
        <v>#DIV/0!</v>
      </c>
      <c r="AD12" s="65" t="e">
        <f t="shared" si="8"/>
        <v>#DIV/0!</v>
      </c>
      <c r="AE12" s="23" t="s">
        <v>97</v>
      </c>
      <c r="AF12" s="23"/>
      <c r="AG12" s="23"/>
      <c r="AH12" s="23"/>
      <c r="AI12" s="23"/>
      <c r="AJ12" s="23"/>
      <c r="AK12" s="23"/>
      <c r="AL12" s="23"/>
      <c r="AM12" s="23"/>
      <c r="AN12" s="23"/>
      <c r="AO12" s="23">
        <v>2.2</v>
      </c>
      <c r="AP12" s="47">
        <v>0.0112</v>
      </c>
      <c r="AQ12" s="47">
        <v>0.8116</v>
      </c>
      <c r="AR12" s="47">
        <v>0.7087</v>
      </c>
      <c r="AS12" s="47">
        <v>0.7083</v>
      </c>
      <c r="AT12" s="47">
        <v>0.006</v>
      </c>
      <c r="AU12" s="47">
        <v>0.3442</v>
      </c>
      <c r="AV12" s="47">
        <v>0.247</v>
      </c>
      <c r="AW12" s="47">
        <v>0.0127</v>
      </c>
      <c r="AX12" s="47">
        <v>0.1618</v>
      </c>
      <c r="AY12" s="47">
        <v>1.016</v>
      </c>
      <c r="AZ12" s="47">
        <v>0.5767</v>
      </c>
      <c r="BA12" s="47">
        <v>0.477</v>
      </c>
      <c r="BB12" s="47">
        <v>0.4664</v>
      </c>
      <c r="BC12" s="47">
        <v>-0.1139</v>
      </c>
      <c r="BD12" s="47">
        <v>-0.0272</v>
      </c>
      <c r="BE12" s="47">
        <v>0.0402</v>
      </c>
      <c r="BF12" s="47">
        <v>0.5316</v>
      </c>
      <c r="BG12" s="47">
        <v>0.5499</v>
      </c>
      <c r="BH12" s="47">
        <v>0.5374</v>
      </c>
      <c r="BI12" s="47">
        <v>0.5361</v>
      </c>
      <c r="BJ12" s="23"/>
      <c r="BK12" s="23"/>
      <c r="BL12" s="23"/>
      <c r="BM12" s="23"/>
      <c r="BN12" s="23">
        <v>42.71</v>
      </c>
      <c r="BO12" s="23">
        <v>32.98</v>
      </c>
      <c r="BP12" s="86">
        <f t="shared" si="9"/>
        <v>9.73</v>
      </c>
      <c r="BQ12" s="23">
        <v>40.42</v>
      </c>
      <c r="BR12" s="23">
        <v>37.94</v>
      </c>
      <c r="BS12" s="23">
        <v>42.87</v>
      </c>
      <c r="BT12" s="86">
        <f t="shared" si="0"/>
        <v>248</v>
      </c>
      <c r="BU12" s="23">
        <f t="shared" si="14"/>
        <v>100</v>
      </c>
      <c r="BV12" s="91">
        <f t="shared" si="11"/>
        <v>0.987903225806448</v>
      </c>
      <c r="BW12" s="47">
        <f t="shared" si="12"/>
        <v>0.0613557644730332</v>
      </c>
      <c r="BX12" s="47">
        <f t="shared" si="13"/>
        <v>0.0606135576447302</v>
      </c>
      <c r="BY12" s="106">
        <v>25.4</v>
      </c>
      <c r="BZ12" s="71" t="s">
        <v>148</v>
      </c>
      <c r="CA12" s="71" t="s">
        <v>149</v>
      </c>
    </row>
    <row r="13" s="4" customFormat="1" ht="28.35" spans="1:80">
      <c r="A13" s="117" t="s">
        <v>154</v>
      </c>
      <c r="B13" s="26">
        <v>44533</v>
      </c>
      <c r="C13" s="28" t="s">
        <v>140</v>
      </c>
      <c r="D13" s="23">
        <v>22.61</v>
      </c>
      <c r="E13" s="23">
        <v>23.06</v>
      </c>
      <c r="F13" s="23">
        <v>25.4</v>
      </c>
      <c r="G13" s="23"/>
      <c r="H13" s="23">
        <v>27.76</v>
      </c>
      <c r="I13" s="23">
        <v>14.46</v>
      </c>
      <c r="J13" s="23">
        <v>31.94</v>
      </c>
      <c r="K13" s="47">
        <f t="shared" si="1"/>
        <v>0.919778699861687</v>
      </c>
      <c r="L13" s="47">
        <f t="shared" si="2"/>
        <v>0.130870381966187</v>
      </c>
      <c r="M13" s="23">
        <v>20.63</v>
      </c>
      <c r="N13" s="23">
        <v>25.66</v>
      </c>
      <c r="O13" s="23">
        <v>21.46</v>
      </c>
      <c r="P13" s="23">
        <v>28.89</v>
      </c>
      <c r="Q13" s="23">
        <v>24.22</v>
      </c>
      <c r="R13" s="23">
        <v>30.32</v>
      </c>
      <c r="S13" s="23">
        <v>27.44</v>
      </c>
      <c r="V13" s="23"/>
      <c r="W13" s="23"/>
      <c r="X13" s="23" t="s">
        <v>96</v>
      </c>
      <c r="Y13" s="47">
        <f t="shared" si="3"/>
        <v>0.354101440200376</v>
      </c>
      <c r="Z13" s="47">
        <f t="shared" si="4"/>
        <v>0.163678877630553</v>
      </c>
      <c r="AA13" s="47">
        <f t="shared" si="5"/>
        <v>0.161647628937349</v>
      </c>
      <c r="AB13" s="47">
        <f t="shared" si="6"/>
        <v>0.0949868073878628</v>
      </c>
      <c r="AC13" s="45" t="e">
        <f t="shared" si="7"/>
        <v>#DIV/0!</v>
      </c>
      <c r="AD13" s="65" t="e">
        <f t="shared" si="8"/>
        <v>#DIV/0!</v>
      </c>
      <c r="AE13" s="23" t="s">
        <v>90</v>
      </c>
      <c r="AF13" s="23"/>
      <c r="AG13" s="23"/>
      <c r="AH13" s="23"/>
      <c r="AI13" s="71"/>
      <c r="AJ13" s="71"/>
      <c r="AK13" s="71"/>
      <c r="AL13" s="71"/>
      <c r="AM13" s="71" t="s">
        <v>141</v>
      </c>
      <c r="AN13" s="71"/>
      <c r="AO13" s="71">
        <v>6.25</v>
      </c>
      <c r="AP13" s="79">
        <v>1.5016</v>
      </c>
      <c r="AQ13" s="79">
        <v>5.5181</v>
      </c>
      <c r="AR13" s="79">
        <v>3.3249</v>
      </c>
      <c r="AS13" s="79">
        <v>1.8449</v>
      </c>
      <c r="AT13" s="79">
        <v>0.3554</v>
      </c>
      <c r="AU13" s="79">
        <v>0.2495</v>
      </c>
      <c r="AV13" s="79">
        <v>0.1071</v>
      </c>
      <c r="AW13" s="79">
        <v>-0.134</v>
      </c>
      <c r="AX13" s="79">
        <v>0.0437</v>
      </c>
      <c r="AY13" s="79">
        <v>1.1403</v>
      </c>
      <c r="AZ13" s="79">
        <v>1.4349</v>
      </c>
      <c r="BA13" s="79">
        <v>1.2425</v>
      </c>
      <c r="BB13" s="79">
        <v>0.2131</v>
      </c>
      <c r="BC13" s="79">
        <v>0.2062</v>
      </c>
      <c r="BD13" s="79">
        <v>0.334</v>
      </c>
      <c r="BE13" s="79">
        <v>0.0105</v>
      </c>
      <c r="BF13" s="79">
        <v>0.3392</v>
      </c>
      <c r="BG13" s="79">
        <v>0.3777</v>
      </c>
      <c r="BH13" s="47">
        <v>0.3722</v>
      </c>
      <c r="BI13" s="47">
        <v>0.3621</v>
      </c>
      <c r="BJ13" s="23"/>
      <c r="BK13" s="23"/>
      <c r="BL13" s="23"/>
      <c r="BM13" s="23"/>
      <c r="BN13" s="23">
        <v>31.21</v>
      </c>
      <c r="BO13" s="23">
        <v>22.41</v>
      </c>
      <c r="BP13" s="86">
        <f t="shared" si="9"/>
        <v>8.8</v>
      </c>
      <c r="BQ13" s="23">
        <v>30.32</v>
      </c>
      <c r="BR13" s="23">
        <v>27.44</v>
      </c>
      <c r="BS13" s="23">
        <v>35.16</v>
      </c>
      <c r="BT13" s="86">
        <f t="shared" si="0"/>
        <v>288</v>
      </c>
      <c r="BU13" s="23">
        <f t="shared" si="14"/>
        <v>100</v>
      </c>
      <c r="BV13" s="91">
        <f t="shared" si="11"/>
        <v>1.68055555555555</v>
      </c>
      <c r="BW13" s="47">
        <f t="shared" si="12"/>
        <v>0.0949868073878628</v>
      </c>
      <c r="BX13" s="47">
        <f t="shared" si="13"/>
        <v>0.159630606860158</v>
      </c>
      <c r="BY13" s="106">
        <v>17.95</v>
      </c>
      <c r="BZ13" s="71" t="s">
        <v>148</v>
      </c>
      <c r="CA13" s="71" t="s">
        <v>149</v>
      </c>
      <c r="CB13" s="107"/>
    </row>
    <row r="14" s="3" customFormat="1" ht="28.35" spans="1:79">
      <c r="A14" s="116" t="s">
        <v>155</v>
      </c>
      <c r="B14" s="26">
        <v>44533</v>
      </c>
      <c r="C14" s="25" t="s">
        <v>156</v>
      </c>
      <c r="D14" s="23">
        <v>37.56</v>
      </c>
      <c r="E14" s="23">
        <v>40.82</v>
      </c>
      <c r="F14" s="23">
        <v>49.41</v>
      </c>
      <c r="G14" s="23"/>
      <c r="H14" s="23">
        <v>53.96</v>
      </c>
      <c r="I14" s="23">
        <v>9.87</v>
      </c>
      <c r="J14" s="23">
        <v>62.1</v>
      </c>
      <c r="K14" s="47">
        <f t="shared" si="1"/>
        <v>4.46707193515704</v>
      </c>
      <c r="L14" s="47">
        <f t="shared" si="2"/>
        <v>0.131078904991948</v>
      </c>
      <c r="M14" s="23">
        <v>40.92</v>
      </c>
      <c r="N14" s="23">
        <v>55</v>
      </c>
      <c r="O14" s="23">
        <v>43.54</v>
      </c>
      <c r="P14" s="23">
        <v>51.15</v>
      </c>
      <c r="Q14" s="23">
        <v>44.98</v>
      </c>
      <c r="R14" s="23">
        <v>57.34</v>
      </c>
      <c r="S14" s="23">
        <v>49.81</v>
      </c>
      <c r="T14" s="23"/>
      <c r="U14" s="23"/>
      <c r="V14" s="23"/>
      <c r="W14" s="23"/>
      <c r="X14" s="25" t="s">
        <v>96</v>
      </c>
      <c r="Y14" s="47">
        <f t="shared" si="3"/>
        <v>0.341062801932367</v>
      </c>
      <c r="Z14" s="47">
        <f t="shared" si="4"/>
        <v>0.208363636363636</v>
      </c>
      <c r="AA14" s="47">
        <f t="shared" si="5"/>
        <v>0.120625610948192</v>
      </c>
      <c r="AB14" s="47">
        <f t="shared" si="6"/>
        <v>0.131321939309383</v>
      </c>
      <c r="AC14" s="45" t="e">
        <f t="shared" si="7"/>
        <v>#DIV/0!</v>
      </c>
      <c r="AD14" s="65" t="e">
        <f t="shared" si="8"/>
        <v>#DIV/0!</v>
      </c>
      <c r="AE14" s="23" t="s">
        <v>90</v>
      </c>
      <c r="AF14" s="23"/>
      <c r="AG14" s="23"/>
      <c r="AH14" s="23"/>
      <c r="AI14" s="71"/>
      <c r="AJ14" s="71"/>
      <c r="AK14" s="71"/>
      <c r="AL14" s="71"/>
      <c r="AM14" s="71" t="s">
        <v>141</v>
      </c>
      <c r="AN14" s="23"/>
      <c r="AO14" s="23">
        <v>34.76</v>
      </c>
      <c r="AP14" s="47">
        <v>0.4151</v>
      </c>
      <c r="AQ14" s="47">
        <v>4.3101</v>
      </c>
      <c r="AR14" s="47">
        <v>5.7893</v>
      </c>
      <c r="AS14" s="47">
        <v>5.2189</v>
      </c>
      <c r="AT14" s="47">
        <v>0.5076</v>
      </c>
      <c r="AU14" s="47">
        <v>1.5097</v>
      </c>
      <c r="AV14" s="47">
        <v>0.5596</v>
      </c>
      <c r="AW14" s="47">
        <v>-0.084</v>
      </c>
      <c r="AX14" s="47">
        <v>0.1501</v>
      </c>
      <c r="AY14" s="47">
        <v>0.3924</v>
      </c>
      <c r="AZ14" s="47">
        <v>0.602</v>
      </c>
      <c r="BA14" s="47">
        <v>0.755</v>
      </c>
      <c r="BB14" s="47">
        <v>0.9365</v>
      </c>
      <c r="BC14" s="47">
        <v>-0.3372</v>
      </c>
      <c r="BD14" s="47">
        <v>0.7463</v>
      </c>
      <c r="BE14" s="47">
        <v>-0.1096</v>
      </c>
      <c r="BF14" s="47">
        <v>0.1174</v>
      </c>
      <c r="BG14" s="47">
        <v>0.2187</v>
      </c>
      <c r="BH14" s="47">
        <v>0.2433</v>
      </c>
      <c r="BI14" s="47">
        <v>0.2275</v>
      </c>
      <c r="BJ14" s="23"/>
      <c r="BK14" s="23"/>
      <c r="BL14" s="23"/>
      <c r="BM14" s="23"/>
      <c r="BN14" s="23">
        <v>60.39</v>
      </c>
      <c r="BO14" s="23">
        <v>42.1</v>
      </c>
      <c r="BP14" s="86">
        <f t="shared" si="9"/>
        <v>18.29</v>
      </c>
      <c r="BQ14" s="23">
        <v>57.34</v>
      </c>
      <c r="BR14" s="23">
        <v>52</v>
      </c>
      <c r="BS14" s="23">
        <v>65.25</v>
      </c>
      <c r="BT14" s="86">
        <f t="shared" si="0"/>
        <v>534</v>
      </c>
      <c r="BU14" s="23">
        <f t="shared" si="14"/>
        <v>0</v>
      </c>
      <c r="BV14" s="91">
        <f t="shared" si="11"/>
        <v>1.4812734082397</v>
      </c>
      <c r="BW14" s="47">
        <f t="shared" si="12"/>
        <v>0.0931287059644228</v>
      </c>
      <c r="BX14" s="47">
        <f t="shared" si="13"/>
        <v>0.137949075688873</v>
      </c>
      <c r="BY14" s="106">
        <v>56.78</v>
      </c>
      <c r="BZ14" s="71" t="s">
        <v>148</v>
      </c>
      <c r="CA14" s="71" t="s">
        <v>149</v>
      </c>
    </row>
    <row r="15" s="1" customFormat="1" ht="14" spans="1:79">
      <c r="A15" s="114" t="s">
        <v>157</v>
      </c>
      <c r="B15" s="22">
        <v>44533</v>
      </c>
      <c r="C15" s="29" t="s">
        <v>158</v>
      </c>
      <c r="D15" s="2">
        <v>20.45</v>
      </c>
      <c r="E15" s="2">
        <v>22.14</v>
      </c>
      <c r="F15" s="2">
        <v>25.99</v>
      </c>
      <c r="G15" s="2"/>
      <c r="H15" s="2">
        <v>27.05</v>
      </c>
      <c r="I15" s="2">
        <v>7.98</v>
      </c>
      <c r="J15" s="2">
        <v>30.1</v>
      </c>
      <c r="K15" s="48">
        <f t="shared" si="1"/>
        <v>2.38972431077694</v>
      </c>
      <c r="L15" s="48">
        <f t="shared" si="2"/>
        <v>0.101328903654485</v>
      </c>
      <c r="M15" s="2">
        <v>21.96</v>
      </c>
      <c r="N15" s="2">
        <v>28.5</v>
      </c>
      <c r="O15" s="2">
        <v>25.47</v>
      </c>
      <c r="P15" s="2">
        <v>28.82</v>
      </c>
      <c r="Q15" s="2">
        <v>26.31</v>
      </c>
      <c r="R15" s="2"/>
      <c r="S15" s="2"/>
      <c r="T15" s="2"/>
      <c r="U15" s="2"/>
      <c r="V15" s="2"/>
      <c r="W15" s="2"/>
      <c r="X15" s="2" t="s">
        <v>96</v>
      </c>
      <c r="Y15" s="48">
        <f t="shared" si="3"/>
        <v>0.270431893687708</v>
      </c>
      <c r="Z15" s="48">
        <f t="shared" si="4"/>
        <v>0.106315789473684</v>
      </c>
      <c r="AA15" s="48">
        <f t="shared" si="5"/>
        <v>0.0870922970159612</v>
      </c>
      <c r="AB15" s="58" t="e">
        <f t="shared" si="6"/>
        <v>#DIV/0!</v>
      </c>
      <c r="AC15" s="45" t="e">
        <f t="shared" si="7"/>
        <v>#DIV/0!</v>
      </c>
      <c r="AD15" s="64" t="e">
        <f t="shared" si="8"/>
        <v>#DIV/0!</v>
      </c>
      <c r="AE15" s="2" t="s">
        <v>97</v>
      </c>
      <c r="AF15" s="2"/>
      <c r="AG15" s="2"/>
      <c r="AH15" s="2"/>
      <c r="AI15" s="70"/>
      <c r="AJ15" s="70"/>
      <c r="AK15" s="70"/>
      <c r="AL15" s="70"/>
      <c r="AM15" s="70" t="s">
        <v>141</v>
      </c>
      <c r="AN15" s="2"/>
      <c r="AO15" s="2">
        <v>9.73</v>
      </c>
      <c r="AP15" s="45">
        <v>3.1533</v>
      </c>
      <c r="AQ15" s="45">
        <v>2.152</v>
      </c>
      <c r="AR15" s="45">
        <v>1.6028</v>
      </c>
      <c r="AS15" s="45">
        <v>1.161</v>
      </c>
      <c r="AT15" s="45">
        <v>0.2365</v>
      </c>
      <c r="AU15" s="45">
        <v>0.0229</v>
      </c>
      <c r="AV15" s="45">
        <v>0.1857</v>
      </c>
      <c r="AW15" s="45">
        <v>0.1281</v>
      </c>
      <c r="AX15" s="45">
        <v>0.1124</v>
      </c>
      <c r="AY15" s="45">
        <v>0.3139</v>
      </c>
      <c r="AZ15" s="45">
        <v>0.0935</v>
      </c>
      <c r="BA15" s="45">
        <v>0.1211</v>
      </c>
      <c r="BB15" s="45">
        <v>-0.3125</v>
      </c>
      <c r="BC15" s="45">
        <v>0.2292</v>
      </c>
      <c r="BD15" s="45">
        <v>0.1278</v>
      </c>
      <c r="BE15" s="45">
        <v>0.2239</v>
      </c>
      <c r="BF15" s="45">
        <v>0.2428</v>
      </c>
      <c r="BG15" s="45">
        <v>0.3271</v>
      </c>
      <c r="BH15" s="45">
        <v>0.347</v>
      </c>
      <c r="BI15" s="45">
        <v>0.3263</v>
      </c>
      <c r="BJ15" s="2"/>
      <c r="BK15" s="2"/>
      <c r="BL15" s="2"/>
      <c r="BM15" s="2"/>
      <c r="BN15" s="2">
        <v>30.41</v>
      </c>
      <c r="BO15" s="2">
        <v>22.76</v>
      </c>
      <c r="BP15" s="18">
        <f t="shared" si="9"/>
        <v>7.65</v>
      </c>
      <c r="BQ15" s="2">
        <v>28.82</v>
      </c>
      <c r="BR15" s="2">
        <v>26.31</v>
      </c>
      <c r="BS15" s="2">
        <v>32.36</v>
      </c>
      <c r="BT15" s="18">
        <f t="shared" si="0"/>
        <v>251</v>
      </c>
      <c r="BU15" s="2">
        <f t="shared" si="14"/>
        <v>100</v>
      </c>
      <c r="BV15" s="89">
        <f t="shared" si="11"/>
        <v>1.41035856573705</v>
      </c>
      <c r="BW15" s="45">
        <f t="shared" si="12"/>
        <v>0.0870922970159612</v>
      </c>
      <c r="BX15" s="45">
        <f t="shared" si="13"/>
        <v>0.122831367106176</v>
      </c>
      <c r="BY15" s="101">
        <v>25.15</v>
      </c>
      <c r="BZ15" s="70" t="s">
        <v>93</v>
      </c>
      <c r="CA15" s="70" t="s">
        <v>86</v>
      </c>
    </row>
    <row r="16" s="4" customFormat="1" ht="28.35" spans="1:79">
      <c r="A16" s="116" t="s">
        <v>159</v>
      </c>
      <c r="B16" s="26">
        <v>44534</v>
      </c>
      <c r="C16" s="25" t="s">
        <v>160</v>
      </c>
      <c r="D16" s="23">
        <v>20.1</v>
      </c>
      <c r="E16" s="23">
        <v>21.01</v>
      </c>
      <c r="F16" s="23">
        <v>23.24</v>
      </c>
      <c r="G16" s="23"/>
      <c r="H16" s="23">
        <v>24.5</v>
      </c>
      <c r="I16" s="23">
        <v>9.18</v>
      </c>
      <c r="J16" s="23">
        <v>29.3</v>
      </c>
      <c r="K16" s="49">
        <f t="shared" si="1"/>
        <v>1.66884531590414</v>
      </c>
      <c r="L16" s="49">
        <f t="shared" si="2"/>
        <v>0.16382252559727</v>
      </c>
      <c r="M16" s="23">
        <v>19.05</v>
      </c>
      <c r="N16" s="23">
        <v>22.91</v>
      </c>
      <c r="O16" s="23">
        <v>19.73</v>
      </c>
      <c r="P16" s="23">
        <v>26.45</v>
      </c>
      <c r="Q16" s="23">
        <v>22.8</v>
      </c>
      <c r="R16" s="23">
        <v>25.95</v>
      </c>
      <c r="S16" s="23">
        <v>23.28</v>
      </c>
      <c r="T16" s="23"/>
      <c r="U16" s="23"/>
      <c r="V16" s="23"/>
      <c r="W16" s="23"/>
      <c r="X16" s="23" t="s">
        <v>116</v>
      </c>
      <c r="Y16" s="49">
        <f t="shared" si="3"/>
        <v>0.349829351535836</v>
      </c>
      <c r="Z16" s="49">
        <f t="shared" si="4"/>
        <v>0.138804015713662</v>
      </c>
      <c r="AA16" s="49">
        <f t="shared" si="5"/>
        <v>0.137996219281663</v>
      </c>
      <c r="AB16" s="49">
        <f t="shared" si="6"/>
        <v>0.102890173410405</v>
      </c>
      <c r="AC16" s="45" t="e">
        <f t="shared" ref="AC16:AC21" si="15">(T16-U16)/T16</f>
        <v>#DIV/0!</v>
      </c>
      <c r="AD16" s="65" t="e">
        <f t="shared" si="8"/>
        <v>#DIV/0!</v>
      </c>
      <c r="AE16" s="23" t="s">
        <v>90</v>
      </c>
      <c r="AF16" s="23"/>
      <c r="AG16" s="23"/>
      <c r="AH16" s="23"/>
      <c r="AI16" s="71"/>
      <c r="AJ16" s="71"/>
      <c r="AK16" s="71"/>
      <c r="AL16" s="71"/>
      <c r="AM16" s="71" t="s">
        <v>141</v>
      </c>
      <c r="AN16" s="23"/>
      <c r="AO16" s="23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23"/>
      <c r="BK16" s="23"/>
      <c r="BL16" s="23"/>
      <c r="BM16" s="23"/>
      <c r="BN16" s="23">
        <v>27.49</v>
      </c>
      <c r="BO16" s="23">
        <v>19.96</v>
      </c>
      <c r="BP16" s="86">
        <f t="shared" si="9"/>
        <v>7.53</v>
      </c>
      <c r="BQ16" s="23">
        <v>25.95</v>
      </c>
      <c r="BR16" s="23">
        <v>23.28</v>
      </c>
      <c r="BS16" s="23">
        <v>27.59</v>
      </c>
      <c r="BT16" s="86">
        <f t="shared" si="0"/>
        <v>267</v>
      </c>
      <c r="BU16" s="23">
        <f t="shared" si="14"/>
        <v>100</v>
      </c>
      <c r="BV16" s="91">
        <f t="shared" si="11"/>
        <v>0.614232209737828</v>
      </c>
      <c r="BW16" s="47">
        <f t="shared" si="12"/>
        <v>0.102890173410405</v>
      </c>
      <c r="BX16" s="47">
        <f t="shared" si="13"/>
        <v>0.0631984585741811</v>
      </c>
      <c r="BY16" s="106">
        <v>26.15</v>
      </c>
      <c r="BZ16" s="71" t="s">
        <v>148</v>
      </c>
      <c r="CA16" s="71" t="s">
        <v>149</v>
      </c>
    </row>
    <row r="17" s="5" customFormat="1" ht="14" spans="1:79">
      <c r="A17" s="118" t="s">
        <v>161</v>
      </c>
      <c r="B17" s="31">
        <v>44536</v>
      </c>
      <c r="C17" s="32" t="s">
        <v>162</v>
      </c>
      <c r="D17" s="30">
        <v>116.99</v>
      </c>
      <c r="E17" s="30">
        <v>121.14</v>
      </c>
      <c r="F17" s="30">
        <v>130.03</v>
      </c>
      <c r="G17" s="30"/>
      <c r="H17" s="30">
        <v>139.91</v>
      </c>
      <c r="I17" s="30">
        <v>59.28</v>
      </c>
      <c r="J17" s="30">
        <v>160.57</v>
      </c>
      <c r="K17" s="50">
        <f t="shared" si="1"/>
        <v>1.36015519568151</v>
      </c>
      <c r="L17" s="50">
        <f t="shared" si="2"/>
        <v>0.128666625147911</v>
      </c>
      <c r="M17" s="30">
        <v>93.58</v>
      </c>
      <c r="N17" s="30">
        <v>136.67</v>
      </c>
      <c r="O17" s="30">
        <v>113.77</v>
      </c>
      <c r="P17" s="30">
        <v>147.3</v>
      </c>
      <c r="Q17" s="30">
        <v>124</v>
      </c>
      <c r="R17" s="30">
        <v>139.93</v>
      </c>
      <c r="S17" s="30">
        <v>124.71</v>
      </c>
      <c r="T17" s="30">
        <v>134.81</v>
      </c>
      <c r="U17" s="30">
        <v>128.2</v>
      </c>
      <c r="V17" s="30">
        <v>143.8</v>
      </c>
      <c r="W17" s="30">
        <v>137.88</v>
      </c>
      <c r="X17" s="30" t="s">
        <v>163</v>
      </c>
      <c r="Y17" s="50">
        <f t="shared" si="3"/>
        <v>0.417201220651429</v>
      </c>
      <c r="Z17" s="50">
        <f t="shared" si="4"/>
        <v>0.167556888856369</v>
      </c>
      <c r="AA17" s="50">
        <f t="shared" si="5"/>
        <v>0.158180583842498</v>
      </c>
      <c r="AB17" s="58">
        <f t="shared" si="6"/>
        <v>0.10876867004931</v>
      </c>
      <c r="AC17" s="51">
        <f t="shared" si="15"/>
        <v>0.0490319709220385</v>
      </c>
      <c r="AD17" s="66">
        <f t="shared" si="8"/>
        <v>0.0411682892906816</v>
      </c>
      <c r="AE17" s="30" t="s">
        <v>83</v>
      </c>
      <c r="AF17" s="30"/>
      <c r="AG17" s="30"/>
      <c r="AH17" s="30"/>
      <c r="AI17" s="72"/>
      <c r="AJ17" s="72"/>
      <c r="AK17" s="72"/>
      <c r="AL17" s="72"/>
      <c r="AM17" s="72" t="s">
        <v>141</v>
      </c>
      <c r="AN17" s="30"/>
      <c r="AO17" s="30">
        <v>10</v>
      </c>
      <c r="AP17" s="67">
        <v>-0.1149</v>
      </c>
      <c r="AQ17" s="67">
        <v>1.1966</v>
      </c>
      <c r="AR17" s="67">
        <v>2.6601</v>
      </c>
      <c r="AS17" s="67">
        <v>0.9935</v>
      </c>
      <c r="AT17" s="67">
        <v>-0.4244</v>
      </c>
      <c r="AU17" s="67">
        <v>0.8275</v>
      </c>
      <c r="AV17" s="67">
        <v>-1.1004</v>
      </c>
      <c r="AW17" s="67">
        <v>15.79</v>
      </c>
      <c r="AX17" s="67">
        <v>-0.1106</v>
      </c>
      <c r="AY17" s="67">
        <v>0.756</v>
      </c>
      <c r="AZ17" s="67">
        <v>1.1246</v>
      </c>
      <c r="BA17" s="67">
        <v>0.64</v>
      </c>
      <c r="BB17" s="67">
        <v>-0.1855</v>
      </c>
      <c r="BC17" s="67">
        <v>0.1135</v>
      </c>
      <c r="BD17" s="67">
        <v>-0.5985</v>
      </c>
      <c r="BE17" s="67">
        <v>2.7082</v>
      </c>
      <c r="BF17" s="67">
        <v>0.8544</v>
      </c>
      <c r="BG17" s="67">
        <v>0.8505</v>
      </c>
      <c r="BH17" s="67">
        <v>0.8349</v>
      </c>
      <c r="BI17" s="67">
        <v>0.8576</v>
      </c>
      <c r="BJ17" s="30"/>
      <c r="BK17" s="30"/>
      <c r="BL17" s="30"/>
      <c r="BM17" s="30"/>
      <c r="BN17" s="30">
        <v>147.51</v>
      </c>
      <c r="BO17" s="30">
        <v>117.62</v>
      </c>
      <c r="BP17" s="87">
        <f t="shared" si="9"/>
        <v>29.89</v>
      </c>
      <c r="BQ17" s="30">
        <v>143.8</v>
      </c>
      <c r="BR17" s="30">
        <v>128.2</v>
      </c>
      <c r="BS17" s="30">
        <v>158.48</v>
      </c>
      <c r="BT17" s="87">
        <f t="shared" si="0"/>
        <v>1560</v>
      </c>
      <c r="BU17" s="92">
        <f t="shared" si="14"/>
        <v>0</v>
      </c>
      <c r="BV17" s="93">
        <f t="shared" si="11"/>
        <v>0.941025641025638</v>
      </c>
      <c r="BW17" s="51">
        <f t="shared" si="12"/>
        <v>0.108484005563282</v>
      </c>
      <c r="BX17" s="51">
        <f t="shared" si="13"/>
        <v>0.102086230876217</v>
      </c>
      <c r="BY17" s="108">
        <v>55.79</v>
      </c>
      <c r="BZ17" s="72" t="s">
        <v>93</v>
      </c>
      <c r="CA17" s="72" t="s">
        <v>164</v>
      </c>
    </row>
    <row r="18" s="4" customFormat="1" ht="28.35" spans="1:79">
      <c r="A18" s="116" t="s">
        <v>165</v>
      </c>
      <c r="B18" s="26">
        <v>44536</v>
      </c>
      <c r="C18" s="25" t="s">
        <v>166</v>
      </c>
      <c r="D18" s="23">
        <v>7.83</v>
      </c>
      <c r="E18" s="23">
        <v>8.24</v>
      </c>
      <c r="F18" s="23">
        <v>9.27</v>
      </c>
      <c r="G18" s="23"/>
      <c r="H18" s="23">
        <v>9.6</v>
      </c>
      <c r="I18" s="23">
        <v>4.83</v>
      </c>
      <c r="J18" s="23">
        <v>11.8</v>
      </c>
      <c r="K18" s="49">
        <f t="shared" si="1"/>
        <v>0.987577639751553</v>
      </c>
      <c r="L18" s="49">
        <f t="shared" si="2"/>
        <v>0.186440677966102</v>
      </c>
      <c r="M18" s="23">
        <v>7.6</v>
      </c>
      <c r="N18" s="23">
        <v>9.65</v>
      </c>
      <c r="O18" s="23">
        <v>8.03</v>
      </c>
      <c r="P18" s="23">
        <v>10.28</v>
      </c>
      <c r="Q18" s="23">
        <v>9</v>
      </c>
      <c r="R18" s="23"/>
      <c r="S18" s="23"/>
      <c r="T18" s="23"/>
      <c r="U18" s="23"/>
      <c r="V18" s="23"/>
      <c r="W18" s="23"/>
      <c r="X18" s="23" t="s">
        <v>96</v>
      </c>
      <c r="Y18" s="49">
        <f t="shared" si="3"/>
        <v>0.355932203389831</v>
      </c>
      <c r="Z18" s="49">
        <f t="shared" si="4"/>
        <v>0.167875647668394</v>
      </c>
      <c r="AA18" s="49">
        <f t="shared" si="5"/>
        <v>0.124513618677043</v>
      </c>
      <c r="AB18" s="23"/>
      <c r="AC18" s="47" t="e">
        <f t="shared" si="15"/>
        <v>#DIV/0!</v>
      </c>
      <c r="AD18" s="23"/>
      <c r="AE18" s="23" t="s">
        <v>97</v>
      </c>
      <c r="AF18" s="23"/>
      <c r="AG18" s="23"/>
      <c r="AH18" s="23"/>
      <c r="AI18" s="71"/>
      <c r="AJ18" s="71"/>
      <c r="AK18" s="71"/>
      <c r="AL18" s="71"/>
      <c r="AM18" s="71" t="s">
        <v>141</v>
      </c>
      <c r="AN18" s="23"/>
      <c r="AO18" s="23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23"/>
      <c r="BK18" s="23"/>
      <c r="BL18" s="23"/>
      <c r="BM18" s="23"/>
      <c r="BN18" s="23">
        <v>10.54</v>
      </c>
      <c r="BO18" s="23">
        <v>8.35</v>
      </c>
      <c r="BP18" s="86">
        <f t="shared" si="9"/>
        <v>2.19</v>
      </c>
      <c r="BQ18" s="23">
        <v>10.28</v>
      </c>
      <c r="BR18" s="23">
        <v>9.41</v>
      </c>
      <c r="BS18" s="23">
        <v>12</v>
      </c>
      <c r="BT18" s="86">
        <f t="shared" si="0"/>
        <v>86.9999999999999</v>
      </c>
      <c r="BU18" s="23">
        <f t="shared" si="14"/>
        <v>300</v>
      </c>
      <c r="BV18" s="91">
        <f t="shared" si="11"/>
        <v>1.97701149425288</v>
      </c>
      <c r="BW18" s="47">
        <f t="shared" si="12"/>
        <v>0.0846303501945525</v>
      </c>
      <c r="BX18" s="47">
        <f t="shared" si="13"/>
        <v>0.167315175097276</v>
      </c>
      <c r="BY18" s="106">
        <v>18.1</v>
      </c>
      <c r="BZ18" s="71" t="s">
        <v>148</v>
      </c>
      <c r="CA18" s="71" t="s">
        <v>164</v>
      </c>
    </row>
    <row r="19" s="4" customFormat="1" ht="28.35" spans="1:79">
      <c r="A19" s="116" t="s">
        <v>167</v>
      </c>
      <c r="B19" s="26">
        <v>44536</v>
      </c>
      <c r="C19" s="25" t="s">
        <v>168</v>
      </c>
      <c r="D19" s="23">
        <v>44.31</v>
      </c>
      <c r="E19" s="23">
        <v>44.7</v>
      </c>
      <c r="F19" s="23">
        <v>46.27</v>
      </c>
      <c r="G19" s="23"/>
      <c r="H19" s="23">
        <v>47.76</v>
      </c>
      <c r="I19" s="23">
        <v>35.47</v>
      </c>
      <c r="J19" s="23">
        <v>61.98</v>
      </c>
      <c r="K19" s="49">
        <f t="shared" si="1"/>
        <v>0.346489991542148</v>
      </c>
      <c r="L19" s="49">
        <f t="shared" si="2"/>
        <v>0.229428848015489</v>
      </c>
      <c r="M19" s="23">
        <v>42.05</v>
      </c>
      <c r="N19" s="23">
        <v>52.97</v>
      </c>
      <c r="O19" s="23">
        <v>42.18</v>
      </c>
      <c r="P19" s="23">
        <v>50.93</v>
      </c>
      <c r="Q19" s="23">
        <v>46.13</v>
      </c>
      <c r="R19" s="55">
        <v>49.4</v>
      </c>
      <c r="S19" s="55">
        <v>46.7</v>
      </c>
      <c r="T19" s="23"/>
      <c r="U19" s="23"/>
      <c r="V19" s="23"/>
      <c r="W19" s="23"/>
      <c r="X19" s="23" t="s">
        <v>96</v>
      </c>
      <c r="Y19" s="49">
        <f t="shared" si="3"/>
        <v>0.321555340432398</v>
      </c>
      <c r="Z19" s="49">
        <f t="shared" si="4"/>
        <v>0.203700207664716</v>
      </c>
      <c r="AA19" s="49">
        <f t="shared" si="5"/>
        <v>0.0942470056940899</v>
      </c>
      <c r="AB19" s="47">
        <f>(R19-S19)/R19</f>
        <v>0.054655870445344</v>
      </c>
      <c r="AC19" s="47" t="e">
        <f t="shared" si="15"/>
        <v>#DIV/0!</v>
      </c>
      <c r="AD19" s="23"/>
      <c r="AE19" s="23" t="s">
        <v>90</v>
      </c>
      <c r="AF19" s="23"/>
      <c r="AG19" s="23"/>
      <c r="AH19" s="23"/>
      <c r="AI19" s="71"/>
      <c r="AJ19" s="71"/>
      <c r="AK19" s="71"/>
      <c r="AL19" s="71"/>
      <c r="AM19" s="71" t="s">
        <v>141</v>
      </c>
      <c r="AN19" s="23"/>
      <c r="AO19" s="23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23"/>
      <c r="BK19" s="23"/>
      <c r="BL19" s="23"/>
      <c r="BM19" s="23"/>
      <c r="BN19" s="23">
        <v>52.82</v>
      </c>
      <c r="BO19" s="23">
        <v>40.96</v>
      </c>
      <c r="BP19" s="86">
        <f t="shared" si="9"/>
        <v>11.86</v>
      </c>
      <c r="BQ19" s="55">
        <v>49.4</v>
      </c>
      <c r="BR19" s="55">
        <v>46.7</v>
      </c>
      <c r="BS19" s="23"/>
      <c r="BT19" s="86">
        <f t="shared" si="0"/>
        <v>270</v>
      </c>
      <c r="BU19" s="23">
        <f t="shared" si="14"/>
        <v>100</v>
      </c>
      <c r="BV19" s="91"/>
      <c r="BW19" s="47">
        <f t="shared" si="12"/>
        <v>0.054655870445344</v>
      </c>
      <c r="BX19" s="47"/>
      <c r="BY19" s="106">
        <v>12</v>
      </c>
      <c r="BZ19" s="71" t="s">
        <v>148</v>
      </c>
      <c r="CA19" s="71" t="s">
        <v>149</v>
      </c>
    </row>
    <row r="20" s="5" customFormat="1" ht="28.35" spans="1:79">
      <c r="A20" s="116" t="s">
        <v>169</v>
      </c>
      <c r="B20" s="26">
        <v>44536</v>
      </c>
      <c r="C20" s="25" t="s">
        <v>158</v>
      </c>
      <c r="D20" s="23">
        <v>20.51</v>
      </c>
      <c r="E20" s="23">
        <v>22.18</v>
      </c>
      <c r="F20" s="23">
        <v>25.96</v>
      </c>
      <c r="G20" s="23"/>
      <c r="H20" s="23">
        <v>26.73</v>
      </c>
      <c r="I20" s="23">
        <v>7.98</v>
      </c>
      <c r="J20" s="23">
        <v>30.1</v>
      </c>
      <c r="K20" s="49">
        <f t="shared" si="1"/>
        <v>2.34962406015038</v>
      </c>
      <c r="L20" s="49">
        <f t="shared" si="2"/>
        <v>0.111960132890365</v>
      </c>
      <c r="M20" s="23">
        <v>21.96</v>
      </c>
      <c r="N20" s="23">
        <v>28.5</v>
      </c>
      <c r="O20" s="23">
        <v>25.47</v>
      </c>
      <c r="P20" s="23">
        <v>29.7</v>
      </c>
      <c r="Q20" s="23">
        <v>25.99</v>
      </c>
      <c r="R20" s="23"/>
      <c r="S20" s="23"/>
      <c r="T20" s="23"/>
      <c r="U20" s="23"/>
      <c r="V20" s="23"/>
      <c r="W20" s="23"/>
      <c r="X20" s="23" t="s">
        <v>96</v>
      </c>
      <c r="Y20" s="49">
        <f t="shared" si="3"/>
        <v>0.270431893687708</v>
      </c>
      <c r="Z20" s="49">
        <f t="shared" si="4"/>
        <v>0.106315789473684</v>
      </c>
      <c r="AA20" s="49">
        <f t="shared" si="5"/>
        <v>0.124915824915825</v>
      </c>
      <c r="AB20" s="49" t="e">
        <f t="shared" ref="AB20:AB27" si="16">(R20-S20)/R20</f>
        <v>#DIV/0!</v>
      </c>
      <c r="AC20" s="47" t="e">
        <f t="shared" si="15"/>
        <v>#DIV/0!</v>
      </c>
      <c r="AD20" s="23"/>
      <c r="AE20" s="23" t="s">
        <v>97</v>
      </c>
      <c r="AF20" s="23"/>
      <c r="AG20" s="23"/>
      <c r="AH20" s="23"/>
      <c r="AI20" s="71"/>
      <c r="AJ20" s="71"/>
      <c r="AK20" s="71"/>
      <c r="AL20" s="71"/>
      <c r="AM20" s="71" t="s">
        <v>141</v>
      </c>
      <c r="AN20" s="23"/>
      <c r="AO20" s="23">
        <v>9.73</v>
      </c>
      <c r="AP20" s="47">
        <v>3.1533</v>
      </c>
      <c r="AQ20" s="47">
        <v>2.152</v>
      </c>
      <c r="AR20" s="47">
        <v>1.6028</v>
      </c>
      <c r="AS20" s="47">
        <v>1.161</v>
      </c>
      <c r="AT20" s="47">
        <v>0.2365</v>
      </c>
      <c r="AU20" s="47">
        <v>0.0229</v>
      </c>
      <c r="AV20" s="47">
        <v>0.1857</v>
      </c>
      <c r="AW20" s="47">
        <v>0.1281</v>
      </c>
      <c r="AX20" s="47">
        <v>0.1124</v>
      </c>
      <c r="AY20" s="47">
        <v>0.3139</v>
      </c>
      <c r="AZ20" s="47">
        <v>0.0935</v>
      </c>
      <c r="BA20" s="47">
        <v>0.1211</v>
      </c>
      <c r="BB20" s="47">
        <v>-0.3125</v>
      </c>
      <c r="BC20" s="47">
        <v>0.2292</v>
      </c>
      <c r="BD20" s="47">
        <v>0.1278</v>
      </c>
      <c r="BE20" s="47">
        <v>0.2239</v>
      </c>
      <c r="BF20" s="47">
        <v>0.2428</v>
      </c>
      <c r="BG20" s="47">
        <v>0.3271</v>
      </c>
      <c r="BH20" s="47">
        <v>0.347</v>
      </c>
      <c r="BI20" s="47">
        <v>0.3263</v>
      </c>
      <c r="BJ20" s="23"/>
      <c r="BK20" s="23"/>
      <c r="BL20" s="23"/>
      <c r="BM20" s="23"/>
      <c r="BN20" s="23">
        <v>30.41</v>
      </c>
      <c r="BO20" s="23">
        <v>22.76</v>
      </c>
      <c r="BP20" s="86">
        <f t="shared" si="9"/>
        <v>7.65</v>
      </c>
      <c r="BQ20" s="23">
        <v>28.82</v>
      </c>
      <c r="BR20" s="23">
        <v>26.31</v>
      </c>
      <c r="BS20" s="23">
        <v>32.36</v>
      </c>
      <c r="BT20" s="86">
        <f t="shared" si="0"/>
        <v>251</v>
      </c>
      <c r="BU20" s="23">
        <f t="shared" si="14"/>
        <v>100</v>
      </c>
      <c r="BV20" s="91">
        <f t="shared" ref="BV20:BV29" si="17">(BS20-BQ20)/(BQ20-BR20)</f>
        <v>1.41035856573705</v>
      </c>
      <c r="BW20" s="47">
        <f t="shared" si="12"/>
        <v>0.0870922970159612</v>
      </c>
      <c r="BX20" s="47">
        <f t="shared" ref="BX20:BX26" si="18">(BS20-BQ20)/BQ20</f>
        <v>0.122831367106176</v>
      </c>
      <c r="BY20" s="106">
        <v>25.15</v>
      </c>
      <c r="BZ20" s="71" t="s">
        <v>148</v>
      </c>
      <c r="CA20" s="71" t="s">
        <v>149</v>
      </c>
    </row>
    <row r="21" s="3" customFormat="1" ht="28.35" spans="1:79">
      <c r="A21" s="119" t="s">
        <v>170</v>
      </c>
      <c r="B21" s="34">
        <v>44537</v>
      </c>
      <c r="C21" s="35" t="s">
        <v>171</v>
      </c>
      <c r="D21" s="33">
        <v>11.65</v>
      </c>
      <c r="E21" s="33">
        <v>12.71</v>
      </c>
      <c r="F21" s="33">
        <v>15.58</v>
      </c>
      <c r="G21" s="33"/>
      <c r="H21" s="33">
        <v>16.78</v>
      </c>
      <c r="I21" s="33">
        <v>4.21</v>
      </c>
      <c r="J21" s="33">
        <v>19.7</v>
      </c>
      <c r="K21" s="49">
        <f t="shared" si="1"/>
        <v>2.98574821852732</v>
      </c>
      <c r="L21" s="49">
        <f t="shared" si="2"/>
        <v>0.148223350253807</v>
      </c>
      <c r="M21" s="33">
        <v>14.23</v>
      </c>
      <c r="N21" s="33">
        <v>17.36</v>
      </c>
      <c r="O21" s="33">
        <v>14.91</v>
      </c>
      <c r="P21" s="33">
        <v>18.08</v>
      </c>
      <c r="Q21" s="33">
        <v>15.01</v>
      </c>
      <c r="R21" s="33">
        <v>17.19</v>
      </c>
      <c r="S21" s="33">
        <v>15.5</v>
      </c>
      <c r="T21" s="33"/>
      <c r="U21" s="33"/>
      <c r="V21" s="33"/>
      <c r="W21" s="33"/>
      <c r="X21" s="33" t="s">
        <v>96</v>
      </c>
      <c r="Y21" s="49">
        <f t="shared" si="3"/>
        <v>0.277664974619289</v>
      </c>
      <c r="Z21" s="49">
        <f t="shared" si="4"/>
        <v>0.141129032258064</v>
      </c>
      <c r="AA21" s="49">
        <f t="shared" si="5"/>
        <v>0.169800884955752</v>
      </c>
      <c r="AB21" s="49">
        <f t="shared" si="16"/>
        <v>0.0983129726585225</v>
      </c>
      <c r="AC21" s="49" t="e">
        <f t="shared" si="15"/>
        <v>#DIV/0!</v>
      </c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33"/>
      <c r="BK21" s="33"/>
      <c r="BL21" s="33"/>
      <c r="BM21" s="33"/>
      <c r="BN21" s="33"/>
      <c r="BO21" s="33"/>
      <c r="BP21" s="88">
        <f t="shared" si="9"/>
        <v>0</v>
      </c>
      <c r="BQ21" s="33">
        <v>17.19</v>
      </c>
      <c r="BR21" s="33">
        <v>15.5</v>
      </c>
      <c r="BS21" s="33">
        <v>20.66</v>
      </c>
      <c r="BT21" s="88">
        <f t="shared" si="0"/>
        <v>169</v>
      </c>
      <c r="BU21" s="94">
        <f t="shared" si="14"/>
        <v>100</v>
      </c>
      <c r="BV21" s="95">
        <f t="shared" si="17"/>
        <v>2.05325443786982</v>
      </c>
      <c r="BW21" s="49">
        <f t="shared" si="12"/>
        <v>0.0983129726585225</v>
      </c>
      <c r="BX21" s="49">
        <f t="shared" si="18"/>
        <v>0.201861547411286</v>
      </c>
      <c r="BY21" s="109">
        <v>26.15</v>
      </c>
      <c r="BZ21" s="110" t="s">
        <v>148</v>
      </c>
      <c r="CA21" s="110" t="s">
        <v>149</v>
      </c>
    </row>
    <row r="22" ht="14" spans="1:79">
      <c r="A22" s="118" t="s">
        <v>172</v>
      </c>
      <c r="B22" s="36">
        <v>44537</v>
      </c>
      <c r="C22" s="32" t="s">
        <v>173</v>
      </c>
      <c r="D22" s="30">
        <v>18.18</v>
      </c>
      <c r="E22" s="30">
        <v>18.38</v>
      </c>
      <c r="F22" s="30">
        <v>19.15</v>
      </c>
      <c r="G22" s="30"/>
      <c r="H22" s="30">
        <v>19.87</v>
      </c>
      <c r="I22" s="30">
        <v>12.79</v>
      </c>
      <c r="J22" s="30">
        <v>22.81</v>
      </c>
      <c r="K22" s="51">
        <f t="shared" si="1"/>
        <v>0.553557466770915</v>
      </c>
      <c r="L22" s="51">
        <f t="shared" si="2"/>
        <v>0.128890837352038</v>
      </c>
      <c r="M22" s="30">
        <v>16.53</v>
      </c>
      <c r="N22" s="30">
        <v>20.25</v>
      </c>
      <c r="O22" s="30">
        <v>17.9</v>
      </c>
      <c r="P22" s="30">
        <v>20.44</v>
      </c>
      <c r="Q22" s="30">
        <v>19.09</v>
      </c>
      <c r="R22" s="30"/>
      <c r="S22" s="30"/>
      <c r="T22" s="30"/>
      <c r="U22" s="30"/>
      <c r="V22" s="30"/>
      <c r="W22" s="30"/>
      <c r="X22" s="30" t="s">
        <v>96</v>
      </c>
      <c r="Y22" s="51">
        <f t="shared" si="3"/>
        <v>0.275317843051293</v>
      </c>
      <c r="Z22" s="51">
        <f t="shared" si="4"/>
        <v>0.116049382716049</v>
      </c>
      <c r="AA22" s="51">
        <f t="shared" si="5"/>
        <v>0.0660469667318983</v>
      </c>
      <c r="AB22" s="49" t="e">
        <f t="shared" si="16"/>
        <v>#DIV/0!</v>
      </c>
      <c r="AC22" s="67"/>
      <c r="AD22" s="30"/>
      <c r="AE22" s="30" t="s">
        <v>97</v>
      </c>
      <c r="AF22" s="30"/>
      <c r="AG22" s="30"/>
      <c r="AH22" s="30"/>
      <c r="AI22" s="72"/>
      <c r="AJ22" s="72"/>
      <c r="AK22" s="72"/>
      <c r="AL22" s="72"/>
      <c r="AM22" s="72" t="s">
        <v>141</v>
      </c>
      <c r="AN22" s="30"/>
      <c r="AO22" s="30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30"/>
      <c r="BK22" s="30"/>
      <c r="BL22" s="30"/>
      <c r="BM22" s="30"/>
      <c r="BN22" s="30">
        <v>21.32</v>
      </c>
      <c r="BO22" s="30">
        <v>17.54</v>
      </c>
      <c r="BP22" s="87">
        <f t="shared" si="9"/>
        <v>3.78</v>
      </c>
      <c r="BQ22" s="30">
        <v>20.44</v>
      </c>
      <c r="BR22" s="30">
        <v>19.09</v>
      </c>
      <c r="BS22" s="30">
        <v>23.43</v>
      </c>
      <c r="BT22" s="87">
        <f t="shared" si="0"/>
        <v>135</v>
      </c>
      <c r="BU22" s="92">
        <f t="shared" si="14"/>
        <v>200</v>
      </c>
      <c r="BV22" s="93">
        <f t="shared" si="17"/>
        <v>2.21481481481481</v>
      </c>
      <c r="BW22" s="51">
        <f t="shared" si="12"/>
        <v>0.0660469667318983</v>
      </c>
      <c r="BX22" s="51">
        <f t="shared" si="18"/>
        <v>0.146281800391389</v>
      </c>
      <c r="BY22" s="108">
        <v>13.79</v>
      </c>
      <c r="BZ22" s="72" t="s">
        <v>93</v>
      </c>
      <c r="CA22" s="72" t="s">
        <v>164</v>
      </c>
    </row>
    <row r="23" s="3" customFormat="1" ht="28.35" spans="1:79">
      <c r="A23" s="116" t="s">
        <v>174</v>
      </c>
      <c r="B23" s="26">
        <v>44537</v>
      </c>
      <c r="C23" s="25" t="s">
        <v>175</v>
      </c>
      <c r="D23" s="23">
        <v>7.39</v>
      </c>
      <c r="E23" s="23">
        <v>7.71</v>
      </c>
      <c r="F23" s="23">
        <v>8.76</v>
      </c>
      <c r="G23" s="23"/>
      <c r="H23" s="23">
        <v>9.52</v>
      </c>
      <c r="I23" s="23">
        <v>5.1</v>
      </c>
      <c r="J23" s="23">
        <v>11.18</v>
      </c>
      <c r="K23" s="47">
        <f t="shared" si="1"/>
        <v>0.866666666666667</v>
      </c>
      <c r="L23" s="47">
        <f t="shared" si="2"/>
        <v>0.148479427549195</v>
      </c>
      <c r="M23" s="23">
        <v>7.23</v>
      </c>
      <c r="N23" s="23">
        <v>10.32</v>
      </c>
      <c r="O23" s="23">
        <v>7.75</v>
      </c>
      <c r="P23" s="23">
        <v>9.41</v>
      </c>
      <c r="Q23" s="23">
        <v>8.11</v>
      </c>
      <c r="R23" s="23">
        <v>10.07</v>
      </c>
      <c r="S23" s="23">
        <v>8.94</v>
      </c>
      <c r="T23" s="23"/>
      <c r="U23" s="23"/>
      <c r="V23" s="23"/>
      <c r="W23" s="23"/>
      <c r="X23" s="25" t="s">
        <v>96</v>
      </c>
      <c r="Y23" s="47">
        <f t="shared" si="3"/>
        <v>0.353309481216458</v>
      </c>
      <c r="Z23" s="47">
        <f t="shared" si="4"/>
        <v>0.249031007751938</v>
      </c>
      <c r="AA23" s="47">
        <f t="shared" si="5"/>
        <v>0.138150903294368</v>
      </c>
      <c r="AB23" s="49">
        <f t="shared" si="16"/>
        <v>0.112214498510427</v>
      </c>
      <c r="AC23" s="47"/>
      <c r="AD23" s="23"/>
      <c r="AE23" s="23" t="s">
        <v>90</v>
      </c>
      <c r="AF23" s="23"/>
      <c r="AG23" s="23"/>
      <c r="AH23" s="23"/>
      <c r="AI23" s="71"/>
      <c r="AJ23" s="71"/>
      <c r="AK23" s="71"/>
      <c r="AL23" s="71"/>
      <c r="AM23" s="71" t="s">
        <v>176</v>
      </c>
      <c r="AN23" s="23"/>
      <c r="AO23" s="23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23"/>
      <c r="BK23" s="23"/>
      <c r="BL23" s="23"/>
      <c r="BM23" s="23"/>
      <c r="BN23" s="23"/>
      <c r="BO23" s="23"/>
      <c r="BP23" s="86">
        <f t="shared" si="9"/>
        <v>0</v>
      </c>
      <c r="BQ23" s="23"/>
      <c r="BR23" s="23"/>
      <c r="BS23" s="23"/>
      <c r="BT23" s="86">
        <f t="shared" si="0"/>
        <v>0</v>
      </c>
      <c r="BU23" s="23" t="e">
        <f t="shared" si="14"/>
        <v>#DIV/0!</v>
      </c>
      <c r="BV23" s="91" t="e">
        <f t="shared" si="17"/>
        <v>#DIV/0!</v>
      </c>
      <c r="BW23" s="47" t="e">
        <f t="shared" si="12"/>
        <v>#DIV/0!</v>
      </c>
      <c r="BX23" s="51" t="e">
        <f t="shared" si="18"/>
        <v>#DIV/0!</v>
      </c>
      <c r="BY23" s="106"/>
      <c r="BZ23" s="71" t="s">
        <v>177</v>
      </c>
      <c r="CA23" s="71" t="s">
        <v>149</v>
      </c>
    </row>
    <row r="24" ht="14" spans="1:79">
      <c r="A24" s="118" t="s">
        <v>178</v>
      </c>
      <c r="B24" s="31">
        <v>44538</v>
      </c>
      <c r="C24" s="32" t="s">
        <v>179</v>
      </c>
      <c r="D24" s="30">
        <v>15.56</v>
      </c>
      <c r="E24" s="30">
        <v>17.84</v>
      </c>
      <c r="F24" s="30">
        <v>24.67</v>
      </c>
      <c r="G24" s="30"/>
      <c r="H24" s="30">
        <v>24.93</v>
      </c>
      <c r="I24" s="30">
        <v>2.55</v>
      </c>
      <c r="J24" s="30">
        <v>35</v>
      </c>
      <c r="K24" s="51">
        <f t="shared" si="1"/>
        <v>8.77647058823529</v>
      </c>
      <c r="L24" s="51">
        <f t="shared" si="2"/>
        <v>0.287714285714286</v>
      </c>
      <c r="M24" s="30">
        <v>22.86</v>
      </c>
      <c r="N24" s="30">
        <v>28.67</v>
      </c>
      <c r="O24" s="30">
        <v>24.08</v>
      </c>
      <c r="P24" s="30"/>
      <c r="Q24" s="30"/>
      <c r="R24" s="30"/>
      <c r="S24" s="30"/>
      <c r="T24" s="30"/>
      <c r="U24" s="30"/>
      <c r="V24" s="30"/>
      <c r="W24" s="30"/>
      <c r="X24" s="30" t="s">
        <v>180</v>
      </c>
      <c r="Y24" s="59">
        <f t="shared" si="3"/>
        <v>0.346857142857143</v>
      </c>
      <c r="Z24" s="59">
        <f t="shared" si="4"/>
        <v>0.160097663062435</v>
      </c>
      <c r="AA24" s="51" t="e">
        <f t="shared" si="5"/>
        <v>#DIV/0!</v>
      </c>
      <c r="AB24" s="50" t="e">
        <f t="shared" si="16"/>
        <v>#DIV/0!</v>
      </c>
      <c r="AC24" s="67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30"/>
      <c r="BK24" s="30"/>
      <c r="BL24" s="30"/>
      <c r="BM24" s="30"/>
      <c r="BN24" s="30"/>
      <c r="BO24" s="30"/>
      <c r="BP24" s="87">
        <f t="shared" si="9"/>
        <v>0</v>
      </c>
      <c r="BQ24" s="30"/>
      <c r="BR24" s="30"/>
      <c r="BS24" s="30"/>
      <c r="BT24" s="87">
        <f t="shared" si="0"/>
        <v>0</v>
      </c>
      <c r="BU24" s="92" t="e">
        <f t="shared" si="14"/>
        <v>#DIV/0!</v>
      </c>
      <c r="BV24" s="93" t="e">
        <f t="shared" si="17"/>
        <v>#DIV/0!</v>
      </c>
      <c r="BW24" s="51" t="e">
        <f t="shared" si="12"/>
        <v>#DIV/0!</v>
      </c>
      <c r="BX24" s="51" t="e">
        <f t="shared" si="18"/>
        <v>#DIV/0!</v>
      </c>
      <c r="BY24" s="108"/>
      <c r="BZ24" s="30"/>
      <c r="CA24" s="30"/>
    </row>
    <row r="25" ht="14" spans="1:79">
      <c r="A25" s="118" t="s">
        <v>181</v>
      </c>
      <c r="B25" s="31">
        <v>44539</v>
      </c>
      <c r="C25" s="32" t="s">
        <v>182</v>
      </c>
      <c r="D25" s="30">
        <v>175.79</v>
      </c>
      <c r="E25" s="30">
        <v>198.7</v>
      </c>
      <c r="F25" s="30">
        <v>267.26</v>
      </c>
      <c r="G25" s="30"/>
      <c r="H25" s="30">
        <v>287.9</v>
      </c>
      <c r="I25" s="30">
        <v>38.49</v>
      </c>
      <c r="J25" s="30">
        <v>345.99</v>
      </c>
      <c r="K25" s="51">
        <f t="shared" si="1"/>
        <v>6.47986489997402</v>
      </c>
      <c r="L25" s="51">
        <f t="shared" si="2"/>
        <v>0.1678950258678</v>
      </c>
      <c r="M25" s="30">
        <v>262.64</v>
      </c>
      <c r="N25" s="30">
        <v>299</v>
      </c>
      <c r="O25" s="30">
        <v>265.8</v>
      </c>
      <c r="P25" s="30"/>
      <c r="Q25" s="30"/>
      <c r="R25" s="30"/>
      <c r="S25" s="30"/>
      <c r="T25" s="30"/>
      <c r="U25" s="30"/>
      <c r="V25" s="30"/>
      <c r="W25" s="30"/>
      <c r="X25" s="30" t="s">
        <v>180</v>
      </c>
      <c r="Y25" s="59">
        <f t="shared" si="3"/>
        <v>0.240902916269256</v>
      </c>
      <c r="Z25" s="59">
        <f t="shared" si="4"/>
        <v>0.111036789297659</v>
      </c>
      <c r="AA25" s="51" t="e">
        <f t="shared" si="5"/>
        <v>#DIV/0!</v>
      </c>
      <c r="AB25" s="50" t="e">
        <f t="shared" si="16"/>
        <v>#DIV/0!</v>
      </c>
      <c r="AC25" s="67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30"/>
      <c r="BK25" s="30"/>
      <c r="BL25" s="30"/>
      <c r="BM25" s="30"/>
      <c r="BN25" s="30"/>
      <c r="BO25" s="30"/>
      <c r="BP25" s="87">
        <f t="shared" si="9"/>
        <v>0</v>
      </c>
      <c r="BQ25" s="30"/>
      <c r="BR25" s="30"/>
      <c r="BS25" s="30"/>
      <c r="BT25" s="87">
        <f t="shared" si="0"/>
        <v>0</v>
      </c>
      <c r="BU25" s="92" t="e">
        <f t="shared" si="14"/>
        <v>#DIV/0!</v>
      </c>
      <c r="BV25" s="93" t="e">
        <f t="shared" si="17"/>
        <v>#DIV/0!</v>
      </c>
      <c r="BW25" s="51" t="e">
        <f t="shared" si="12"/>
        <v>#DIV/0!</v>
      </c>
      <c r="BX25" s="51" t="e">
        <f t="shared" si="18"/>
        <v>#DIV/0!</v>
      </c>
      <c r="BY25" s="108"/>
      <c r="BZ25" s="30"/>
      <c r="CA25" s="30"/>
    </row>
    <row r="26" ht="14" spans="1:79">
      <c r="A26" s="118" t="s">
        <v>183</v>
      </c>
      <c r="B26" s="31">
        <v>44538</v>
      </c>
      <c r="C26" s="32" t="s">
        <v>184</v>
      </c>
      <c r="D26" s="30">
        <v>38.63</v>
      </c>
      <c r="E26" s="30">
        <v>44.15</v>
      </c>
      <c r="F26" s="30">
        <v>59.89</v>
      </c>
      <c r="G26" s="30"/>
      <c r="H26" s="30">
        <v>60.42</v>
      </c>
      <c r="I26" s="30">
        <v>7.86</v>
      </c>
      <c r="J26" s="30">
        <v>81.13</v>
      </c>
      <c r="K26" s="51">
        <f t="shared" si="1"/>
        <v>6.68702290076336</v>
      </c>
      <c r="L26" s="51">
        <f t="shared" si="2"/>
        <v>0.255269320843091</v>
      </c>
      <c r="M26" s="30">
        <v>54.88</v>
      </c>
      <c r="N26" s="30">
        <v>64.91</v>
      </c>
      <c r="O26" s="30">
        <v>56.6</v>
      </c>
      <c r="P26" s="30">
        <v>63.5</v>
      </c>
      <c r="Q26" s="30">
        <v>57.1</v>
      </c>
      <c r="R26" s="30"/>
      <c r="S26" s="30"/>
      <c r="T26" s="30"/>
      <c r="U26" s="30"/>
      <c r="V26" s="30"/>
      <c r="W26" s="30"/>
      <c r="X26" s="32" t="s">
        <v>185</v>
      </c>
      <c r="Y26" s="59">
        <f t="shared" si="3"/>
        <v>0.323554788610871</v>
      </c>
      <c r="Z26" s="59">
        <f t="shared" si="4"/>
        <v>0.128023417038977</v>
      </c>
      <c r="AA26" s="51">
        <f t="shared" si="5"/>
        <v>0.100787401574803</v>
      </c>
      <c r="AB26" s="50" t="e">
        <f t="shared" si="16"/>
        <v>#DIV/0!</v>
      </c>
      <c r="AC26" s="67"/>
      <c r="AD26" s="30"/>
      <c r="AE26" s="30"/>
      <c r="AF26" s="30"/>
      <c r="AG26" s="30"/>
      <c r="AH26" s="30"/>
      <c r="AI26" s="30"/>
      <c r="AJ26" s="30"/>
      <c r="AK26" s="30"/>
      <c r="AL26" s="30"/>
      <c r="AM26" s="30" t="s">
        <v>141</v>
      </c>
      <c r="AN26" s="30"/>
      <c r="AO26" s="30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30"/>
      <c r="BK26" s="30"/>
      <c r="BL26" s="30"/>
      <c r="BM26" s="30"/>
      <c r="BN26" s="30">
        <v>72.71</v>
      </c>
      <c r="BO26" s="30">
        <v>54.26</v>
      </c>
      <c r="BP26" s="87">
        <f t="shared" si="9"/>
        <v>18.45</v>
      </c>
      <c r="BQ26" s="30">
        <v>63.5</v>
      </c>
      <c r="BR26" s="30">
        <v>56.6</v>
      </c>
      <c r="BS26" s="30">
        <v>81.91</v>
      </c>
      <c r="BT26" s="87">
        <f t="shared" si="0"/>
        <v>690</v>
      </c>
      <c r="BU26" s="92">
        <f t="shared" si="14"/>
        <v>0</v>
      </c>
      <c r="BV26" s="93">
        <f t="shared" si="17"/>
        <v>2.66811594202899</v>
      </c>
      <c r="BW26" s="51">
        <f t="shared" si="12"/>
        <v>0.108661417322835</v>
      </c>
      <c r="BX26" s="51">
        <f t="shared" si="18"/>
        <v>0.28992125984252</v>
      </c>
      <c r="BY26" s="108">
        <v>190.51</v>
      </c>
      <c r="BZ26" s="72" t="s">
        <v>93</v>
      </c>
      <c r="CA26" s="30"/>
    </row>
    <row r="27" ht="14" spans="1:79">
      <c r="A27" s="118" t="s">
        <v>186</v>
      </c>
      <c r="B27" s="31">
        <v>44538</v>
      </c>
      <c r="C27" s="120" t="s">
        <v>187</v>
      </c>
      <c r="D27" s="30">
        <v>78.97</v>
      </c>
      <c r="E27" s="30">
        <v>79.84</v>
      </c>
      <c r="F27" s="30">
        <v>81.17</v>
      </c>
      <c r="G27" s="30"/>
      <c r="H27" s="30">
        <v>83.72</v>
      </c>
      <c r="I27" s="30">
        <v>15.67</v>
      </c>
      <c r="J27" s="30">
        <v>114.9</v>
      </c>
      <c r="K27" s="51">
        <f t="shared" si="1"/>
        <v>4.34269304403318</v>
      </c>
      <c r="L27" s="51">
        <f t="shared" si="2"/>
        <v>0.271366405570061</v>
      </c>
      <c r="M27" s="30">
        <v>66.69</v>
      </c>
      <c r="N27" s="30">
        <v>74.69</v>
      </c>
      <c r="O27" s="30">
        <v>67.5</v>
      </c>
      <c r="P27" s="30">
        <v>92.99</v>
      </c>
      <c r="Q27" s="30">
        <v>79.3</v>
      </c>
      <c r="R27" s="30">
        <v>93.5</v>
      </c>
      <c r="S27" s="30">
        <v>80.31</v>
      </c>
      <c r="T27" s="30"/>
      <c r="U27" s="30"/>
      <c r="V27" s="30"/>
      <c r="W27" s="30"/>
      <c r="X27" s="30"/>
      <c r="Y27" s="59">
        <f t="shared" si="3"/>
        <v>0.419582245430809</v>
      </c>
      <c r="Z27" s="59">
        <f t="shared" si="4"/>
        <v>0.0962645601820859</v>
      </c>
      <c r="AA27" s="51">
        <f t="shared" si="5"/>
        <v>0.147220131196903</v>
      </c>
      <c r="AB27" s="50">
        <f t="shared" si="16"/>
        <v>0.141069518716578</v>
      </c>
      <c r="AC27" s="67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87">
        <f t="shared" si="0"/>
        <v>0</v>
      </c>
      <c r="BU27" s="30"/>
      <c r="BV27" s="93" t="e">
        <f t="shared" si="17"/>
        <v>#DIV/0!</v>
      </c>
      <c r="BW27" s="51" t="e">
        <f t="shared" si="12"/>
        <v>#DIV/0!</v>
      </c>
      <c r="BX27" s="67"/>
      <c r="BY27" s="108"/>
      <c r="BZ27" s="30"/>
      <c r="CA27" s="30"/>
    </row>
    <row r="28" s="3" customFormat="1" ht="28.35" spans="1:79">
      <c r="A28" s="116" t="s">
        <v>188</v>
      </c>
      <c r="B28" s="26">
        <v>44538</v>
      </c>
      <c r="C28" s="37" t="s">
        <v>189</v>
      </c>
      <c r="D28" s="23">
        <v>26.22</v>
      </c>
      <c r="E28" s="23">
        <v>29.2</v>
      </c>
      <c r="F28" s="23">
        <v>43.92</v>
      </c>
      <c r="G28" s="23"/>
      <c r="H28" s="23">
        <v>53.52</v>
      </c>
      <c r="I28" s="23">
        <v>10.28</v>
      </c>
      <c r="J28" s="23">
        <v>61.58</v>
      </c>
      <c r="K28" s="47">
        <f t="shared" si="1"/>
        <v>4.20622568093385</v>
      </c>
      <c r="L28" s="47">
        <f t="shared" si="2"/>
        <v>0.130886651510231</v>
      </c>
      <c r="M28" s="23">
        <v>47.97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5" t="s">
        <v>190</v>
      </c>
      <c r="Y28" s="60">
        <f t="shared" si="3"/>
        <v>0.221013316011692</v>
      </c>
      <c r="Z28" s="60" t="e">
        <f t="shared" si="4"/>
        <v>#DIV/0!</v>
      </c>
      <c r="AA28" s="23"/>
      <c r="AB28" s="23"/>
      <c r="AC28" s="47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23"/>
      <c r="BK28" s="23"/>
      <c r="BL28" s="23"/>
      <c r="BM28" s="23"/>
      <c r="BN28" s="23"/>
      <c r="BO28" s="23"/>
      <c r="BP28" s="23"/>
      <c r="BQ28" s="23">
        <v>61.58</v>
      </c>
      <c r="BR28" s="23">
        <v>47.97</v>
      </c>
      <c r="BS28" s="23"/>
      <c r="BT28" s="86">
        <f t="shared" si="0"/>
        <v>1361</v>
      </c>
      <c r="BU28" s="23"/>
      <c r="BV28" s="91">
        <f t="shared" si="17"/>
        <v>-4.52461425422483</v>
      </c>
      <c r="BW28" s="47">
        <f t="shared" si="12"/>
        <v>0.221013316011692</v>
      </c>
      <c r="BX28" s="47"/>
      <c r="BY28" s="106"/>
      <c r="BZ28" s="71" t="s">
        <v>177</v>
      </c>
      <c r="CA28" s="71" t="s">
        <v>149</v>
      </c>
    </row>
    <row r="29" s="3" customFormat="1" ht="28.35" spans="1:79">
      <c r="A29" s="116" t="s">
        <v>191</v>
      </c>
      <c r="B29" s="26">
        <v>44538</v>
      </c>
      <c r="C29" s="38" t="s">
        <v>192</v>
      </c>
      <c r="D29" s="23">
        <v>14.33</v>
      </c>
      <c r="E29" s="23">
        <v>14.85</v>
      </c>
      <c r="F29" s="23">
        <v>18.11</v>
      </c>
      <c r="G29" s="23"/>
      <c r="H29" s="23">
        <v>22.36</v>
      </c>
      <c r="I29" s="23">
        <v>10.99</v>
      </c>
      <c r="J29" s="23">
        <v>25.66</v>
      </c>
      <c r="K29" s="47">
        <f t="shared" si="1"/>
        <v>1.03457688808007</v>
      </c>
      <c r="L29" s="47">
        <f t="shared" si="2"/>
        <v>0.128604832424006</v>
      </c>
      <c r="M29" s="23">
        <v>20.89</v>
      </c>
      <c r="N29" s="23">
        <v>25.3</v>
      </c>
      <c r="O29" s="23">
        <v>21.24</v>
      </c>
      <c r="P29" s="23"/>
      <c r="Q29" s="23"/>
      <c r="R29" s="23"/>
      <c r="S29" s="23"/>
      <c r="T29" s="23"/>
      <c r="U29" s="23"/>
      <c r="V29" s="23"/>
      <c r="W29" s="23"/>
      <c r="X29" s="23" t="s">
        <v>190</v>
      </c>
      <c r="Y29" s="60">
        <f t="shared" si="3"/>
        <v>0.1858924395947</v>
      </c>
      <c r="Z29" s="60">
        <f t="shared" si="4"/>
        <v>0.160474308300395</v>
      </c>
      <c r="AA29" s="23"/>
      <c r="AB29" s="23"/>
      <c r="AC29" s="47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23"/>
      <c r="BK29" s="23"/>
      <c r="BL29" s="23"/>
      <c r="BM29" s="23"/>
      <c r="BN29" s="23"/>
      <c r="BO29" s="23"/>
      <c r="BP29" s="23"/>
      <c r="BQ29" s="23">
        <v>25.3</v>
      </c>
      <c r="BR29" s="23">
        <v>21.24</v>
      </c>
      <c r="BS29" s="23">
        <v>22.55</v>
      </c>
      <c r="BT29" s="86">
        <f t="shared" si="0"/>
        <v>406</v>
      </c>
      <c r="BU29" s="23"/>
      <c r="BV29" s="91">
        <f t="shared" si="17"/>
        <v>-0.677339901477832</v>
      </c>
      <c r="BW29" s="47">
        <f t="shared" si="12"/>
        <v>0.160474308300395</v>
      </c>
      <c r="BX29" s="47"/>
      <c r="BY29" s="106"/>
      <c r="BZ29" s="71" t="s">
        <v>177</v>
      </c>
      <c r="CA29" s="71" t="s">
        <v>149</v>
      </c>
    </row>
    <row r="30" ht="14" spans="1:79">
      <c r="A30" s="118" t="s">
        <v>193</v>
      </c>
      <c r="B30" s="36">
        <v>44538</v>
      </c>
      <c r="C30" s="32" t="s">
        <v>194</v>
      </c>
      <c r="D30" s="30">
        <v>15.34</v>
      </c>
      <c r="E30" s="30">
        <v>16.94</v>
      </c>
      <c r="F30" s="30">
        <v>22.72</v>
      </c>
      <c r="G30" s="30"/>
      <c r="H30" s="30">
        <v>26.06</v>
      </c>
      <c r="I30" s="30">
        <v>6.68</v>
      </c>
      <c r="J30" s="30">
        <v>31.05</v>
      </c>
      <c r="K30" s="51">
        <f t="shared" si="1"/>
        <v>2.90119760479042</v>
      </c>
      <c r="L30" s="51">
        <f t="shared" si="2"/>
        <v>0.160708534621578</v>
      </c>
      <c r="M30" s="30">
        <v>21.3</v>
      </c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2" t="s">
        <v>180</v>
      </c>
      <c r="Y30" s="59">
        <f t="shared" si="3"/>
        <v>0.314009661835749</v>
      </c>
      <c r="Z30" s="30"/>
      <c r="AA30" s="30"/>
      <c r="AB30" s="30"/>
      <c r="AC30" s="67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67"/>
      <c r="BX30" s="67"/>
      <c r="BY30" s="108"/>
      <c r="BZ30" s="30"/>
      <c r="CA30" s="30"/>
    </row>
    <row r="31" spans="1:79">
      <c r="A31" s="118" t="s">
        <v>195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67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67"/>
      <c r="BX31" s="67"/>
      <c r="BY31" s="108"/>
      <c r="BZ31" s="30"/>
      <c r="CA31" s="30"/>
    </row>
    <row r="32" spans="1:79">
      <c r="A32" s="118" t="s">
        <v>196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67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67"/>
      <c r="BX32" s="67"/>
      <c r="BY32" s="108"/>
      <c r="BZ32" s="30"/>
      <c r="CA32" s="30"/>
    </row>
    <row r="33" spans="1:79">
      <c r="A33" s="118" t="s">
        <v>197</v>
      </c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67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67"/>
      <c r="BX33" s="67"/>
      <c r="BY33" s="108"/>
      <c r="BZ33" s="30"/>
      <c r="CA33" s="30"/>
    </row>
    <row r="34" spans="1:79">
      <c r="A34" s="118" t="s">
        <v>198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67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67"/>
      <c r="BX34" s="67"/>
      <c r="BY34" s="108"/>
      <c r="BZ34" s="30"/>
      <c r="CA34" s="30"/>
    </row>
    <row r="35" spans="1:79">
      <c r="A35" s="118" t="s">
        <v>199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67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67"/>
      <c r="BX35" s="67"/>
      <c r="BY35" s="108"/>
      <c r="BZ35" s="30"/>
      <c r="CA35" s="30"/>
    </row>
    <row r="36" spans="1:79">
      <c r="A36" s="118" t="s">
        <v>200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67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67"/>
      <c r="BX36" s="67"/>
      <c r="BY36" s="108"/>
      <c r="BZ36" s="30"/>
      <c r="CA36" s="30"/>
    </row>
    <row r="37" spans="1:79">
      <c r="A37" s="118" t="s">
        <v>201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67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67"/>
      <c r="BX37" s="67"/>
      <c r="BY37" s="108"/>
      <c r="BZ37" s="30"/>
      <c r="CA37" s="30"/>
    </row>
    <row r="38" spans="1:79">
      <c r="A38" s="118" t="s">
        <v>202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67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67"/>
      <c r="BX38" s="67"/>
      <c r="BY38" s="108"/>
      <c r="BZ38" s="30"/>
      <c r="CA38" s="30"/>
    </row>
    <row r="39" spans="1:79">
      <c r="A39" s="118" t="s">
        <v>203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67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67"/>
      <c r="BX39" s="67"/>
      <c r="BY39" s="108"/>
      <c r="BZ39" s="30"/>
      <c r="CA39" s="30"/>
    </row>
    <row r="40" spans="1:79">
      <c r="A40" s="118" t="s">
        <v>204</v>
      </c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67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67"/>
      <c r="BX40" s="67"/>
      <c r="BY40" s="108"/>
      <c r="BZ40" s="30"/>
      <c r="CA40" s="30"/>
    </row>
    <row r="41" spans="1:79">
      <c r="A41" s="118" t="s">
        <v>205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67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67"/>
      <c r="BX41" s="67"/>
      <c r="BY41" s="108"/>
      <c r="BZ41" s="30"/>
      <c r="CA41" s="30"/>
    </row>
    <row r="42" spans="1:79">
      <c r="A42" s="118" t="s">
        <v>206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67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67"/>
      <c r="BX42" s="67"/>
      <c r="BY42" s="108"/>
      <c r="BZ42" s="30"/>
      <c r="CA42" s="30"/>
    </row>
    <row r="43" spans="1:79">
      <c r="A43" s="118" t="s">
        <v>207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67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67"/>
      <c r="BX43" s="67"/>
      <c r="BY43" s="108"/>
      <c r="BZ43" s="30"/>
      <c r="CA43" s="30"/>
    </row>
    <row r="44" spans="1:79">
      <c r="A44" s="118" t="s">
        <v>208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67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67"/>
      <c r="BX44" s="67"/>
      <c r="BY44" s="108"/>
      <c r="BZ44" s="30"/>
      <c r="CA44" s="30"/>
    </row>
    <row r="45" spans="1:79">
      <c r="A45" s="118" t="s">
        <v>209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67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67"/>
      <c r="BX45" s="67"/>
      <c r="BY45" s="108"/>
      <c r="BZ45" s="30"/>
      <c r="CA45" s="30"/>
    </row>
    <row r="46" spans="1:79">
      <c r="A46" s="118" t="s">
        <v>210</v>
      </c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67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67"/>
      <c r="BX46" s="67"/>
      <c r="BY46" s="108"/>
      <c r="BZ46" s="30"/>
      <c r="CA46" s="30"/>
    </row>
    <row r="47" spans="1:79">
      <c r="A47" s="118" t="s">
        <v>211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67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67"/>
      <c r="BX47" s="67"/>
      <c r="BY47" s="108"/>
      <c r="BZ47" s="30"/>
      <c r="CA47" s="30"/>
    </row>
    <row r="48" spans="1:78">
      <c r="A48" s="121" t="s">
        <v>212</v>
      </c>
      <c r="B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8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8"/>
      <c r="BZ48" s="6"/>
    </row>
    <row r="49" spans="1:78">
      <c r="A49" s="6"/>
      <c r="B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8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8"/>
      <c r="BZ49" s="6"/>
    </row>
    <row r="50" spans="1:78">
      <c r="A50" s="6"/>
      <c r="B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8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8"/>
      <c r="BZ50" s="6"/>
    </row>
    <row r="51" spans="1:78">
      <c r="A51" s="6"/>
      <c r="B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8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8"/>
      <c r="BZ51" s="6"/>
    </row>
    <row r="52" spans="1:78">
      <c r="A52" s="6"/>
      <c r="B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8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8"/>
      <c r="BZ52" s="6"/>
    </row>
    <row r="53" spans="1:78">
      <c r="A53" s="6"/>
      <c r="B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8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8"/>
      <c r="BZ53" s="6"/>
    </row>
    <row r="54" spans="1:78">
      <c r="A54" s="6"/>
      <c r="B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8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8"/>
      <c r="BZ54" s="6"/>
    </row>
    <row r="55" spans="1:78">
      <c r="A55" s="6"/>
      <c r="B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8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8"/>
      <c r="BZ55" s="6"/>
    </row>
    <row r="56" spans="1:78">
      <c r="A56" s="6"/>
      <c r="B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8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8"/>
      <c r="BZ56" s="6"/>
    </row>
    <row r="57" spans="1:78">
      <c r="A57" s="6"/>
      <c r="B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8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8"/>
      <c r="BZ57" s="6"/>
    </row>
    <row r="58" spans="1:78">
      <c r="A58" s="6"/>
      <c r="B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8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8"/>
      <c r="BZ58" s="6"/>
    </row>
    <row r="59" spans="1:78">
      <c r="A59" s="6"/>
      <c r="B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8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8"/>
      <c r="BZ59" s="6"/>
    </row>
    <row r="60" spans="1:78">
      <c r="A60" s="6"/>
      <c r="B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8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8"/>
      <c r="BZ60" s="6"/>
    </row>
    <row r="61" spans="1:78">
      <c r="A61" s="6"/>
      <c r="B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8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8"/>
      <c r="BZ61" s="6"/>
    </row>
    <row r="62" spans="1:78">
      <c r="A62" s="6"/>
      <c r="B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8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8"/>
      <c r="BZ62" s="6"/>
    </row>
    <row r="63" spans="1:78">
      <c r="A63" s="6"/>
      <c r="B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8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8"/>
      <c r="BZ63" s="6"/>
    </row>
    <row r="64" spans="1:78">
      <c r="A64" s="6"/>
      <c r="B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8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8"/>
      <c r="BZ64" s="6"/>
    </row>
    <row r="65" spans="1:78">
      <c r="A65" s="6"/>
      <c r="B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8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8"/>
      <c r="BZ65" s="6"/>
    </row>
    <row r="66" spans="1:78">
      <c r="A66" s="6"/>
      <c r="B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8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8"/>
      <c r="BZ66" s="6"/>
    </row>
    <row r="67" spans="1:78">
      <c r="A67" s="6"/>
      <c r="B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8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8"/>
      <c r="BZ67" s="6"/>
    </row>
    <row r="68" spans="1:78">
      <c r="A68" s="6"/>
      <c r="B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8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8"/>
      <c r="BZ68" s="6"/>
    </row>
    <row r="69" spans="1:78">
      <c r="A69" s="6"/>
      <c r="B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8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8"/>
      <c r="BZ69" s="6"/>
    </row>
    <row r="70" spans="1:78">
      <c r="A70" s="6"/>
      <c r="B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8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8"/>
      <c r="BZ70" s="6"/>
    </row>
    <row r="71" spans="1:78">
      <c r="A71" s="6"/>
      <c r="B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8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8"/>
      <c r="BZ71" s="6"/>
    </row>
    <row r="72" spans="1:78">
      <c r="A72" s="6"/>
      <c r="B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8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8"/>
      <c r="BZ72" s="6"/>
    </row>
    <row r="73" spans="1:78">
      <c r="A73" s="6"/>
      <c r="B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8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8"/>
      <c r="BZ73" s="6"/>
    </row>
    <row r="74" spans="1:78">
      <c r="A74" s="6"/>
      <c r="B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8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8"/>
      <c r="BZ74" s="6"/>
    </row>
    <row r="75" spans="1:78">
      <c r="A75" s="6"/>
      <c r="B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8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8"/>
      <c r="BZ75" s="6"/>
    </row>
    <row r="76" spans="1:78">
      <c r="A76" s="6"/>
      <c r="B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8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8"/>
      <c r="BZ76" s="6"/>
    </row>
    <row r="77" spans="1:78">
      <c r="A77" s="6"/>
      <c r="B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8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8"/>
      <c r="BZ77" s="6"/>
    </row>
    <row r="78" spans="1:78">
      <c r="A78" s="6"/>
      <c r="B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8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8"/>
      <c r="BZ78" s="6"/>
    </row>
    <row r="79" spans="1:78">
      <c r="A79" s="6"/>
      <c r="B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8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8"/>
      <c r="BZ79" s="6"/>
    </row>
    <row r="80" spans="1:78">
      <c r="A80" s="6"/>
      <c r="B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8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8"/>
      <c r="BZ80" s="6"/>
    </row>
    <row r="81" spans="1:78">
      <c r="A81" s="6"/>
      <c r="B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8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8"/>
      <c r="BZ81" s="6"/>
    </row>
    <row r="82" spans="1:78">
      <c r="A82" s="6"/>
      <c r="B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8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8"/>
      <c r="BZ82" s="6"/>
    </row>
    <row r="83" spans="1:78">
      <c r="A83" s="6"/>
      <c r="B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8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8"/>
      <c r="BZ83" s="6"/>
    </row>
    <row r="84" spans="1:78">
      <c r="A84" s="6"/>
      <c r="B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8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8"/>
      <c r="BZ84" s="6"/>
    </row>
    <row r="85" spans="1:78">
      <c r="A85" s="6"/>
      <c r="B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8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8"/>
      <c r="BZ85" s="6"/>
    </row>
    <row r="86" spans="1:78">
      <c r="A86" s="6"/>
      <c r="B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8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8"/>
      <c r="BZ86" s="6"/>
    </row>
    <row r="87" spans="1:78">
      <c r="A87" s="6"/>
      <c r="B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8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8"/>
      <c r="BZ87" s="6"/>
    </row>
    <row r="88" spans="1:78">
      <c r="A88" s="6"/>
      <c r="B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8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8"/>
      <c r="BZ88" s="6"/>
    </row>
    <row r="89" spans="1:78">
      <c r="A89" s="6"/>
      <c r="B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8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8"/>
      <c r="BZ89" s="6"/>
    </row>
    <row r="90" spans="1:78">
      <c r="A90" s="6"/>
      <c r="B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8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8"/>
      <c r="BZ90" s="6"/>
    </row>
    <row r="91" spans="1:78">
      <c r="A91" s="6"/>
      <c r="B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8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8"/>
      <c r="BZ91" s="6"/>
    </row>
    <row r="92" spans="1:78">
      <c r="A92" s="6"/>
      <c r="B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8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8"/>
      <c r="BZ92" s="6"/>
    </row>
    <row r="93" spans="1:78">
      <c r="A93" s="6"/>
      <c r="B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8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8"/>
      <c r="BZ93" s="6"/>
    </row>
    <row r="94" spans="1:78">
      <c r="A94" s="6"/>
      <c r="B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8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8"/>
      <c r="BZ94" s="6"/>
    </row>
    <row r="95" spans="1:78">
      <c r="A95" s="6"/>
      <c r="B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8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8"/>
      <c r="BZ95" s="6"/>
    </row>
    <row r="96" spans="1:78">
      <c r="A96" s="6"/>
      <c r="B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8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8"/>
      <c r="BZ96" s="6"/>
    </row>
    <row r="97" spans="1:78">
      <c r="A97" s="6"/>
      <c r="B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8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8"/>
      <c r="BZ97" s="6"/>
    </row>
    <row r="98" spans="1:78">
      <c r="A98" s="6"/>
      <c r="B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8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8"/>
      <c r="BZ98" s="6"/>
    </row>
    <row r="99" spans="1:78">
      <c r="A99" s="6"/>
      <c r="B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8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8"/>
      <c r="BZ99" s="6"/>
    </row>
    <row r="100" spans="1:78">
      <c r="A100" s="6"/>
      <c r="B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8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8"/>
      <c r="BZ100" s="6"/>
    </row>
    <row r="101" spans="1:78">
      <c r="A101" s="6"/>
      <c r="B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8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8"/>
      <c r="BZ101" s="6"/>
    </row>
    <row r="102" spans="1:78">
      <c r="A102" s="6"/>
      <c r="B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8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8"/>
      <c r="BZ102" s="6"/>
    </row>
    <row r="103" spans="1:78">
      <c r="A103" s="6"/>
      <c r="B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8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8"/>
      <c r="BZ103" s="6"/>
    </row>
    <row r="104" spans="1:78">
      <c r="A104" s="6"/>
      <c r="B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8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8"/>
      <c r="BZ104" s="6"/>
    </row>
    <row r="105" spans="1:78">
      <c r="A105" s="6"/>
      <c r="B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8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8"/>
      <c r="BZ105" s="6"/>
    </row>
    <row r="106" spans="1:78">
      <c r="A106" s="6"/>
      <c r="B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8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8"/>
      <c r="BZ106" s="6"/>
    </row>
    <row r="107" spans="1:78">
      <c r="A107" s="6"/>
      <c r="B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8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8"/>
      <c r="BZ107" s="6"/>
    </row>
    <row r="108" spans="1:78">
      <c r="A108" s="6"/>
      <c r="B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8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8"/>
      <c r="BZ108" s="6"/>
    </row>
    <row r="109" spans="1:78">
      <c r="A109" s="6"/>
      <c r="B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8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8"/>
      <c r="BZ109" s="6"/>
    </row>
    <row r="110" spans="1:78">
      <c r="A110" s="6"/>
      <c r="B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8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8"/>
      <c r="BZ110" s="6"/>
    </row>
    <row r="111" spans="1:78">
      <c r="A111" s="6"/>
      <c r="B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8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8"/>
      <c r="BZ111" s="6"/>
    </row>
    <row r="112" spans="1:78">
      <c r="A112" s="6"/>
      <c r="B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8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8"/>
      <c r="BZ112" s="6"/>
    </row>
    <row r="113" spans="1:78">
      <c r="A113" s="6"/>
      <c r="B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8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8"/>
      <c r="BZ113" s="6"/>
    </row>
    <row r="114" spans="1:78">
      <c r="A114" s="6"/>
      <c r="B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8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8"/>
      <c r="BZ114" s="6"/>
    </row>
    <row r="115" spans="1:78">
      <c r="A115" s="6"/>
      <c r="B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8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8"/>
      <c r="BZ115" s="6"/>
    </row>
    <row r="116" spans="1:78">
      <c r="A116" s="6"/>
      <c r="B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8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8"/>
      <c r="BZ116" s="6"/>
    </row>
    <row r="117" spans="1:78">
      <c r="A117" s="6"/>
      <c r="B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8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8"/>
      <c r="BZ117" s="6"/>
    </row>
    <row r="118" spans="1:78">
      <c r="A118" s="6"/>
      <c r="B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8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8"/>
      <c r="BZ118" s="6"/>
    </row>
    <row r="119" spans="1:78">
      <c r="A119" s="6"/>
      <c r="B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8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8"/>
      <c r="BZ119" s="6"/>
    </row>
    <row r="120" spans="1:78">
      <c r="A120" s="6"/>
      <c r="B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8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8"/>
      <c r="BZ120" s="6"/>
    </row>
    <row r="121" spans="1:78">
      <c r="A121" s="6"/>
      <c r="B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8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8"/>
      <c r="BZ121" s="6"/>
    </row>
    <row r="122" spans="1:78">
      <c r="A122" s="6"/>
      <c r="B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8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8"/>
      <c r="BZ122" s="6"/>
    </row>
    <row r="123" spans="1:78">
      <c r="A123" s="6"/>
      <c r="B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8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8"/>
      <c r="BZ123" s="6"/>
    </row>
    <row r="124" spans="1:78">
      <c r="A124" s="6"/>
      <c r="B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8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8"/>
      <c r="BZ124" s="6"/>
    </row>
    <row r="125" spans="1:78">
      <c r="A125" s="6"/>
      <c r="B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8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8"/>
      <c r="BZ125" s="6"/>
    </row>
    <row r="126" spans="1:78">
      <c r="A126" s="6"/>
      <c r="B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8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8"/>
      <c r="BZ126" s="6"/>
    </row>
    <row r="127" spans="1:78">
      <c r="A127" s="6"/>
      <c r="B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8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8"/>
      <c r="BZ127" s="6"/>
    </row>
    <row r="128" spans="1:78">
      <c r="A128" s="6"/>
      <c r="B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8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8"/>
      <c r="BZ128" s="6"/>
    </row>
    <row r="129" spans="1:78">
      <c r="A129" s="6"/>
      <c r="B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8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8"/>
      <c r="BZ129" s="6"/>
    </row>
    <row r="130" spans="1:78">
      <c r="A130" s="6"/>
      <c r="B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8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8"/>
      <c r="BZ130" s="6"/>
    </row>
    <row r="131" spans="1:78">
      <c r="A131" s="6"/>
      <c r="B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8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8"/>
      <c r="BZ131" s="6"/>
    </row>
    <row r="132" spans="1:78">
      <c r="A132" s="6"/>
      <c r="B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8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8"/>
      <c r="BZ132" s="6"/>
    </row>
    <row r="133" spans="1:78">
      <c r="A133" s="6"/>
      <c r="B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8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8"/>
      <c r="BZ133" s="6"/>
    </row>
    <row r="134" spans="1:78">
      <c r="A134" s="6"/>
      <c r="B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8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8"/>
      <c r="BZ134" s="6"/>
    </row>
    <row r="135" spans="1:78">
      <c r="A135" s="6"/>
      <c r="B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8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8"/>
      <c r="BZ135" s="6"/>
    </row>
    <row r="136" spans="1:78">
      <c r="A136" s="6"/>
      <c r="B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8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8"/>
      <c r="BZ136" s="6"/>
    </row>
    <row r="137" spans="1:78">
      <c r="A137" s="6"/>
      <c r="B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8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8"/>
      <c r="BZ137" s="6"/>
    </row>
    <row r="138" spans="1:78">
      <c r="A138" s="6"/>
      <c r="B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8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8"/>
      <c r="BZ138" s="6"/>
    </row>
    <row r="139" spans="1:78">
      <c r="A139" s="6"/>
      <c r="B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8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8"/>
      <c r="BZ139" s="6"/>
    </row>
    <row r="140" spans="1:78">
      <c r="A140" s="6"/>
      <c r="B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8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8"/>
      <c r="BZ140" s="6"/>
    </row>
    <row r="141" spans="1:78">
      <c r="A141" s="6"/>
      <c r="B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8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8"/>
      <c r="BZ141" s="6"/>
    </row>
    <row r="142" spans="1:78">
      <c r="A142" s="6"/>
      <c r="B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8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8"/>
      <c r="BZ142" s="6"/>
    </row>
    <row r="143" spans="1:78">
      <c r="A143" s="6"/>
      <c r="B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8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8"/>
      <c r="BZ143" s="6"/>
    </row>
    <row r="144" spans="1:78">
      <c r="A144" s="6"/>
      <c r="B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8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8"/>
      <c r="BZ144" s="6"/>
    </row>
    <row r="145" spans="1:78">
      <c r="A145" s="6"/>
      <c r="B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8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8"/>
      <c r="BZ145" s="6"/>
    </row>
    <row r="146" spans="1:78">
      <c r="A146" s="6"/>
      <c r="B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8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8"/>
      <c r="BZ146" s="6"/>
    </row>
    <row r="147" spans="1:78">
      <c r="A147" s="6"/>
      <c r="B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8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8"/>
      <c r="BZ147" s="6"/>
    </row>
    <row r="148" spans="1:78">
      <c r="A148" s="6"/>
      <c r="B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8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8"/>
      <c r="BZ148" s="6"/>
    </row>
    <row r="149" spans="1:78">
      <c r="A149" s="6"/>
      <c r="B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8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8"/>
      <c r="BZ149" s="6"/>
    </row>
    <row r="150" spans="1:78">
      <c r="A150" s="6"/>
      <c r="B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8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8"/>
      <c r="BZ150" s="6"/>
    </row>
    <row r="151" spans="1:78">
      <c r="A151" s="6"/>
      <c r="B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8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8"/>
      <c r="BZ151" s="6"/>
    </row>
    <row r="152" spans="1:78">
      <c r="A152" s="6"/>
      <c r="B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8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8"/>
      <c r="BZ152" s="6"/>
    </row>
    <row r="153" spans="1:78">
      <c r="A153" s="6"/>
      <c r="B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8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8"/>
      <c r="BZ153" s="6"/>
    </row>
    <row r="154" spans="1:78">
      <c r="A154" s="6"/>
      <c r="B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8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8"/>
      <c r="BZ154" s="6"/>
    </row>
    <row r="155" spans="1:78">
      <c r="A155" s="6"/>
      <c r="B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8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8"/>
      <c r="BZ155" s="6"/>
    </row>
    <row r="156" spans="1:78">
      <c r="A156" s="6"/>
      <c r="B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8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8"/>
      <c r="BZ156" s="6"/>
    </row>
    <row r="157" spans="1:78">
      <c r="A157" s="6"/>
      <c r="B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8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8"/>
      <c r="BZ157" s="6"/>
    </row>
    <row r="158" spans="1:78">
      <c r="A158" s="6"/>
      <c r="B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8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8"/>
      <c r="BZ158" s="6"/>
    </row>
    <row r="159" spans="1:78">
      <c r="A159" s="6"/>
      <c r="B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8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8"/>
      <c r="BZ159" s="6"/>
    </row>
    <row r="160" spans="1:78">
      <c r="A160" s="6"/>
      <c r="B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8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8"/>
      <c r="BZ160" s="6"/>
    </row>
    <row r="161" spans="1:78">
      <c r="A161" s="6"/>
      <c r="B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8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8"/>
      <c r="BZ161" s="6"/>
    </row>
    <row r="162" spans="1:78">
      <c r="A162" s="6"/>
      <c r="B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8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8"/>
      <c r="BZ162" s="6"/>
    </row>
    <row r="163" spans="1:78">
      <c r="A163" s="6"/>
      <c r="B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8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8"/>
      <c r="BZ163" s="6"/>
    </row>
    <row r="164" spans="1:78">
      <c r="A164" s="6"/>
      <c r="B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8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8"/>
      <c r="BZ164" s="6"/>
    </row>
    <row r="165" spans="1:78">
      <c r="A165" s="6"/>
      <c r="B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8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8"/>
      <c r="BZ165" s="6"/>
    </row>
    <row r="166" spans="1:78">
      <c r="A166" s="6"/>
      <c r="B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8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8"/>
      <c r="BZ166" s="6"/>
    </row>
    <row r="167" spans="1:78">
      <c r="A167" s="6"/>
      <c r="B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8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8"/>
      <c r="BZ167" s="6"/>
    </row>
    <row r="168" spans="1:78">
      <c r="A168" s="6"/>
      <c r="B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8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8"/>
      <c r="BZ168" s="6"/>
    </row>
    <row r="169" spans="1:78">
      <c r="A169" s="6"/>
      <c r="B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8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8"/>
      <c r="BZ169" s="6"/>
    </row>
    <row r="170" spans="1:78">
      <c r="A170" s="6"/>
      <c r="B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8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8"/>
      <c r="BZ170" s="6"/>
    </row>
    <row r="171" spans="1:78">
      <c r="A171" s="6"/>
      <c r="B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8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8"/>
      <c r="BZ171" s="6"/>
    </row>
    <row r="172" spans="1:78">
      <c r="A172" s="6"/>
      <c r="B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8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8"/>
      <c r="BZ172" s="6"/>
    </row>
    <row r="173" spans="1:78">
      <c r="A173" s="6"/>
      <c r="B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8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8"/>
      <c r="BZ173" s="6"/>
    </row>
    <row r="174" spans="1:78">
      <c r="A174" s="6"/>
      <c r="B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8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8"/>
      <c r="BZ174" s="6"/>
    </row>
    <row r="175" spans="1:78">
      <c r="A175" s="6"/>
      <c r="B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8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8"/>
      <c r="BZ175" s="6"/>
    </row>
    <row r="176" spans="1:78">
      <c r="A176" s="6"/>
      <c r="B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8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8"/>
      <c r="BZ176" s="6"/>
    </row>
    <row r="177" spans="1:78">
      <c r="A177" s="6"/>
      <c r="B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8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8"/>
      <c r="BZ177" s="6"/>
    </row>
    <row r="178" spans="1:78">
      <c r="A178" s="6"/>
      <c r="B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8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8"/>
      <c r="BZ178" s="6"/>
    </row>
    <row r="179" spans="1:78">
      <c r="A179" s="6"/>
      <c r="B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8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8"/>
      <c r="BZ179" s="6"/>
    </row>
    <row r="180" spans="1:78">
      <c r="A180" s="6"/>
      <c r="B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8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8"/>
      <c r="BZ180" s="6"/>
    </row>
    <row r="181" spans="1:78">
      <c r="A181" s="6"/>
      <c r="B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8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8"/>
      <c r="BZ181" s="6"/>
    </row>
    <row r="182" spans="1:78">
      <c r="A182" s="6"/>
      <c r="B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8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8"/>
      <c r="BZ182" s="6"/>
    </row>
    <row r="183" spans="1:78">
      <c r="A183" s="6"/>
      <c r="B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8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8"/>
      <c r="BZ183" s="6"/>
    </row>
    <row r="184" spans="1:78">
      <c r="A184" s="6"/>
      <c r="B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8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8"/>
      <c r="BZ184" s="6"/>
    </row>
    <row r="185" spans="1:78">
      <c r="A185" s="6"/>
      <c r="B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8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8"/>
      <c r="BZ185" s="6"/>
    </row>
    <row r="186" spans="1:78">
      <c r="A186" s="6"/>
      <c r="B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8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8"/>
      <c r="BZ186" s="6"/>
    </row>
    <row r="187" spans="1:78">
      <c r="A187" s="6"/>
      <c r="B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8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8"/>
      <c r="BZ187" s="6"/>
    </row>
    <row r="188" spans="1:78">
      <c r="A188" s="6"/>
      <c r="B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8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8"/>
      <c r="BZ188" s="6"/>
    </row>
    <row r="189" spans="1:78">
      <c r="A189" s="6"/>
      <c r="B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8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8"/>
      <c r="BZ189" s="6"/>
    </row>
    <row r="190" spans="1:78">
      <c r="A190" s="6"/>
      <c r="B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8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8"/>
      <c r="BZ190" s="6"/>
    </row>
    <row r="191" spans="1:78">
      <c r="A191" s="6"/>
      <c r="B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8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8"/>
      <c r="BZ191" s="6"/>
    </row>
    <row r="192" spans="1:78">
      <c r="A192" s="6"/>
      <c r="B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8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8"/>
      <c r="BZ192" s="6"/>
    </row>
    <row r="193" spans="1:78">
      <c r="A193" s="6"/>
      <c r="B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8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8"/>
      <c r="BZ193" s="6"/>
    </row>
    <row r="194" spans="1:78">
      <c r="A194" s="6"/>
      <c r="B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8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8"/>
      <c r="BZ194" s="6"/>
    </row>
    <row r="195" spans="1:78">
      <c r="A195" s="6"/>
      <c r="B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8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8"/>
      <c r="BZ195" s="6"/>
    </row>
    <row r="196" spans="1:78">
      <c r="A196" s="6"/>
      <c r="B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8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8"/>
      <c r="BZ196" s="6"/>
    </row>
    <row r="197" spans="1:78">
      <c r="A197" s="6"/>
      <c r="B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8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8"/>
      <c r="BZ197" s="6"/>
    </row>
    <row r="198" spans="1:78">
      <c r="A198" s="6"/>
      <c r="B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8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8"/>
      <c r="BZ198" s="6"/>
    </row>
    <row r="199" spans="1:78">
      <c r="A199" s="6"/>
      <c r="B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8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8"/>
      <c r="BZ199" s="6"/>
    </row>
    <row r="200" spans="1:78">
      <c r="A200" s="6"/>
      <c r="B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8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8"/>
      <c r="BZ200" s="6"/>
    </row>
    <row r="201" spans="1:78">
      <c r="A201" s="6"/>
      <c r="B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8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8"/>
      <c r="BZ201" s="6"/>
    </row>
    <row r="202" spans="1:78">
      <c r="A202" s="6"/>
      <c r="B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8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8"/>
      <c r="BZ202" s="6"/>
    </row>
    <row r="203" spans="1:78">
      <c r="A203" s="6"/>
      <c r="B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8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8"/>
      <c r="BZ203" s="6"/>
    </row>
    <row r="204" spans="1:78">
      <c r="A204" s="6"/>
      <c r="B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8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8"/>
      <c r="BZ204" s="6"/>
    </row>
    <row r="205" spans="1:78">
      <c r="A205" s="6"/>
      <c r="B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8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8"/>
      <c r="BZ205" s="6"/>
    </row>
    <row r="206" spans="1:78">
      <c r="A206" s="6"/>
      <c r="B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8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8"/>
      <c r="BZ206" s="6"/>
    </row>
    <row r="207" spans="1:78">
      <c r="A207" s="6"/>
      <c r="B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8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8"/>
      <c r="BZ207" s="6"/>
    </row>
    <row r="208" spans="1:78">
      <c r="A208" s="6"/>
      <c r="B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8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8"/>
      <c r="BZ208" s="6"/>
    </row>
    <row r="209" spans="1:78">
      <c r="A209" s="6"/>
      <c r="B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8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8"/>
      <c r="BZ209" s="6"/>
    </row>
    <row r="210" spans="1:78">
      <c r="A210" s="6"/>
      <c r="B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8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8"/>
      <c r="BZ210" s="6"/>
    </row>
    <row r="211" spans="1:78">
      <c r="A211" s="6"/>
      <c r="B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8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8"/>
      <c r="BZ211" s="6"/>
    </row>
    <row r="212" spans="1:78">
      <c r="A212" s="6"/>
      <c r="B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8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8"/>
      <c r="BZ212" s="6"/>
    </row>
    <row r="213" spans="1:78">
      <c r="A213" s="6"/>
      <c r="B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8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8"/>
      <c r="BZ213" s="6"/>
    </row>
    <row r="214" spans="1:78">
      <c r="A214" s="6"/>
      <c r="B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8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8"/>
      <c r="BZ214" s="6"/>
    </row>
    <row r="215" spans="1:78">
      <c r="A215" s="6"/>
      <c r="B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8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8"/>
      <c r="BZ215" s="6"/>
    </row>
    <row r="216" spans="1:78">
      <c r="A216" s="6"/>
      <c r="B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8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8"/>
      <c r="BZ216" s="6"/>
    </row>
    <row r="217" spans="1:78">
      <c r="A217" s="6"/>
      <c r="B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8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8"/>
      <c r="BZ217" s="6"/>
    </row>
    <row r="218" spans="1:78">
      <c r="A218" s="6"/>
      <c r="B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8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8"/>
      <c r="BZ218" s="6"/>
    </row>
    <row r="219" spans="1:78">
      <c r="A219" s="6"/>
      <c r="B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8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8"/>
      <c r="BZ219" s="6"/>
    </row>
    <row r="220" spans="1:78">
      <c r="A220" s="6"/>
      <c r="B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8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8"/>
      <c r="BZ220" s="6"/>
    </row>
    <row r="221" spans="1:78">
      <c r="A221" s="6"/>
      <c r="B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8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8"/>
      <c r="BZ221" s="6"/>
    </row>
    <row r="222" spans="1:78">
      <c r="A222" s="6"/>
      <c r="B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8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8"/>
      <c r="BZ222" s="6"/>
    </row>
    <row r="223" spans="1:78">
      <c r="A223" s="6"/>
      <c r="B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8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8"/>
      <c r="BZ223" s="6"/>
    </row>
    <row r="224" spans="1:78">
      <c r="A224" s="6"/>
      <c r="B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8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8"/>
      <c r="BZ224" s="6"/>
    </row>
    <row r="225" spans="1:78">
      <c r="A225" s="6"/>
      <c r="B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8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8"/>
      <c r="BZ225" s="6"/>
    </row>
    <row r="226" spans="1:78">
      <c r="A226" s="6"/>
      <c r="B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8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8"/>
      <c r="BZ226" s="6"/>
    </row>
    <row r="227" spans="1:78">
      <c r="A227" s="6"/>
      <c r="B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8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8"/>
      <c r="BZ227" s="6"/>
    </row>
    <row r="228" spans="1:78">
      <c r="A228" s="6"/>
      <c r="B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8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8"/>
      <c r="BZ228" s="6"/>
    </row>
    <row r="229" spans="1:78">
      <c r="A229" s="6"/>
      <c r="B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8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8"/>
      <c r="BZ229" s="6"/>
    </row>
    <row r="230" spans="1:78">
      <c r="A230" s="6"/>
      <c r="B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8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8"/>
      <c r="BZ230" s="6"/>
    </row>
    <row r="231" spans="1:78">
      <c r="A231" s="6"/>
      <c r="B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8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8"/>
      <c r="BZ231" s="6"/>
    </row>
    <row r="232" spans="1:78">
      <c r="A232" s="6"/>
      <c r="B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8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8"/>
      <c r="BZ232" s="6"/>
    </row>
    <row r="233" spans="1:78">
      <c r="A233" s="6"/>
      <c r="B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8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8"/>
      <c r="BZ233" s="6"/>
    </row>
    <row r="234" spans="1:78">
      <c r="A234" s="6"/>
      <c r="B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8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8"/>
      <c r="BZ234" s="6"/>
    </row>
    <row r="235" spans="1:78">
      <c r="A235" s="6"/>
      <c r="B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8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8"/>
      <c r="BZ235" s="6"/>
    </row>
    <row r="236" spans="1:78">
      <c r="A236" s="6"/>
      <c r="B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8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8"/>
      <c r="BZ236" s="6"/>
    </row>
    <row r="237" spans="1:78">
      <c r="A237" s="6"/>
      <c r="B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8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8"/>
      <c r="BZ237" s="6"/>
    </row>
    <row r="238" spans="1:78">
      <c r="A238" s="6"/>
      <c r="B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8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8"/>
      <c r="BZ238" s="6"/>
    </row>
    <row r="239" spans="1:78">
      <c r="A239" s="6"/>
      <c r="B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8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8"/>
      <c r="BZ239" s="6"/>
    </row>
    <row r="240" spans="1:78">
      <c r="A240" s="6"/>
      <c r="B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8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8"/>
      <c r="BZ240" s="6"/>
    </row>
    <row r="241" spans="1:78">
      <c r="A241" s="6"/>
      <c r="B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8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8"/>
      <c r="BZ241" s="6"/>
    </row>
    <row r="242" spans="1:78">
      <c r="A242" s="6"/>
      <c r="B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8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8"/>
      <c r="BZ242" s="6"/>
    </row>
    <row r="243" spans="1:78">
      <c r="A243" s="6"/>
      <c r="B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8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8"/>
      <c r="BZ243" s="6"/>
    </row>
    <row r="244" spans="1:78">
      <c r="A244" s="6"/>
      <c r="B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8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8"/>
      <c r="BZ244" s="6"/>
    </row>
    <row r="245" spans="1:78">
      <c r="A245" s="6"/>
      <c r="B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8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8"/>
      <c r="BZ245" s="6"/>
    </row>
    <row r="246" spans="1:78">
      <c r="A246" s="6"/>
      <c r="B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8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8"/>
      <c r="BZ246" s="6"/>
    </row>
    <row r="247" spans="1:78">
      <c r="A247" s="6"/>
      <c r="B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8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8"/>
      <c r="BZ247" s="6"/>
    </row>
    <row r="248" spans="1:78">
      <c r="A248" s="6"/>
      <c r="B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8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8"/>
      <c r="BZ248" s="6"/>
    </row>
    <row r="249" spans="1:78">
      <c r="A249" s="6"/>
      <c r="B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8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8"/>
      <c r="BZ249" s="6"/>
    </row>
    <row r="250" spans="1:78">
      <c r="A250" s="6"/>
      <c r="B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8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8"/>
      <c r="BZ250" s="6"/>
    </row>
    <row r="251" spans="1:78">
      <c r="A251" s="6"/>
      <c r="B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8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8"/>
      <c r="BZ251" s="6"/>
    </row>
    <row r="252" spans="1:78">
      <c r="A252" s="6"/>
      <c r="B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8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8"/>
      <c r="BZ252" s="6"/>
    </row>
    <row r="253" spans="1:78">
      <c r="A253" s="6"/>
      <c r="B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8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8"/>
      <c r="BZ253" s="6"/>
    </row>
    <row r="254" spans="1:78">
      <c r="A254" s="6"/>
      <c r="B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8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8"/>
      <c r="BZ254" s="6"/>
    </row>
    <row r="255" spans="1:78">
      <c r="A255" s="6"/>
      <c r="B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8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8"/>
      <c r="BZ255" s="6"/>
    </row>
    <row r="256" spans="1:78">
      <c r="A256" s="6"/>
      <c r="B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8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8"/>
      <c r="BZ256" s="6"/>
    </row>
    <row r="257" spans="1:78">
      <c r="A257" s="6"/>
      <c r="B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8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8"/>
      <c r="BZ257" s="6"/>
    </row>
    <row r="258" spans="1:78">
      <c r="A258" s="6"/>
      <c r="B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8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8"/>
      <c r="BZ258" s="6"/>
    </row>
    <row r="259" spans="1:78">
      <c r="A259" s="6"/>
      <c r="B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8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8"/>
      <c r="BZ259" s="6"/>
    </row>
    <row r="260" spans="1:78">
      <c r="A260" s="6"/>
      <c r="B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8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8"/>
      <c r="BZ260" s="6"/>
    </row>
    <row r="261" spans="1:78">
      <c r="A261" s="6"/>
      <c r="B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8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8"/>
      <c r="BZ261" s="6"/>
    </row>
    <row r="262" spans="1:78">
      <c r="A262" s="6"/>
      <c r="B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8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8"/>
      <c r="BZ262" s="6"/>
    </row>
    <row r="263" spans="1:78">
      <c r="A263" s="6"/>
      <c r="B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8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8"/>
      <c r="BZ263" s="6"/>
    </row>
    <row r="264" spans="1:78">
      <c r="A264" s="6"/>
      <c r="B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8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8"/>
      <c r="BZ264" s="6"/>
    </row>
    <row r="265" spans="1:78">
      <c r="A265" s="6"/>
      <c r="B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8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8"/>
      <c r="BZ265" s="6"/>
    </row>
    <row r="266" spans="1:78">
      <c r="A266" s="6"/>
      <c r="B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8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8"/>
      <c r="BZ266" s="6"/>
    </row>
    <row r="267" spans="1:78">
      <c r="A267" s="6"/>
      <c r="B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8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8"/>
      <c r="BZ267" s="6"/>
    </row>
    <row r="268" spans="1:78">
      <c r="A268" s="6"/>
      <c r="B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8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8"/>
      <c r="BZ268" s="6"/>
    </row>
    <row r="269" spans="1:78">
      <c r="A269" s="6"/>
      <c r="B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8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8"/>
      <c r="BZ269" s="6"/>
    </row>
    <row r="270" spans="1:78">
      <c r="A270" s="6"/>
      <c r="B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8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8"/>
      <c r="BZ270" s="6"/>
    </row>
    <row r="271" spans="1:78">
      <c r="A271" s="6"/>
      <c r="B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8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8"/>
      <c r="BZ271" s="6"/>
    </row>
    <row r="272" spans="1:78">
      <c r="A272" s="6"/>
      <c r="B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8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8"/>
      <c r="BZ272" s="6"/>
    </row>
    <row r="273" spans="1:78">
      <c r="A273" s="6"/>
      <c r="B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8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8"/>
      <c r="BZ273" s="6"/>
    </row>
    <row r="274" spans="1:78">
      <c r="A274" s="6"/>
      <c r="B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8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8"/>
      <c r="BZ274" s="6"/>
    </row>
    <row r="275" spans="1:78">
      <c r="A275" s="6"/>
      <c r="B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8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8"/>
      <c r="BZ275" s="6"/>
    </row>
    <row r="276" spans="1:78">
      <c r="A276" s="6"/>
      <c r="B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8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8"/>
      <c r="BZ276" s="6"/>
    </row>
    <row r="277" spans="1:78">
      <c r="A277" s="6"/>
      <c r="B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8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8"/>
      <c r="BZ277" s="6"/>
    </row>
    <row r="278" spans="1:78">
      <c r="A278" s="6"/>
      <c r="B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8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8"/>
      <c r="BZ278" s="6"/>
    </row>
    <row r="279" spans="1:78">
      <c r="A279" s="6"/>
      <c r="B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8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8"/>
      <c r="BZ279" s="6"/>
    </row>
    <row r="280" spans="1:78">
      <c r="A280" s="6"/>
      <c r="B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8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8"/>
      <c r="BZ280" s="6"/>
    </row>
    <row r="281" spans="1:78">
      <c r="A281" s="6"/>
      <c r="B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8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8"/>
      <c r="BZ281" s="6"/>
    </row>
    <row r="282" spans="1:78">
      <c r="A282" s="6"/>
      <c r="B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8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8"/>
      <c r="BZ282" s="6"/>
    </row>
    <row r="283" spans="1:78">
      <c r="A283" s="6"/>
      <c r="B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8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8"/>
      <c r="BZ283" s="6"/>
    </row>
    <row r="284" spans="1:78">
      <c r="A284" s="6"/>
      <c r="B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8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8"/>
      <c r="BZ284" s="6"/>
    </row>
    <row r="285" spans="1:78">
      <c r="A285" s="6"/>
      <c r="B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8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8"/>
      <c r="BZ285" s="6"/>
    </row>
    <row r="286" spans="1:78">
      <c r="A286" s="6"/>
      <c r="B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8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8"/>
      <c r="BZ286" s="6"/>
    </row>
    <row r="287" spans="1:78">
      <c r="A287" s="6"/>
      <c r="B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8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8"/>
      <c r="BZ287" s="6"/>
    </row>
    <row r="288" spans="1:78">
      <c r="A288" s="6"/>
      <c r="B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8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8"/>
      <c r="BZ288" s="6"/>
    </row>
    <row r="289" spans="1:78">
      <c r="A289" s="6"/>
      <c r="B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8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8"/>
      <c r="BZ289" s="6"/>
    </row>
    <row r="290" spans="1:78">
      <c r="A290" s="6"/>
      <c r="B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8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8"/>
      <c r="BZ290" s="6"/>
    </row>
    <row r="291" spans="1:78">
      <c r="A291" s="6"/>
      <c r="B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8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8"/>
      <c r="BZ291" s="6"/>
    </row>
    <row r="292" spans="1:78">
      <c r="A292" s="6"/>
      <c r="B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8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8"/>
      <c r="BZ292" s="6"/>
    </row>
    <row r="293" spans="1:78">
      <c r="A293" s="6"/>
      <c r="B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8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8"/>
      <c r="BZ293" s="6"/>
    </row>
    <row r="294" spans="1:78">
      <c r="A294" s="6"/>
      <c r="B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8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8"/>
      <c r="BZ294" s="6"/>
    </row>
    <row r="295" spans="1:78">
      <c r="A295" s="6"/>
      <c r="B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8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8"/>
      <c r="BZ295" s="6"/>
    </row>
    <row r="296" spans="1:78">
      <c r="A296" s="6"/>
      <c r="B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8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8"/>
      <c r="BZ296" s="6"/>
    </row>
    <row r="297" spans="1:78">
      <c r="A297" s="6"/>
      <c r="B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8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8"/>
      <c r="BZ297" s="6"/>
    </row>
    <row r="298" spans="1:78">
      <c r="A298" s="6"/>
      <c r="B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8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8"/>
      <c r="BZ298" s="6"/>
    </row>
    <row r="299" spans="1:78">
      <c r="A299" s="6"/>
      <c r="B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8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8"/>
      <c r="BZ299" s="6"/>
    </row>
    <row r="300" spans="1:78">
      <c r="A300" s="6"/>
      <c r="B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8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8"/>
      <c r="BZ300" s="6"/>
    </row>
    <row r="301" spans="1:78">
      <c r="A301" s="6"/>
      <c r="B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8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8"/>
      <c r="BZ301" s="6"/>
    </row>
    <row r="302" spans="1:78">
      <c r="A302" s="6"/>
      <c r="B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8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8"/>
      <c r="BZ302" s="6"/>
    </row>
    <row r="303" spans="1:78">
      <c r="A303" s="6"/>
      <c r="B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8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8"/>
      <c r="BZ303" s="6"/>
    </row>
    <row r="304" spans="1:78">
      <c r="A304" s="6"/>
      <c r="B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8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8"/>
      <c r="BZ304" s="6"/>
    </row>
    <row r="305" spans="1:78">
      <c r="A305" s="6"/>
      <c r="B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8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8"/>
      <c r="BZ305" s="6"/>
    </row>
    <row r="306" spans="1:78">
      <c r="A306" s="6"/>
      <c r="B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8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8"/>
      <c r="BZ306" s="6"/>
    </row>
    <row r="307" spans="1:78">
      <c r="A307" s="6"/>
      <c r="B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8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8"/>
      <c r="BZ307" s="6"/>
    </row>
    <row r="308" spans="1:78">
      <c r="A308" s="6"/>
      <c r="B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8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8"/>
      <c r="BZ308" s="6"/>
    </row>
    <row r="309" spans="1:78">
      <c r="A309" s="6"/>
      <c r="B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8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8"/>
      <c r="BZ309" s="6"/>
    </row>
    <row r="310" spans="1:78">
      <c r="A310" s="6"/>
      <c r="B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8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8"/>
      <c r="BZ310" s="6"/>
    </row>
    <row r="311" spans="1:78">
      <c r="A311" s="6"/>
      <c r="B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8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8"/>
      <c r="BZ311" s="6"/>
    </row>
    <row r="312" spans="1:78">
      <c r="A312" s="6"/>
      <c r="B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8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8"/>
      <c r="BZ312" s="6"/>
    </row>
    <row r="313" spans="1:78">
      <c r="A313" s="6"/>
      <c r="B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8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8"/>
      <c r="BZ313" s="6"/>
    </row>
    <row r="314" spans="1:78">
      <c r="A314" s="6"/>
      <c r="B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8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8"/>
      <c r="BZ314" s="6"/>
    </row>
    <row r="315" spans="1:78">
      <c r="A315" s="6"/>
      <c r="B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8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8"/>
      <c r="BZ315" s="6"/>
    </row>
    <row r="316" spans="1:78">
      <c r="A316" s="6"/>
      <c r="B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8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8"/>
      <c r="BZ316" s="6"/>
    </row>
    <row r="317" spans="1:78">
      <c r="A317" s="6"/>
      <c r="B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8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8"/>
      <c r="BZ317" s="6"/>
    </row>
    <row r="318" spans="1:78">
      <c r="A318" s="6"/>
      <c r="B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8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8"/>
      <c r="BZ318" s="6"/>
    </row>
    <row r="319" spans="1:78">
      <c r="A319" s="6"/>
      <c r="B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8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8"/>
      <c r="BZ319" s="6"/>
    </row>
    <row r="320" spans="1:78">
      <c r="A320" s="6"/>
      <c r="B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8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8"/>
      <c r="BZ320" s="6"/>
    </row>
    <row r="321" spans="1:78">
      <c r="A321" s="6"/>
      <c r="B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8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8"/>
      <c r="BZ321" s="6"/>
    </row>
    <row r="322" spans="1:78">
      <c r="A322" s="6"/>
      <c r="B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8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8"/>
      <c r="BZ322" s="6"/>
    </row>
    <row r="323" spans="1:78">
      <c r="A323" s="6"/>
      <c r="B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8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8"/>
      <c r="BZ323" s="6"/>
    </row>
    <row r="324" spans="1:78">
      <c r="A324" s="6"/>
      <c r="B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8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8"/>
      <c r="BZ324" s="6"/>
    </row>
    <row r="325" spans="1:78">
      <c r="A325" s="6"/>
      <c r="B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8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8"/>
      <c r="BZ325" s="6"/>
    </row>
    <row r="326" spans="1:78">
      <c r="A326" s="6"/>
      <c r="B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8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8"/>
      <c r="BZ326" s="6"/>
    </row>
    <row r="327" spans="1:78">
      <c r="A327" s="6"/>
      <c r="B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8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8"/>
      <c r="BZ327" s="6"/>
    </row>
    <row r="328" spans="1:78">
      <c r="A328" s="6"/>
      <c r="B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8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8"/>
      <c r="BZ328" s="6"/>
    </row>
    <row r="329" spans="1:78">
      <c r="A329" s="6"/>
      <c r="B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8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8"/>
      <c r="BZ329" s="6"/>
    </row>
    <row r="330" spans="1:78">
      <c r="A330" s="6"/>
      <c r="B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8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8"/>
      <c r="BZ330" s="6"/>
    </row>
    <row r="331" spans="1:78">
      <c r="A331" s="6"/>
      <c r="B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8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8"/>
      <c r="BZ331" s="6"/>
    </row>
    <row r="332" spans="1:78">
      <c r="A332" s="6"/>
      <c r="B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8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8"/>
      <c r="BZ332" s="6"/>
    </row>
    <row r="333" spans="1:78">
      <c r="A333" s="6"/>
      <c r="B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8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8"/>
      <c r="BZ333" s="6"/>
    </row>
    <row r="334" spans="1:78">
      <c r="A334" s="6"/>
      <c r="B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8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8"/>
      <c r="BZ334" s="6"/>
    </row>
    <row r="335" spans="1:78">
      <c r="A335" s="6"/>
      <c r="B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8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8"/>
      <c r="BZ335" s="6"/>
    </row>
    <row r="336" spans="1:78">
      <c r="A336" s="6"/>
      <c r="B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8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8"/>
      <c r="BZ336" s="6"/>
    </row>
    <row r="337" spans="1:78">
      <c r="A337" s="6"/>
      <c r="B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8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8"/>
      <c r="BZ337" s="6"/>
    </row>
    <row r="338" spans="1:78">
      <c r="A338" s="6"/>
      <c r="B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8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8"/>
      <c r="BZ338" s="6"/>
    </row>
    <row r="339" spans="1:78">
      <c r="A339" s="6"/>
      <c r="B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8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8"/>
      <c r="BZ339" s="6"/>
    </row>
    <row r="340" spans="1:78">
      <c r="A340" s="6"/>
      <c r="B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8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8"/>
      <c r="BZ340" s="6"/>
    </row>
    <row r="341" spans="1:78">
      <c r="A341" s="6"/>
      <c r="B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8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8"/>
      <c r="BZ341" s="6"/>
    </row>
    <row r="342" spans="1:78">
      <c r="A342" s="6"/>
      <c r="B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8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8"/>
      <c r="BZ342" s="6"/>
    </row>
    <row r="343" spans="1:78">
      <c r="A343" s="6"/>
      <c r="B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8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8"/>
      <c r="BZ343" s="6"/>
    </row>
    <row r="344" spans="1:78">
      <c r="A344" s="6"/>
      <c r="B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8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8"/>
      <c r="BZ344" s="6"/>
    </row>
    <row r="345" spans="1:78">
      <c r="A345" s="6"/>
      <c r="B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8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8"/>
      <c r="BZ345" s="6"/>
    </row>
    <row r="346" spans="1:78">
      <c r="A346" s="6"/>
      <c r="B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8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8"/>
      <c r="BZ346" s="6"/>
    </row>
    <row r="347" spans="1:78">
      <c r="A347" s="6"/>
      <c r="B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8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8"/>
      <c r="BZ347" s="6"/>
    </row>
    <row r="348" spans="1:78">
      <c r="A348" s="6"/>
      <c r="B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8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8"/>
      <c r="BZ348" s="6"/>
    </row>
    <row r="349" spans="1:78">
      <c r="A349" s="6"/>
      <c r="B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8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8"/>
      <c r="BZ349" s="6"/>
    </row>
    <row r="350" spans="1:78">
      <c r="A350" s="6"/>
      <c r="B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8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8"/>
      <c r="BZ350" s="6"/>
    </row>
    <row r="351" spans="1:78">
      <c r="A351" s="6"/>
      <c r="B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8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8"/>
      <c r="BZ351" s="6"/>
    </row>
    <row r="352" spans="1:78">
      <c r="A352" s="6"/>
      <c r="B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8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8"/>
      <c r="BZ352" s="6"/>
    </row>
    <row r="353" spans="1:78">
      <c r="A353" s="6"/>
      <c r="B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8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8"/>
      <c r="BZ353" s="6"/>
    </row>
    <row r="354" spans="1:78">
      <c r="A354" s="6"/>
      <c r="B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8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8"/>
      <c r="BZ354" s="6"/>
    </row>
    <row r="355" spans="1:78">
      <c r="A355" s="6"/>
      <c r="B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8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8"/>
      <c r="BZ355" s="6"/>
    </row>
    <row r="356" spans="1:78">
      <c r="A356" s="6"/>
      <c r="B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8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8"/>
      <c r="BZ356" s="6"/>
    </row>
    <row r="357" spans="1:78">
      <c r="A357" s="6"/>
      <c r="B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8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8"/>
      <c r="BZ357" s="6"/>
    </row>
    <row r="358" spans="1:78">
      <c r="A358" s="6"/>
      <c r="B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8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8"/>
      <c r="BZ358" s="6"/>
    </row>
    <row r="359" spans="1:78">
      <c r="A359" s="6"/>
      <c r="B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8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8"/>
      <c r="BZ359" s="6"/>
    </row>
    <row r="360" spans="1:78">
      <c r="A360" s="6"/>
      <c r="B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8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8"/>
      <c r="BZ360" s="6"/>
    </row>
    <row r="361" spans="1:78">
      <c r="A361" s="6"/>
      <c r="B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8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8"/>
      <c r="BZ361" s="6"/>
    </row>
    <row r="362" spans="1:78">
      <c r="A362" s="6"/>
      <c r="B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8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8"/>
      <c r="BZ362" s="6"/>
    </row>
    <row r="363" spans="1:78">
      <c r="A363" s="6"/>
      <c r="B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8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8"/>
      <c r="BZ363" s="6"/>
    </row>
    <row r="364" spans="1:78">
      <c r="A364" s="6"/>
      <c r="B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8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8"/>
      <c r="BZ364" s="6"/>
    </row>
    <row r="365" spans="1:78">
      <c r="A365" s="6"/>
      <c r="B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8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8"/>
      <c r="BZ365" s="6"/>
    </row>
    <row r="366" spans="1:78">
      <c r="A366" s="6"/>
      <c r="B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8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8"/>
      <c r="BZ366" s="6"/>
    </row>
    <row r="367" spans="1:78">
      <c r="A367" s="6"/>
      <c r="B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8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8"/>
      <c r="BZ367" s="6"/>
    </row>
    <row r="368" spans="1:78">
      <c r="A368" s="6"/>
      <c r="B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8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8"/>
      <c r="BZ368" s="6"/>
    </row>
    <row r="369" spans="1:78">
      <c r="A369" s="6"/>
      <c r="B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8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8"/>
      <c r="BZ369" s="6"/>
    </row>
    <row r="370" spans="1:78">
      <c r="A370" s="6"/>
      <c r="B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8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8"/>
      <c r="BZ370" s="6"/>
    </row>
    <row r="371" spans="1:78">
      <c r="A371" s="6"/>
      <c r="B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8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8"/>
      <c r="BZ371" s="6"/>
    </row>
    <row r="372" spans="1:78">
      <c r="A372" s="6"/>
      <c r="B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8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8"/>
      <c r="BZ372" s="6"/>
    </row>
    <row r="373" spans="1:78">
      <c r="A373" s="6"/>
      <c r="B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8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8"/>
      <c r="BZ373" s="6"/>
    </row>
    <row r="374" spans="1:78">
      <c r="A374" s="6"/>
      <c r="B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8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8"/>
      <c r="BZ374" s="6"/>
    </row>
    <row r="375" spans="1:78">
      <c r="A375" s="6"/>
      <c r="B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8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8"/>
      <c r="BZ375" s="6"/>
    </row>
    <row r="376" spans="1:78">
      <c r="A376" s="6"/>
      <c r="B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8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8"/>
      <c r="BZ376" s="6"/>
    </row>
    <row r="377" spans="1:78">
      <c r="A377" s="6"/>
      <c r="B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8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8"/>
      <c r="BZ377" s="6"/>
    </row>
    <row r="378" spans="1:78">
      <c r="A378" s="6"/>
      <c r="B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8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8"/>
      <c r="BZ378" s="6"/>
    </row>
    <row r="379" spans="1:78">
      <c r="A379" s="6"/>
      <c r="B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8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8"/>
      <c r="BZ379" s="6"/>
    </row>
    <row r="380" spans="1:78">
      <c r="A380" s="6"/>
      <c r="B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8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8"/>
      <c r="BZ380" s="6"/>
    </row>
    <row r="381" spans="1:78">
      <c r="A381" s="6"/>
      <c r="B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8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8"/>
      <c r="BZ381" s="6"/>
    </row>
    <row r="382" spans="1:78">
      <c r="A382" s="6"/>
      <c r="B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8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8"/>
      <c r="BZ382" s="6"/>
    </row>
    <row r="383" spans="1:78">
      <c r="A383" s="6"/>
      <c r="B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8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8"/>
      <c r="BZ383" s="6"/>
    </row>
    <row r="384" spans="1:78">
      <c r="A384" s="6"/>
      <c r="B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8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8"/>
      <c r="BZ384" s="6"/>
    </row>
    <row r="385" spans="1:78">
      <c r="A385" s="6"/>
      <c r="B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8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8"/>
      <c r="BZ385" s="6"/>
    </row>
    <row r="386" spans="1:78">
      <c r="A386" s="6"/>
      <c r="B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8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8"/>
      <c r="BZ386" s="6"/>
    </row>
    <row r="387" spans="1:78">
      <c r="A387" s="6"/>
      <c r="B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8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8"/>
      <c r="BZ387" s="6"/>
    </row>
    <row r="388" spans="1:78">
      <c r="A388" s="6"/>
      <c r="B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8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8"/>
      <c r="BZ388" s="6"/>
    </row>
    <row r="389" spans="1:78">
      <c r="A389" s="6"/>
      <c r="B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8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8"/>
      <c r="BZ389" s="6"/>
    </row>
    <row r="390" spans="1:78">
      <c r="A390" s="6"/>
      <c r="B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8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8"/>
      <c r="BZ390" s="6"/>
    </row>
    <row r="391" spans="1:78">
      <c r="A391" s="6"/>
      <c r="B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8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8"/>
      <c r="BZ391" s="6"/>
    </row>
    <row r="392" spans="1:78">
      <c r="A392" s="6"/>
      <c r="B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8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8"/>
      <c r="BZ392" s="6"/>
    </row>
    <row r="393" spans="1:78">
      <c r="A393" s="6"/>
      <c r="B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8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8"/>
      <c r="BZ393" s="6"/>
    </row>
    <row r="394" spans="1:78">
      <c r="A394" s="6"/>
      <c r="B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8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8"/>
      <c r="BZ394" s="6"/>
    </row>
    <row r="395" spans="1:78">
      <c r="A395" s="6"/>
      <c r="B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8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8"/>
      <c r="BZ395" s="6"/>
    </row>
    <row r="396" spans="1:78">
      <c r="A396" s="6"/>
      <c r="B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8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8"/>
      <c r="BZ396" s="6"/>
    </row>
    <row r="397" spans="1:78">
      <c r="A397" s="6"/>
      <c r="B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8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8"/>
      <c r="BZ397" s="6"/>
    </row>
    <row r="398" spans="1:78">
      <c r="A398" s="6"/>
      <c r="B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8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8"/>
      <c r="BZ398" s="6"/>
    </row>
    <row r="399" spans="1:78">
      <c r="A399" s="6"/>
      <c r="B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8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8"/>
      <c r="BZ399" s="6"/>
    </row>
    <row r="400" spans="1:78">
      <c r="A400" s="6"/>
      <c r="B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8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8"/>
      <c r="BZ400" s="6"/>
    </row>
    <row r="401" spans="1:78">
      <c r="A401" s="6"/>
      <c r="B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8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8"/>
      <c r="BZ401" s="6"/>
    </row>
    <row r="402" spans="1:78">
      <c r="A402" s="6"/>
      <c r="B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8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8"/>
      <c r="BZ402" s="6"/>
    </row>
    <row r="403" spans="1:78">
      <c r="A403" s="6"/>
      <c r="B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8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8"/>
      <c r="BZ403" s="6"/>
    </row>
    <row r="404" spans="1:78">
      <c r="A404" s="6"/>
      <c r="B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8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8"/>
      <c r="BZ404" s="6"/>
    </row>
    <row r="405" spans="1:78">
      <c r="A405" s="6"/>
      <c r="B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8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8"/>
      <c r="BZ405" s="6"/>
    </row>
    <row r="406" spans="1:78">
      <c r="A406" s="6"/>
      <c r="B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8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8"/>
      <c r="BZ406" s="6"/>
    </row>
    <row r="407" spans="1:78">
      <c r="A407" s="6"/>
      <c r="B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8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8"/>
      <c r="BZ407" s="6"/>
    </row>
    <row r="408" spans="1:78">
      <c r="A408" s="6"/>
      <c r="B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8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8"/>
      <c r="BZ408" s="6"/>
    </row>
    <row r="409" spans="1:78">
      <c r="A409" s="6"/>
      <c r="B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8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8"/>
      <c r="BZ409" s="6"/>
    </row>
    <row r="410" spans="1:78">
      <c r="A410" s="6"/>
      <c r="B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8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8"/>
      <c r="BZ410" s="6"/>
    </row>
    <row r="411" spans="1:78">
      <c r="A411" s="6"/>
      <c r="B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8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8"/>
      <c r="BZ411" s="6"/>
    </row>
    <row r="412" spans="1:78">
      <c r="A412" s="6"/>
      <c r="B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8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8"/>
      <c r="BZ412" s="6"/>
    </row>
    <row r="413" spans="1:78">
      <c r="A413" s="6"/>
      <c r="B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8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8"/>
      <c r="BZ413" s="6"/>
    </row>
    <row r="414" spans="1:78">
      <c r="A414" s="6"/>
      <c r="B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8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8"/>
      <c r="BZ414" s="6"/>
    </row>
    <row r="415" spans="1:78">
      <c r="A415" s="6"/>
      <c r="B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8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8"/>
      <c r="BZ415" s="6"/>
    </row>
    <row r="416" spans="1:78">
      <c r="A416" s="6"/>
      <c r="B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8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8"/>
      <c r="BZ416" s="6"/>
    </row>
    <row r="417" spans="1:78">
      <c r="A417" s="6"/>
      <c r="B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8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8"/>
      <c r="BZ417" s="6"/>
    </row>
    <row r="418" spans="1:78">
      <c r="A418" s="6"/>
      <c r="B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8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8"/>
      <c r="BZ418" s="6"/>
    </row>
    <row r="419" spans="1:78">
      <c r="A419" s="6"/>
      <c r="B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8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8"/>
      <c r="BZ419" s="6"/>
    </row>
    <row r="420" spans="1:78">
      <c r="A420" s="6"/>
      <c r="B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8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8"/>
      <c r="BZ420" s="6"/>
    </row>
    <row r="421" spans="1:78">
      <c r="A421" s="6"/>
      <c r="B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8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8"/>
      <c r="BZ421" s="6"/>
    </row>
    <row r="422" spans="1:78">
      <c r="A422" s="6"/>
      <c r="B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8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8"/>
      <c r="BZ422" s="6"/>
    </row>
    <row r="423" spans="1:78">
      <c r="A423" s="6"/>
      <c r="B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8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8"/>
      <c r="BZ423" s="6"/>
    </row>
    <row r="424" spans="1:78">
      <c r="A424" s="6"/>
      <c r="B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8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8"/>
      <c r="BZ424" s="6"/>
    </row>
    <row r="425" spans="1:78">
      <c r="A425" s="6"/>
      <c r="B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8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8"/>
      <c r="BZ425" s="6"/>
    </row>
    <row r="426" spans="1:78">
      <c r="A426" s="6"/>
      <c r="B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8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8"/>
      <c r="BZ426" s="6"/>
    </row>
    <row r="427" spans="1:78">
      <c r="A427" s="6"/>
      <c r="B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8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8"/>
      <c r="BZ427" s="6"/>
    </row>
    <row r="428" spans="1:78">
      <c r="A428" s="6"/>
      <c r="B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8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8"/>
      <c r="BZ428" s="6"/>
    </row>
    <row r="429" spans="1:78">
      <c r="A429" s="6"/>
      <c r="B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8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8"/>
      <c r="BZ429" s="6"/>
    </row>
    <row r="430" spans="1:78">
      <c r="A430" s="6"/>
      <c r="B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8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8"/>
      <c r="BZ430" s="6"/>
    </row>
    <row r="431" spans="1:78">
      <c r="A431" s="6"/>
      <c r="B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8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8"/>
      <c r="BZ431" s="6"/>
    </row>
    <row r="432" spans="1:78">
      <c r="A432" s="6"/>
      <c r="B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8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8"/>
      <c r="BZ432" s="6"/>
    </row>
    <row r="433" spans="1:78">
      <c r="A433" s="6"/>
      <c r="B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8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8"/>
      <c r="BZ433" s="6"/>
    </row>
    <row r="434" spans="1:78">
      <c r="A434" s="6"/>
      <c r="B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8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8"/>
      <c r="BZ434" s="6"/>
    </row>
    <row r="435" spans="1:78">
      <c r="A435" s="6"/>
      <c r="B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8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8"/>
      <c r="BZ435" s="6"/>
    </row>
    <row r="436" spans="1:78">
      <c r="A436" s="6"/>
      <c r="B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8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8"/>
      <c r="BZ436" s="6"/>
    </row>
    <row r="437" spans="1:78">
      <c r="A437" s="6"/>
      <c r="B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8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8"/>
      <c r="BZ437" s="6"/>
    </row>
    <row r="438" spans="1:78">
      <c r="A438" s="6"/>
      <c r="B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8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8"/>
      <c r="BZ438" s="6"/>
    </row>
    <row r="439" spans="1:78">
      <c r="A439" s="6"/>
      <c r="B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8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8"/>
      <c r="BZ439" s="6"/>
    </row>
    <row r="440" spans="1:78">
      <c r="A440" s="6"/>
      <c r="B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8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8"/>
      <c r="BZ440" s="6"/>
    </row>
    <row r="441" spans="1:78">
      <c r="A441" s="6"/>
      <c r="B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8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8"/>
      <c r="BZ441" s="6"/>
    </row>
    <row r="442" spans="1:78">
      <c r="A442" s="6"/>
      <c r="B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8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8"/>
      <c r="BZ442" s="6"/>
    </row>
    <row r="443" spans="1:78">
      <c r="A443" s="6"/>
      <c r="B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8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8"/>
      <c r="BZ443" s="6"/>
    </row>
    <row r="444" spans="1:78">
      <c r="A444" s="6"/>
      <c r="B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8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8"/>
      <c r="BZ444" s="6"/>
    </row>
    <row r="445" spans="1:78">
      <c r="A445" s="6"/>
      <c r="B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8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8"/>
      <c r="BZ445" s="6"/>
    </row>
    <row r="446" spans="1:78">
      <c r="A446" s="6"/>
      <c r="B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8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8"/>
      <c r="BZ446" s="6"/>
    </row>
    <row r="447" spans="1:78">
      <c r="A447" s="6"/>
      <c r="B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8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8"/>
      <c r="BZ447" s="6"/>
    </row>
    <row r="448" spans="1:78">
      <c r="A448" s="6"/>
      <c r="B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8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8"/>
      <c r="BZ448" s="6"/>
    </row>
    <row r="449" spans="1:78">
      <c r="A449" s="6"/>
      <c r="B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8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8"/>
      <c r="BZ449" s="6"/>
    </row>
    <row r="450" spans="1:78">
      <c r="A450" s="6"/>
      <c r="B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8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8"/>
      <c r="BZ450" s="6"/>
    </row>
    <row r="451" spans="1:78">
      <c r="A451" s="6"/>
      <c r="B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8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8"/>
      <c r="BZ451" s="6"/>
    </row>
    <row r="452" spans="1:78">
      <c r="A452" s="6"/>
      <c r="B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8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8"/>
      <c r="BZ452" s="6"/>
    </row>
    <row r="453" spans="1:78">
      <c r="A453" s="6"/>
      <c r="B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8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8"/>
      <c r="BZ453" s="6"/>
    </row>
    <row r="454" spans="1:78">
      <c r="A454" s="6"/>
      <c r="B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8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8"/>
      <c r="BZ454" s="6"/>
    </row>
    <row r="455" spans="1:78">
      <c r="A455" s="6"/>
      <c r="B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8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8"/>
      <c r="BZ455" s="6"/>
    </row>
    <row r="456" spans="1:78">
      <c r="A456" s="6"/>
      <c r="B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8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8"/>
      <c r="BZ456" s="6"/>
    </row>
    <row r="457" spans="1:78">
      <c r="A457" s="6"/>
      <c r="B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8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8"/>
      <c r="BZ457" s="6"/>
    </row>
    <row r="458" spans="1:78">
      <c r="A458" s="6"/>
      <c r="B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8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8"/>
      <c r="BZ458" s="6"/>
    </row>
    <row r="459" spans="1:78">
      <c r="A459" s="6"/>
      <c r="B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8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8"/>
      <c r="BZ459" s="6"/>
    </row>
    <row r="460" spans="1:78">
      <c r="A460" s="6"/>
      <c r="B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8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8"/>
      <c r="BZ460" s="6"/>
    </row>
    <row r="461" spans="1:78">
      <c r="A461" s="6"/>
      <c r="B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8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8"/>
      <c r="BZ461" s="6"/>
    </row>
    <row r="462" spans="1:78">
      <c r="A462" s="6"/>
      <c r="B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8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8"/>
      <c r="BZ462" s="6"/>
    </row>
    <row r="463" spans="1:78">
      <c r="A463" s="6"/>
      <c r="B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8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8"/>
      <c r="BZ463" s="6"/>
    </row>
    <row r="464" spans="1:78">
      <c r="A464" s="6"/>
      <c r="B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8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8"/>
      <c r="BZ464" s="6"/>
    </row>
    <row r="465" spans="1:78">
      <c r="A465" s="6"/>
      <c r="B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8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8"/>
      <c r="BZ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</sheetData>
  <mergeCells count="39">
    <mergeCell ref="D1:L1"/>
    <mergeCell ref="M1:AM1"/>
    <mergeCell ref="AO1:BM1"/>
    <mergeCell ref="BN1:CA1"/>
    <mergeCell ref="M2:AE2"/>
    <mergeCell ref="AI2:AL2"/>
    <mergeCell ref="AP2:AS2"/>
    <mergeCell ref="AT2:AW2"/>
    <mergeCell ref="AX2:BA2"/>
    <mergeCell ref="BB2:BE2"/>
    <mergeCell ref="BF2:BI2"/>
    <mergeCell ref="BJ2:BM2"/>
    <mergeCell ref="BN2:BP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M2:AM3"/>
    <mergeCell ref="AN1:AN3"/>
    <mergeCell ref="AO2:AO3"/>
    <mergeCell ref="BQ2:BQ3"/>
    <mergeCell ref="BR2:BR3"/>
    <mergeCell ref="BS2:BS3"/>
    <mergeCell ref="BT2:BT3"/>
    <mergeCell ref="BU2:BU3"/>
    <mergeCell ref="BV2:BV3"/>
    <mergeCell ref="BW2:BW3"/>
    <mergeCell ref="BX2:BX3"/>
    <mergeCell ref="BY2:BY3"/>
    <mergeCell ref="BZ2:BZ3"/>
    <mergeCell ref="CA2:CA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2021-12-05T17:47:00Z</dcterms:created>
  <dcterms:modified xsi:type="dcterms:W3CDTF">2021-12-12T00:40:48Z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2052-11.17.1</vt:lpwstr>
  </property>
  <property fmtid="{D5CDD505-2E9C-101B-9397-08002B2CF9AE}" pid="3" name="ICV">
    <vt:lpwstr>5272C2D3CDF9FD0277859C610F50382D</vt:lpwstr>
  </property>
</Properties>
</file>