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<sst xmlns="http://schemas.openxmlformats.org/spreadsheetml/2006/main" count="17">
  <si>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</si>
  <si>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</si>
  <si>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</si>
  <si>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</si>
  <si>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</si>
  <si>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</si>
  <si>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</si>
  <si>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</si>
  <si>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单日跌幅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</si>
  <si>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</si>
  <si>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</si>
  <si>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</si>
  <si>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</si>
  <si>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</si>
  <si>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最低价是否下移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</si>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</sst>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2" borderId="6" applyNumberFormat="0" applyAlignment="0" applyProtection="0">
      <alignment vertical="center"/>
    </xf>
    <xf numFmtId="0" fontId="11" fillId="18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99"/>
  <sheetViews>
    <sheetView tabSelected="1" workbookViewId="0">
      <selection activeCell="G2" sqref="G2:G5"/>
    </sheetView>
  </sheetViews>
  <sheetFormatPr defaultColWidth="9.14285714285714" defaultRowHeight="17.6"/>
  <cols>
    <col min="1" max="1" width="14.4285714285714" customWidth="1"/>
    <col min="2" max="5" width="16.2142857142857" customWidth="1"/>
    <col min="6" max="7" width="20.6785714285714" customWidth="1"/>
    <col min="8" max="9" width="23.3571428571429" customWidth="1"/>
    <col min="10" max="10" width="30.0625" customWidth="1"/>
    <col min="11" max="11" width="40.4732142857143" customWidth="1"/>
    <col min="12" max="12" width="25.4464285714286" customWidth="1"/>
    <col min="13" max="13" width="28.7142857142857" customWidth="1"/>
    <col min="14" max="14" width="30.0625" customWidth="1"/>
    <col min="15" max="15" width="17.5535714285714" customWidth="1"/>
  </cols>
  <sheetData>
    <row r="1" ht="36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5"/>
      <c r="Q1" s="5"/>
      <c r="R1" s="5"/>
      <c r="S1" s="5"/>
      <c r="T1" s="5"/>
      <c r="U1" s="5"/>
    </row>
    <row r="2" spans="1:21">
      <c r="A2" s="3">
        <v>44523</v>
      </c>
      <c r="B2" s="4">
        <v>26.42</v>
      </c>
      <c r="C2" s="4">
        <v>25.5</v>
      </c>
      <c r="D2" s="4">
        <v>26.5</v>
      </c>
      <c r="E2" s="4">
        <v>25.21</v>
      </c>
      <c r="F2" s="4">
        <v>24.68</v>
      </c>
      <c r="G2" s="4">
        <f>F2/(1-VLOOKUP([1]交易计划及执行表!$A$4,[1]交易计划及执行表!$A$4:$BL10001,43,FALSE))</f>
        <v>26.2</v>
      </c>
      <c r="H2" s="4">
        <f>G2+G2*VLOOKUP([1]交易计划及执行表!A4,[1]交易计划及执行表!A4:BL1000,43,FALSE)*2</f>
        <v>29.24</v>
      </c>
      <c r="I2" s="4"/>
      <c r="J2" s="5" t="s">
        <v>15</v>
      </c>
      <c r="K2" s="5" t="s">
        <v>15</v>
      </c>
      <c r="L2" s="5" t="s">
        <v>15</v>
      </c>
      <c r="M2" s="5" t="s">
        <v>15</v>
      </c>
      <c r="N2" s="5" t="str">
        <f>IF(B2&gt;(D2-(D2-C2)/3),"上部",IF(B2&gt;(E2+(D2-C2)/3),"中部","下部"))</f>
        <v>上部</v>
      </c>
      <c r="O2" s="5" t="s">
        <v>15</v>
      </c>
      <c r="P2" s="5"/>
      <c r="Q2" s="5"/>
      <c r="R2" s="5"/>
      <c r="S2" s="5"/>
      <c r="T2" s="5"/>
      <c r="U2" s="5"/>
    </row>
    <row r="3" spans="1:21">
      <c r="A3" s="3">
        <v>44524</v>
      </c>
      <c r="B3" s="4">
        <v>25.78</v>
      </c>
      <c r="C3" s="4">
        <v>26.4</v>
      </c>
      <c r="D3" s="4">
        <v>26.96</v>
      </c>
      <c r="E3" s="4">
        <v>25.76</v>
      </c>
      <c r="F3" s="4">
        <v>24.68</v>
      </c>
      <c r="G3" s="4">
        <f>F3/(1-VLOOKUP([1]交易计划及执行表!$A$4,[1]交易计划及执行表!$A$4:$BL10002,43,FALSE))</f>
        <v>26.2</v>
      </c>
      <c r="H3" s="4">
        <f>G3+G3*VLOOKUP([1]交易计划及执行表!A4,[1]交易计划及执行表!A4:BL1000,43,FALSE)*2</f>
        <v>29.24</v>
      </c>
      <c r="I3" s="6">
        <f>(B3-B2)/B2</f>
        <v>-0.024224072672218</v>
      </c>
      <c r="J3" s="5" t="s">
        <v>15</v>
      </c>
      <c r="K3" s="5" t="s">
        <v>15</v>
      </c>
      <c r="L3" s="5" t="s">
        <v>15</v>
      </c>
      <c r="M3" s="5" t="s">
        <v>15</v>
      </c>
      <c r="N3" s="9" t="str">
        <f>IF(B3&gt;(D3-(D3-C3)/3),"上部",IF(B3&gt;(E3+(D3-C3)/3),"中部","下部"))</f>
        <v>下部</v>
      </c>
      <c r="O3" s="5" t="s">
        <v>15</v>
      </c>
      <c r="P3" s="5"/>
      <c r="Q3" s="5"/>
      <c r="R3" s="5"/>
      <c r="S3" s="5"/>
      <c r="T3" s="5"/>
      <c r="U3" s="5"/>
    </row>
    <row r="4" spans="1:21">
      <c r="A4" s="3">
        <v>44525</v>
      </c>
      <c r="B4" s="4">
        <v>24.94</v>
      </c>
      <c r="C4" s="4">
        <v>25.6</v>
      </c>
      <c r="D4" s="4">
        <v>25.75</v>
      </c>
      <c r="E4" s="4">
        <v>24.88</v>
      </c>
      <c r="F4" s="4">
        <v>24.68</v>
      </c>
      <c r="G4" s="4">
        <f>F4/(1-VLOOKUP([1]交易计划及执行表!$A$4,[1]交易计划及执行表!$A$4:$BL10003,43,FALSE))</f>
        <v>26.2</v>
      </c>
      <c r="H4" s="4">
        <f>G4+G4*VLOOKUP([1]交易计划及执行表!A4,[1]交易计划及执行表!A4:BL1000,43,FALSE)*2</f>
        <v>29.24</v>
      </c>
      <c r="I4" s="7">
        <f>(B4-B3)/B3</f>
        <v>-0.0325833979829325</v>
      </c>
      <c r="J4" s="5" t="s">
        <v>15</v>
      </c>
      <c r="K4" s="5" t="s">
        <v>15</v>
      </c>
      <c r="L4" s="5" t="s">
        <v>15</v>
      </c>
      <c r="M4" s="5" t="s">
        <v>15</v>
      </c>
      <c r="N4" s="10" t="str">
        <f>IF(B4&gt;(D4-(D4-C4)/3),"上部",IF(B4&gt;(E4+(D4-C4)/3),"中部","下部"))</f>
        <v>中部</v>
      </c>
      <c r="O4" s="9" t="s">
        <v>16</v>
      </c>
      <c r="P4" s="5"/>
      <c r="Q4" s="5"/>
      <c r="R4" s="5"/>
      <c r="S4" s="5"/>
      <c r="T4" s="5"/>
      <c r="U4" s="5"/>
    </row>
    <row r="5" spans="1:21">
      <c r="A5" s="3">
        <v>44526</v>
      </c>
      <c r="B5" s="4">
        <v>27.43</v>
      </c>
      <c r="C5" s="4">
        <v>24.88</v>
      </c>
      <c r="D5" s="4">
        <v>27.43</v>
      </c>
      <c r="E5" s="4">
        <v>24.74</v>
      </c>
      <c r="F5" s="4">
        <v>24.68</v>
      </c>
      <c r="G5" s="4">
        <f>F5/(1-VLOOKUP([1]交易计划及执行表!$A$4,[1]交易计划及执行表!$A$4:$BL10004,43,FALSE))</f>
        <v>26.2</v>
      </c>
      <c r="H5" s="4">
        <f>G5+G5*VLOOKUP([1]交易计划及执行表!A4,[1]交易计划及执行表!A4:BL1000,43,FALSE)*2</f>
        <v>29.24</v>
      </c>
      <c r="I5" s="8">
        <f>(B5-B4)/B4</f>
        <v>0.0998396150761828</v>
      </c>
      <c r="J5" s="5" t="s">
        <v>15</v>
      </c>
      <c r="K5" s="5" t="s">
        <v>15</v>
      </c>
      <c r="L5" s="5" t="s">
        <v>15</v>
      </c>
      <c r="M5" s="5" t="s">
        <v>15</v>
      </c>
      <c r="N5" s="11" t="str">
        <f>IF(B5&gt;(D5-(D5-C5)/3),"上部",IF(B5&gt;(E5+(D5-C5)/3),"中部","下部"))</f>
        <v>上部</v>
      </c>
      <c r="O5" s="5" t="s">
        <v>15</v>
      </c>
      <c r="P5" s="5"/>
      <c r="Q5" s="5"/>
      <c r="R5" s="5"/>
      <c r="S5" s="5"/>
      <c r="T5" s="5"/>
      <c r="U5" s="5"/>
    </row>
    <row r="6" spans="1:21">
      <c r="A6" s="3">
        <v>44527</v>
      </c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3">
        <v>44528</v>
      </c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3">
        <v>44529</v>
      </c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3">
        <v>44530</v>
      </c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3">
        <v>44531</v>
      </c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3">
        <v>44532</v>
      </c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3">
        <v>44533</v>
      </c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3">
        <v>44534</v>
      </c>
      <c r="B13" s="4"/>
      <c r="C13" s="4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>
      <c r="A14" s="3">
        <v>44535</v>
      </c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>
      <c r="A15" s="3">
        <v>44536</v>
      </c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>
      <c r="A16" s="3">
        <v>44537</v>
      </c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3">
        <v>44538</v>
      </c>
      <c r="B17" s="4"/>
      <c r="C17" s="4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3">
        <v>44539</v>
      </c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3">
        <v>44540</v>
      </c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3">
        <v>44541</v>
      </c>
      <c r="B20" s="4"/>
      <c r="C20" s="4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3">
        <v>44542</v>
      </c>
      <c r="B21" s="4"/>
      <c r="C21" s="4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3">
        <v>44543</v>
      </c>
      <c r="B22" s="4"/>
      <c r="C22" s="4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3">
        <v>44544</v>
      </c>
      <c r="B23" s="4"/>
      <c r="C23" s="4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3">
        <v>44545</v>
      </c>
      <c r="B24" s="4"/>
      <c r="C24" s="4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3">
        <v>44546</v>
      </c>
      <c r="B25" s="4"/>
      <c r="C25" s="4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3">
        <v>44547</v>
      </c>
      <c r="B26" s="4"/>
      <c r="C26" s="4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3">
        <v>44548</v>
      </c>
      <c r="B27" s="4"/>
      <c r="C27" s="4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>
      <c r="A28" s="3">
        <v>44549</v>
      </c>
      <c r="B28" s="4"/>
      <c r="C28" s="4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A29" s="3">
        <v>44550</v>
      </c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A30" s="3">
        <v>44551</v>
      </c>
      <c r="B30" s="4"/>
      <c r="C30" s="4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3">
        <v>44552</v>
      </c>
      <c r="B31" s="4"/>
      <c r="C31" s="4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3">
        <v>44553</v>
      </c>
      <c r="B32" s="4"/>
      <c r="C32" s="4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3">
        <v>44554</v>
      </c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3">
        <v>44555</v>
      </c>
      <c r="B34" s="4"/>
      <c r="C34" s="4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3">
        <v>44556</v>
      </c>
      <c r="B35" s="4"/>
      <c r="C35" s="4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s="3">
        <v>44557</v>
      </c>
      <c r="B36" s="4"/>
      <c r="C36" s="4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3">
        <v>44558</v>
      </c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2021-11-28T22:54:00Z</dcterms:created>
  <dcterms:modified xsi:type="dcterms:W3CDTF">2021-11-26T20:25:28Z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