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<sst xmlns="http://schemas.openxmlformats.org/spreadsheetml/2006/main" count="216">
  <si>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</si>
  <si>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</si>
  <si>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</si>
  <si>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</si>
  <si>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</si>
  <si>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</si>
  <si>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</si>
  <si>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</si>
  <si>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</si>
  <si>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</si>
  <si>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</si>
  <si>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</si>
  <si>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分析结果编码</t>
  </si>
  <si>
    <t>股票代码</t>
  </si>
  <si>
    <t>股票简称</t>
  </si>
  <si>
    <t>行业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</si>
  <si>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</si>
  <si>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</si>
  <si>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</si>
  <si>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</si>
  <si>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</si>
  <si>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</si>
  <si>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</si>
  <si>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</si>
  <si>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</si>
  <si>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</si>
  <si>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</si>
  <si>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</si>
  <si>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</si>
  <si>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</si>
  <si>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</si>
  <si>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</si>
  <si>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</si>
  <si>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</si>
  <si>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</si>
  <si>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</si>
  <si>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</si>
  <si>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</si>
  <si>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</si>
  <si>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</si>
  <si>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</si>
  <si>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</si>
  <si>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</si>
  <si>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</si>
  <si>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</si>
  <si>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</si>
  <si>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</si>
  <si>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</si>
  <si>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</si>
  <si>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</si>
  <si>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</si>
  <si>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</si>
  <si>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</si>
  <si>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</si>
  <si>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</si>
  <si>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</si>
  <si>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</si>
  <si>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</si>
  <si>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</si>
  <si>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</si>
  <si>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</si>
  <si>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</si>
  <si>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</si>
  <si>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</si>
  <si>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</si>
  <si>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</si>
  <si>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</si>
  <si>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</si>
  <si>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</si>
  <si>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</si>
  <si>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</si>
  <si>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</si>
  <si>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</si>
  <si>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</si>
  <si>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</si>
  <si>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</si>
  <si>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t>元利科技</t>
  </si>
  <si>
    <t>化学制品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</si>
  <si>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</si>
  <si>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</si>
  <si>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</si>
  <si>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</si>
  <si>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新华医疗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</si>
  <si>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</si>
  <si>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</si>
  <si>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</si>
  <si>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</si>
  <si>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景津环保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</si>
  <si>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</si>
  <si>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</si>
  <si>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</si>
  <si>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</si>
  <si>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</si>
  <si>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t>明泰铝业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</si>
  <si>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</si>
  <si>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</si>
  <si>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</si>
  <si>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</si>
  <si>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t>广信股份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</si>
  <si>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</si>
  <si>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</si>
  <si>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</si>
  <si>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</si>
  <si>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</si>
  <si>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</si>
  <si>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</si>
  <si>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</si>
  <si>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</si>
  <si>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</si>
  <si>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</si>
  <si>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</si>
  <si>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</si>
  <si>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</si>
  <si>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</si>
  <si>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</si>
  <si>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</si>
  <si>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</si>
  <si>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</si>
  <si>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t>健民集团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</si>
  <si>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</si>
  <si>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</si>
  <si>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</si>
  <si>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</si>
  <si>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</si>
  <si>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</si>
  <si>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002889</t>
  </si>
  <si>
    <t>东方嘉盛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</si>
  <si>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</si>
  <si>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</si>
  <si>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</si>
  <si>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</si>
  <si>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</si>
  <si>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</si>
  <si>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</si>
  <si>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</si>
  <si>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</si>
  <si>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</si>
  <si>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</si>
  <si>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</si>
  <si>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</si>
  <si>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</si>
  <si>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</si>
  <si>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</si>
  <si>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</si>
  <si>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</si>
  <si>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</si>
  <si>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</si>
  <si>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</si>
  <si>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</si>
  <si>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</si>
  <si>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</si>
  <si>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</si>
  <si>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</si>
  <si>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</si>
  <si>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</si>
  <si>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</si>
  <si>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</si>
  <si>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</si>
  <si>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</si>
  <si>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</si>
  <si>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</si>
  <si>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</si>
  <si>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</si>
  <si>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</si>
  <si>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t>华域汽车</t>
  </si>
  <si>
    <t>汽车零部件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</si>
  <si>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</si>
  <si>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</si>
  <si>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</si>
  <si>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</si>
  <si>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</si>
  <si>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</si>
  <si>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</si>
  <si>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</si>
  <si>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</si>
  <si>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</si>
  <si>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</si>
  <si>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</si>
  <si>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港口航运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</si>
  <si>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由6家到77家再到5家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</si>
  <si>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由84.81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增加到85.66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，再减少到84.78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</si>
  <si>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利润增长、销售额增长、持有的机构数量和机构持有的股份占比都有所下滑</t>
    </r>
    <r>
      <rPr>
        <sz val="12"/>
        <rFont val="Calibri"/>
        <charset val="134"/>
      </rPr>
      <t>)</t>
    </r>
  </si>
  <si>
    <t>JBM_000025</t>
  </si>
  <si>
    <t>002223</t>
  </si>
  <si>
    <t>鱼跃医疗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</si>
  <si>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14</t>
    </r>
    <r>
      <rPr>
        <sz val="12"/>
        <rFont val="方正书宋_GBK"/>
        <charset val="134"/>
      </rPr>
      <t>家到317家再到33家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</si>
  <si>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由38.36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增加到41.33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，再减少到36.26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</si>
  <si>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虽然利润增长和销售额增长有所上升，但是持有的机构数量和机构持有的股份占比都有所下滑</t>
    </r>
    <r>
      <rPr>
        <sz val="12"/>
        <rFont val="Calibri"/>
        <charset val="134"/>
      </rPr>
      <t>)</t>
    </r>
  </si>
  <si>
    <t>JBM_000026</t>
  </si>
  <si>
    <t>易德龙</t>
  </si>
  <si>
    <t>消费电子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</si>
  <si>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</si>
  <si>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</si>
  <si>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</si>
  <si>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</si>
  <si>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中国神华</t>
  </si>
  <si>
    <t>煤炭开采加工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</si>
  <si>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由103家到614家再到141家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</si>
  <si>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由90.77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增加到91.71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，再减少到90.84</t>
    </r>
    <r>
      <rPr>
        <sz val="12"/>
        <rFont val="Calibri"/>
        <charset val="134"/>
      </rPr>
      <t>%)</t>
    </r>
  </si>
  <si>
    <t>不宜进场
(销售额增长虽然有小幅回升，但利润增长、机构持有股份占比都出现小幅下滑，且持有机构数量出现大幅下滑)</t>
  </si>
  <si>
    <t>JBM_000028</t>
  </si>
  <si>
    <t>嘉友国际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</si>
  <si>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由3家到18家再到2家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</si>
  <si>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由38.51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增加到39.66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，再减少到38.09</t>
    </r>
    <r>
      <rPr>
        <sz val="12"/>
        <rFont val="Calibri"/>
        <charset val="134"/>
      </rPr>
      <t>%)</t>
    </r>
  </si>
  <si>
    <t>公司持续回购</t>
  </si>
  <si>
    <t>适度进场
（利润下滑减速，销售额持续回升，持有机构数量大幅下滑，机构持有股份占比小幅下滑，但公司有回购情况）</t>
  </si>
  <si>
    <t>JBM_000029</t>
  </si>
  <si>
    <t>000935</t>
  </si>
  <si>
    <t>四川双马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</si>
  <si>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由5家到24家再到10家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</si>
  <si>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机构持仓由69.72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到70.01%，再到70.87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</si>
  <si>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（利润大幅下滑，销售额小幅回升，持有机构数量大幅下滑，机构持有股份占比小幅上升）</t>
    </r>
  </si>
  <si>
    <t>JBM_000030</t>
  </si>
  <si>
    <t>元祖股份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</si>
  <si>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由14家到42家再到17家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</si>
  <si>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由68.3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增加到69.18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，再减少到67.67</t>
    </r>
    <r>
      <rPr>
        <sz val="12"/>
        <rFont val="Calibri"/>
        <charset val="134"/>
      </rPr>
      <t>%)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</si>
</sst>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;[Red]\-0.00\ "/>
    <numFmt numFmtId="178" formatCode="yyyy/mm/dd"/>
    <numFmt numFmtId="44" formatCode="_ &quot;￥&quot;* #,##0.00_ ;_ &quot;￥&quot;* \-#,##0.00_ ;_ &quot;￥&quot;* &quot;-&quot;??_ ;_ @_ "/>
    <numFmt numFmtId="179" formatCode="0.00_ "/>
    <numFmt numFmtId="180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/>
    <xf numFmtId="0" fontId="16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9" fillId="35" borderId="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15" borderId="4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</cellStyleXfs>
  <cellXfs count="1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7" fontId="0" fillId="0" borderId="0" xfId="0" applyNumberFormat="1"/>
    <xf numFmtId="10" fontId="0" fillId="3" borderId="0" xfId="9" applyNumberFormat="1" applyFont="1" applyFill="1" applyAlignment="1"/>
    <xf numFmtId="179" fontId="0" fillId="0" borderId="0" xfId="9" applyNumberFormat="1" applyFont="1" applyAlignment="1">
      <alignment horizontal="center" vertical="center"/>
    </xf>
    <xf numFmtId="179" fontId="0" fillId="0" borderId="0" xfId="9" applyNumberFormat="1" applyFont="1" applyAlignment="1"/>
    <xf numFmtId="179" fontId="0" fillId="2" borderId="0" xfId="9" applyNumberFormat="1" applyFont="1" applyFill="1" applyAlignment="1"/>
    <xf numFmtId="179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179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 wrapText="1"/>
    </xf>
    <xf numFmtId="179" fontId="8" fillId="2" borderId="1" xfId="9" applyNumberFormat="1" applyFont="1" applyFill="1" applyBorder="1" applyAlignment="1">
      <alignment horizontal="center" vertical="center" wrapText="1"/>
    </xf>
    <xf numFmtId="179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9" fillId="2" borderId="1" xfId="9" applyNumberFormat="1" applyFont="1" applyFill="1" applyBorder="1" applyAlignment="1">
      <alignment horizontal="center" vertical="center" wrapText="1"/>
    </xf>
    <xf numFmtId="179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8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8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 wrapText="1"/>
    </xf>
    <xf numFmtId="0" fontId="1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8" t="s">
        <v>0</v>
      </c>
      <c r="B1" s="114" t="s">
        <v>1</v>
      </c>
      <c r="C1" s="115">
        <f>COUNTIF(A:A,B1)</f>
        <v>2</v>
      </c>
      <c r="D1" s="115"/>
      <c r="E1" s="115"/>
      <c r="F1" s="119"/>
      <c r="G1" s="120"/>
      <c r="H1" s="121"/>
      <c r="I1" s="123"/>
    </row>
    <row r="2" spans="1:9">
      <c r="A2" s="108" t="s">
        <v>2</v>
      </c>
      <c r="B2" s="114" t="s">
        <v>3</v>
      </c>
      <c r="C2" s="115">
        <f>COUNTIF(A:A,B2)</f>
        <v>4</v>
      </c>
      <c r="D2" s="116"/>
      <c r="E2" s="116"/>
      <c r="F2" s="118"/>
      <c r="G2" s="122"/>
      <c r="H2" s="122"/>
      <c r="I2" s="123"/>
    </row>
    <row r="3" spans="1:9">
      <c r="A3" s="114" t="s">
        <v>3</v>
      </c>
      <c r="B3" s="108" t="s">
        <v>4</v>
      </c>
      <c r="C3" s="115">
        <f>COUNTIF(A:A,B3)</f>
        <v>1</v>
      </c>
      <c r="D3" s="116"/>
      <c r="E3" s="116"/>
      <c r="F3" s="118"/>
      <c r="G3" s="122"/>
      <c r="H3" s="122"/>
      <c r="I3" s="123"/>
    </row>
    <row r="4" spans="1:9">
      <c r="A4" s="108" t="s">
        <v>3</v>
      </c>
      <c r="B4" s="108" t="s">
        <v>5</v>
      </c>
      <c r="C4" s="115">
        <f>COUNTIF(A:A,B4)</f>
        <v>1</v>
      </c>
      <c r="D4" s="116"/>
      <c r="E4" s="116"/>
      <c r="F4" s="118"/>
      <c r="G4" s="122"/>
      <c r="H4" s="122"/>
      <c r="I4" s="123"/>
    </row>
    <row r="5" spans="1:9">
      <c r="A5" s="114" t="s">
        <v>6</v>
      </c>
      <c r="B5" s="108" t="s">
        <v>7</v>
      </c>
      <c r="C5" s="115">
        <f>COUNTIF(A:A,B5)</f>
        <v>1</v>
      </c>
      <c r="D5" s="116"/>
      <c r="E5" s="116"/>
      <c r="F5" s="118"/>
      <c r="G5" s="122"/>
      <c r="H5" s="122"/>
      <c r="I5" s="123"/>
    </row>
    <row r="6" spans="1:9">
      <c r="A6" s="108" t="s">
        <v>4</v>
      </c>
      <c r="B6" s="108" t="s">
        <v>8</v>
      </c>
      <c r="C6" s="115">
        <f>COUNTIF(A:A,B6)</f>
        <v>1</v>
      </c>
      <c r="D6" s="116"/>
      <c r="E6" s="116"/>
      <c r="F6" s="118"/>
      <c r="G6" s="122"/>
      <c r="H6" s="122"/>
      <c r="I6" s="123"/>
    </row>
    <row r="7" spans="1:9">
      <c r="A7" s="114" t="s">
        <v>1</v>
      </c>
      <c r="B7" s="108" t="s">
        <v>9</v>
      </c>
      <c r="C7" s="115">
        <f>COUNTIF(A:A,B7)</f>
        <v>1</v>
      </c>
      <c r="D7" s="116"/>
      <c r="E7" s="116"/>
      <c r="F7" s="118"/>
      <c r="G7" s="122"/>
      <c r="H7" s="122"/>
      <c r="I7" s="123"/>
    </row>
    <row r="8" spans="1:9">
      <c r="A8" s="114" t="s">
        <v>3</v>
      </c>
      <c r="B8" s="114" t="s">
        <v>6</v>
      </c>
      <c r="C8" s="115">
        <f>COUNTIF(A:A,B8)</f>
        <v>1</v>
      </c>
      <c r="D8" s="116"/>
      <c r="E8" s="116"/>
      <c r="F8" s="118"/>
      <c r="G8" s="122"/>
      <c r="H8" s="122"/>
      <c r="I8" s="123"/>
    </row>
    <row r="9" spans="1:9">
      <c r="A9" s="108" t="s">
        <v>3</v>
      </c>
      <c r="B9" s="108" t="s">
        <v>2</v>
      </c>
      <c r="C9" s="115">
        <f>COUNTIF(A:A,B9)</f>
        <v>2</v>
      </c>
      <c r="D9" s="116"/>
      <c r="E9" s="116"/>
      <c r="F9" s="118"/>
      <c r="G9" s="122"/>
      <c r="H9" s="122"/>
      <c r="I9" s="123"/>
    </row>
    <row r="10" spans="1:9">
      <c r="A10" s="108" t="s">
        <v>8</v>
      </c>
      <c r="B10" s="108" t="s">
        <v>0</v>
      </c>
      <c r="C10" s="115">
        <f>COUNTIF(A:A,B10)</f>
        <v>1</v>
      </c>
      <c r="D10" s="116"/>
      <c r="E10" s="116"/>
      <c r="F10" s="118"/>
      <c r="G10" s="122"/>
      <c r="H10" s="122"/>
      <c r="I10" s="123"/>
    </row>
    <row r="11" spans="1:9">
      <c r="A11" s="108" t="s">
        <v>7</v>
      </c>
      <c r="B11" s="108" t="s">
        <v>10</v>
      </c>
      <c r="C11" s="115">
        <f>COUNTIF(A:A,B11)</f>
        <v>1</v>
      </c>
      <c r="D11" s="116"/>
      <c r="E11" s="116"/>
      <c r="F11" s="118"/>
      <c r="G11" s="122"/>
      <c r="H11" s="122"/>
      <c r="I11" s="123"/>
    </row>
    <row r="12" spans="1:9">
      <c r="A12" s="114" t="s">
        <v>11</v>
      </c>
      <c r="B12" s="114" t="s">
        <v>11</v>
      </c>
      <c r="C12" s="115">
        <f>COUNTIF(A:A,B12)</f>
        <v>1</v>
      </c>
      <c r="D12" s="116"/>
      <c r="E12" s="116"/>
      <c r="F12" s="118"/>
      <c r="G12" s="122"/>
      <c r="H12" s="122"/>
      <c r="I12" s="123"/>
    </row>
    <row r="13" spans="1:9">
      <c r="A13" s="108" t="s">
        <v>1</v>
      </c>
      <c r="B13" s="117"/>
      <c r="C13" s="115">
        <f>COUNTIF(A:A,B13)</f>
        <v>0</v>
      </c>
      <c r="D13" s="116"/>
      <c r="E13" s="116"/>
      <c r="F13" s="118"/>
      <c r="G13" s="122"/>
      <c r="H13" s="122"/>
      <c r="I13" s="123"/>
    </row>
    <row r="14" spans="1:9">
      <c r="A14" s="108" t="s">
        <v>9</v>
      </c>
      <c r="C14" s="116"/>
      <c r="D14" s="116"/>
      <c r="E14" s="116"/>
      <c r="F14" s="118"/>
      <c r="G14" s="122"/>
      <c r="H14" s="122"/>
      <c r="I14" s="123"/>
    </row>
    <row r="15" spans="1:9">
      <c r="A15" s="31"/>
      <c r="C15" s="116"/>
      <c r="D15" s="116"/>
      <c r="E15" s="116"/>
      <c r="F15" s="118"/>
      <c r="G15" s="123"/>
      <c r="H15" s="122"/>
      <c r="I15" s="123"/>
    </row>
    <row r="16" spans="1:9">
      <c r="A16" s="108" t="s">
        <v>10</v>
      </c>
      <c r="C16" s="116"/>
      <c r="D16" s="116"/>
      <c r="E16" s="116"/>
      <c r="F16" s="118"/>
      <c r="G16" s="122"/>
      <c r="H16" s="122"/>
      <c r="I16" s="123"/>
    </row>
    <row r="17" spans="1:9">
      <c r="A17" s="108" t="s">
        <v>2</v>
      </c>
      <c r="C17" s="116"/>
      <c r="D17" s="116"/>
      <c r="E17" s="116"/>
      <c r="F17" s="118"/>
      <c r="G17" s="122"/>
      <c r="H17" s="122"/>
      <c r="I17" s="123"/>
    </row>
    <row r="18" spans="1:9">
      <c r="A18" s="108" t="s">
        <v>5</v>
      </c>
      <c r="C18" s="116"/>
      <c r="D18" s="116"/>
      <c r="E18" s="116"/>
      <c r="F18" s="118"/>
      <c r="G18" s="122"/>
      <c r="H18" s="122"/>
      <c r="I18" s="123"/>
    </row>
    <row r="19" spans="1:9">
      <c r="A19" s="118"/>
      <c r="B19" s="118"/>
      <c r="C19" s="116"/>
      <c r="D19" s="116"/>
      <c r="E19" s="116"/>
      <c r="F19" s="118"/>
      <c r="G19" s="122"/>
      <c r="H19" s="122"/>
      <c r="I19" s="123"/>
    </row>
    <row r="20" spans="1:9">
      <c r="A20" s="118"/>
      <c r="B20" s="118"/>
      <c r="C20" s="116"/>
      <c r="D20" s="116"/>
      <c r="E20" s="116"/>
      <c r="F20" s="118"/>
      <c r="G20" s="122"/>
      <c r="H20" s="122"/>
      <c r="I20" s="123"/>
    </row>
    <row r="21" spans="1:9">
      <c r="A21" s="118"/>
      <c r="B21" s="118"/>
      <c r="C21" s="116"/>
      <c r="D21" s="116"/>
      <c r="E21" s="116"/>
      <c r="F21" s="118"/>
      <c r="G21" s="122"/>
      <c r="H21" s="122"/>
      <c r="I21" s="123"/>
    </row>
    <row r="22" spans="1:9">
      <c r="A22" s="118"/>
      <c r="B22" s="118"/>
      <c r="C22" s="116"/>
      <c r="D22" s="116"/>
      <c r="E22" s="116"/>
      <c r="F22" s="118"/>
      <c r="G22" s="122"/>
      <c r="H22" s="122"/>
      <c r="I22" s="123"/>
    </row>
    <row r="23" spans="1:9">
      <c r="A23" s="118"/>
      <c r="B23" s="118"/>
      <c r="C23" s="116"/>
      <c r="D23" s="116"/>
      <c r="E23" s="116"/>
      <c r="F23" s="118"/>
      <c r="G23" s="122"/>
      <c r="H23" s="122"/>
      <c r="I23" s="123"/>
    </row>
    <row r="24" spans="1:9">
      <c r="A24" s="118"/>
      <c r="B24" s="118"/>
      <c r="C24" s="116"/>
      <c r="D24" s="116"/>
      <c r="E24" s="116"/>
      <c r="F24" s="118"/>
      <c r="G24" s="122"/>
      <c r="H24" s="122"/>
      <c r="I24" s="123"/>
    </row>
    <row r="25" spans="1:9">
      <c r="A25" s="118"/>
      <c r="B25" s="118"/>
      <c r="C25" s="116"/>
      <c r="D25" s="116"/>
      <c r="E25" s="116"/>
      <c r="F25" s="118"/>
      <c r="G25" s="122"/>
      <c r="H25" s="122"/>
      <c r="I25" s="123"/>
    </row>
    <row r="26" spans="1:9">
      <c r="A26" s="118"/>
      <c r="B26" s="118"/>
      <c r="C26" s="116"/>
      <c r="D26" s="116"/>
      <c r="E26" s="116"/>
      <c r="F26" s="118"/>
      <c r="G26" s="122"/>
      <c r="H26" s="122"/>
      <c r="I26" s="123"/>
    </row>
    <row r="27" spans="1:9">
      <c r="A27" s="118"/>
      <c r="B27" s="118"/>
      <c r="C27" s="116"/>
      <c r="D27" s="116"/>
      <c r="E27" s="116"/>
      <c r="F27" s="118"/>
      <c r="G27" s="122"/>
      <c r="H27" s="122"/>
      <c r="I27" s="123"/>
    </row>
    <row r="28" spans="1:9">
      <c r="A28" s="118"/>
      <c r="B28" s="118"/>
      <c r="C28" s="116"/>
      <c r="D28" s="116"/>
      <c r="E28" s="116"/>
      <c r="F28" s="118"/>
      <c r="G28" s="122"/>
      <c r="H28" s="122"/>
      <c r="I28" s="123"/>
    </row>
    <row r="29" spans="1:9">
      <c r="A29" s="118"/>
      <c r="B29" s="118"/>
      <c r="C29" s="116"/>
      <c r="D29" s="116"/>
      <c r="E29" s="116"/>
      <c r="F29" s="118"/>
      <c r="G29" s="122"/>
      <c r="H29" s="122"/>
      <c r="I29" s="123"/>
    </row>
    <row r="30" spans="1:9">
      <c r="A30" s="118"/>
      <c r="B30" s="118"/>
      <c r="C30" s="116"/>
      <c r="D30" s="116"/>
      <c r="E30" s="116"/>
      <c r="F30" s="118"/>
      <c r="G30" s="122"/>
      <c r="H30" s="122"/>
      <c r="I30" s="123"/>
    </row>
    <row r="31" spans="1:9">
      <c r="A31" s="118"/>
      <c r="B31" s="118"/>
      <c r="C31" s="116"/>
      <c r="D31" s="116"/>
      <c r="E31" s="116"/>
      <c r="F31" s="118"/>
      <c r="G31" s="122"/>
      <c r="H31" s="122"/>
      <c r="I31" s="123"/>
    </row>
    <row r="32" spans="1:9">
      <c r="A32" s="118"/>
      <c r="B32" s="118"/>
      <c r="C32" s="116"/>
      <c r="D32" s="116"/>
      <c r="E32" s="116"/>
      <c r="F32" s="118"/>
      <c r="G32" s="122"/>
      <c r="H32" s="122"/>
      <c r="I32" s="123"/>
    </row>
    <row r="33" spans="1:9">
      <c r="A33" s="118"/>
      <c r="B33" s="118"/>
      <c r="C33" s="116"/>
      <c r="D33" s="116"/>
      <c r="E33" s="116"/>
      <c r="F33" s="118"/>
      <c r="G33" s="122"/>
      <c r="H33" s="123"/>
      <c r="I33" s="123"/>
    </row>
    <row r="34" spans="1:9">
      <c r="A34" s="118"/>
      <c r="B34" s="118"/>
      <c r="C34" s="116"/>
      <c r="D34" s="116"/>
      <c r="E34" s="116"/>
      <c r="F34" s="118"/>
      <c r="G34" s="122"/>
      <c r="H34" s="123"/>
      <c r="I34" s="123"/>
    </row>
    <row r="35" spans="1:9">
      <c r="A35" s="118"/>
      <c r="B35" s="118"/>
      <c r="C35" s="116"/>
      <c r="D35" s="116"/>
      <c r="E35" s="116"/>
      <c r="F35" s="118"/>
      <c r="G35" s="122"/>
      <c r="H35" s="123"/>
      <c r="I35" s="123"/>
    </row>
    <row r="36" spans="1:9">
      <c r="A36" s="118"/>
      <c r="B36" s="118"/>
      <c r="C36" s="116"/>
      <c r="D36" s="116"/>
      <c r="E36" s="116"/>
      <c r="F36" s="118"/>
      <c r="G36" s="122"/>
      <c r="H36" s="123"/>
      <c r="I36" s="123"/>
    </row>
    <row r="37" spans="1:9">
      <c r="A37" s="118"/>
      <c r="B37" s="118"/>
      <c r="C37" s="116"/>
      <c r="D37" s="116"/>
      <c r="E37" s="116"/>
      <c r="F37" s="118"/>
      <c r="G37" s="122"/>
      <c r="H37" s="123"/>
      <c r="I37" s="123"/>
    </row>
    <row r="38" spans="1:9">
      <c r="A38" s="118"/>
      <c r="B38" s="118"/>
      <c r="C38" s="116"/>
      <c r="D38" s="116"/>
      <c r="E38" s="116"/>
      <c r="F38" s="118"/>
      <c r="G38" s="122"/>
      <c r="H38" s="123"/>
      <c r="I38" s="123"/>
    </row>
    <row r="39" spans="1:9">
      <c r="A39" s="118"/>
      <c r="B39" s="118"/>
      <c r="C39" s="116"/>
      <c r="D39" s="116"/>
      <c r="E39" s="116"/>
      <c r="F39" s="118"/>
      <c r="G39" s="122"/>
      <c r="H39" s="123"/>
      <c r="I39" s="123"/>
    </row>
    <row r="40" spans="1:9">
      <c r="A40" s="118"/>
      <c r="B40" s="118"/>
      <c r="C40" s="116"/>
      <c r="D40" s="116"/>
      <c r="E40" s="116"/>
      <c r="F40" s="118"/>
      <c r="G40" s="122"/>
      <c r="H40" s="123"/>
      <c r="I40" s="123"/>
    </row>
    <row r="41" spans="1:9">
      <c r="A41" s="118"/>
      <c r="B41" s="118"/>
      <c r="C41" s="116"/>
      <c r="D41" s="116"/>
      <c r="E41" s="116"/>
      <c r="F41" s="118"/>
      <c r="G41" s="122"/>
      <c r="H41" s="123"/>
      <c r="I41" s="123"/>
    </row>
    <row r="42" spans="1:9">
      <c r="A42" s="118"/>
      <c r="B42" s="118"/>
      <c r="C42" s="116"/>
      <c r="D42" s="116"/>
      <c r="E42" s="116"/>
      <c r="F42" s="118"/>
      <c r="G42" s="122"/>
      <c r="H42" s="123"/>
      <c r="I42" s="123"/>
    </row>
    <row r="43" spans="1:9">
      <c r="A43" s="118"/>
      <c r="B43" s="118"/>
      <c r="C43" s="116"/>
      <c r="D43" s="116"/>
      <c r="E43" s="116"/>
      <c r="F43" s="118"/>
      <c r="G43" s="122"/>
      <c r="H43" s="123"/>
      <c r="I43" s="123"/>
    </row>
    <row r="44" spans="1:9">
      <c r="A44" s="118"/>
      <c r="B44" s="118"/>
      <c r="C44" s="116"/>
      <c r="D44" s="116"/>
      <c r="E44" s="116"/>
      <c r="F44" s="118"/>
      <c r="G44" s="122"/>
      <c r="H44" s="123"/>
      <c r="I44" s="123"/>
    </row>
    <row r="45" spans="1:9">
      <c r="A45" s="118"/>
      <c r="B45" s="118"/>
      <c r="C45" s="116"/>
      <c r="D45" s="116"/>
      <c r="E45" s="116"/>
      <c r="F45" s="118"/>
      <c r="G45" s="122"/>
      <c r="H45" s="123"/>
      <c r="I45" s="123"/>
    </row>
    <row r="46" spans="1:9">
      <c r="A46" s="118"/>
      <c r="B46" s="118"/>
      <c r="C46" s="116"/>
      <c r="D46" s="116"/>
      <c r="E46" s="116"/>
      <c r="F46" s="118"/>
      <c r="G46" s="122"/>
      <c r="H46" s="123"/>
      <c r="I46" s="123"/>
    </row>
    <row r="47" spans="1:9">
      <c r="A47" s="118"/>
      <c r="B47" s="118"/>
      <c r="C47" s="116"/>
      <c r="D47" s="116"/>
      <c r="E47" s="116"/>
      <c r="F47" s="118"/>
      <c r="G47" s="122"/>
      <c r="H47" s="123"/>
      <c r="I47" s="123"/>
    </row>
    <row r="48" spans="1:9">
      <c r="A48" s="118"/>
      <c r="B48" s="118"/>
      <c r="C48" s="116"/>
      <c r="D48" s="116"/>
      <c r="E48" s="116"/>
      <c r="F48" s="118"/>
      <c r="G48" s="122"/>
      <c r="H48" s="123"/>
      <c r="I48" s="123"/>
    </row>
    <row r="49" spans="1:9">
      <c r="A49" s="118"/>
      <c r="B49" s="118"/>
      <c r="C49" s="116"/>
      <c r="D49" s="116"/>
      <c r="E49" s="116"/>
      <c r="F49" s="118"/>
      <c r="G49" s="122"/>
      <c r="H49" s="123"/>
      <c r="I49" s="123"/>
    </row>
    <row r="50" spans="1:9">
      <c r="A50" s="118"/>
      <c r="B50" s="118"/>
      <c r="C50" s="116"/>
      <c r="D50" s="116"/>
      <c r="E50" s="116"/>
      <c r="F50" s="118"/>
      <c r="G50" s="122"/>
      <c r="H50" s="123"/>
      <c r="I50" s="123"/>
    </row>
    <row r="51" spans="1:9">
      <c r="A51" s="118"/>
      <c r="B51" s="118"/>
      <c r="C51" s="116"/>
      <c r="D51" s="116"/>
      <c r="E51" s="116"/>
      <c r="F51" s="118"/>
      <c r="G51" s="122"/>
      <c r="H51" s="123"/>
      <c r="I51" s="123"/>
    </row>
    <row r="52" spans="1:9">
      <c r="A52" s="118"/>
      <c r="B52" s="118"/>
      <c r="C52" s="116"/>
      <c r="D52" s="116"/>
      <c r="E52" s="116"/>
      <c r="F52" s="118"/>
      <c r="G52" s="122"/>
      <c r="H52" s="123"/>
      <c r="I52" s="123"/>
    </row>
    <row r="53" spans="1:9">
      <c r="A53" s="118"/>
      <c r="B53" s="118"/>
      <c r="C53" s="116"/>
      <c r="D53" s="116"/>
      <c r="E53" s="116"/>
      <c r="F53" s="118"/>
      <c r="G53" s="122"/>
      <c r="H53" s="123"/>
      <c r="I53" s="123"/>
    </row>
    <row r="54" spans="1:9">
      <c r="A54" s="118"/>
      <c r="B54" s="118"/>
      <c r="C54" s="116"/>
      <c r="D54" s="116"/>
      <c r="E54" s="116"/>
      <c r="F54" s="118"/>
      <c r="G54" s="122"/>
      <c r="H54" s="123"/>
      <c r="I54" s="123"/>
    </row>
    <row r="55" spans="1:9">
      <c r="A55" s="118"/>
      <c r="B55" s="118"/>
      <c r="C55" s="116"/>
      <c r="D55" s="116"/>
      <c r="E55" s="116"/>
      <c r="F55" s="118"/>
      <c r="G55" s="122"/>
      <c r="H55" s="123"/>
      <c r="I55" s="123"/>
    </row>
    <row r="56" spans="1:9">
      <c r="A56" s="118"/>
      <c r="B56" s="118"/>
      <c r="C56" s="116"/>
      <c r="D56" s="116"/>
      <c r="E56" s="116"/>
      <c r="F56" s="118"/>
      <c r="G56" s="122"/>
      <c r="H56" s="123"/>
      <c r="I56" s="123"/>
    </row>
    <row r="57" spans="1:9">
      <c r="A57" s="118"/>
      <c r="B57" s="118"/>
      <c r="C57" s="116"/>
      <c r="D57" s="116"/>
      <c r="E57" s="116"/>
      <c r="F57" s="118"/>
      <c r="G57" s="122"/>
      <c r="H57" s="123"/>
      <c r="I57" s="123"/>
    </row>
    <row r="58" spans="1:9">
      <c r="A58" s="118"/>
      <c r="B58" s="118"/>
      <c r="C58" s="116"/>
      <c r="D58" s="116"/>
      <c r="E58" s="116"/>
      <c r="F58" s="118"/>
      <c r="G58" s="122"/>
      <c r="H58" s="123"/>
      <c r="I58" s="123"/>
    </row>
    <row r="59" spans="1:9">
      <c r="A59" s="118"/>
      <c r="B59" s="118"/>
      <c r="C59" s="116"/>
      <c r="D59" s="116"/>
      <c r="E59" s="116"/>
      <c r="F59" s="118"/>
      <c r="G59" s="122"/>
      <c r="H59" s="123"/>
      <c r="I59" s="123"/>
    </row>
    <row r="60" spans="1:9">
      <c r="A60" s="118"/>
      <c r="B60" s="118"/>
      <c r="C60" s="116"/>
      <c r="D60" s="116"/>
      <c r="E60" s="116"/>
      <c r="F60" s="118"/>
      <c r="G60" s="122"/>
      <c r="H60" s="123"/>
      <c r="I60" s="123"/>
    </row>
    <row r="61" spans="1:9">
      <c r="A61" s="118"/>
      <c r="B61" s="118"/>
      <c r="C61" s="116"/>
      <c r="D61" s="116"/>
      <c r="E61" s="116"/>
      <c r="F61" s="118"/>
      <c r="G61" s="122"/>
      <c r="H61" s="123"/>
      <c r="I61" s="123"/>
    </row>
    <row r="62" spans="1:9">
      <c r="A62" s="118"/>
      <c r="B62" s="118"/>
      <c r="C62" s="116"/>
      <c r="D62" s="116"/>
      <c r="E62" s="116"/>
      <c r="F62" s="118"/>
      <c r="G62" s="122"/>
      <c r="H62" s="123"/>
      <c r="I62" s="123"/>
    </row>
    <row r="63" spans="1:9">
      <c r="A63" s="118"/>
      <c r="B63" s="118"/>
      <c r="C63" s="116"/>
      <c r="D63" s="116"/>
      <c r="E63" s="116"/>
      <c r="F63" s="118"/>
      <c r="G63" s="122"/>
      <c r="H63" s="123"/>
      <c r="I63" s="123"/>
    </row>
    <row r="64" spans="1:9">
      <c r="A64" s="118"/>
      <c r="B64" s="118"/>
      <c r="C64" s="116"/>
      <c r="D64" s="116"/>
      <c r="E64" s="116"/>
      <c r="F64" s="118"/>
      <c r="G64" s="122"/>
      <c r="H64" s="123"/>
      <c r="I64" s="123"/>
    </row>
    <row r="65" spans="1:9">
      <c r="A65" s="118"/>
      <c r="B65" s="118"/>
      <c r="C65" s="116"/>
      <c r="D65" s="116"/>
      <c r="E65" s="116"/>
      <c r="F65" s="118"/>
      <c r="G65" s="122"/>
      <c r="H65" s="123"/>
      <c r="I65" s="123"/>
    </row>
    <row r="66" spans="1:9">
      <c r="A66" s="118"/>
      <c r="B66" s="118"/>
      <c r="C66" s="116"/>
      <c r="D66" s="116"/>
      <c r="E66" s="116"/>
      <c r="F66" s="118"/>
      <c r="G66" s="122"/>
      <c r="H66" s="123"/>
      <c r="I66" s="123"/>
    </row>
    <row r="67" spans="1:9">
      <c r="A67" s="118"/>
      <c r="B67" s="118"/>
      <c r="C67" s="116"/>
      <c r="D67" s="116"/>
      <c r="E67" s="116"/>
      <c r="F67" s="118"/>
      <c r="G67" s="122"/>
      <c r="H67" s="123"/>
      <c r="I67" s="123"/>
    </row>
    <row r="68" spans="1:9">
      <c r="A68" s="118"/>
      <c r="B68" s="118"/>
      <c r="C68" s="116"/>
      <c r="D68" s="116"/>
      <c r="E68" s="116"/>
      <c r="F68" s="118"/>
      <c r="G68" s="122"/>
      <c r="H68" s="123"/>
      <c r="I68" s="123"/>
    </row>
    <row r="69" spans="1:9">
      <c r="A69" s="118"/>
      <c r="B69" s="118"/>
      <c r="C69" s="116"/>
      <c r="D69" s="116"/>
      <c r="E69" s="116"/>
      <c r="F69" s="118"/>
      <c r="G69" s="122"/>
      <c r="H69" s="123"/>
      <c r="I69" s="123"/>
    </row>
    <row r="70" spans="1:9">
      <c r="A70" s="118"/>
      <c r="B70" s="118"/>
      <c r="C70" s="116"/>
      <c r="D70" s="116"/>
      <c r="E70" s="116"/>
      <c r="F70" s="118"/>
      <c r="G70" s="122"/>
      <c r="H70" s="123"/>
      <c r="I70" s="123"/>
    </row>
    <row r="71" spans="1:9">
      <c r="A71" s="118"/>
      <c r="B71" s="118"/>
      <c r="C71" s="116"/>
      <c r="D71" s="116"/>
      <c r="E71" s="116"/>
      <c r="F71" s="118"/>
      <c r="G71" s="122"/>
      <c r="H71" s="123"/>
      <c r="I71" s="123"/>
    </row>
    <row r="72" spans="1:9">
      <c r="A72" s="118"/>
      <c r="B72" s="118"/>
      <c r="C72" s="116"/>
      <c r="D72" s="116"/>
      <c r="E72" s="116"/>
      <c r="F72" s="118"/>
      <c r="G72" s="122"/>
      <c r="H72" s="123"/>
      <c r="I72" s="123"/>
    </row>
    <row r="73" spans="1:9">
      <c r="A73" s="118"/>
      <c r="B73" s="118"/>
      <c r="C73" s="116"/>
      <c r="D73" s="116"/>
      <c r="E73" s="116"/>
      <c r="F73" s="118"/>
      <c r="G73" s="122"/>
      <c r="H73" s="123"/>
      <c r="I73" s="123"/>
    </row>
    <row r="74" spans="1:9">
      <c r="A74" s="118"/>
      <c r="B74" s="118"/>
      <c r="C74" s="116"/>
      <c r="D74" s="116"/>
      <c r="E74" s="116"/>
      <c r="F74" s="118"/>
      <c r="G74" s="122"/>
      <c r="H74" s="123"/>
      <c r="I74" s="123"/>
    </row>
    <row r="75" spans="1:9">
      <c r="A75" s="118"/>
      <c r="B75" s="118"/>
      <c r="C75" s="116"/>
      <c r="D75" s="116"/>
      <c r="E75" s="116"/>
      <c r="F75" s="118"/>
      <c r="G75" s="122"/>
      <c r="H75" s="123"/>
      <c r="I75" s="123"/>
    </row>
    <row r="76" spans="1:9">
      <c r="A76" s="118"/>
      <c r="B76" s="118"/>
      <c r="C76" s="116"/>
      <c r="D76" s="116"/>
      <c r="E76" s="116"/>
      <c r="F76" s="118"/>
      <c r="G76" s="122"/>
      <c r="H76" s="123"/>
      <c r="I76" s="123"/>
    </row>
    <row r="77" spans="1:9">
      <c r="A77" s="118"/>
      <c r="B77" s="118"/>
      <c r="C77" s="116"/>
      <c r="D77" s="116"/>
      <c r="E77" s="116"/>
      <c r="F77" s="118"/>
      <c r="G77" s="122"/>
      <c r="H77" s="123"/>
      <c r="I77" s="123"/>
    </row>
    <row r="78" spans="1:9">
      <c r="A78" s="118"/>
      <c r="B78" s="118"/>
      <c r="C78" s="116"/>
      <c r="D78" s="116"/>
      <c r="E78" s="116"/>
      <c r="F78" s="118"/>
      <c r="G78" s="122"/>
      <c r="H78" s="123"/>
      <c r="I78" s="123"/>
    </row>
    <row r="79" spans="1:9">
      <c r="A79" s="118"/>
      <c r="B79" s="118"/>
      <c r="C79" s="116"/>
      <c r="D79" s="116"/>
      <c r="E79" s="116"/>
      <c r="F79" s="118"/>
      <c r="G79" s="122"/>
      <c r="H79" s="123"/>
      <c r="I79" s="123"/>
    </row>
    <row r="80" spans="1:9">
      <c r="A80" s="118"/>
      <c r="B80" s="118"/>
      <c r="C80" s="116"/>
      <c r="D80" s="116"/>
      <c r="E80" s="116"/>
      <c r="F80" s="118"/>
      <c r="G80" s="122"/>
      <c r="H80" s="123"/>
      <c r="I80" s="123"/>
    </row>
    <row r="81" spans="1:9">
      <c r="A81" s="118"/>
      <c r="B81" s="118"/>
      <c r="C81" s="116"/>
      <c r="D81" s="116"/>
      <c r="E81" s="116"/>
      <c r="F81" s="118"/>
      <c r="G81" s="122"/>
      <c r="H81" s="123"/>
      <c r="I81" s="123"/>
    </row>
    <row r="82" spans="1:9">
      <c r="A82" s="118"/>
      <c r="B82" s="118"/>
      <c r="C82" s="116"/>
      <c r="D82" s="116"/>
      <c r="E82" s="116"/>
      <c r="F82" s="118"/>
      <c r="G82" s="122"/>
      <c r="H82" s="123"/>
      <c r="I82" s="123"/>
    </row>
    <row r="83" spans="1:9">
      <c r="A83" s="118"/>
      <c r="B83" s="118"/>
      <c r="C83" s="116"/>
      <c r="D83" s="116"/>
      <c r="E83" s="116"/>
      <c r="F83" s="118"/>
      <c r="G83" s="122"/>
      <c r="H83" s="123"/>
      <c r="I83" s="123"/>
    </row>
    <row r="84" spans="1:9">
      <c r="A84" s="118"/>
      <c r="B84" s="118"/>
      <c r="C84" s="116"/>
      <c r="D84" s="116"/>
      <c r="E84" s="116"/>
      <c r="F84" s="118"/>
      <c r="G84" s="122"/>
      <c r="H84" s="123"/>
      <c r="I84" s="123"/>
    </row>
    <row r="85" spans="1:9">
      <c r="A85" s="118"/>
      <c r="B85" s="118"/>
      <c r="C85" s="116"/>
      <c r="D85" s="116"/>
      <c r="E85" s="116"/>
      <c r="F85" s="118"/>
      <c r="G85" s="122"/>
      <c r="H85" s="123"/>
      <c r="I85" s="123"/>
    </row>
    <row r="86" spans="1:9">
      <c r="A86" s="118"/>
      <c r="B86" s="118"/>
      <c r="C86" s="116"/>
      <c r="D86" s="116"/>
      <c r="E86" s="116"/>
      <c r="F86" s="118"/>
      <c r="G86" s="122"/>
      <c r="H86" s="123"/>
      <c r="I86" s="123"/>
    </row>
    <row r="87" spans="1:9">
      <c r="A87" s="118"/>
      <c r="B87" s="118"/>
      <c r="C87" s="116"/>
      <c r="D87" s="116"/>
      <c r="E87" s="116"/>
      <c r="F87" s="118"/>
      <c r="G87" s="122"/>
      <c r="H87" s="123"/>
      <c r="I87" s="123"/>
    </row>
    <row r="88" spans="1:9">
      <c r="A88" s="118"/>
      <c r="B88" s="118"/>
      <c r="C88" s="116"/>
      <c r="D88" s="116"/>
      <c r="E88" s="116"/>
      <c r="F88" s="118"/>
      <c r="G88" s="122"/>
      <c r="H88" s="123"/>
      <c r="I88" s="123"/>
    </row>
    <row r="89" spans="1:9">
      <c r="A89" s="118"/>
      <c r="B89" s="118"/>
      <c r="C89" s="116"/>
      <c r="D89" s="116"/>
      <c r="E89" s="116"/>
      <c r="F89" s="118"/>
      <c r="G89" s="122"/>
      <c r="H89" s="123"/>
      <c r="I89" s="123"/>
    </row>
    <row r="90" spans="1:9">
      <c r="A90" s="118"/>
      <c r="B90" s="118"/>
      <c r="C90" s="116"/>
      <c r="D90" s="116"/>
      <c r="E90" s="116"/>
      <c r="F90" s="118"/>
      <c r="G90" s="122"/>
      <c r="H90" s="123"/>
      <c r="I90" s="123"/>
    </row>
    <row r="91" spans="1:9">
      <c r="A91" s="118"/>
      <c r="B91" s="118"/>
      <c r="C91" s="116"/>
      <c r="D91" s="116"/>
      <c r="E91" s="116"/>
      <c r="F91" s="118"/>
      <c r="G91" s="122"/>
      <c r="H91" s="123"/>
      <c r="I91" s="123"/>
    </row>
    <row r="92" spans="1:9">
      <c r="A92" s="118"/>
      <c r="B92" s="118"/>
      <c r="C92" s="116"/>
      <c r="D92" s="116"/>
      <c r="E92" s="116"/>
      <c r="F92" s="118"/>
      <c r="G92" s="122"/>
      <c r="H92" s="123"/>
      <c r="I92" s="123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BE29" activePane="bottomRight" state="frozen"/>
      <selection/>
      <selection pane="topRight"/>
      <selection pane="bottomLeft"/>
      <selection pane="bottomRight" activeCell="BF33" sqref="BF33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8" width="20.8308823529412" customWidth="1"/>
    <col min="59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style="21" customWidth="1"/>
  </cols>
  <sheetData>
    <row r="1" ht="16" customHeight="1" spans="1:69">
      <c r="A1" s="22" t="s">
        <v>12</v>
      </c>
      <c r="B1" s="22" t="s">
        <v>13</v>
      </c>
      <c r="C1" s="22" t="s">
        <v>14</v>
      </c>
      <c r="D1" s="22" t="s">
        <v>15</v>
      </c>
      <c r="E1" s="32" t="s">
        <v>16</v>
      </c>
      <c r="F1" s="33" t="s">
        <v>17</v>
      </c>
      <c r="G1" s="34" t="s">
        <v>18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73" t="s">
        <v>19</v>
      </c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82" t="s">
        <v>20</v>
      </c>
      <c r="AR1" s="74"/>
      <c r="AS1" s="74"/>
      <c r="AT1" s="74"/>
      <c r="AU1" s="88" t="s">
        <v>21</v>
      </c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53" t="s">
        <v>22</v>
      </c>
      <c r="BL1" s="34"/>
      <c r="BM1" s="32"/>
      <c r="BN1" s="109" t="s">
        <v>23</v>
      </c>
      <c r="BO1" s="4"/>
      <c r="BP1" s="4"/>
      <c r="BQ1" s="4"/>
    </row>
    <row r="2" ht="43" customHeight="1" spans="1:66">
      <c r="A2" s="22"/>
      <c r="B2" s="22"/>
      <c r="C2" s="23"/>
      <c r="D2" s="22"/>
      <c r="E2" s="32"/>
      <c r="F2" s="33"/>
      <c r="G2" s="35" t="s">
        <v>24</v>
      </c>
      <c r="H2" s="36"/>
      <c r="I2" s="36"/>
      <c r="J2" s="53" t="s">
        <v>25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63"/>
      <c r="Y2" s="35" t="s">
        <v>26</v>
      </c>
      <c r="Z2" s="36"/>
      <c r="AA2" s="36"/>
      <c r="AB2" s="74" t="s">
        <v>27</v>
      </c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65"/>
      <c r="AO2" s="65"/>
      <c r="AP2" s="65"/>
      <c r="AQ2" s="82"/>
      <c r="AR2" s="74"/>
      <c r="AS2" s="74"/>
      <c r="AT2" s="74"/>
      <c r="AU2" s="89" t="s">
        <v>28</v>
      </c>
      <c r="AV2" s="89" t="s">
        <v>29</v>
      </c>
      <c r="AW2" s="93" t="s">
        <v>30</v>
      </c>
      <c r="AX2" s="94" t="s">
        <v>31</v>
      </c>
      <c r="AY2" s="95"/>
      <c r="AZ2" s="95"/>
      <c r="BA2" s="95"/>
      <c r="BB2" s="95"/>
      <c r="BC2" s="22"/>
      <c r="BD2" s="22" t="s">
        <v>32</v>
      </c>
      <c r="BE2" s="22"/>
      <c r="BF2" s="22"/>
      <c r="BG2" s="22"/>
      <c r="BH2" s="22"/>
      <c r="BI2" s="22"/>
      <c r="BJ2" s="22"/>
      <c r="BK2" s="34"/>
      <c r="BL2" s="34"/>
      <c r="BM2" s="22" t="s">
        <v>33</v>
      </c>
      <c r="BN2" s="109"/>
    </row>
    <row r="3" ht="45" customHeight="1" spans="1:66">
      <c r="A3" s="22"/>
      <c r="B3" s="22"/>
      <c r="C3" s="23"/>
      <c r="D3" s="22"/>
      <c r="E3" s="32"/>
      <c r="F3" s="33"/>
      <c r="G3" s="36" t="s">
        <v>34</v>
      </c>
      <c r="H3" s="36" t="s">
        <v>35</v>
      </c>
      <c r="I3" s="36" t="s">
        <v>36</v>
      </c>
      <c r="J3" s="54" t="s">
        <v>37</v>
      </c>
      <c r="K3" s="54" t="s">
        <v>38</v>
      </c>
      <c r="L3" s="55" t="s">
        <v>39</v>
      </c>
      <c r="M3" s="55" t="s">
        <v>40</v>
      </c>
      <c r="N3" s="54" t="s">
        <v>37</v>
      </c>
      <c r="O3" s="54" t="s">
        <v>38</v>
      </c>
      <c r="P3" s="54" t="s">
        <v>39</v>
      </c>
      <c r="Q3" s="54" t="s">
        <v>40</v>
      </c>
      <c r="R3" s="54" t="s">
        <v>37</v>
      </c>
      <c r="S3" s="54" t="s">
        <v>38</v>
      </c>
      <c r="T3" s="54" t="s">
        <v>39</v>
      </c>
      <c r="U3" s="54" t="s">
        <v>40</v>
      </c>
      <c r="V3" s="64" t="s">
        <v>41</v>
      </c>
      <c r="W3" s="65" t="s">
        <v>42</v>
      </c>
      <c r="X3" s="65" t="s">
        <v>43</v>
      </c>
      <c r="Y3" s="36" t="s">
        <v>34</v>
      </c>
      <c r="Z3" s="36" t="s">
        <v>35</v>
      </c>
      <c r="AA3" s="35" t="s">
        <v>36</v>
      </c>
      <c r="AB3" s="75" t="s">
        <v>37</v>
      </c>
      <c r="AC3" s="75" t="s">
        <v>38</v>
      </c>
      <c r="AD3" s="73" t="s">
        <v>39</v>
      </c>
      <c r="AE3" s="32" t="s">
        <v>40</v>
      </c>
      <c r="AF3" s="75" t="s">
        <v>37</v>
      </c>
      <c r="AG3" s="75" t="s">
        <v>38</v>
      </c>
      <c r="AH3" s="75" t="s">
        <v>39</v>
      </c>
      <c r="AI3" s="75" t="s">
        <v>40</v>
      </c>
      <c r="AJ3" s="75" t="s">
        <v>37</v>
      </c>
      <c r="AK3" s="75" t="s">
        <v>38</v>
      </c>
      <c r="AL3" s="75" t="s">
        <v>39</v>
      </c>
      <c r="AM3" s="75" t="s">
        <v>40</v>
      </c>
      <c r="AN3" s="64" t="s">
        <v>44</v>
      </c>
      <c r="AO3" s="65" t="s">
        <v>45</v>
      </c>
      <c r="AP3" s="65" t="s">
        <v>46</v>
      </c>
      <c r="AQ3" s="82" t="s">
        <v>47</v>
      </c>
      <c r="AR3" s="74" t="s">
        <v>48</v>
      </c>
      <c r="AS3" s="89" t="s">
        <v>49</v>
      </c>
      <c r="AT3" s="89" t="s">
        <v>50</v>
      </c>
      <c r="AU3" s="89"/>
      <c r="AV3" s="89"/>
      <c r="AW3" s="93"/>
      <c r="AX3" s="34" t="s">
        <v>34</v>
      </c>
      <c r="AY3" s="34" t="s">
        <v>35</v>
      </c>
      <c r="AZ3" s="53" t="s">
        <v>36</v>
      </c>
      <c r="BA3" s="95" t="s">
        <v>51</v>
      </c>
      <c r="BB3" s="95" t="s">
        <v>52</v>
      </c>
      <c r="BC3" s="22" t="s">
        <v>53</v>
      </c>
      <c r="BD3" s="100" t="s">
        <v>54</v>
      </c>
      <c r="BE3" s="100" t="s">
        <v>55</v>
      </c>
      <c r="BF3" s="105" t="s">
        <v>56</v>
      </c>
      <c r="BG3" s="100" t="s">
        <v>57</v>
      </c>
      <c r="BH3" s="22" t="s">
        <v>58</v>
      </c>
      <c r="BI3" s="22" t="s">
        <v>59</v>
      </c>
      <c r="BJ3" s="22" t="s">
        <v>58</v>
      </c>
      <c r="BK3" s="33" t="s">
        <v>60</v>
      </c>
      <c r="BL3" s="34" t="s">
        <v>61</v>
      </c>
      <c r="BM3" s="22"/>
      <c r="BN3" s="109"/>
    </row>
    <row r="4" s="1" customFormat="1" ht="83" customHeight="1" spans="1:66">
      <c r="A4" s="24" t="s">
        <v>62</v>
      </c>
      <c r="B4" s="124" t="s">
        <v>63</v>
      </c>
      <c r="C4" s="25" t="s">
        <v>64</v>
      </c>
      <c r="D4" s="25" t="s">
        <v>4</v>
      </c>
      <c r="E4" s="37">
        <v>0.1612</v>
      </c>
      <c r="F4" s="38">
        <v>9.587</v>
      </c>
      <c r="G4" s="39">
        <v>164</v>
      </c>
      <c r="H4" s="39">
        <v>1.8698</v>
      </c>
      <c r="I4" s="39">
        <v>1.7958</v>
      </c>
      <c r="J4" s="56">
        <v>0.27</v>
      </c>
      <c r="K4" s="56">
        <v>0.78</v>
      </c>
      <c r="L4" s="56">
        <v>0.89</v>
      </c>
      <c r="M4" s="56">
        <v>1.08</v>
      </c>
      <c r="N4" s="59">
        <v>0.24</v>
      </c>
      <c r="O4" s="60">
        <v>0.6</v>
      </c>
      <c r="P4" s="60">
        <v>0.67</v>
      </c>
      <c r="Q4" s="60">
        <v>0.62</v>
      </c>
      <c r="R4" s="62">
        <v>0.03</v>
      </c>
      <c r="S4" s="62">
        <v>2.15</v>
      </c>
      <c r="T4" s="62">
        <v>3.82</v>
      </c>
      <c r="U4" s="62">
        <v>6.98</v>
      </c>
      <c r="V4" s="66">
        <f>((N4+O4+P4+Q4)/4-(J4+K4+L4+M4)/4)/((J4+K4+L4+M4)/4)</f>
        <v>-0.294701986754967</v>
      </c>
      <c r="W4" s="66">
        <f t="shared" ref="W4:W10" si="0">((R4+S4+T4+U4)/4-(N4+O4+P4+Q4)/4)/((N4+O4+P4+Q4)/4)</f>
        <v>5.09389671361502</v>
      </c>
      <c r="X4" s="67"/>
      <c r="Y4" s="39">
        <v>13.2586</v>
      </c>
      <c r="Z4" s="45">
        <v>1.8525</v>
      </c>
      <c r="AA4" s="45">
        <v>1.9614</v>
      </c>
      <c r="AB4" s="76"/>
      <c r="AC4" s="76">
        <v>0.2277</v>
      </c>
      <c r="AD4" s="76">
        <v>0.1645</v>
      </c>
      <c r="AE4" s="76">
        <v>5.12</v>
      </c>
      <c r="AF4" s="77">
        <v>0.3989</v>
      </c>
      <c r="AG4" s="77">
        <v>0.0213</v>
      </c>
      <c r="AH4" s="77">
        <v>0.0803</v>
      </c>
      <c r="AI4" s="77">
        <v>0.1427</v>
      </c>
      <c r="AJ4" s="77">
        <v>-0.0694</v>
      </c>
      <c r="AK4" s="77">
        <v>2.3883</v>
      </c>
      <c r="AL4" s="77">
        <v>2.8798</v>
      </c>
      <c r="AM4" s="78">
        <v>3.4657</v>
      </c>
      <c r="AN4" s="79" t="s">
        <v>65</v>
      </c>
      <c r="AO4" s="83">
        <f>(AF4+AG4+AH4+AI4)/4</f>
        <v>0.1608</v>
      </c>
      <c r="AP4" s="70">
        <f t="shared" ref="AP4:AP7" si="1">(AJ4+AK4+AL4+AM4)/4</f>
        <v>2.1661</v>
      </c>
      <c r="AQ4" s="84">
        <v>43291</v>
      </c>
      <c r="AR4" s="77"/>
      <c r="AS4" s="90"/>
      <c r="AT4" s="90"/>
      <c r="AU4" s="90">
        <v>1.049</v>
      </c>
      <c r="AV4" s="90">
        <v>0.6011</v>
      </c>
      <c r="AW4" s="96">
        <f>AV4*(1-0.33)</f>
        <v>0.402737</v>
      </c>
      <c r="AX4" s="97">
        <v>44.64</v>
      </c>
      <c r="AY4" s="97">
        <v>64.54</v>
      </c>
      <c r="AZ4" s="97">
        <v>45.35</v>
      </c>
      <c r="BA4" s="97">
        <f>($AX4+$AY4+$AZ4)/(16+22+23)</f>
        <v>2.53327868852459</v>
      </c>
      <c r="BB4" s="97">
        <v>1.9962</v>
      </c>
      <c r="BC4" s="101">
        <f>BB4/BA4</f>
        <v>0.787990681421083</v>
      </c>
      <c r="BD4" s="102">
        <v>1</v>
      </c>
      <c r="BE4" s="102" t="s">
        <v>66</v>
      </c>
      <c r="BF4" s="106" t="s">
        <v>67</v>
      </c>
      <c r="BG4" s="106" t="s">
        <v>68</v>
      </c>
      <c r="BH4" s="102"/>
      <c r="BI4" s="102"/>
      <c r="BJ4" s="102"/>
      <c r="BK4" s="38">
        <v>10.35</v>
      </c>
      <c r="BL4" s="45">
        <f>BK4/AU4</f>
        <v>9.86653956148713</v>
      </c>
      <c r="BM4" s="110" t="s">
        <v>69</v>
      </c>
      <c r="BN4" s="111">
        <v>44578</v>
      </c>
    </row>
    <row r="5" ht="74" spans="1:66">
      <c r="A5" s="24" t="s">
        <v>70</v>
      </c>
      <c r="B5" s="26">
        <v>603995</v>
      </c>
      <c r="C5" s="27" t="s">
        <v>71</v>
      </c>
      <c r="D5" s="28" t="s">
        <v>10</v>
      </c>
      <c r="E5" s="40">
        <v>0.5204</v>
      </c>
      <c r="F5" s="41">
        <v>1.87</v>
      </c>
      <c r="G5" s="39">
        <v>1.087</v>
      </c>
      <c r="H5" s="39">
        <v>0.7941</v>
      </c>
      <c r="I5" s="39">
        <v>0.6696</v>
      </c>
      <c r="J5" s="57"/>
      <c r="K5" s="57">
        <v>0.8</v>
      </c>
      <c r="L5" s="57">
        <v>1.31</v>
      </c>
      <c r="M5" s="61">
        <v>1.91</v>
      </c>
      <c r="N5" s="61">
        <v>0.29</v>
      </c>
      <c r="O5" s="61">
        <v>0.85</v>
      </c>
      <c r="P5" s="61">
        <v>1.38</v>
      </c>
      <c r="Q5" s="61">
        <v>1.92</v>
      </c>
      <c r="R5" s="61">
        <v>0.23</v>
      </c>
      <c r="S5" s="61">
        <v>0.68</v>
      </c>
      <c r="T5" s="61">
        <v>1.12</v>
      </c>
      <c r="U5" s="68">
        <v>1.8</v>
      </c>
      <c r="V5" s="69" t="s">
        <v>65</v>
      </c>
      <c r="W5" s="66">
        <f t="shared" si="0"/>
        <v>-0.137387387387387</v>
      </c>
      <c r="X5" s="67"/>
      <c r="Y5" s="39">
        <v>1.0194</v>
      </c>
      <c r="Z5" s="39">
        <v>0.7661</v>
      </c>
      <c r="AA5" s="39">
        <v>0.6219</v>
      </c>
      <c r="AB5" s="77"/>
      <c r="AC5" s="77"/>
      <c r="AD5" s="77"/>
      <c r="AE5" s="44"/>
      <c r="AF5" s="44"/>
      <c r="AG5" s="44">
        <v>-0.0412</v>
      </c>
      <c r="AH5" s="44">
        <v>-0.0395</v>
      </c>
      <c r="AI5" s="44">
        <v>-0.0053</v>
      </c>
      <c r="AJ5" s="44">
        <v>-0.0058</v>
      </c>
      <c r="AK5" s="44">
        <v>0.1478</v>
      </c>
      <c r="AL5" s="44">
        <v>0.2092</v>
      </c>
      <c r="AM5" s="77">
        <v>0.2964</v>
      </c>
      <c r="AN5" s="79" t="s">
        <v>65</v>
      </c>
      <c r="AO5" s="79" t="s">
        <v>65</v>
      </c>
      <c r="AP5" s="70">
        <f t="shared" si="1"/>
        <v>0.1619</v>
      </c>
      <c r="AQ5" s="84">
        <v>43823</v>
      </c>
      <c r="AR5" s="77"/>
      <c r="AS5" s="91"/>
      <c r="AT5" s="91"/>
      <c r="AU5" s="91">
        <v>2.331</v>
      </c>
      <c r="AV5" s="91">
        <v>1.118</v>
      </c>
      <c r="AW5" s="91"/>
      <c r="AX5" s="98">
        <v>25.37</v>
      </c>
      <c r="AY5" s="98">
        <v>48.76</v>
      </c>
      <c r="AZ5" s="98">
        <v>37.72</v>
      </c>
      <c r="BA5" s="97">
        <f>($AX5+$AY5+$AZ5)/(16+22+23)</f>
        <v>1.83360655737705</v>
      </c>
      <c r="BB5" s="98">
        <v>1.8845</v>
      </c>
      <c r="BC5" s="101">
        <f>BB5/BA5</f>
        <v>1.02775592311131</v>
      </c>
      <c r="BD5" s="103">
        <v>21</v>
      </c>
      <c r="BE5" s="102" t="s">
        <v>72</v>
      </c>
      <c r="BF5" s="107" t="s">
        <v>73</v>
      </c>
      <c r="BG5" s="30"/>
      <c r="BH5" s="30"/>
      <c r="BI5" s="30"/>
      <c r="BJ5" s="30"/>
      <c r="BK5" s="41">
        <v>5.25</v>
      </c>
      <c r="BL5" s="45">
        <f t="shared" ref="BL5:BL12" si="2">BK5/AU5</f>
        <v>2.25225225225225</v>
      </c>
      <c r="BM5" s="107" t="s">
        <v>74</v>
      </c>
      <c r="BN5" s="111">
        <v>44578</v>
      </c>
    </row>
    <row r="6" ht="72" spans="1:66">
      <c r="A6" s="24" t="s">
        <v>75</v>
      </c>
      <c r="B6" s="26">
        <v>603217</v>
      </c>
      <c r="C6" s="27" t="s">
        <v>76</v>
      </c>
      <c r="D6" s="28" t="s">
        <v>77</v>
      </c>
      <c r="E6" s="42">
        <v>0.1782</v>
      </c>
      <c r="F6" s="43">
        <v>2.16</v>
      </c>
      <c r="G6" s="39">
        <v>1.9227</v>
      </c>
      <c r="H6" s="39">
        <v>1.5284</v>
      </c>
      <c r="I6" s="39">
        <v>1.4696</v>
      </c>
      <c r="J6" s="57"/>
      <c r="K6" s="57">
        <v>1.84</v>
      </c>
      <c r="L6" s="57">
        <v>2.95</v>
      </c>
      <c r="M6" s="61">
        <v>3.54</v>
      </c>
      <c r="N6" s="61">
        <v>0.64</v>
      </c>
      <c r="O6" s="61">
        <v>0.92</v>
      </c>
      <c r="P6" s="61">
        <v>1.15</v>
      </c>
      <c r="Q6" s="61">
        <v>1.22</v>
      </c>
      <c r="R6" s="61">
        <v>0.22</v>
      </c>
      <c r="S6" s="61">
        <v>0.55</v>
      </c>
      <c r="T6" s="61">
        <v>0.87</v>
      </c>
      <c r="U6" s="68">
        <v>1.24</v>
      </c>
      <c r="V6" s="69" t="s">
        <v>65</v>
      </c>
      <c r="W6" s="66">
        <f t="shared" si="0"/>
        <v>-0.267175572519084</v>
      </c>
      <c r="X6" s="67"/>
      <c r="Y6" s="45">
        <v>0.6159</v>
      </c>
      <c r="Z6" s="45">
        <v>0.6243</v>
      </c>
      <c r="AA6" s="45">
        <v>0.7363</v>
      </c>
      <c r="AB6" s="77"/>
      <c r="AC6" s="77"/>
      <c r="AD6" s="77"/>
      <c r="AE6" s="44"/>
      <c r="AF6" s="44"/>
      <c r="AG6" s="44">
        <v>-0.0797</v>
      </c>
      <c r="AH6" s="44">
        <v>-0.1393</v>
      </c>
      <c r="AI6" s="44">
        <v>-0.1248</v>
      </c>
      <c r="AJ6" s="44">
        <v>-0.1395</v>
      </c>
      <c r="AK6" s="44">
        <v>-0.1186</v>
      </c>
      <c r="AL6" s="44">
        <v>-0.0353</v>
      </c>
      <c r="AM6" s="77">
        <v>0.0498</v>
      </c>
      <c r="AN6" s="79" t="s">
        <v>65</v>
      </c>
      <c r="AO6" s="79" t="s">
        <v>65</v>
      </c>
      <c r="AP6" s="70">
        <f t="shared" si="1"/>
        <v>-0.0609</v>
      </c>
      <c r="AQ6" s="84">
        <v>43636</v>
      </c>
      <c r="AR6" s="77"/>
      <c r="AS6" s="91"/>
      <c r="AT6" s="91"/>
      <c r="AU6" s="91">
        <v>1.301</v>
      </c>
      <c r="AV6" s="91">
        <v>0.457</v>
      </c>
      <c r="AW6" s="91"/>
      <c r="AX6" s="98">
        <v>40.41</v>
      </c>
      <c r="AY6" s="98">
        <v>40.24</v>
      </c>
      <c r="AZ6" s="98">
        <v>70.51</v>
      </c>
      <c r="BA6" s="97">
        <f>($AX6+$AY6+$AZ6)/(16+22+23)</f>
        <v>2.47803278688525</v>
      </c>
      <c r="BB6" s="98">
        <v>2.2217</v>
      </c>
      <c r="BC6" s="101">
        <f>BB6/BA6</f>
        <v>0.896557951839111</v>
      </c>
      <c r="BD6" s="30">
        <v>3</v>
      </c>
      <c r="BE6" s="102" t="s">
        <v>78</v>
      </c>
      <c r="BF6" s="107" t="s">
        <v>79</v>
      </c>
      <c r="BG6" s="30"/>
      <c r="BH6" s="30"/>
      <c r="BI6" s="30"/>
      <c r="BJ6" s="30"/>
      <c r="BK6" s="43">
        <v>2.75</v>
      </c>
      <c r="BL6" s="45">
        <f t="shared" si="2"/>
        <v>2.11375864719447</v>
      </c>
      <c r="BM6" s="107" t="s">
        <v>80</v>
      </c>
      <c r="BN6" s="111">
        <v>44578</v>
      </c>
    </row>
    <row r="7" ht="74" spans="1:66">
      <c r="A7" s="24" t="s">
        <v>81</v>
      </c>
      <c r="B7" s="26">
        <v>600587</v>
      </c>
      <c r="C7" s="27" t="s">
        <v>82</v>
      </c>
      <c r="D7" s="28" t="s">
        <v>4</v>
      </c>
      <c r="E7" s="40">
        <v>0.5536</v>
      </c>
      <c r="F7" s="43">
        <v>1.08</v>
      </c>
      <c r="G7" s="39">
        <v>3.5</v>
      </c>
      <c r="H7" s="39">
        <v>1.5313</v>
      </c>
      <c r="I7" s="39">
        <v>1.0769</v>
      </c>
      <c r="J7" s="58">
        <v>0.07</v>
      </c>
      <c r="K7" s="58">
        <v>0.14</v>
      </c>
      <c r="L7" s="58">
        <v>0.38</v>
      </c>
      <c r="M7" s="60">
        <v>0.06</v>
      </c>
      <c r="N7" s="57">
        <v>1.38</v>
      </c>
      <c r="O7" s="57">
        <v>1.71</v>
      </c>
      <c r="P7" s="57">
        <v>1.97</v>
      </c>
      <c r="Q7" s="61">
        <v>2.12</v>
      </c>
      <c r="R7" s="61">
        <v>0.08</v>
      </c>
      <c r="S7" s="61">
        <v>0.32</v>
      </c>
      <c r="T7" s="61">
        <v>0.52</v>
      </c>
      <c r="U7" s="61">
        <v>0.58</v>
      </c>
      <c r="V7" s="66">
        <f>((N7+O7+P7+Q7)/4-(J7+K7+L7+M7)/4)/((J7+K7+L7+M7)/4)</f>
        <v>10.0461538461538</v>
      </c>
      <c r="W7" s="66">
        <f t="shared" si="0"/>
        <v>-0.79108635097493</v>
      </c>
      <c r="X7" s="67"/>
      <c r="Y7" s="39">
        <v>0.5478</v>
      </c>
      <c r="Z7" s="39">
        <v>0.2848</v>
      </c>
      <c r="AA7" s="39">
        <v>0.1434</v>
      </c>
      <c r="AB7" s="77">
        <v>-0.0763</v>
      </c>
      <c r="AC7" s="77">
        <v>0.0339</v>
      </c>
      <c r="AD7" s="77">
        <v>0.0737</v>
      </c>
      <c r="AE7" s="44">
        <v>0.0591</v>
      </c>
      <c r="AF7" s="44">
        <v>0.1517</v>
      </c>
      <c r="AG7" s="44">
        <v>-0.1101</v>
      </c>
      <c r="AH7" s="44">
        <v>-0.1848</v>
      </c>
      <c r="AI7" s="44">
        <v>-0.1896</v>
      </c>
      <c r="AJ7" s="44">
        <v>-0.1942</v>
      </c>
      <c r="AK7" s="77">
        <v>-0.0575</v>
      </c>
      <c r="AL7" s="77">
        <v>0.0937</v>
      </c>
      <c r="AM7" s="80">
        <v>0.1023</v>
      </c>
      <c r="AN7" s="81">
        <f>(AB7+AC7+AD7+AE7)/4</f>
        <v>0.0226</v>
      </c>
      <c r="AO7" s="83">
        <f>(AF7+AG7+AH7+AI7)/4</f>
        <v>-0.0832</v>
      </c>
      <c r="AP7" s="70">
        <f t="shared" si="1"/>
        <v>-0.013925</v>
      </c>
      <c r="AQ7" s="85">
        <v>37526</v>
      </c>
      <c r="AR7" s="77"/>
      <c r="AS7" s="91"/>
      <c r="AT7" s="91"/>
      <c r="AU7" s="91">
        <v>4.064</v>
      </c>
      <c r="AV7" s="91">
        <v>4.035</v>
      </c>
      <c r="AW7" s="91"/>
      <c r="AX7" s="98">
        <v>150.3</v>
      </c>
      <c r="AY7" s="98">
        <v>317.7</v>
      </c>
      <c r="AZ7" s="98">
        <v>340.8</v>
      </c>
      <c r="BA7" s="97">
        <f>($AX7+$AY7+$AZ7)/(16+22+23)</f>
        <v>13.2590163934426</v>
      </c>
      <c r="BB7" s="98">
        <v>10.75</v>
      </c>
      <c r="BC7" s="101">
        <f>BB7/BA7</f>
        <v>0.810769040553907</v>
      </c>
      <c r="BD7" s="30">
        <v>18</v>
      </c>
      <c r="BE7" s="102" t="s">
        <v>83</v>
      </c>
      <c r="BF7" s="106" t="s">
        <v>84</v>
      </c>
      <c r="BG7" s="30"/>
      <c r="BH7" s="30"/>
      <c r="BI7" s="30"/>
      <c r="BJ7" s="30"/>
      <c r="BK7" s="43">
        <v>4.38</v>
      </c>
      <c r="BL7" s="45">
        <f t="shared" si="2"/>
        <v>1.07775590551181</v>
      </c>
      <c r="BM7" s="112" t="s">
        <v>85</v>
      </c>
      <c r="BN7" s="111">
        <v>44578</v>
      </c>
    </row>
    <row r="8" ht="88" spans="1:66">
      <c r="A8" s="24" t="s">
        <v>86</v>
      </c>
      <c r="B8" s="26">
        <v>603279</v>
      </c>
      <c r="C8" s="27" t="s">
        <v>87</v>
      </c>
      <c r="D8" s="29" t="s">
        <v>88</v>
      </c>
      <c r="E8" s="44">
        <v>0.4686</v>
      </c>
      <c r="F8" s="41">
        <v>1.092</v>
      </c>
      <c r="G8" s="39">
        <v>0.5</v>
      </c>
      <c r="H8" s="39">
        <v>0.6098</v>
      </c>
      <c r="I8" s="39">
        <v>0.4103</v>
      </c>
      <c r="J8" s="57">
        <v>0.21</v>
      </c>
      <c r="K8" s="57">
        <v>0.42</v>
      </c>
      <c r="L8" s="57">
        <v>0.61</v>
      </c>
      <c r="M8" s="61">
        <v>0.68</v>
      </c>
      <c r="N8" s="61">
        <v>0.26</v>
      </c>
      <c r="O8" s="61">
        <v>0.49</v>
      </c>
      <c r="P8" s="61">
        <v>0.79</v>
      </c>
      <c r="Q8" s="61">
        <v>1.1</v>
      </c>
      <c r="R8" s="61">
        <v>0.16</v>
      </c>
      <c r="S8" s="61">
        <v>0.41</v>
      </c>
      <c r="T8" s="61">
        <v>0.78</v>
      </c>
      <c r="U8" s="68">
        <v>1.29</v>
      </c>
      <c r="V8" s="66">
        <f>((N8+O8+P8+Q8)/4-(J8+K8+L8+M8)/4)/((J8+K8+L8+M8)/4)</f>
        <v>0.375</v>
      </c>
      <c r="W8" s="66">
        <f t="shared" si="0"/>
        <v>0</v>
      </c>
      <c r="X8" s="67"/>
      <c r="Y8" s="39">
        <v>0.4274</v>
      </c>
      <c r="Z8" s="39">
        <v>0.2761</v>
      </c>
      <c r="AA8" s="39">
        <v>0.2608</v>
      </c>
      <c r="AB8" s="77"/>
      <c r="AC8" s="77"/>
      <c r="AD8" s="77"/>
      <c r="AE8" s="44"/>
      <c r="AF8" s="44"/>
      <c r="AG8" s="44"/>
      <c r="AH8" s="44"/>
      <c r="AI8" s="44"/>
      <c r="AJ8" s="44"/>
      <c r="AK8" s="44"/>
      <c r="AL8" s="44"/>
      <c r="AM8" s="77"/>
      <c r="AN8" s="67"/>
      <c r="AO8" s="67"/>
      <c r="AP8" s="70"/>
      <c r="AQ8" s="84">
        <v>43675</v>
      </c>
      <c r="AR8" s="77"/>
      <c r="AS8" s="91"/>
      <c r="AT8" s="91"/>
      <c r="AU8" s="91">
        <v>4.119</v>
      </c>
      <c r="AV8" s="91">
        <v>1.961</v>
      </c>
      <c r="AW8" s="91"/>
      <c r="AX8" s="98"/>
      <c r="AY8" s="98"/>
      <c r="AZ8" s="98"/>
      <c r="BA8" s="98"/>
      <c r="BB8" s="98"/>
      <c r="BC8" s="30"/>
      <c r="BD8" s="30">
        <v>14</v>
      </c>
      <c r="BE8" s="102" t="s">
        <v>89</v>
      </c>
      <c r="BF8" s="106" t="s">
        <v>90</v>
      </c>
      <c r="BG8" s="30"/>
      <c r="BH8" s="30"/>
      <c r="BI8" s="30"/>
      <c r="BJ8" s="30"/>
      <c r="BK8" s="41">
        <v>4.5</v>
      </c>
      <c r="BL8" s="45">
        <f t="shared" si="2"/>
        <v>1.0924981791697</v>
      </c>
      <c r="BM8" s="110" t="s">
        <v>91</v>
      </c>
      <c r="BN8" s="111">
        <v>44578</v>
      </c>
    </row>
    <row r="9" ht="88" spans="1:66">
      <c r="A9" s="24" t="s">
        <v>92</v>
      </c>
      <c r="B9" s="30">
        <v>601677</v>
      </c>
      <c r="C9" s="29" t="s">
        <v>93</v>
      </c>
      <c r="D9" s="29" t="s">
        <v>0</v>
      </c>
      <c r="E9" s="44">
        <v>0.3595</v>
      </c>
      <c r="F9" s="41">
        <v>2.053</v>
      </c>
      <c r="G9" s="39">
        <v>1.5</v>
      </c>
      <c r="H9" s="39">
        <v>1.26</v>
      </c>
      <c r="I9" s="39">
        <v>0.812</v>
      </c>
      <c r="J9" s="57">
        <v>0.23</v>
      </c>
      <c r="K9" s="57">
        <v>0.44</v>
      </c>
      <c r="L9" s="57">
        <v>0.68</v>
      </c>
      <c r="M9" s="61">
        <v>0.84</v>
      </c>
      <c r="N9" s="61">
        <v>0.24</v>
      </c>
      <c r="O9" s="61">
        <v>0.56</v>
      </c>
      <c r="P9" s="61">
        <v>1.17</v>
      </c>
      <c r="Q9" s="61">
        <v>1.52</v>
      </c>
      <c r="R9" s="61">
        <v>0.2</v>
      </c>
      <c r="S9" s="61">
        <v>0.57</v>
      </c>
      <c r="T9" s="61">
        <v>1.17</v>
      </c>
      <c r="U9" s="68">
        <v>1.82</v>
      </c>
      <c r="V9" s="66">
        <f>((N9+O9+P9+Q9)/4-(J9+K9+L9+M9)/4)/((J9+K9+L9+M9)/4)</f>
        <v>0.593607305936073</v>
      </c>
      <c r="W9" s="66">
        <f t="shared" si="0"/>
        <v>0.0773638968481374</v>
      </c>
      <c r="X9" s="67"/>
      <c r="Y9" s="39">
        <v>1.0195</v>
      </c>
      <c r="Z9" s="45">
        <v>0.8225</v>
      </c>
      <c r="AA9" s="45">
        <v>0.9382</v>
      </c>
      <c r="AB9" s="77"/>
      <c r="AC9" s="77"/>
      <c r="AD9" s="77"/>
      <c r="AE9" s="44"/>
      <c r="AF9" s="44"/>
      <c r="AG9" s="44"/>
      <c r="AH9" s="44"/>
      <c r="AI9" s="44"/>
      <c r="AJ9" s="44"/>
      <c r="AK9" s="44"/>
      <c r="AL9" s="44"/>
      <c r="AM9" s="77"/>
      <c r="AN9" s="67"/>
      <c r="AO9" s="67"/>
      <c r="AP9" s="70"/>
      <c r="AQ9" s="85">
        <v>40805</v>
      </c>
      <c r="AR9" s="77"/>
      <c r="AS9" s="91"/>
      <c r="AT9" s="91"/>
      <c r="AU9" s="91">
        <v>6.826</v>
      </c>
      <c r="AV9" s="91">
        <v>6.824</v>
      </c>
      <c r="AW9" s="91"/>
      <c r="AX9" s="98"/>
      <c r="AY9" s="98"/>
      <c r="AZ9" s="98"/>
      <c r="BA9" s="98"/>
      <c r="BB9" s="98"/>
      <c r="BC9" s="30"/>
      <c r="BD9" s="103">
        <v>104</v>
      </c>
      <c r="BE9" s="102" t="s">
        <v>94</v>
      </c>
      <c r="BF9" s="107" t="s">
        <v>95</v>
      </c>
      <c r="BG9" s="30"/>
      <c r="BH9" s="30"/>
      <c r="BI9" s="30"/>
      <c r="BJ9" s="30"/>
      <c r="BK9" s="41">
        <v>14.02</v>
      </c>
      <c r="BL9" s="45">
        <f t="shared" si="2"/>
        <v>2.05391151479637</v>
      </c>
      <c r="BM9" s="102" t="s">
        <v>96</v>
      </c>
      <c r="BN9" s="111">
        <v>44578</v>
      </c>
    </row>
    <row r="10" ht="88" spans="1:66">
      <c r="A10" s="24" t="s">
        <v>97</v>
      </c>
      <c r="B10" s="30">
        <v>603599</v>
      </c>
      <c r="C10" s="29" t="s">
        <v>98</v>
      </c>
      <c r="D10" s="29" t="s">
        <v>77</v>
      </c>
      <c r="E10" s="44">
        <v>0.3026</v>
      </c>
      <c r="F10" s="41">
        <v>2.22</v>
      </c>
      <c r="G10" s="39">
        <v>1.44</v>
      </c>
      <c r="H10" s="45">
        <v>1.2295</v>
      </c>
      <c r="I10" s="45">
        <v>1.3617</v>
      </c>
      <c r="J10" s="57">
        <v>0.24</v>
      </c>
      <c r="K10" s="57">
        <v>0.5</v>
      </c>
      <c r="L10" s="57">
        <v>0.81</v>
      </c>
      <c r="M10" s="61">
        <v>1.01</v>
      </c>
      <c r="N10" s="61">
        <v>0.29</v>
      </c>
      <c r="O10" s="61">
        <v>0.55</v>
      </c>
      <c r="P10" s="61">
        <v>0.89</v>
      </c>
      <c r="Q10" s="61">
        <v>1.09</v>
      </c>
      <c r="R10" s="61">
        <v>0.25</v>
      </c>
      <c r="S10" s="61">
        <v>0.61</v>
      </c>
      <c r="T10" s="61">
        <v>0.94</v>
      </c>
      <c r="U10" s="68">
        <v>1.27</v>
      </c>
      <c r="V10" s="66">
        <f>((N10+O10+P10+Q10)/4-(J10+K10+L10+M10)/4)/((J10+K10+L10+M10)/4)</f>
        <v>0.1015625</v>
      </c>
      <c r="W10" s="66">
        <f t="shared" si="0"/>
        <v>0.0886524822695034</v>
      </c>
      <c r="X10" s="67"/>
      <c r="Y10" s="45">
        <v>0.2394</v>
      </c>
      <c r="Z10" s="45">
        <v>0.7485</v>
      </c>
      <c r="AA10" s="45">
        <v>1.2456</v>
      </c>
      <c r="AB10" s="77"/>
      <c r="AC10" s="77"/>
      <c r="AD10" s="77"/>
      <c r="AE10" s="44"/>
      <c r="AF10" s="44"/>
      <c r="AG10" s="44"/>
      <c r="AH10" s="44"/>
      <c r="AI10" s="44"/>
      <c r="AJ10" s="44"/>
      <c r="AK10" s="44"/>
      <c r="AL10" s="44"/>
      <c r="AM10" s="77"/>
      <c r="AN10" s="67"/>
      <c r="AO10" s="67"/>
      <c r="AP10" s="70"/>
      <c r="AQ10" s="84">
        <v>42137</v>
      </c>
      <c r="AR10" s="77"/>
      <c r="AS10" s="91"/>
      <c r="AT10" s="91"/>
      <c r="AU10" s="91">
        <v>4.646</v>
      </c>
      <c r="AV10" s="91">
        <v>4.627</v>
      </c>
      <c r="AW10" s="91"/>
      <c r="AX10" s="98"/>
      <c r="AY10" s="98"/>
      <c r="AZ10" s="98"/>
      <c r="BA10" s="98"/>
      <c r="BB10" s="98"/>
      <c r="BC10" s="30"/>
      <c r="BD10" s="30">
        <v>17</v>
      </c>
      <c r="BE10" s="107" t="s">
        <v>99</v>
      </c>
      <c r="BF10" s="107" t="s">
        <v>100</v>
      </c>
      <c r="BG10" s="30"/>
      <c r="BH10" s="30"/>
      <c r="BI10" s="30"/>
      <c r="BJ10" s="30"/>
      <c r="BK10" s="41">
        <v>10.33</v>
      </c>
      <c r="BL10" s="45">
        <f t="shared" si="2"/>
        <v>2.22341799397331</v>
      </c>
      <c r="BM10" s="102" t="s">
        <v>101</v>
      </c>
      <c r="BN10" s="111">
        <v>44578</v>
      </c>
    </row>
    <row r="11" ht="88" spans="1:66">
      <c r="A11" s="24" t="s">
        <v>102</v>
      </c>
      <c r="B11" s="125" t="s">
        <v>103</v>
      </c>
      <c r="C11" s="29" t="s">
        <v>104</v>
      </c>
      <c r="D11" s="29" t="s">
        <v>105</v>
      </c>
      <c r="E11" s="44">
        <v>0.3829</v>
      </c>
      <c r="F11" s="41">
        <v>1.172</v>
      </c>
      <c r="G11" s="39">
        <v>0.3277</v>
      </c>
      <c r="H11" s="45">
        <v>0.108</v>
      </c>
      <c r="I11" s="45">
        <v>0.1218</v>
      </c>
      <c r="J11" s="57"/>
      <c r="K11" s="57"/>
      <c r="L11" s="57"/>
      <c r="M11" s="61"/>
      <c r="N11" s="61"/>
      <c r="O11" s="61"/>
      <c r="P11" s="61"/>
      <c r="Q11" s="61"/>
      <c r="R11" s="61"/>
      <c r="S11" s="61"/>
      <c r="T11" s="61"/>
      <c r="U11" s="68"/>
      <c r="V11" s="70"/>
      <c r="W11" s="70"/>
      <c r="X11" s="67"/>
      <c r="Y11" s="39">
        <v>0.0583</v>
      </c>
      <c r="Z11" s="45">
        <v>0.0131</v>
      </c>
      <c r="AA11" s="45">
        <v>0.0315</v>
      </c>
      <c r="AB11" s="77"/>
      <c r="AC11" s="77"/>
      <c r="AD11" s="77"/>
      <c r="AE11" s="44"/>
      <c r="AF11" s="44"/>
      <c r="AG11" s="44"/>
      <c r="AH11" s="44"/>
      <c r="AI11" s="44"/>
      <c r="AJ11" s="44"/>
      <c r="AK11" s="44"/>
      <c r="AL11" s="44"/>
      <c r="AM11" s="77"/>
      <c r="AN11" s="67"/>
      <c r="AO11" s="67"/>
      <c r="AP11" s="70"/>
      <c r="AQ11" s="85">
        <v>40604</v>
      </c>
      <c r="AR11" s="77"/>
      <c r="AS11" s="91"/>
      <c r="AT11" s="91"/>
      <c r="AU11" s="91">
        <v>5.07</v>
      </c>
      <c r="AV11" s="91">
        <v>5.07</v>
      </c>
      <c r="AW11" s="91"/>
      <c r="AX11" s="98"/>
      <c r="AY11" s="98"/>
      <c r="AZ11" s="98"/>
      <c r="BA11" s="98"/>
      <c r="BB11" s="98"/>
      <c r="BC11" s="30"/>
      <c r="BD11" s="30">
        <v>1</v>
      </c>
      <c r="BE11" s="107" t="s">
        <v>106</v>
      </c>
      <c r="BF11" s="107" t="s">
        <v>107</v>
      </c>
      <c r="BG11" s="30"/>
      <c r="BH11" s="30"/>
      <c r="BI11" s="30"/>
      <c r="BJ11" s="30"/>
      <c r="BK11" s="41">
        <v>5.94</v>
      </c>
      <c r="BL11" s="45">
        <f t="shared" si="2"/>
        <v>1.17159763313609</v>
      </c>
      <c r="BM11" s="107" t="s">
        <v>108</v>
      </c>
      <c r="BN11" s="111">
        <v>44578</v>
      </c>
    </row>
    <row r="12" ht="45" spans="1:66">
      <c r="A12" s="24" t="s">
        <v>109</v>
      </c>
      <c r="B12" s="125" t="s">
        <v>110</v>
      </c>
      <c r="C12" s="29" t="s">
        <v>111</v>
      </c>
      <c r="D12" s="29" t="s">
        <v>112</v>
      </c>
      <c r="E12" s="46">
        <v>0.5848</v>
      </c>
      <c r="F12" s="41">
        <v>1.12</v>
      </c>
      <c r="G12" s="39">
        <v>0.7222</v>
      </c>
      <c r="H12" s="39">
        <v>0.8358</v>
      </c>
      <c r="I12" s="39">
        <v>0.766</v>
      </c>
      <c r="J12" s="57"/>
      <c r="K12" s="57"/>
      <c r="L12" s="57"/>
      <c r="M12" s="61"/>
      <c r="N12" s="61"/>
      <c r="O12" s="61"/>
      <c r="P12" s="61"/>
      <c r="Q12" s="61"/>
      <c r="R12" s="61"/>
      <c r="S12" s="61"/>
      <c r="T12" s="61"/>
      <c r="U12" s="68"/>
      <c r="V12" s="70"/>
      <c r="W12" s="70"/>
      <c r="X12" s="67"/>
      <c r="Y12" s="39">
        <v>0.4683</v>
      </c>
      <c r="Z12" s="39">
        <v>0.3351</v>
      </c>
      <c r="AA12" s="39">
        <v>0.2862</v>
      </c>
      <c r="AB12" s="77"/>
      <c r="AC12" s="77"/>
      <c r="AD12" s="77"/>
      <c r="AE12" s="44"/>
      <c r="AF12" s="44"/>
      <c r="AG12" s="44"/>
      <c r="AH12" s="44"/>
      <c r="AI12" s="44"/>
      <c r="AJ12" s="44"/>
      <c r="AK12" s="44"/>
      <c r="AL12" s="44"/>
      <c r="AM12" s="77"/>
      <c r="AN12" s="67"/>
      <c r="AO12" s="67"/>
      <c r="AP12" s="70"/>
      <c r="AQ12" s="84">
        <v>43160</v>
      </c>
      <c r="AR12" s="77"/>
      <c r="AS12" s="91"/>
      <c r="AT12" s="91"/>
      <c r="AU12" s="91">
        <v>2.287</v>
      </c>
      <c r="AV12" s="91">
        <v>1.685</v>
      </c>
      <c r="AW12" s="91"/>
      <c r="AX12" s="98"/>
      <c r="AY12" s="98"/>
      <c r="AZ12" s="98"/>
      <c r="BA12" s="98"/>
      <c r="BB12" s="98"/>
      <c r="BC12" s="30"/>
      <c r="BD12" s="30">
        <v>13</v>
      </c>
      <c r="BE12" s="107" t="s">
        <v>113</v>
      </c>
      <c r="BF12" s="30"/>
      <c r="BG12" s="30"/>
      <c r="BH12" s="30"/>
      <c r="BI12" s="30"/>
      <c r="BJ12" s="30"/>
      <c r="BK12" s="41">
        <v>2.56</v>
      </c>
      <c r="BL12" s="45">
        <f t="shared" si="2"/>
        <v>1.11937035417578</v>
      </c>
      <c r="BM12" s="30"/>
      <c r="BN12" s="111">
        <v>44578</v>
      </c>
    </row>
    <row r="13" ht="45" spans="1:66">
      <c r="A13" s="24" t="s">
        <v>114</v>
      </c>
      <c r="B13" s="31">
        <v>600085</v>
      </c>
      <c r="C13" s="29" t="s">
        <v>115</v>
      </c>
      <c r="D13" s="29" t="s">
        <v>1</v>
      </c>
      <c r="E13" s="47">
        <v>0.33</v>
      </c>
      <c r="F13" s="48">
        <v>0.671</v>
      </c>
      <c r="G13" s="49">
        <v>0.3333</v>
      </c>
      <c r="H13" s="49">
        <v>0.3</v>
      </c>
      <c r="I13" s="49">
        <v>0.2879</v>
      </c>
      <c r="J13" s="58"/>
      <c r="K13" s="58"/>
      <c r="L13" s="58"/>
      <c r="M13" s="60"/>
      <c r="N13" s="60"/>
      <c r="O13" s="60"/>
      <c r="P13" s="60"/>
      <c r="Q13" s="60"/>
      <c r="R13" s="60"/>
      <c r="S13" s="60"/>
      <c r="T13" s="60"/>
      <c r="U13" s="71"/>
      <c r="V13" s="72"/>
      <c r="W13" s="72"/>
      <c r="X13" s="66"/>
      <c r="Y13" s="49">
        <v>0.2143</v>
      </c>
      <c r="Z13" s="49">
        <v>0.156</v>
      </c>
      <c r="AA13" s="49">
        <v>0.1125</v>
      </c>
      <c r="AB13" s="76"/>
      <c r="AC13" s="76"/>
      <c r="AD13" s="76"/>
      <c r="AE13" s="47"/>
      <c r="AF13" s="47"/>
      <c r="AG13" s="47"/>
      <c r="AH13" s="47"/>
      <c r="AI13" s="47"/>
      <c r="AJ13" s="47"/>
      <c r="AK13" s="47"/>
      <c r="AL13" s="47"/>
      <c r="AM13" s="76"/>
      <c r="AN13" s="66"/>
      <c r="AO13" s="66"/>
      <c r="AP13" s="72"/>
      <c r="AQ13" s="86">
        <v>35606</v>
      </c>
      <c r="AR13" s="76"/>
      <c r="AS13" s="92"/>
      <c r="AT13" s="92"/>
      <c r="AU13" s="92">
        <v>13.71</v>
      </c>
      <c r="AV13" s="92">
        <v>13.71</v>
      </c>
      <c r="AW13" s="92"/>
      <c r="AX13" s="99"/>
      <c r="AY13" s="99"/>
      <c r="AZ13" s="99"/>
      <c r="BA13" s="99"/>
      <c r="BB13" s="99"/>
      <c r="BC13" s="31"/>
      <c r="BD13" s="104">
        <v>20</v>
      </c>
      <c r="BE13" s="107" t="s">
        <v>116</v>
      </c>
      <c r="BF13" s="31"/>
      <c r="BG13" s="31"/>
      <c r="BH13" s="31"/>
      <c r="BI13" s="31"/>
      <c r="BJ13" s="31"/>
      <c r="BK13" s="48">
        <v>9.2</v>
      </c>
      <c r="BL13" s="77">
        <f t="shared" ref="BL13:BL23" si="3">BK13/AU13</f>
        <v>0.671043034281546</v>
      </c>
      <c r="BM13" s="31"/>
      <c r="BN13" s="111">
        <v>44578</v>
      </c>
    </row>
    <row r="14" ht="45" spans="1:66">
      <c r="A14" s="24" t="s">
        <v>117</v>
      </c>
      <c r="B14" s="31">
        <v>600976</v>
      </c>
      <c r="C14" s="29" t="s">
        <v>118</v>
      </c>
      <c r="D14" s="29" t="s">
        <v>1</v>
      </c>
      <c r="E14" s="47">
        <v>0.4423</v>
      </c>
      <c r="F14" s="48">
        <v>1.69</v>
      </c>
      <c r="G14" s="49">
        <v>2.8333</v>
      </c>
      <c r="H14" s="49">
        <v>1.973</v>
      </c>
      <c r="I14" s="49">
        <v>1.061</v>
      </c>
      <c r="J14" s="58"/>
      <c r="K14" s="58"/>
      <c r="L14" s="58"/>
      <c r="M14" s="60"/>
      <c r="N14" s="60"/>
      <c r="O14" s="60"/>
      <c r="P14" s="60"/>
      <c r="Q14" s="60"/>
      <c r="R14" s="60"/>
      <c r="S14" s="60"/>
      <c r="T14" s="60"/>
      <c r="U14" s="71"/>
      <c r="V14" s="72"/>
      <c r="W14" s="72"/>
      <c r="X14" s="66"/>
      <c r="Y14" s="49">
        <v>0.5809</v>
      </c>
      <c r="Z14" s="51">
        <v>0.6068</v>
      </c>
      <c r="AA14" s="51">
        <v>0.6104</v>
      </c>
      <c r="AB14" s="76"/>
      <c r="AC14" s="76"/>
      <c r="AD14" s="76"/>
      <c r="AE14" s="47"/>
      <c r="AF14" s="47"/>
      <c r="AG14" s="47"/>
      <c r="AH14" s="47"/>
      <c r="AI14" s="47"/>
      <c r="AJ14" s="47"/>
      <c r="AK14" s="47"/>
      <c r="AL14" s="47"/>
      <c r="AM14" s="76"/>
      <c r="AN14" s="66"/>
      <c r="AO14" s="66"/>
      <c r="AP14" s="72"/>
      <c r="AQ14" s="86">
        <v>38096</v>
      </c>
      <c r="AR14" s="76"/>
      <c r="AS14" s="92"/>
      <c r="AT14" s="92"/>
      <c r="AU14" s="92">
        <v>1.534</v>
      </c>
      <c r="AV14" s="92">
        <v>1.522</v>
      </c>
      <c r="AW14" s="92"/>
      <c r="AX14" s="99"/>
      <c r="AY14" s="99"/>
      <c r="AZ14" s="99"/>
      <c r="BA14" s="99"/>
      <c r="BB14" s="99"/>
      <c r="BC14" s="31"/>
      <c r="BD14" s="31">
        <v>15</v>
      </c>
      <c r="BE14" s="107" t="s">
        <v>119</v>
      </c>
      <c r="BF14" s="31"/>
      <c r="BG14" s="31"/>
      <c r="BH14" s="31"/>
      <c r="BI14" s="31"/>
      <c r="BJ14" s="31"/>
      <c r="BK14" s="48">
        <v>2.57</v>
      </c>
      <c r="BL14" s="45">
        <f t="shared" si="3"/>
        <v>1.67535853976532</v>
      </c>
      <c r="BM14" s="31"/>
      <c r="BN14" s="111">
        <v>44578</v>
      </c>
    </row>
    <row r="15" ht="29" spans="1:66">
      <c r="A15" s="24" t="s">
        <v>120</v>
      </c>
      <c r="B15" s="31">
        <v>600032</v>
      </c>
      <c r="C15" s="29" t="s">
        <v>121</v>
      </c>
      <c r="D15" s="29" t="s">
        <v>122</v>
      </c>
      <c r="E15" s="50">
        <v>0.6883</v>
      </c>
      <c r="F15" s="48">
        <v>0.21</v>
      </c>
      <c r="G15" s="51">
        <v>0</v>
      </c>
      <c r="H15" s="51">
        <v>0.3015</v>
      </c>
      <c r="I15" s="51">
        <v>0.3125</v>
      </c>
      <c r="J15" s="58"/>
      <c r="K15" s="58"/>
      <c r="L15" s="58"/>
      <c r="M15" s="60"/>
      <c r="N15" s="60"/>
      <c r="O15" s="60"/>
      <c r="P15" s="60"/>
      <c r="Q15" s="60"/>
      <c r="R15" s="60"/>
      <c r="S15" s="60"/>
      <c r="T15" s="60"/>
      <c r="U15" s="71"/>
      <c r="V15" s="72"/>
      <c r="W15" s="72"/>
      <c r="X15" s="66"/>
      <c r="Y15" s="49">
        <v>-0.0711</v>
      </c>
      <c r="Z15" s="49">
        <v>0.1399</v>
      </c>
      <c r="AA15" s="49">
        <v>0.0965</v>
      </c>
      <c r="AB15" s="76"/>
      <c r="AC15" s="76"/>
      <c r="AD15" s="76"/>
      <c r="AE15" s="47"/>
      <c r="AF15" s="47"/>
      <c r="AG15" s="47"/>
      <c r="AH15" s="47"/>
      <c r="AI15" s="47"/>
      <c r="AJ15" s="47"/>
      <c r="AK15" s="47"/>
      <c r="AL15" s="47"/>
      <c r="AM15" s="76"/>
      <c r="AN15" s="66"/>
      <c r="AO15" s="66"/>
      <c r="AP15" s="72"/>
      <c r="AQ15" s="87">
        <v>44341</v>
      </c>
      <c r="AR15" s="76"/>
      <c r="AS15" s="92"/>
      <c r="AT15" s="92"/>
      <c r="AU15" s="92">
        <v>20.8</v>
      </c>
      <c r="AV15" s="92">
        <v>2.08</v>
      </c>
      <c r="AW15" s="92"/>
      <c r="AX15" s="99"/>
      <c r="AY15" s="99"/>
      <c r="AZ15" s="99"/>
      <c r="BA15" s="99"/>
      <c r="BB15" s="99"/>
      <c r="BC15" s="31"/>
      <c r="BD15" s="31">
        <v>4</v>
      </c>
      <c r="BE15" s="107" t="s">
        <v>123</v>
      </c>
      <c r="BF15" s="31"/>
      <c r="BG15" s="31"/>
      <c r="BH15" s="31"/>
      <c r="BI15" s="31"/>
      <c r="BJ15" s="31"/>
      <c r="BK15" s="48">
        <v>4.08</v>
      </c>
      <c r="BL15" s="77">
        <f t="shared" si="3"/>
        <v>0.196153846153846</v>
      </c>
      <c r="BM15" s="31"/>
      <c r="BN15" s="111">
        <v>44578</v>
      </c>
    </row>
    <row r="16" ht="88" spans="1:66">
      <c r="A16" s="24" t="s">
        <v>124</v>
      </c>
      <c r="B16" s="126" t="s">
        <v>125</v>
      </c>
      <c r="C16" s="29" t="s">
        <v>126</v>
      </c>
      <c r="D16" s="29" t="s">
        <v>5</v>
      </c>
      <c r="E16" s="50">
        <v>0.5592</v>
      </c>
      <c r="F16" s="48">
        <v>1.27</v>
      </c>
      <c r="G16" s="49">
        <v>0.36</v>
      </c>
      <c r="H16" s="51">
        <v>0.125</v>
      </c>
      <c r="I16" s="51">
        <v>0.2574</v>
      </c>
      <c r="J16" s="58"/>
      <c r="K16" s="58"/>
      <c r="L16" s="58"/>
      <c r="M16" s="60"/>
      <c r="N16" s="60"/>
      <c r="O16" s="60"/>
      <c r="P16" s="60"/>
      <c r="Q16" s="60"/>
      <c r="R16" s="60"/>
      <c r="S16" s="60"/>
      <c r="T16" s="60"/>
      <c r="U16" s="71"/>
      <c r="V16" s="72"/>
      <c r="W16" s="72"/>
      <c r="X16" s="66"/>
      <c r="Y16" s="49">
        <v>-0.7209</v>
      </c>
      <c r="Z16" s="51">
        <v>-0.772</v>
      </c>
      <c r="AA16" s="51">
        <v>-0.6953</v>
      </c>
      <c r="AB16" s="76"/>
      <c r="AC16" s="76"/>
      <c r="AD16" s="76"/>
      <c r="AE16" s="47"/>
      <c r="AF16" s="47"/>
      <c r="AG16" s="47"/>
      <c r="AH16" s="47"/>
      <c r="AI16" s="47"/>
      <c r="AJ16" s="47"/>
      <c r="AK16" s="47"/>
      <c r="AL16" s="47"/>
      <c r="AM16" s="76"/>
      <c r="AN16" s="66"/>
      <c r="AO16" s="66"/>
      <c r="AP16" s="72"/>
      <c r="AQ16" s="87">
        <v>42947</v>
      </c>
      <c r="AR16" s="76"/>
      <c r="AS16" s="92"/>
      <c r="AT16" s="92"/>
      <c r="AU16" s="92">
        <v>1.381</v>
      </c>
      <c r="AV16" s="92">
        <v>0.8979</v>
      </c>
      <c r="AW16" s="92"/>
      <c r="AX16" s="99"/>
      <c r="AY16" s="99"/>
      <c r="AZ16" s="99"/>
      <c r="BA16" s="99"/>
      <c r="BB16" s="99"/>
      <c r="BC16" s="31"/>
      <c r="BD16" s="31">
        <v>2</v>
      </c>
      <c r="BE16" s="107" t="s">
        <v>127</v>
      </c>
      <c r="BF16" s="107" t="s">
        <v>128</v>
      </c>
      <c r="BG16" s="31"/>
      <c r="BH16" s="31"/>
      <c r="BI16" s="31"/>
      <c r="BJ16" s="31"/>
      <c r="BK16" s="48">
        <v>1.75</v>
      </c>
      <c r="BL16" s="45">
        <f t="shared" si="3"/>
        <v>1.26719768283852</v>
      </c>
      <c r="BM16" s="107" t="s">
        <v>129</v>
      </c>
      <c r="BN16" s="111">
        <v>44578</v>
      </c>
    </row>
    <row r="17" spans="1:66">
      <c r="A17" s="24" t="s">
        <v>130</v>
      </c>
      <c r="B17" s="31">
        <v>603688</v>
      </c>
      <c r="C17" s="29" t="s">
        <v>131</v>
      </c>
      <c r="D17" s="29" t="s">
        <v>132</v>
      </c>
      <c r="E17" s="47">
        <v>0.258</v>
      </c>
      <c r="F17" s="48">
        <v>0.496</v>
      </c>
      <c r="G17" s="49">
        <v>0.3333</v>
      </c>
      <c r="H17" s="51">
        <v>-0.111</v>
      </c>
      <c r="I17" s="51">
        <v>0.1628</v>
      </c>
      <c r="J17" s="58"/>
      <c r="K17" s="58"/>
      <c r="L17" s="58"/>
      <c r="M17" s="60"/>
      <c r="N17" s="60"/>
      <c r="O17" s="60"/>
      <c r="P17" s="60"/>
      <c r="Q17" s="60"/>
      <c r="R17" s="60"/>
      <c r="S17" s="60"/>
      <c r="T17" s="60"/>
      <c r="U17" s="71"/>
      <c r="V17" s="72"/>
      <c r="W17" s="72"/>
      <c r="X17" s="66"/>
      <c r="Y17" s="49"/>
      <c r="Z17" s="49"/>
      <c r="AA17" s="49"/>
      <c r="AB17" s="76"/>
      <c r="AC17" s="76"/>
      <c r="AD17" s="76"/>
      <c r="AE17" s="47"/>
      <c r="AF17" s="47"/>
      <c r="AG17" s="47"/>
      <c r="AH17" s="47"/>
      <c r="AI17" s="47"/>
      <c r="AJ17" s="47"/>
      <c r="AK17" s="47"/>
      <c r="AL17" s="47"/>
      <c r="AM17" s="76"/>
      <c r="AN17" s="66"/>
      <c r="AO17" s="66"/>
      <c r="AP17" s="72"/>
      <c r="AQ17" s="86"/>
      <c r="AR17" s="76"/>
      <c r="AS17" s="92"/>
      <c r="AT17" s="92"/>
      <c r="AU17" s="92"/>
      <c r="AV17" s="92"/>
      <c r="AW17" s="92"/>
      <c r="AX17" s="99"/>
      <c r="AY17" s="99"/>
      <c r="AZ17" s="99"/>
      <c r="BA17" s="99"/>
      <c r="BB17" s="99"/>
      <c r="BC17" s="31"/>
      <c r="BD17" s="31"/>
      <c r="BE17" s="31"/>
      <c r="BF17" s="31"/>
      <c r="BG17" s="31"/>
      <c r="BH17" s="31"/>
      <c r="BI17" s="31"/>
      <c r="BJ17" s="31"/>
      <c r="BK17" s="48"/>
      <c r="BL17" s="76"/>
      <c r="BM17" s="31"/>
      <c r="BN17" s="111">
        <v>44578</v>
      </c>
    </row>
    <row r="18" ht="60" spans="1:66">
      <c r="A18" s="24" t="s">
        <v>133</v>
      </c>
      <c r="B18" s="126" t="s">
        <v>134</v>
      </c>
      <c r="C18" s="29" t="s">
        <v>135</v>
      </c>
      <c r="D18" s="29" t="s">
        <v>2</v>
      </c>
      <c r="E18" s="47">
        <v>0.3643</v>
      </c>
      <c r="F18" s="48">
        <v>1.845</v>
      </c>
      <c r="G18" s="49">
        <v>1.2284</v>
      </c>
      <c r="H18" s="51">
        <v>1.1877</v>
      </c>
      <c r="I18" s="51">
        <v>1.6674</v>
      </c>
      <c r="J18" s="58"/>
      <c r="K18" s="58"/>
      <c r="L18" s="58"/>
      <c r="M18" s="60"/>
      <c r="N18" s="60"/>
      <c r="O18" s="60"/>
      <c r="P18" s="60"/>
      <c r="Q18" s="60"/>
      <c r="R18" s="60"/>
      <c r="S18" s="60"/>
      <c r="T18" s="60"/>
      <c r="U18" s="71"/>
      <c r="V18" s="72"/>
      <c r="W18" s="72"/>
      <c r="X18" s="66"/>
      <c r="Y18" s="51">
        <v>0.6822</v>
      </c>
      <c r="Z18" s="51">
        <v>0.8976</v>
      </c>
      <c r="AA18" s="51">
        <v>0.9121</v>
      </c>
      <c r="AB18" s="76"/>
      <c r="AC18" s="76"/>
      <c r="AD18" s="76"/>
      <c r="AE18" s="47"/>
      <c r="AF18" s="47"/>
      <c r="AG18" s="47"/>
      <c r="AH18" s="47"/>
      <c r="AI18" s="47"/>
      <c r="AJ18" s="47"/>
      <c r="AK18" s="47"/>
      <c r="AL18" s="47"/>
      <c r="AM18" s="76"/>
      <c r="AN18" s="66"/>
      <c r="AO18" s="66"/>
      <c r="AP18" s="72"/>
      <c r="AQ18" s="86">
        <v>35614</v>
      </c>
      <c r="AR18" s="76"/>
      <c r="AS18" s="92"/>
      <c r="AT18" s="92"/>
      <c r="AU18" s="92">
        <v>5.181</v>
      </c>
      <c r="AV18" s="92">
        <v>5.176</v>
      </c>
      <c r="AW18" s="92"/>
      <c r="AX18" s="99"/>
      <c r="AY18" s="99"/>
      <c r="AZ18" s="99"/>
      <c r="BA18" s="99"/>
      <c r="BB18" s="99"/>
      <c r="BC18" s="31"/>
      <c r="BD18" s="104">
        <v>139</v>
      </c>
      <c r="BE18" s="107" t="s">
        <v>136</v>
      </c>
      <c r="BF18" s="107" t="s">
        <v>137</v>
      </c>
      <c r="BG18" s="31"/>
      <c r="BH18" s="31"/>
      <c r="BI18" s="31"/>
      <c r="BJ18" s="31"/>
      <c r="BK18" s="48">
        <v>9.56</v>
      </c>
      <c r="BL18" s="45">
        <f t="shared" si="3"/>
        <v>1.84520362864312</v>
      </c>
      <c r="BM18" s="31"/>
      <c r="BN18" s="111">
        <v>44578</v>
      </c>
    </row>
    <row r="19" ht="74" spans="1:66">
      <c r="A19" s="24" t="s">
        <v>138</v>
      </c>
      <c r="B19" s="31">
        <v>603867</v>
      </c>
      <c r="C19" s="29" t="s">
        <v>139</v>
      </c>
      <c r="D19" s="29" t="s">
        <v>77</v>
      </c>
      <c r="E19" s="47">
        <v>0.3881</v>
      </c>
      <c r="F19" s="48">
        <v>0.777</v>
      </c>
      <c r="G19" s="49">
        <v>1.7333</v>
      </c>
      <c r="H19" s="49">
        <v>-0.2247</v>
      </c>
      <c r="I19" s="49">
        <v>-0.3036</v>
      </c>
      <c r="J19" s="58"/>
      <c r="K19" s="58"/>
      <c r="L19" s="58"/>
      <c r="M19" s="60"/>
      <c r="N19" s="60"/>
      <c r="O19" s="60"/>
      <c r="P19" s="60"/>
      <c r="Q19" s="60"/>
      <c r="R19" s="60"/>
      <c r="S19" s="60"/>
      <c r="T19" s="60"/>
      <c r="U19" s="71"/>
      <c r="V19" s="72"/>
      <c r="W19" s="72"/>
      <c r="X19" s="66"/>
      <c r="Y19" s="49">
        <v>0.9186</v>
      </c>
      <c r="Z19" s="49">
        <v>0.3642</v>
      </c>
      <c r="AA19" s="49">
        <v>0.2326</v>
      </c>
      <c r="AB19" s="76"/>
      <c r="AC19" s="76"/>
      <c r="AD19" s="76"/>
      <c r="AE19" s="47"/>
      <c r="AF19" s="47"/>
      <c r="AG19" s="47"/>
      <c r="AH19" s="47"/>
      <c r="AI19" s="47"/>
      <c r="AJ19" s="47"/>
      <c r="AK19" s="47"/>
      <c r="AL19" s="47"/>
      <c r="AM19" s="76"/>
      <c r="AN19" s="66"/>
      <c r="AO19" s="66"/>
      <c r="AP19" s="72"/>
      <c r="AQ19" s="86">
        <v>43643</v>
      </c>
      <c r="AR19" s="76"/>
      <c r="AS19" s="92"/>
      <c r="AT19" s="92"/>
      <c r="AU19" s="92">
        <v>1.414</v>
      </c>
      <c r="AV19" s="92">
        <v>0.8566</v>
      </c>
      <c r="AW19" s="92"/>
      <c r="AX19" s="99"/>
      <c r="AY19" s="99"/>
      <c r="AZ19" s="99"/>
      <c r="BA19" s="99"/>
      <c r="BB19" s="99"/>
      <c r="BC19" s="31"/>
      <c r="BD19" s="31">
        <v>2</v>
      </c>
      <c r="BE19" s="107" t="s">
        <v>140</v>
      </c>
      <c r="BF19" s="106" t="s">
        <v>141</v>
      </c>
      <c r="BG19" s="31"/>
      <c r="BH19" s="31"/>
      <c r="BI19" s="31"/>
      <c r="BJ19" s="31"/>
      <c r="BK19" s="48">
        <v>1.1</v>
      </c>
      <c r="BL19" s="45">
        <f t="shared" si="3"/>
        <v>0.777934936350778</v>
      </c>
      <c r="BM19" s="112" t="s">
        <v>142</v>
      </c>
      <c r="BN19" s="111">
        <v>44578</v>
      </c>
    </row>
    <row r="20" ht="45" spans="1:66">
      <c r="A20" s="24" t="s">
        <v>143</v>
      </c>
      <c r="B20" s="126" t="s">
        <v>144</v>
      </c>
      <c r="C20" s="29" t="s">
        <v>145</v>
      </c>
      <c r="D20" s="29" t="s">
        <v>146</v>
      </c>
      <c r="E20" s="47">
        <v>0.2101</v>
      </c>
      <c r="F20" s="48">
        <v>0.842</v>
      </c>
      <c r="G20" s="49">
        <v>2.1447</v>
      </c>
      <c r="H20" s="49">
        <v>1.597</v>
      </c>
      <c r="I20" s="49">
        <v>1.159</v>
      </c>
      <c r="J20" s="58"/>
      <c r="K20" s="58"/>
      <c r="L20" s="58"/>
      <c r="M20" s="60"/>
      <c r="N20" s="60"/>
      <c r="O20" s="60"/>
      <c r="P20" s="60"/>
      <c r="Q20" s="60"/>
      <c r="R20" s="60"/>
      <c r="S20" s="60"/>
      <c r="T20" s="60"/>
      <c r="U20" s="71"/>
      <c r="V20" s="72"/>
      <c r="W20" s="72"/>
      <c r="X20" s="66"/>
      <c r="Y20" s="49">
        <v>0.3139</v>
      </c>
      <c r="Z20" s="51">
        <v>0.0935</v>
      </c>
      <c r="AA20" s="51">
        <v>0.1211</v>
      </c>
      <c r="AB20" s="76"/>
      <c r="AC20" s="76"/>
      <c r="AD20" s="76"/>
      <c r="AE20" s="47"/>
      <c r="AF20" s="47"/>
      <c r="AG20" s="47"/>
      <c r="AH20" s="47"/>
      <c r="AI20" s="47"/>
      <c r="AJ20" s="47"/>
      <c r="AK20" s="47"/>
      <c r="AL20" s="47"/>
      <c r="AM20" s="76"/>
      <c r="AN20" s="66"/>
      <c r="AO20" s="66"/>
      <c r="AP20" s="72"/>
      <c r="AQ20" s="86">
        <v>40696</v>
      </c>
      <c r="AR20" s="76"/>
      <c r="AS20" s="92"/>
      <c r="AT20" s="92"/>
      <c r="AU20" s="92">
        <v>11.56</v>
      </c>
      <c r="AV20" s="92">
        <v>8.672</v>
      </c>
      <c r="AW20" s="92"/>
      <c r="AX20" s="99"/>
      <c r="AY20" s="99"/>
      <c r="AZ20" s="99"/>
      <c r="BA20" s="99"/>
      <c r="BB20" s="99"/>
      <c r="BC20" s="31"/>
      <c r="BD20" s="104">
        <v>31</v>
      </c>
      <c r="BE20" s="107" t="s">
        <v>147</v>
      </c>
      <c r="BF20" s="31"/>
      <c r="BG20" s="31"/>
      <c r="BH20" s="31"/>
      <c r="BI20" s="31"/>
      <c r="BJ20" s="31"/>
      <c r="BK20" s="48">
        <v>9.73</v>
      </c>
      <c r="BL20" s="77">
        <f t="shared" si="3"/>
        <v>0.841695501730104</v>
      </c>
      <c r="BM20" s="31"/>
      <c r="BN20" s="111">
        <v>44578</v>
      </c>
    </row>
    <row r="21" ht="45" spans="1:66">
      <c r="A21" s="24" t="s">
        <v>148</v>
      </c>
      <c r="B21" s="31">
        <v>603010</v>
      </c>
      <c r="C21" s="29" t="s">
        <v>149</v>
      </c>
      <c r="D21" s="29" t="s">
        <v>146</v>
      </c>
      <c r="E21" s="47">
        <v>0.3158</v>
      </c>
      <c r="F21" s="48">
        <v>1.287</v>
      </c>
      <c r="G21" s="49">
        <v>4.9</v>
      </c>
      <c r="H21" s="49">
        <v>3.0455</v>
      </c>
      <c r="I21" s="49">
        <v>1.6875</v>
      </c>
      <c r="J21" s="58"/>
      <c r="K21" s="58"/>
      <c r="L21" s="58"/>
      <c r="M21" s="60"/>
      <c r="N21" s="60"/>
      <c r="O21" s="60"/>
      <c r="P21" s="60"/>
      <c r="Q21" s="60"/>
      <c r="R21" s="60"/>
      <c r="S21" s="60"/>
      <c r="T21" s="60"/>
      <c r="U21" s="71"/>
      <c r="V21" s="72"/>
      <c r="W21" s="72"/>
      <c r="X21" s="66"/>
      <c r="Y21" s="49">
        <v>1.1403</v>
      </c>
      <c r="Z21" s="49">
        <v>1.4349</v>
      </c>
      <c r="AA21" s="49">
        <v>1.2425</v>
      </c>
      <c r="AB21" s="76"/>
      <c r="AC21" s="76"/>
      <c r="AD21" s="76"/>
      <c r="AE21" s="47"/>
      <c r="AF21" s="47"/>
      <c r="AG21" s="47"/>
      <c r="AH21" s="47"/>
      <c r="AI21" s="47"/>
      <c r="AJ21" s="47"/>
      <c r="AK21" s="47"/>
      <c r="AL21" s="47"/>
      <c r="AM21" s="76"/>
      <c r="AN21" s="66"/>
      <c r="AO21" s="66"/>
      <c r="AP21" s="72"/>
      <c r="AQ21" s="86"/>
      <c r="AR21" s="76"/>
      <c r="AS21" s="92"/>
      <c r="AT21" s="92"/>
      <c r="AU21" s="92">
        <v>4.853</v>
      </c>
      <c r="AV21" s="92">
        <v>4.853</v>
      </c>
      <c r="AW21" s="92"/>
      <c r="AX21" s="99"/>
      <c r="AY21" s="99"/>
      <c r="AZ21" s="99"/>
      <c r="BA21" s="99"/>
      <c r="BB21" s="99"/>
      <c r="BC21" s="31"/>
      <c r="BD21" s="31">
        <v>9</v>
      </c>
      <c r="BE21" s="107" t="s">
        <v>150</v>
      </c>
      <c r="BF21" s="31"/>
      <c r="BG21" s="31"/>
      <c r="BH21" s="31"/>
      <c r="BI21" s="31"/>
      <c r="BJ21" s="31"/>
      <c r="BK21" s="48">
        <v>6.25</v>
      </c>
      <c r="BL21" s="45">
        <f t="shared" si="3"/>
        <v>1.28786317741603</v>
      </c>
      <c r="BM21" s="31"/>
      <c r="BN21" s="111">
        <v>44578</v>
      </c>
    </row>
    <row r="22" ht="30" spans="1:66">
      <c r="A22" s="24" t="s">
        <v>151</v>
      </c>
      <c r="B22" s="126" t="s">
        <v>152</v>
      </c>
      <c r="C22" s="29" t="s">
        <v>153</v>
      </c>
      <c r="D22" s="29" t="s">
        <v>7</v>
      </c>
      <c r="E22" s="47">
        <v>0.3314</v>
      </c>
      <c r="F22" s="48">
        <v>0.06</v>
      </c>
      <c r="G22" s="49">
        <v>0.3333</v>
      </c>
      <c r="H22" s="49">
        <v>-0.3333</v>
      </c>
      <c r="I22" s="49">
        <v>-0.5714</v>
      </c>
      <c r="J22" s="58"/>
      <c r="K22" s="58"/>
      <c r="L22" s="58"/>
      <c r="M22" s="60"/>
      <c r="N22" s="60"/>
      <c r="O22" s="60"/>
      <c r="P22" s="60"/>
      <c r="Q22" s="60"/>
      <c r="R22" s="60"/>
      <c r="S22" s="60"/>
      <c r="T22" s="60"/>
      <c r="U22" s="71"/>
      <c r="V22" s="72"/>
      <c r="W22" s="72"/>
      <c r="X22" s="66"/>
      <c r="Y22" s="49">
        <v>0.2285</v>
      </c>
      <c r="Z22" s="51">
        <v>0.0631</v>
      </c>
      <c r="AA22" s="51">
        <v>0.3417</v>
      </c>
      <c r="AB22" s="76"/>
      <c r="AC22" s="76"/>
      <c r="AD22" s="76"/>
      <c r="AE22" s="47"/>
      <c r="AF22" s="47"/>
      <c r="AG22" s="47"/>
      <c r="AH22" s="47"/>
      <c r="AI22" s="47"/>
      <c r="AJ22" s="47"/>
      <c r="AK22" s="47"/>
      <c r="AL22" s="47"/>
      <c r="AM22" s="76"/>
      <c r="AN22" s="66"/>
      <c r="AO22" s="66"/>
      <c r="AP22" s="72"/>
      <c r="AQ22" s="86"/>
      <c r="AR22" s="76"/>
      <c r="AS22" s="92"/>
      <c r="AT22" s="92"/>
      <c r="AU22" s="92">
        <v>4.611</v>
      </c>
      <c r="AV22" s="92">
        <v>0.7839</v>
      </c>
      <c r="AW22" s="92"/>
      <c r="AX22" s="99"/>
      <c r="AY22" s="99"/>
      <c r="AZ22" s="99"/>
      <c r="BA22" s="99"/>
      <c r="BB22" s="99"/>
      <c r="BC22" s="31"/>
      <c r="BD22" s="104">
        <v>125</v>
      </c>
      <c r="BE22" s="107" t="s">
        <v>154</v>
      </c>
      <c r="BF22" s="31"/>
      <c r="BG22" s="31"/>
      <c r="BH22" s="31"/>
      <c r="BI22" s="31"/>
      <c r="BJ22" s="31"/>
      <c r="BK22" s="48">
        <v>0.273105</v>
      </c>
      <c r="BL22" s="77">
        <f t="shared" si="3"/>
        <v>0.0592290175666884</v>
      </c>
      <c r="BM22" s="31"/>
      <c r="BN22" s="111">
        <v>44578</v>
      </c>
    </row>
    <row r="23" ht="30" spans="1:66">
      <c r="A23" s="24" t="s">
        <v>155</v>
      </c>
      <c r="B23" s="31">
        <v>605016</v>
      </c>
      <c r="C23" s="29" t="s">
        <v>156</v>
      </c>
      <c r="D23" s="29" t="s">
        <v>77</v>
      </c>
      <c r="E23" s="47">
        <v>0.0703</v>
      </c>
      <c r="F23" s="48">
        <v>0.67</v>
      </c>
      <c r="G23" s="49">
        <v>0.125</v>
      </c>
      <c r="H23" s="49">
        <v>-0.0755</v>
      </c>
      <c r="I23" s="49">
        <v>-0.1184</v>
      </c>
      <c r="J23" s="58"/>
      <c r="K23" s="58"/>
      <c r="L23" s="58"/>
      <c r="M23" s="60"/>
      <c r="N23" s="60"/>
      <c r="O23" s="60"/>
      <c r="P23" s="60"/>
      <c r="Q23" s="60"/>
      <c r="R23" s="60"/>
      <c r="S23" s="60"/>
      <c r="T23" s="60"/>
      <c r="U23" s="71"/>
      <c r="V23" s="72"/>
      <c r="W23" s="72"/>
      <c r="X23" s="66"/>
      <c r="Y23" s="49">
        <v>0.5155</v>
      </c>
      <c r="Z23" s="51">
        <v>0.1599</v>
      </c>
      <c r="AA23" s="51">
        <v>0.2068</v>
      </c>
      <c r="AB23" s="76"/>
      <c r="AC23" s="76"/>
      <c r="AD23" s="76"/>
      <c r="AE23" s="47"/>
      <c r="AF23" s="47"/>
      <c r="AG23" s="47"/>
      <c r="AH23" s="47"/>
      <c r="AI23" s="47"/>
      <c r="AJ23" s="47"/>
      <c r="AK23" s="47"/>
      <c r="AL23" s="47"/>
      <c r="AM23" s="76"/>
      <c r="AN23" s="66"/>
      <c r="AO23" s="66"/>
      <c r="AP23" s="72"/>
      <c r="AQ23" s="87">
        <v>44307</v>
      </c>
      <c r="AR23" s="76"/>
      <c r="AS23" s="92"/>
      <c r="AT23" s="92"/>
      <c r="AU23" s="92">
        <v>1.268</v>
      </c>
      <c r="AV23" s="92">
        <v>0.318</v>
      </c>
      <c r="AW23" s="92"/>
      <c r="AX23" s="99"/>
      <c r="AY23" s="99"/>
      <c r="AZ23" s="99"/>
      <c r="BA23" s="99"/>
      <c r="BB23" s="99"/>
      <c r="BC23" s="31"/>
      <c r="BD23" s="31">
        <v>6</v>
      </c>
      <c r="BE23" s="107" t="s">
        <v>157</v>
      </c>
      <c r="BF23" s="31"/>
      <c r="BG23" s="31"/>
      <c r="BH23" s="31"/>
      <c r="BI23" s="31"/>
      <c r="BJ23" s="31"/>
      <c r="BK23" s="48">
        <v>0.750415</v>
      </c>
      <c r="BL23" s="77">
        <f t="shared" si="3"/>
        <v>0.591809936908517</v>
      </c>
      <c r="BM23" s="31"/>
      <c r="BN23" s="111">
        <v>44578</v>
      </c>
    </row>
    <row r="24" ht="87" spans="1:66">
      <c r="A24" s="24" t="s">
        <v>158</v>
      </c>
      <c r="B24" s="26">
        <v>603681</v>
      </c>
      <c r="C24" s="27" t="s">
        <v>159</v>
      </c>
      <c r="D24" s="29" t="s">
        <v>77</v>
      </c>
      <c r="E24" s="47">
        <v>0.4771</v>
      </c>
      <c r="F24" s="48">
        <v>1.17</v>
      </c>
      <c r="G24" s="49">
        <v>2.2727</v>
      </c>
      <c r="H24" s="49">
        <v>0.9268</v>
      </c>
      <c r="I24" s="49">
        <v>0.4096</v>
      </c>
      <c r="J24" s="58"/>
      <c r="K24" s="58"/>
      <c r="L24" s="58"/>
      <c r="M24" s="60"/>
      <c r="N24" s="60"/>
      <c r="O24" s="60"/>
      <c r="P24" s="60"/>
      <c r="Q24" s="60"/>
      <c r="R24" s="60"/>
      <c r="S24" s="60"/>
      <c r="T24" s="60"/>
      <c r="U24" s="71"/>
      <c r="V24" s="72"/>
      <c r="W24" s="72"/>
      <c r="X24" s="66"/>
      <c r="Y24" s="49">
        <v>0.6575</v>
      </c>
      <c r="Z24" s="49">
        <v>0.6401</v>
      </c>
      <c r="AA24" s="49">
        <v>0.6247</v>
      </c>
      <c r="AB24" s="76"/>
      <c r="AC24" s="76"/>
      <c r="AD24" s="76"/>
      <c r="AE24" s="47"/>
      <c r="AF24" s="47"/>
      <c r="AG24" s="47"/>
      <c r="AH24" s="47"/>
      <c r="AI24" s="47"/>
      <c r="AJ24" s="47"/>
      <c r="AK24" s="47"/>
      <c r="AL24" s="47"/>
      <c r="AM24" s="76"/>
      <c r="AN24" s="66"/>
      <c r="AO24" s="66"/>
      <c r="AP24" s="72"/>
      <c r="AQ24" s="87">
        <v>43550</v>
      </c>
      <c r="AR24" s="76"/>
      <c r="AS24" s="92"/>
      <c r="AT24" s="92"/>
      <c r="AU24" s="92">
        <v>1.911</v>
      </c>
      <c r="AV24" s="92">
        <v>0.862</v>
      </c>
      <c r="AW24" s="92"/>
      <c r="AX24" s="99"/>
      <c r="AY24" s="99"/>
      <c r="AZ24" s="99"/>
      <c r="BA24" s="99"/>
      <c r="BB24" s="99"/>
      <c r="BC24" s="31"/>
      <c r="BD24" s="31">
        <v>18</v>
      </c>
      <c r="BE24" s="107" t="s">
        <v>160</v>
      </c>
      <c r="BF24" s="106" t="s">
        <v>161</v>
      </c>
      <c r="BG24" s="31"/>
      <c r="BH24" s="31"/>
      <c r="BI24" s="31"/>
      <c r="BJ24" s="31"/>
      <c r="BK24" s="48">
        <v>1.94</v>
      </c>
      <c r="BL24" s="45">
        <f t="shared" ref="BL24:BL32" si="4">BK24/AU24</f>
        <v>1.01517530088959</v>
      </c>
      <c r="BM24" s="110" t="s">
        <v>162</v>
      </c>
      <c r="BN24" s="111">
        <v>44578</v>
      </c>
    </row>
    <row r="25" ht="87" spans="1:66">
      <c r="A25" s="24" t="s">
        <v>163</v>
      </c>
      <c r="B25" s="26">
        <v>600741</v>
      </c>
      <c r="C25" s="27" t="s">
        <v>164</v>
      </c>
      <c r="D25" s="29" t="s">
        <v>165</v>
      </c>
      <c r="E25" s="50">
        <v>0.6522</v>
      </c>
      <c r="F25" s="48">
        <v>1.491</v>
      </c>
      <c r="G25" s="49">
        <v>8.5349</v>
      </c>
      <c r="H25" s="49">
        <v>1.0918</v>
      </c>
      <c r="I25" s="49">
        <v>0.5152</v>
      </c>
      <c r="J25" s="58"/>
      <c r="K25" s="58"/>
      <c r="L25" s="58"/>
      <c r="M25" s="60"/>
      <c r="N25" s="60"/>
      <c r="O25" s="60"/>
      <c r="P25" s="60"/>
      <c r="Q25" s="60"/>
      <c r="R25" s="60"/>
      <c r="S25" s="60"/>
      <c r="T25" s="60"/>
      <c r="U25" s="71"/>
      <c r="V25" s="72"/>
      <c r="W25" s="72"/>
      <c r="X25" s="66"/>
      <c r="Y25" s="49">
        <v>0.1233</v>
      </c>
      <c r="Z25" s="49">
        <v>0.2301</v>
      </c>
      <c r="AA25" s="49">
        <v>0.112</v>
      </c>
      <c r="AB25" s="76"/>
      <c r="AC25" s="76"/>
      <c r="AD25" s="76"/>
      <c r="AE25" s="47"/>
      <c r="AF25" s="47"/>
      <c r="AG25" s="47"/>
      <c r="AH25" s="47"/>
      <c r="AI25" s="47"/>
      <c r="AJ25" s="47"/>
      <c r="AK25" s="47"/>
      <c r="AL25" s="47"/>
      <c r="AM25" s="76"/>
      <c r="AN25" s="66"/>
      <c r="AO25" s="66"/>
      <c r="AP25" s="72"/>
      <c r="AQ25" s="86">
        <v>35303</v>
      </c>
      <c r="AR25" s="76"/>
      <c r="AS25" s="92"/>
      <c r="AT25" s="92"/>
      <c r="AU25" s="92">
        <v>31.53</v>
      </c>
      <c r="AV25" s="92">
        <v>31.53</v>
      </c>
      <c r="AW25" s="92"/>
      <c r="AX25" s="99"/>
      <c r="AY25" s="99"/>
      <c r="AZ25" s="99"/>
      <c r="BA25" s="99"/>
      <c r="BB25" s="99"/>
      <c r="BC25" s="31"/>
      <c r="BD25" s="104">
        <v>102</v>
      </c>
      <c r="BE25" s="107" t="s">
        <v>166</v>
      </c>
      <c r="BF25" s="107" t="s">
        <v>167</v>
      </c>
      <c r="BG25" s="31"/>
      <c r="BH25" s="31"/>
      <c r="BI25" s="31"/>
      <c r="BJ25" s="31"/>
      <c r="BK25" s="48">
        <v>47.02</v>
      </c>
      <c r="BL25" s="45">
        <f t="shared" si="4"/>
        <v>1.49127814779575</v>
      </c>
      <c r="BM25" s="107" t="s">
        <v>168</v>
      </c>
      <c r="BN25" s="111">
        <v>44578</v>
      </c>
    </row>
    <row r="26" ht="87" spans="1:66">
      <c r="A26" s="24" t="s">
        <v>169</v>
      </c>
      <c r="B26" s="26">
        <v>605098</v>
      </c>
      <c r="C26" s="27" t="s">
        <v>170</v>
      </c>
      <c r="D26" s="28" t="s">
        <v>171</v>
      </c>
      <c r="E26" s="52">
        <v>44.68</v>
      </c>
      <c r="F26" s="48">
        <v>1.46</v>
      </c>
      <c r="G26" s="49">
        <v>1.5</v>
      </c>
      <c r="H26" s="49">
        <v>0.7302</v>
      </c>
      <c r="I26" s="49">
        <v>0.6044</v>
      </c>
      <c r="J26" s="58"/>
      <c r="K26" s="58"/>
      <c r="L26" s="58"/>
      <c r="M26" s="60"/>
      <c r="N26" s="60"/>
      <c r="O26" s="60"/>
      <c r="P26" s="60"/>
      <c r="Q26" s="60"/>
      <c r="R26" s="60"/>
      <c r="S26" s="60"/>
      <c r="T26" s="60"/>
      <c r="U26" s="71"/>
      <c r="V26" s="72"/>
      <c r="W26" s="72"/>
      <c r="X26" s="66"/>
      <c r="Y26" s="49">
        <v>0.8524</v>
      </c>
      <c r="Z26" s="49">
        <v>1.0547</v>
      </c>
      <c r="AA26" s="49">
        <v>0.5216</v>
      </c>
      <c r="AB26" s="76"/>
      <c r="AC26" s="76"/>
      <c r="AD26" s="76"/>
      <c r="AE26" s="47"/>
      <c r="AF26" s="47"/>
      <c r="AG26" s="47"/>
      <c r="AH26" s="47"/>
      <c r="AI26" s="47"/>
      <c r="AJ26" s="47"/>
      <c r="AK26" s="47"/>
      <c r="AL26" s="47"/>
      <c r="AM26" s="76"/>
      <c r="AN26" s="66"/>
      <c r="AO26" s="66"/>
      <c r="AP26" s="72"/>
      <c r="AQ26" s="87">
        <v>44307</v>
      </c>
      <c r="AR26" s="76"/>
      <c r="AS26" s="92"/>
      <c r="AT26" s="92"/>
      <c r="AU26" s="92">
        <v>0.8434</v>
      </c>
      <c r="AV26" s="92">
        <v>0.2109</v>
      </c>
      <c r="AW26" s="92"/>
      <c r="AX26" s="99"/>
      <c r="AY26" s="99"/>
      <c r="AZ26" s="99"/>
      <c r="BA26" s="99"/>
      <c r="BB26" s="99"/>
      <c r="BC26" s="31"/>
      <c r="BD26" s="31">
        <v>9</v>
      </c>
      <c r="BE26" s="107" t="s">
        <v>172</v>
      </c>
      <c r="BF26" s="106" t="s">
        <v>173</v>
      </c>
      <c r="BG26" s="31"/>
      <c r="BH26" s="31"/>
      <c r="BI26" s="31"/>
      <c r="BJ26" s="31"/>
      <c r="BK26" s="48">
        <v>1.09</v>
      </c>
      <c r="BL26" s="45">
        <f t="shared" si="4"/>
        <v>1.29238795352146</v>
      </c>
      <c r="BM26" s="112" t="s">
        <v>174</v>
      </c>
      <c r="BN26" s="111">
        <v>44578</v>
      </c>
    </row>
    <row r="27" ht="74" spans="1:66">
      <c r="A27" s="24" t="s">
        <v>175</v>
      </c>
      <c r="B27" s="127" t="s">
        <v>176</v>
      </c>
      <c r="C27" s="27" t="s">
        <v>177</v>
      </c>
      <c r="D27" s="29" t="s">
        <v>178</v>
      </c>
      <c r="E27" s="47">
        <v>0.3583</v>
      </c>
      <c r="F27" s="48">
        <v>1.266</v>
      </c>
      <c r="G27" s="49">
        <v>2.5</v>
      </c>
      <c r="H27" s="49">
        <v>1.6364</v>
      </c>
      <c r="I27" s="49">
        <v>0.9009</v>
      </c>
      <c r="J27" s="58"/>
      <c r="K27" s="58"/>
      <c r="L27" s="58"/>
      <c r="M27" s="60"/>
      <c r="N27" s="60"/>
      <c r="O27" s="60"/>
      <c r="P27" s="60"/>
      <c r="Q27" s="60"/>
      <c r="R27" s="60"/>
      <c r="S27" s="60"/>
      <c r="T27" s="60"/>
      <c r="U27" s="71"/>
      <c r="V27" s="72"/>
      <c r="W27" s="72"/>
      <c r="X27" s="66"/>
      <c r="Y27" s="49">
        <v>0.2276</v>
      </c>
      <c r="Z27" s="49">
        <v>0.236</v>
      </c>
      <c r="AA27" s="49">
        <v>0.2152</v>
      </c>
      <c r="AB27" s="76"/>
      <c r="AC27" s="76"/>
      <c r="AD27" s="76"/>
      <c r="AE27" s="47"/>
      <c r="AF27" s="47"/>
      <c r="AG27" s="47"/>
      <c r="AH27" s="47"/>
      <c r="AI27" s="47"/>
      <c r="AJ27" s="47"/>
      <c r="AK27" s="47"/>
      <c r="AL27" s="47"/>
      <c r="AM27" s="76"/>
      <c r="AN27" s="66"/>
      <c r="AO27" s="66"/>
      <c r="AP27" s="72"/>
      <c r="AQ27" s="86">
        <v>34094</v>
      </c>
      <c r="AR27" s="76"/>
      <c r="AS27" s="92"/>
      <c r="AT27" s="92"/>
      <c r="AU27" s="92">
        <v>19.22</v>
      </c>
      <c r="AV27" s="92">
        <v>5.938</v>
      </c>
      <c r="AW27" s="92"/>
      <c r="AX27" s="99"/>
      <c r="AY27" s="99"/>
      <c r="AZ27" s="99"/>
      <c r="BA27" s="99"/>
      <c r="BB27" s="99"/>
      <c r="BC27" s="31"/>
      <c r="BD27" s="31">
        <v>5</v>
      </c>
      <c r="BE27" s="107" t="s">
        <v>179</v>
      </c>
      <c r="BF27" s="107" t="s">
        <v>180</v>
      </c>
      <c r="BG27" s="31"/>
      <c r="BH27" s="31"/>
      <c r="BI27" s="31"/>
      <c r="BJ27" s="31"/>
      <c r="BK27" s="48">
        <v>24.34</v>
      </c>
      <c r="BL27" s="45">
        <f t="shared" si="4"/>
        <v>1.26638917793965</v>
      </c>
      <c r="BM27" s="107" t="s">
        <v>181</v>
      </c>
      <c r="BN27" s="111">
        <v>44578</v>
      </c>
    </row>
    <row r="28" ht="88" spans="1:66">
      <c r="A28" s="24" t="s">
        <v>182</v>
      </c>
      <c r="B28" s="127" t="s">
        <v>183</v>
      </c>
      <c r="C28" s="27" t="s">
        <v>184</v>
      </c>
      <c r="D28" s="29" t="s">
        <v>4</v>
      </c>
      <c r="E28" s="47">
        <v>0.321</v>
      </c>
      <c r="F28" s="48">
        <v>1.361</v>
      </c>
      <c r="G28" s="49">
        <v>0.2004</v>
      </c>
      <c r="H28" s="49">
        <v>-0.1339</v>
      </c>
      <c r="I28" s="49">
        <v>-0.0966</v>
      </c>
      <c r="J28" s="58"/>
      <c r="K28" s="58"/>
      <c r="L28" s="58"/>
      <c r="M28" s="60"/>
      <c r="N28" s="60"/>
      <c r="O28" s="60"/>
      <c r="P28" s="60"/>
      <c r="Q28" s="60"/>
      <c r="R28" s="60"/>
      <c r="S28" s="60"/>
      <c r="T28" s="60"/>
      <c r="U28" s="71"/>
      <c r="V28" s="72"/>
      <c r="W28" s="72"/>
      <c r="X28" s="66"/>
      <c r="Y28" s="49">
        <v>-0.2433</v>
      </c>
      <c r="Z28" s="49">
        <v>-0.2609</v>
      </c>
      <c r="AA28" s="49">
        <v>-0.0922</v>
      </c>
      <c r="AB28" s="76"/>
      <c r="AC28" s="76"/>
      <c r="AD28" s="76"/>
      <c r="AE28" s="47"/>
      <c r="AF28" s="47"/>
      <c r="AG28" s="47"/>
      <c r="AH28" s="47"/>
      <c r="AI28" s="47"/>
      <c r="AJ28" s="47"/>
      <c r="AK28" s="47"/>
      <c r="AL28" s="47"/>
      <c r="AM28" s="76"/>
      <c r="AN28" s="66"/>
      <c r="AO28" s="66"/>
      <c r="AP28" s="72"/>
      <c r="AQ28" s="86">
        <v>39556</v>
      </c>
      <c r="AR28" s="76"/>
      <c r="AS28" s="92"/>
      <c r="AT28" s="92"/>
      <c r="AU28" s="92">
        <v>10.02</v>
      </c>
      <c r="AV28" s="92">
        <v>9.444</v>
      </c>
      <c r="AW28" s="92"/>
      <c r="AX28" s="99"/>
      <c r="AY28" s="99"/>
      <c r="AZ28" s="99"/>
      <c r="BA28" s="99"/>
      <c r="BB28" s="99"/>
      <c r="BC28" s="31"/>
      <c r="BD28" s="104">
        <v>33</v>
      </c>
      <c r="BE28" s="107" t="s">
        <v>185</v>
      </c>
      <c r="BF28" s="107" t="s">
        <v>186</v>
      </c>
      <c r="BG28" s="31"/>
      <c r="BH28" s="31"/>
      <c r="BI28" s="31"/>
      <c r="BJ28" s="31"/>
      <c r="BK28" s="48">
        <v>13.52</v>
      </c>
      <c r="BL28" s="45">
        <f t="shared" si="4"/>
        <v>1.34930139720559</v>
      </c>
      <c r="BM28" s="107" t="s">
        <v>187</v>
      </c>
      <c r="BN28" s="111">
        <v>44578</v>
      </c>
    </row>
    <row r="29" ht="88" spans="1:66">
      <c r="A29" s="24" t="s">
        <v>188</v>
      </c>
      <c r="B29" s="26">
        <v>603380</v>
      </c>
      <c r="C29" s="27" t="s">
        <v>189</v>
      </c>
      <c r="D29" s="29" t="s">
        <v>190</v>
      </c>
      <c r="E29" s="47">
        <v>0.367</v>
      </c>
      <c r="F29" s="48">
        <v>1.06</v>
      </c>
      <c r="G29" s="49">
        <v>1.7</v>
      </c>
      <c r="H29" s="49">
        <v>0.4565</v>
      </c>
      <c r="I29" s="49">
        <v>0.4324</v>
      </c>
      <c r="J29" s="58"/>
      <c r="K29" s="58"/>
      <c r="L29" s="58"/>
      <c r="M29" s="60"/>
      <c r="N29" s="60"/>
      <c r="O29" s="60"/>
      <c r="P29" s="60"/>
      <c r="Q29" s="60"/>
      <c r="R29" s="60"/>
      <c r="S29" s="60"/>
      <c r="T29" s="60"/>
      <c r="U29" s="71"/>
      <c r="V29" s="72"/>
      <c r="W29" s="72"/>
      <c r="X29" s="66"/>
      <c r="Y29" s="51">
        <v>0.2269</v>
      </c>
      <c r="Z29" s="51">
        <v>0.2503</v>
      </c>
      <c r="AA29" s="51">
        <v>0.2652</v>
      </c>
      <c r="AB29" s="76"/>
      <c r="AC29" s="76"/>
      <c r="AD29" s="76"/>
      <c r="AE29" s="47"/>
      <c r="AF29" s="47"/>
      <c r="AG29" s="47"/>
      <c r="AH29" s="47"/>
      <c r="AI29" s="47"/>
      <c r="AJ29" s="47"/>
      <c r="AK29" s="47"/>
      <c r="AL29" s="47"/>
      <c r="AM29" s="76"/>
      <c r="AN29" s="66"/>
      <c r="AO29" s="66"/>
      <c r="AP29" s="72"/>
      <c r="AQ29" s="87">
        <v>42908</v>
      </c>
      <c r="AR29" s="76"/>
      <c r="AS29" s="92"/>
      <c r="AT29" s="92"/>
      <c r="AU29" s="92">
        <v>1.613</v>
      </c>
      <c r="AV29" s="92">
        <v>1.6</v>
      </c>
      <c r="AW29" s="92"/>
      <c r="AX29" s="99"/>
      <c r="AY29" s="99"/>
      <c r="AZ29" s="99"/>
      <c r="BA29" s="99"/>
      <c r="BB29" s="99"/>
      <c r="BC29" s="31"/>
      <c r="BD29" s="31">
        <v>7</v>
      </c>
      <c r="BE29" s="107" t="s">
        <v>191</v>
      </c>
      <c r="BF29" s="106" t="s">
        <v>192</v>
      </c>
      <c r="BG29" s="31"/>
      <c r="BH29" s="31"/>
      <c r="BI29" s="31"/>
      <c r="BJ29" s="31"/>
      <c r="BK29" s="48">
        <v>1.7</v>
      </c>
      <c r="BL29" s="45">
        <f t="shared" si="4"/>
        <v>1.05393676379417</v>
      </c>
      <c r="BM29" s="110" t="s">
        <v>193</v>
      </c>
      <c r="BN29" s="111">
        <v>44578</v>
      </c>
    </row>
    <row r="30" ht="87" spans="1:66">
      <c r="A30" s="24" t="s">
        <v>194</v>
      </c>
      <c r="B30" s="26">
        <v>601088</v>
      </c>
      <c r="C30" s="27" t="s">
        <v>195</v>
      </c>
      <c r="D30" s="29" t="s">
        <v>196</v>
      </c>
      <c r="E30" s="47">
        <v>0.256</v>
      </c>
      <c r="F30" s="48">
        <v>2.051</v>
      </c>
      <c r="G30" s="49">
        <v>0.1846</v>
      </c>
      <c r="H30" s="49">
        <v>0.2608</v>
      </c>
      <c r="I30" s="49">
        <v>0.2158</v>
      </c>
      <c r="J30" s="58"/>
      <c r="K30" s="58"/>
      <c r="L30" s="58"/>
      <c r="M30" s="60"/>
      <c r="N30" s="60"/>
      <c r="O30" s="60"/>
      <c r="P30" s="60"/>
      <c r="Q30" s="60"/>
      <c r="R30" s="60"/>
      <c r="S30" s="60"/>
      <c r="T30" s="60"/>
      <c r="U30" s="71"/>
      <c r="V30" s="72"/>
      <c r="W30" s="72"/>
      <c r="X30" s="66"/>
      <c r="Y30" s="49">
        <v>0.3426</v>
      </c>
      <c r="Z30" s="51">
        <v>0.312</v>
      </c>
      <c r="AA30" s="51">
        <v>0.4656</v>
      </c>
      <c r="AB30" s="76"/>
      <c r="AC30" s="76"/>
      <c r="AD30" s="76"/>
      <c r="AE30" s="47"/>
      <c r="AF30" s="47"/>
      <c r="AG30" s="47"/>
      <c r="AH30" s="47"/>
      <c r="AI30" s="47"/>
      <c r="AJ30" s="47"/>
      <c r="AK30" s="47"/>
      <c r="AL30" s="47"/>
      <c r="AM30" s="76"/>
      <c r="AN30" s="66"/>
      <c r="AO30" s="66"/>
      <c r="AP30" s="72"/>
      <c r="AQ30" s="86">
        <v>39364</v>
      </c>
      <c r="AR30" s="76"/>
      <c r="AS30" s="92"/>
      <c r="AT30" s="92"/>
      <c r="AU30" s="92">
        <v>198.7</v>
      </c>
      <c r="AV30" s="92">
        <v>164.9</v>
      </c>
      <c r="AW30" s="92"/>
      <c r="AX30" s="99"/>
      <c r="AY30" s="99"/>
      <c r="AZ30" s="99"/>
      <c r="BA30" s="99"/>
      <c r="BB30" s="99"/>
      <c r="BC30" s="31"/>
      <c r="BD30" s="31">
        <v>141</v>
      </c>
      <c r="BE30" s="107" t="s">
        <v>197</v>
      </c>
      <c r="BF30" s="107" t="s">
        <v>198</v>
      </c>
      <c r="BG30" s="31"/>
      <c r="BH30" s="31"/>
      <c r="BI30" s="31"/>
      <c r="BJ30" s="31"/>
      <c r="BK30" s="48">
        <v>407.51</v>
      </c>
      <c r="BL30" s="45">
        <f t="shared" si="4"/>
        <v>2.05088072471062</v>
      </c>
      <c r="BM30" s="107" t="s">
        <v>199</v>
      </c>
      <c r="BN30" s="111">
        <v>44578</v>
      </c>
    </row>
    <row r="31" ht="87" spans="1:66">
      <c r="A31" s="24" t="s">
        <v>200</v>
      </c>
      <c r="B31" s="26">
        <v>603871</v>
      </c>
      <c r="C31" s="27" t="s">
        <v>201</v>
      </c>
      <c r="D31" s="29" t="s">
        <v>5</v>
      </c>
      <c r="E31" s="47">
        <v>0.4022</v>
      </c>
      <c r="F31" s="48">
        <v>0.783</v>
      </c>
      <c r="G31" s="49">
        <v>0.7291</v>
      </c>
      <c r="H31" s="49">
        <v>0.0182</v>
      </c>
      <c r="I31" s="49">
        <v>-0.1214</v>
      </c>
      <c r="J31" s="58"/>
      <c r="K31" s="58"/>
      <c r="L31" s="58"/>
      <c r="M31" s="60"/>
      <c r="N31" s="60"/>
      <c r="O31" s="60"/>
      <c r="P31" s="60"/>
      <c r="Q31" s="60"/>
      <c r="R31" s="60"/>
      <c r="S31" s="60"/>
      <c r="T31" s="60"/>
      <c r="U31" s="71"/>
      <c r="V31" s="72"/>
      <c r="W31" s="72"/>
      <c r="X31" s="66"/>
      <c r="Y31" s="49">
        <v>-0.0621</v>
      </c>
      <c r="Z31" s="49">
        <v>-0.0487</v>
      </c>
      <c r="AA31" s="49">
        <v>-0.0326</v>
      </c>
      <c r="AB31" s="76"/>
      <c r="AC31" s="76"/>
      <c r="AD31" s="76"/>
      <c r="AE31" s="47"/>
      <c r="AF31" s="47"/>
      <c r="AG31" s="47"/>
      <c r="AH31" s="47"/>
      <c r="AI31" s="47"/>
      <c r="AJ31" s="47"/>
      <c r="AK31" s="47"/>
      <c r="AL31" s="47"/>
      <c r="AM31" s="76"/>
      <c r="AN31" s="66"/>
      <c r="AO31" s="66"/>
      <c r="AP31" s="72"/>
      <c r="AQ31" s="86">
        <v>43137</v>
      </c>
      <c r="AR31" s="76"/>
      <c r="AS31" s="92"/>
      <c r="AT31" s="92"/>
      <c r="AU31" s="92">
        <v>3.17</v>
      </c>
      <c r="AV31" s="92">
        <v>2.854</v>
      </c>
      <c r="AW31" s="92"/>
      <c r="AX31" s="99"/>
      <c r="AY31" s="99"/>
      <c r="AZ31" s="99"/>
      <c r="BA31" s="99"/>
      <c r="BB31" s="99"/>
      <c r="BC31" s="31"/>
      <c r="BD31" s="31">
        <v>2</v>
      </c>
      <c r="BE31" s="107" t="s">
        <v>202</v>
      </c>
      <c r="BF31" s="107" t="s">
        <v>203</v>
      </c>
      <c r="BG31" s="108" t="s">
        <v>204</v>
      </c>
      <c r="BH31" s="31"/>
      <c r="BI31" s="31"/>
      <c r="BJ31" s="31"/>
      <c r="BK31" s="48">
        <v>2.48</v>
      </c>
      <c r="BL31" s="45">
        <f t="shared" si="4"/>
        <v>0.782334384858044</v>
      </c>
      <c r="BM31" s="110" t="s">
        <v>205</v>
      </c>
      <c r="BN31" s="111">
        <v>44578</v>
      </c>
    </row>
    <row r="32" ht="73" spans="1:66">
      <c r="A32" s="24" t="s">
        <v>206</v>
      </c>
      <c r="B32" s="127" t="s">
        <v>207</v>
      </c>
      <c r="C32" s="27" t="s">
        <v>208</v>
      </c>
      <c r="D32" s="29" t="s">
        <v>9</v>
      </c>
      <c r="E32" s="47">
        <v>0.0754</v>
      </c>
      <c r="F32" s="48">
        <v>0.85</v>
      </c>
      <c r="G32" s="49">
        <v>0.5882</v>
      </c>
      <c r="H32" s="49">
        <v>0.2</v>
      </c>
      <c r="I32" s="49">
        <v>-0.0659</v>
      </c>
      <c r="J32" s="58"/>
      <c r="K32" s="58"/>
      <c r="L32" s="58"/>
      <c r="M32" s="60"/>
      <c r="N32" s="60"/>
      <c r="O32" s="60"/>
      <c r="P32" s="60"/>
      <c r="Q32" s="60"/>
      <c r="R32" s="60"/>
      <c r="S32" s="60"/>
      <c r="T32" s="60"/>
      <c r="U32" s="71"/>
      <c r="V32" s="72"/>
      <c r="W32" s="72"/>
      <c r="X32" s="66"/>
      <c r="Y32" s="49">
        <v>-0.2871</v>
      </c>
      <c r="Z32" s="49">
        <v>-0.3099</v>
      </c>
      <c r="AA32" s="49">
        <v>-0.2584</v>
      </c>
      <c r="AB32" s="76"/>
      <c r="AC32" s="76"/>
      <c r="AD32" s="76"/>
      <c r="AE32" s="47"/>
      <c r="AF32" s="47"/>
      <c r="AG32" s="47"/>
      <c r="AH32" s="47"/>
      <c r="AI32" s="47"/>
      <c r="AJ32" s="47"/>
      <c r="AK32" s="47"/>
      <c r="AL32" s="47"/>
      <c r="AM32" s="76"/>
      <c r="AN32" s="66"/>
      <c r="AO32" s="66"/>
      <c r="AP32" s="72"/>
      <c r="AQ32" s="86">
        <v>36396</v>
      </c>
      <c r="AR32" s="76"/>
      <c r="AS32" s="92"/>
      <c r="AT32" s="92"/>
      <c r="AU32" s="92">
        <v>7.634</v>
      </c>
      <c r="AV32" s="92">
        <v>7.634</v>
      </c>
      <c r="AW32" s="92"/>
      <c r="AX32" s="99"/>
      <c r="AY32" s="99"/>
      <c r="AZ32" s="99"/>
      <c r="BA32" s="99"/>
      <c r="BB32" s="99"/>
      <c r="BC32" s="31"/>
      <c r="BD32" s="31">
        <v>10</v>
      </c>
      <c r="BE32" s="107" t="s">
        <v>209</v>
      </c>
      <c r="BF32" s="106" t="s">
        <v>210</v>
      </c>
      <c r="BG32" s="31"/>
      <c r="BH32" s="31"/>
      <c r="BI32" s="31"/>
      <c r="BJ32" s="31"/>
      <c r="BK32" s="48">
        <v>6.5</v>
      </c>
      <c r="BL32" s="45">
        <f t="shared" si="4"/>
        <v>0.85145402148284</v>
      </c>
      <c r="BM32" s="112" t="s">
        <v>211</v>
      </c>
      <c r="BN32" s="111">
        <v>44578</v>
      </c>
    </row>
    <row r="33" ht="60" spans="1:66">
      <c r="A33" s="24" t="s">
        <v>212</v>
      </c>
      <c r="B33" s="31">
        <v>603886</v>
      </c>
      <c r="C33" s="29" t="s">
        <v>213</v>
      </c>
      <c r="D33" s="29" t="s">
        <v>105</v>
      </c>
      <c r="E33" s="50">
        <v>0.5505</v>
      </c>
      <c r="F33" s="48">
        <v>1.38</v>
      </c>
      <c r="G33" s="49">
        <v>1.0436</v>
      </c>
      <c r="H33" s="49">
        <v>1.4304</v>
      </c>
      <c r="I33" s="49">
        <v>0.134</v>
      </c>
      <c r="J33" s="58"/>
      <c r="K33" s="58"/>
      <c r="L33" s="58"/>
      <c r="M33" s="60"/>
      <c r="N33" s="60"/>
      <c r="O33" s="60"/>
      <c r="P33" s="60"/>
      <c r="Q33" s="60"/>
      <c r="R33" s="60"/>
      <c r="S33" s="60"/>
      <c r="T33" s="60"/>
      <c r="U33" s="71"/>
      <c r="V33" s="72"/>
      <c r="W33" s="72"/>
      <c r="X33" s="66"/>
      <c r="Y33" s="49">
        <v>0.2386</v>
      </c>
      <c r="Z33" s="49">
        <v>0.2195</v>
      </c>
      <c r="AA33" s="49">
        <v>0.212</v>
      </c>
      <c r="AB33" s="76"/>
      <c r="AC33" s="76"/>
      <c r="AD33" s="76"/>
      <c r="AE33" s="47"/>
      <c r="AF33" s="47"/>
      <c r="AG33" s="47"/>
      <c r="AH33" s="47"/>
      <c r="AI33" s="47"/>
      <c r="AJ33" s="47"/>
      <c r="AK33" s="47"/>
      <c r="AL33" s="47"/>
      <c r="AM33" s="76"/>
      <c r="AN33" s="66"/>
      <c r="AO33" s="66"/>
      <c r="AP33" s="72"/>
      <c r="AQ33" s="86">
        <v>42732</v>
      </c>
      <c r="AR33" s="76"/>
      <c r="AS33" s="92"/>
      <c r="AT33" s="92"/>
      <c r="AU33" s="92">
        <v>2.4</v>
      </c>
      <c r="AV33" s="92">
        <v>2.4</v>
      </c>
      <c r="AW33" s="92"/>
      <c r="AX33" s="99"/>
      <c r="AY33" s="99"/>
      <c r="AZ33" s="99"/>
      <c r="BA33" s="99"/>
      <c r="BB33" s="99"/>
      <c r="BC33" s="31"/>
      <c r="BD33" s="31">
        <v>17</v>
      </c>
      <c r="BE33" s="107" t="s">
        <v>214</v>
      </c>
      <c r="BF33" s="107" t="s">
        <v>215</v>
      </c>
      <c r="BG33" s="31"/>
      <c r="BH33" s="31"/>
      <c r="BI33" s="31"/>
      <c r="BJ33" s="31"/>
      <c r="BK33" s="48"/>
      <c r="BL33" s="76"/>
      <c r="BM33" s="31"/>
      <c r="BN33" s="113"/>
    </row>
  </sheetData>
  <sortState ref="A2:DJ24">
    <sortCondition ref="A2"/>
  </sortState>
  <mergeCells count="23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行业分析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2021-12-26T14:00:00Z</dcterms:created>
  <dcterms:modified xsi:type="dcterms:W3CDTF">2022-01-17T17:09:21Z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