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  <sheet name="每股收益" sheetId="5" r:id="rId5"/>
    <sheet name="增长幅度" sheetId="6" r:id="rId6"/>
    <sheet name="流通股数目" sheetId="7" r:id="rId7"/>
    <sheet name="负债率" sheetId="8" r:id="rId8"/>
  </sheets>
  <calcPr calcId="144525"/>
</workbook>
</file>

<file path=xl/sharedStrings.xml><?xml version="1.0" encoding="utf-8"?>
<sst xmlns="http://schemas.openxmlformats.org/spreadsheetml/2006/main" count="265">
  <si>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</si>
  <si>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</si>
  <si>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</si>
  <si>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</si>
  <si>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</si>
  <si>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</si>
  <si>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</si>
  <si>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</si>
  <si>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</si>
  <si>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</si>
  <si>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</si>
  <si>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</si>
  <si>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</si>
  <si>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</si>
  <si>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</si>
  <si>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</si>
  <si>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</si>
  <si>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</si>
  <si>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</si>
  <si>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</si>
  <si>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</si>
  <si>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</si>
  <si>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</si>
  <si>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</si>
  <si>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</si>
  <si>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</si>
  <si>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</si>
  <si>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</si>
  <si>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</si>
  <si>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</si>
  <si>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</si>
  <si>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</si>
  <si>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</si>
  <si>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</si>
  <si>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</si>
  <si>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</si>
  <si>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</si>
  <si>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</si>
  <si>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</si>
  <si>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</si>
  <si>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</si>
  <si>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</si>
  <si>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</si>
  <si>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</si>
  <si>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</si>
  <si>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</si>
  <si>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</si>
  <si>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</si>
  <si>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</si>
  <si>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</si>
  <si>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</si>
  <si>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</si>
  <si>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</si>
  <si>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</si>
  <si>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</si>
  <si>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</si>
  <si>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</si>
  <si>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</si>
  <si>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</si>
  <si>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</si>
  <si>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</si>
  <si>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</si>
  <si>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</si>
  <si>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</si>
  <si>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</si>
  <si>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</si>
  <si>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</si>
  <si>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</si>
  <si>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</si>
  <si>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</si>
  <si>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</si>
  <si>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</si>
  <si>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</si>
  <si>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</si>
  <si>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</si>
  <si>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</si>
  <si>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</si>
  <si>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</si>
  <si>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</si>
  <si>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</si>
  <si>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</si>
  <si>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</si>
  <si>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</si>
  <si>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</si>
  <si>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</si>
  <si>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</si>
  <si>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</si>
  <si>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</si>
  <si>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</si>
  <si>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</si>
  <si>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</si>
  <si>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</si>
  <si>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</si>
  <si>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</si>
  <si>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</si>
  <si>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</si>
  <si>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</si>
  <si>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</si>
  <si>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</si>
  <si>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</si>
  <si>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</si>
  <si>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</si>
  <si>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</si>
  <si>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</si>
  <si>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</si>
  <si>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</si>
  <si>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</si>
  <si>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</si>
  <si>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</si>
  <si>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</si>
  <si>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</si>
  <si>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</si>
  <si>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</si>
  <si>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</si>
  <si>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</si>
  <si>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</si>
  <si>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</si>
  <si>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</si>
  <si>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</si>
  <si>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</si>
  <si>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</si>
  <si>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</si>
  <si>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</si>
  <si>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</si>
  <si>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</si>
  <si>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</si>
  <si>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</si>
  <si>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</si>
  <si>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</si>
  <si>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</si>
  <si>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</si>
  <si>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</si>
  <si>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每股收益(元)</t>
  </si>
  <si>
    <t>每股净利润同比增长率</t>
  </si>
  <si>
    <t>销售额同比增长率</t>
  </si>
  <si>
    <t>催化剂
（是否是新公司，是否有新产品、新管理层、股价新高）</t>
  </si>
  <si>
    <t>股票的供给与需求</t>
  </si>
  <si>
    <t>过去三年
（最少25%，甚至于100%)</t>
  </si>
  <si>
    <t>最近三季度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</si>
  <si>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</si>
  <si>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</si>
  <si>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</si>
  <si>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</si>
  <si>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</si>
  <si>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Q1</t>
  </si>
  <si>
    <t>Q2</t>
  </si>
  <si>
    <t>Q3</t>
  </si>
  <si>
    <t>Q4</t>
  </si>
  <si>
    <t>AVG1</t>
  </si>
  <si>
    <t>AVG2</t>
  </si>
  <si>
    <t>AVG3</t>
  </si>
  <si>
    <t>最近三</t>
  </si>
  <si>
    <t>最近二</t>
  </si>
  <si>
    <t>最近一</t>
  </si>
  <si>
    <t>平均单日成交量</t>
  </si>
  <si>
    <t>近期最低点成交量</t>
  </si>
  <si>
    <t>占比</t>
  </si>
  <si>
    <r>
      <rPr>
        <sz val="12"/>
        <rFont val="方正书宋_GBK"/>
        <charset val="134"/>
      </rPr>
      <t xml:space="preserve">持有的机构投资者数量
</t>
    </r>
    <r>
      <rPr>
        <sz val="10"/>
        <rFont val="方正书宋_GBK"/>
        <charset val="134"/>
      </rPr>
      <t>（大于20，小于1000）</t>
    </r>
  </si>
  <si>
    <r>
      <rPr>
        <sz val="12"/>
        <rFont val="方正书宋_GBK"/>
        <charset val="134"/>
      </rPr>
      <t xml:space="preserve">持有的机构投资者数量变化
</t>
    </r>
    <r>
      <rPr>
        <sz val="10"/>
        <rFont val="方正书宋_GBK"/>
        <charset val="134"/>
      </rPr>
      <t>(最近3个季度是否持续增加，最近一个季度是否极大增长)</t>
    </r>
  </si>
  <si>
    <t>投资机构最近3年业绩评级
(基金业绩榜单前10)</t>
  </si>
  <si>
    <t>投资经理最近12个月的业绩评级</t>
  </si>
  <si>
    <t>投资经理最近3年业绩评级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</si>
  <si>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</si>
  <si>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</si>
  <si>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</si>
  <si>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</si>
  <si>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</si>
  <si>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</si>
  <si>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</si>
  <si>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</si>
  <si>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</si>
  <si>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002932</t>
  </si>
  <si>
    <t>明德生物</t>
  </si>
  <si>
    <t>变少</t>
  </si>
  <si>
    <t>公司回购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</si>
  <si>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</si>
  <si>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</si>
  <si>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</si>
  <si>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</si>
  <si>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</si>
  <si>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</si>
  <si>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</si>
  <si>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</si>
  <si>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000733</t>
  </si>
  <si>
    <t>振华科技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</si>
  <si>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</si>
  <si>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</si>
  <si>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</si>
  <si>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</si>
  <si>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t>水井坊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</si>
  <si>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</si>
  <si>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</si>
  <si>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浙江新能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</si>
  <si>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</si>
  <si>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</si>
  <si>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</si>
  <si>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</si>
  <si>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</si>
  <si>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</si>
  <si>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</si>
  <si>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</si>
  <si>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</si>
  <si>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</si>
  <si>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</si>
  <si>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</si>
  <si>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</si>
  <si>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</si>
  <si>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</si>
  <si>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</si>
  <si>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</si>
  <si>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</si>
  <si>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</si>
  <si>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</si>
  <si>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</si>
  <si>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</si>
  <si>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</si>
  <si>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</si>
  <si>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</si>
  <si>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</si>
  <si>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</si>
  <si>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</si>
  <si>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</si>
  <si>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</si>
  <si>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</si>
  <si>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</si>
  <si>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</si>
  <si>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</si>
  <si>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</si>
  <si>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</si>
  <si>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</si>
  <si>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</si>
  <si>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</si>
  <si>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</si>
  <si>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</si>
  <si>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</si>
  <si>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</si>
  <si>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</si>
  <si>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</si>
  <si>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世贸能源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</si>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</sst>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177" formatCode="0.00_ ;[Red]\-0.00\ "/>
    <numFmt numFmtId="41" formatCode="_ * #,##0_ ;_ * \-#,##0_ ;_ * &quot;-&quot;_ ;_ @_ "/>
    <numFmt numFmtId="178" formatCode="0.00_);\(0.00\)"/>
  </numFmts>
  <fonts count="62">
    <font>
      <sz val="12"/>
      <name val="Calibri"/>
      <charset val="134"/>
    </font>
    <font>
      <sz val="12"/>
      <color rgb="FF1E2024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宋体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2"/>
      <color theme="1"/>
      <name val="宋体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42" fillId="31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7" fillId="35" borderId="9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3" fillId="18" borderId="9" applyNumberFormat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0" fillId="20" borderId="8" applyNumberFormat="0" applyAlignment="0" applyProtection="0">
      <alignment vertical="center"/>
    </xf>
    <xf numFmtId="0" fontId="49" fillId="18" borderId="7" applyNumberForma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9" fillId="14" borderId="5" applyNumberFormat="0" applyFont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</cellStyleXfs>
  <cellXfs count="3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178" fontId="2" fillId="2" borderId="3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 wrapText="1"/>
    </xf>
    <xf numFmtId="178" fontId="9" fillId="2" borderId="3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4" borderId="0" xfId="0" applyFont="1" applyFill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10" fontId="0" fillId="0" borderId="0" xfId="9" applyNumberFormat="1" applyFont="1" applyAlignment="1"/>
    <xf numFmtId="10" fontId="0" fillId="4" borderId="0" xfId="9" applyNumberFormat="1" applyFont="1" applyFill="1" applyAlignment="1"/>
    <xf numFmtId="10" fontId="0" fillId="6" borderId="0" xfId="0" applyNumberFormat="1" applyFill="1"/>
    <xf numFmtId="10" fontId="0" fillId="7" borderId="0" xfId="0" applyNumberFormat="1" applyFill="1"/>
    <xf numFmtId="10" fontId="0" fillId="6" borderId="0" xfId="9" applyNumberFormat="1" applyFont="1" applyFill="1" applyAlignment="1"/>
    <xf numFmtId="10" fontId="0" fillId="7" borderId="0" xfId="9" applyNumberFormat="1" applyFont="1" applyFill="1" applyAlignment="1"/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5" fillId="4" borderId="1" xfId="41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 applyProtection="1">
      <alignment horizontal="center" vertical="center" wrapText="1"/>
    </xf>
    <xf numFmtId="0" fontId="8" fillId="4" borderId="1" xfId="0" applyNumberFormat="1" applyFont="1" applyFill="1" applyBorder="1" applyAlignment="1" applyProtection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3" fillId="4" borderId="1" xfId="9" applyNumberFormat="1" applyFont="1" applyFill="1" applyBorder="1" applyAlignment="1">
      <alignment horizontal="center" vertical="center"/>
    </xf>
    <xf numFmtId="10" fontId="23" fillId="4" borderId="1" xfId="9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77" fontId="12" fillId="4" borderId="1" xfId="0" applyNumberFormat="1" applyFont="1" applyFill="1" applyBorder="1" applyAlignment="1">
      <alignment horizontal="center" vertical="center"/>
    </xf>
    <xf numFmtId="10" fontId="18" fillId="4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 applyProtection="1">
      <alignment horizontal="center" vertical="center"/>
    </xf>
    <xf numFmtId="177" fontId="19" fillId="4" borderId="1" xfId="0" applyNumberFormat="1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 applyProtection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/>
    </xf>
    <xf numFmtId="177" fontId="12" fillId="5" borderId="1" xfId="0" applyNumberFormat="1" applyFont="1" applyFill="1" applyBorder="1" applyAlignment="1">
      <alignment horizontal="center" vertical="center"/>
    </xf>
    <xf numFmtId="10" fontId="12" fillId="5" borderId="1" xfId="9" applyNumberFormat="1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/>
    <xf numFmtId="177" fontId="21" fillId="0" borderId="1" xfId="0" applyNumberFormat="1" applyFont="1" applyBorder="1"/>
    <xf numFmtId="10" fontId="21" fillId="0" borderId="1" xfId="9" applyNumberFormat="1" applyFont="1" applyBorder="1" applyAlignment="1"/>
    <xf numFmtId="10" fontId="2" fillId="4" borderId="1" xfId="9" applyNumberFormat="1" applyFon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23" fillId="7" borderId="1" xfId="9" applyNumberFormat="1" applyFont="1" applyFill="1" applyBorder="1" applyAlignment="1">
      <alignment horizontal="center" vertical="center" wrapText="1"/>
    </xf>
    <xf numFmtId="9" fontId="0" fillId="4" borderId="0" xfId="9" applyFill="1" applyAlignment="1">
      <alignment horizontal="center" vertical="center"/>
    </xf>
    <xf numFmtId="10" fontId="21" fillId="4" borderId="1" xfId="0" applyNumberFormat="1" applyFont="1" applyFill="1" applyBorder="1"/>
    <xf numFmtId="10" fontId="21" fillId="6" borderId="1" xfId="0" applyNumberFormat="1" applyFont="1" applyFill="1" applyBorder="1"/>
    <xf numFmtId="10" fontId="21" fillId="7" borderId="1" xfId="0" applyNumberFormat="1" applyFont="1" applyFill="1" applyBorder="1"/>
    <xf numFmtId="10" fontId="13" fillId="6" borderId="1" xfId="9" applyNumberFormat="1" applyFont="1" applyFill="1" applyBorder="1" applyAlignment="1">
      <alignment horizontal="center" vertical="center"/>
    </xf>
    <xf numFmtId="10" fontId="21" fillId="6" borderId="1" xfId="9" applyNumberFormat="1" applyFont="1" applyFill="1" applyBorder="1" applyAlignment="1"/>
    <xf numFmtId="10" fontId="17" fillId="4" borderId="1" xfId="9" applyNumberFormat="1" applyFont="1" applyFill="1" applyBorder="1" applyAlignment="1">
      <alignment horizontal="center" vertical="center" wrapText="1"/>
    </xf>
    <xf numFmtId="10" fontId="18" fillId="4" borderId="1" xfId="0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/>
    <xf numFmtId="10" fontId="19" fillId="4" borderId="1" xfId="0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12" fillId="4" borderId="1" xfId="0" applyFont="1" applyFill="1" applyBorder="1"/>
    <xf numFmtId="0" fontId="2" fillId="4" borderId="3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wrapText="1"/>
    </xf>
    <xf numFmtId="10" fontId="2" fillId="0" borderId="1" xfId="9" applyNumberFormat="1" applyFont="1" applyBorder="1" applyAlignment="1">
      <alignment vertical="center"/>
    </xf>
    <xf numFmtId="178" fontId="2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0" fillId="8" borderId="0" xfId="0" applyFill="1"/>
    <xf numFmtId="0" fontId="0" fillId="7" borderId="0" xfId="0" applyFill="1"/>
    <xf numFmtId="0" fontId="0" fillId="2" borderId="0" xfId="0" applyFill="1"/>
    <xf numFmtId="0" fontId="0" fillId="3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49" fontId="24" fillId="6" borderId="1" xfId="0" applyNumberFormat="1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78" fontId="24" fillId="6" borderId="3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9" fontId="24" fillId="8" borderId="1" xfId="0" applyNumberFormat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78" fontId="24" fillId="8" borderId="3" xfId="0" applyNumberFormat="1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8" fontId="2" fillId="7" borderId="3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78" fontId="5" fillId="7" borderId="3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2" fontId="3" fillId="7" borderId="3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178" fontId="21" fillId="0" borderId="3" xfId="0" applyNumberFormat="1" applyFont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178" fontId="24" fillId="6" borderId="2" xfId="0" applyNumberFormat="1" applyFont="1" applyFill="1" applyBorder="1" applyAlignment="1">
      <alignment horizontal="center" vertical="center" wrapText="1"/>
    </xf>
    <xf numFmtId="178" fontId="24" fillId="6" borderId="1" xfId="0" applyNumberFormat="1" applyFont="1" applyFill="1" applyBorder="1" applyAlignment="1">
      <alignment horizontal="center" vertical="center" wrapText="1"/>
    </xf>
    <xf numFmtId="178" fontId="26" fillId="6" borderId="1" xfId="0" applyNumberFormat="1" applyFont="1" applyFill="1" applyBorder="1" applyAlignment="1">
      <alignment horizontal="center" vertical="center" wrapText="1"/>
    </xf>
    <xf numFmtId="178" fontId="27" fillId="6" borderId="1" xfId="0" applyNumberFormat="1" applyFont="1" applyFill="1" applyBorder="1" applyAlignment="1">
      <alignment horizontal="center" vertical="center" wrapText="1"/>
    </xf>
    <xf numFmtId="178" fontId="24" fillId="8" borderId="2" xfId="0" applyNumberFormat="1" applyFont="1" applyFill="1" applyBorder="1" applyAlignment="1">
      <alignment horizontal="center" vertical="center" wrapText="1"/>
    </xf>
    <xf numFmtId="178" fontId="24" fillId="8" borderId="1" xfId="0" applyNumberFormat="1" applyFont="1" applyFill="1" applyBorder="1" applyAlignment="1">
      <alignment horizontal="center" vertical="center" wrapText="1"/>
    </xf>
    <xf numFmtId="178" fontId="27" fillId="8" borderId="1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178" fontId="2" fillId="7" borderId="2" xfId="0" applyNumberFormat="1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78" fontId="17" fillId="7" borderId="1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7" borderId="2" xfId="0" applyNumberFormat="1" applyFont="1" applyFill="1" applyBorder="1" applyAlignment="1">
      <alignment horizontal="center" vertical="center" wrapText="1"/>
    </xf>
    <xf numFmtId="178" fontId="5" fillId="7" borderId="1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2" fontId="3" fillId="7" borderId="2" xfId="0" applyNumberFormat="1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 wrapText="1"/>
    </xf>
    <xf numFmtId="178" fontId="20" fillId="7" borderId="1" xfId="0" applyNumberFormat="1" applyFont="1" applyFill="1" applyBorder="1" applyAlignment="1">
      <alignment horizontal="center" vertical="center" wrapText="1"/>
    </xf>
    <xf numFmtId="178" fontId="6" fillId="7" borderId="1" xfId="0" applyNumberFormat="1" applyFont="1" applyFill="1" applyBorder="1" applyAlignment="1">
      <alignment horizontal="center" vertical="center"/>
    </xf>
    <xf numFmtId="178" fontId="9" fillId="2" borderId="2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78" fontId="0" fillId="2" borderId="1" xfId="0" applyNumberFormat="1" applyFill="1" applyBorder="1"/>
    <xf numFmtId="0" fontId="28" fillId="3" borderId="2" xfId="0" applyFont="1" applyFill="1" applyBorder="1" applyAlignment="1">
      <alignment horizontal="center" vertical="center"/>
    </xf>
    <xf numFmtId="178" fontId="0" fillId="3" borderId="1" xfId="0" applyNumberFormat="1" applyFill="1" applyBorder="1"/>
    <xf numFmtId="178" fontId="6" fillId="3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28" fillId="2" borderId="1" xfId="0" applyNumberFormat="1" applyFont="1" applyFill="1" applyBorder="1" applyAlignment="1">
      <alignment horizontal="center" vertical="center"/>
    </xf>
    <xf numFmtId="178" fontId="21" fillId="0" borderId="2" xfId="0" applyNumberFormat="1" applyFont="1" applyBorder="1" applyAlignment="1">
      <alignment horizontal="center" vertical="center"/>
    </xf>
    <xf numFmtId="178" fontId="21" fillId="0" borderId="1" xfId="0" applyNumberFormat="1" applyFont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49" fontId="29" fillId="6" borderId="1" xfId="0" applyNumberFormat="1" applyFont="1" applyFill="1" applyBorder="1" applyAlignment="1">
      <alignment horizontal="center" vertical="center" wrapText="1"/>
    </xf>
    <xf numFmtId="178" fontId="30" fillId="6" borderId="1" xfId="0" applyNumberFormat="1" applyFont="1" applyFill="1" applyBorder="1" applyAlignment="1">
      <alignment horizontal="center" vertical="center" wrapText="1"/>
    </xf>
    <xf numFmtId="49" fontId="27" fillId="6" borderId="1" xfId="0" applyNumberFormat="1" applyFont="1" applyFill="1" applyBorder="1" applyAlignment="1">
      <alignment horizontal="center" vertical="center" wrapText="1"/>
    </xf>
    <xf numFmtId="49" fontId="27" fillId="8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 wrapText="1"/>
    </xf>
    <xf numFmtId="178" fontId="16" fillId="7" borderId="1" xfId="0" applyNumberFormat="1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0" fontId="26" fillId="6" borderId="1" xfId="9" applyNumberFormat="1" applyFont="1" applyFill="1" applyBorder="1" applyAlignment="1">
      <alignment horizontal="center" vertical="center" wrapText="1"/>
    </xf>
    <xf numFmtId="178" fontId="27" fillId="4" borderId="1" xfId="0" applyNumberFormat="1" applyFont="1" applyFill="1" applyBorder="1" applyAlignment="1">
      <alignment horizontal="center" vertical="center" wrapText="1"/>
    </xf>
    <xf numFmtId="178" fontId="31" fillId="4" borderId="1" xfId="0" applyNumberFormat="1" applyFont="1" applyFill="1" applyBorder="1" applyAlignment="1">
      <alignment horizontal="center" vertical="center" wrapText="1"/>
    </xf>
    <xf numFmtId="178" fontId="29" fillId="4" borderId="1" xfId="0" applyNumberFormat="1" applyFont="1" applyFill="1" applyBorder="1" applyAlignment="1">
      <alignment horizontal="center" vertical="center" wrapText="1"/>
    </xf>
    <xf numFmtId="10" fontId="29" fillId="6" borderId="1" xfId="9" applyNumberFormat="1" applyFont="1" applyFill="1" applyBorder="1" applyAlignment="1">
      <alignment horizontal="center" vertical="center" wrapText="1"/>
    </xf>
    <xf numFmtId="10" fontId="27" fillId="6" borderId="1" xfId="9" applyNumberFormat="1" applyFont="1" applyFill="1" applyBorder="1" applyAlignment="1">
      <alignment horizontal="center" vertical="center" wrapText="1"/>
    </xf>
    <xf numFmtId="178" fontId="31" fillId="8" borderId="1" xfId="0" applyNumberFormat="1" applyFont="1" applyFill="1" applyBorder="1" applyAlignment="1">
      <alignment horizontal="center" vertical="center" wrapText="1"/>
    </xf>
    <xf numFmtId="178" fontId="29" fillId="8" borderId="1" xfId="0" applyNumberFormat="1" applyFont="1" applyFill="1" applyBorder="1" applyAlignment="1">
      <alignment horizontal="center" vertical="center" wrapText="1"/>
    </xf>
    <xf numFmtId="10" fontId="27" fillId="8" borderId="1" xfId="9" applyNumberFormat="1" applyFont="1" applyFill="1" applyBorder="1" applyAlignment="1">
      <alignment horizontal="center" vertical="center" wrapText="1"/>
    </xf>
    <xf numFmtId="10" fontId="17" fillId="8" borderId="1" xfId="9" applyNumberFormat="1" applyFont="1" applyFill="1" applyBorder="1" applyAlignment="1">
      <alignment horizontal="center" vertical="center" wrapText="1"/>
    </xf>
    <xf numFmtId="10" fontId="17" fillId="2" borderId="1" xfId="9" applyNumberFormat="1" applyFont="1" applyFill="1" applyBorder="1" applyAlignment="1">
      <alignment horizontal="center" vertical="center" wrapText="1"/>
    </xf>
    <xf numFmtId="178" fontId="12" fillId="7" borderId="1" xfId="0" applyNumberFormat="1" applyFont="1" applyFill="1" applyBorder="1" applyAlignment="1">
      <alignment horizontal="center" vertical="center"/>
    </xf>
    <xf numFmtId="10" fontId="17" fillId="7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/>
    </xf>
    <xf numFmtId="178" fontId="18" fillId="7" borderId="1" xfId="0" applyNumberFormat="1" applyFont="1" applyFill="1" applyBorder="1" applyAlignment="1">
      <alignment horizontal="center" vertical="center"/>
    </xf>
    <xf numFmtId="10" fontId="18" fillId="7" borderId="1" xfId="9" applyNumberFormat="1" applyFont="1" applyFill="1" applyBorder="1" applyAlignment="1">
      <alignment horizontal="center" vertical="center"/>
    </xf>
    <xf numFmtId="178" fontId="32" fillId="2" borderId="1" xfId="0" applyNumberFormat="1" applyFont="1" applyFill="1" applyBorder="1" applyAlignment="1">
      <alignment horizontal="center" vertical="center" wrapText="1"/>
    </xf>
    <xf numFmtId="178" fontId="32" fillId="7" borderId="1" xfId="0" applyNumberFormat="1" applyFont="1" applyFill="1" applyBorder="1" applyAlignment="1">
      <alignment horizontal="center" vertical="center" wrapText="1"/>
    </xf>
    <xf numFmtId="10" fontId="6" fillId="7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 wrapText="1"/>
    </xf>
    <xf numFmtId="10" fontId="34" fillId="3" borderId="1" xfId="0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21" fillId="0" borderId="1" xfId="9" applyNumberFormat="1" applyFont="1" applyBorder="1" applyAlignment="1">
      <alignment horizontal="center" vertical="center"/>
    </xf>
    <xf numFmtId="178" fontId="29" fillId="6" borderId="1" xfId="0" applyNumberFormat="1" applyFont="1" applyFill="1" applyBorder="1" applyAlignment="1">
      <alignment horizontal="center" vertical="center" wrapText="1"/>
    </xf>
    <xf numFmtId="178" fontId="30" fillId="4" borderId="1" xfId="0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 wrapText="1"/>
    </xf>
    <xf numFmtId="178" fontId="30" fillId="8" borderId="1" xfId="0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9" fillId="7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/>
    </xf>
    <xf numFmtId="10" fontId="34" fillId="3" borderId="1" xfId="0" applyNumberFormat="1" applyFont="1" applyFill="1" applyBorder="1" applyAlignment="1">
      <alignment horizontal="center" vertical="center"/>
    </xf>
    <xf numFmtId="178" fontId="28" fillId="3" borderId="1" xfId="0" applyNumberFormat="1" applyFont="1" applyFill="1" applyBorder="1" applyAlignment="1">
      <alignment horizontal="center" vertical="center"/>
    </xf>
    <xf numFmtId="178" fontId="0" fillId="7" borderId="1" xfId="0" applyNumberFormat="1" applyFill="1" applyBorder="1"/>
    <xf numFmtId="178" fontId="28" fillId="7" borderId="1" xfId="0" applyNumberFormat="1" applyFont="1" applyFill="1" applyBorder="1" applyAlignment="1">
      <alignment horizontal="center" vertical="center"/>
    </xf>
    <xf numFmtId="49" fontId="30" fillId="6" borderId="1" xfId="0" applyNumberFormat="1" applyFont="1" applyFill="1" applyBorder="1" applyAlignment="1">
      <alignment horizontal="center" vertical="center" wrapText="1"/>
    </xf>
    <xf numFmtId="10" fontId="30" fillId="6" borderId="1" xfId="9" applyNumberFormat="1" applyFont="1" applyFill="1" applyBorder="1" applyAlignment="1">
      <alignment horizontal="center" vertical="center" wrapText="1"/>
    </xf>
    <xf numFmtId="49" fontId="30" fillId="8" borderId="1" xfId="0" applyNumberFormat="1" applyFont="1" applyFill="1" applyBorder="1" applyAlignment="1">
      <alignment horizontal="center" vertical="center" wrapText="1"/>
    </xf>
    <xf numFmtId="10" fontId="30" fillId="8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2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0" fontId="28" fillId="2" borderId="1" xfId="9" applyNumberFormat="1" applyFont="1" applyFill="1" applyBorder="1" applyAlignment="1">
      <alignment horizontal="center" vertical="center"/>
    </xf>
    <xf numFmtId="10" fontId="12" fillId="2" borderId="1" xfId="9" applyNumberFormat="1" applyFont="1" applyFill="1" applyBorder="1" applyAlignment="1">
      <alignment horizontal="center" vertical="center"/>
    </xf>
    <xf numFmtId="10" fontId="27" fillId="2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 wrapText="1"/>
    </xf>
    <xf numFmtId="10" fontId="16" fillId="7" borderId="1" xfId="9" applyNumberFormat="1" applyFont="1" applyFill="1" applyBorder="1" applyAlignment="1">
      <alignment horizontal="center" vertical="center" wrapText="1"/>
    </xf>
    <xf numFmtId="10" fontId="28" fillId="7" borderId="1" xfId="9" applyNumberFormat="1" applyFont="1" applyFill="1" applyBorder="1" applyAlignment="1">
      <alignment horizontal="center" vertical="center"/>
    </xf>
    <xf numFmtId="10" fontId="35" fillId="2" borderId="1" xfId="0" applyNumberFormat="1" applyFont="1" applyFill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0" fontId="28" fillId="3" borderId="1" xfId="9" applyNumberFormat="1" applyFont="1" applyFill="1" applyBorder="1" applyAlignment="1">
      <alignment horizontal="center" vertical="center"/>
    </xf>
    <xf numFmtId="49" fontId="29" fillId="8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49" fontId="36" fillId="6" borderId="1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/>
    </xf>
    <xf numFmtId="14" fontId="18" fillId="7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7" fillId="6" borderId="1" xfId="0" applyFont="1" applyFill="1" applyBorder="1" applyAlignment="1">
      <alignment horizontal="right" vertical="center" wrapText="1"/>
    </xf>
    <xf numFmtId="0" fontId="38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8" fillId="9" borderId="1" xfId="0" applyFont="1" applyFill="1" applyBorder="1" applyAlignment="1">
      <alignment horizontal="left" vertical="center" wrapText="1"/>
    </xf>
    <xf numFmtId="0" fontId="37" fillId="6" borderId="1" xfId="0" applyFont="1" applyFill="1" applyBorder="1" applyAlignment="1">
      <alignment horizontal="left" vertical="center" wrapText="1"/>
    </xf>
    <xf numFmtId="0" fontId="3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5" fillId="7" borderId="1" xfId="0" applyFont="1" applyFill="1" applyBorder="1" applyAlignment="1" quotePrefix="1">
      <alignment horizontal="center" vertical="center" wrapText="1"/>
    </xf>
    <xf numFmtId="0" fontId="3" fillId="7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/>
    </xf>
    <xf numFmtId="0" fontId="1" fillId="4" borderId="1" xfId="0" applyNumberFormat="1" applyFont="1" applyFill="1" applyBorder="1" applyAlignment="1" applyProtection="1" quotePrefix="1">
      <alignment horizontal="center" vertical="center" wrapText="1"/>
    </xf>
    <xf numFmtId="49" fontId="1" fillId="4" borderId="1" xfId="0" applyNumberFormat="1" applyFont="1" applyFill="1" applyBorder="1" applyAlignment="1" quotePrefix="1">
      <alignment horizontal="center" vertical="center" wrapText="1"/>
    </xf>
    <xf numFmtId="0" fontId="1" fillId="4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2" t="s">
        <v>0</v>
      </c>
      <c r="B1" s="146" t="s">
        <v>1</v>
      </c>
      <c r="C1" s="305">
        <f>COUNTIF(A:A,B1)</f>
        <v>2</v>
      </c>
      <c r="D1" s="305"/>
      <c r="E1" s="305"/>
      <c r="F1" s="309"/>
      <c r="G1" s="310"/>
      <c r="H1" s="311"/>
      <c r="I1" s="313"/>
    </row>
    <row r="2" spans="1:9">
      <c r="A2" s="2" t="s">
        <v>2</v>
      </c>
      <c r="B2" s="146" t="s">
        <v>3</v>
      </c>
      <c r="C2" s="305">
        <f>COUNTIF(A:A,B2)</f>
        <v>4</v>
      </c>
      <c r="D2" s="306"/>
      <c r="E2" s="306"/>
      <c r="F2" s="308"/>
      <c r="G2" s="312"/>
      <c r="H2" s="312"/>
      <c r="I2" s="313"/>
    </row>
    <row r="3" spans="1:9">
      <c r="A3" s="146" t="s">
        <v>3</v>
      </c>
      <c r="B3" s="2" t="s">
        <v>4</v>
      </c>
      <c r="C3" s="305">
        <f>COUNTIF(A:A,B3)</f>
        <v>1</v>
      </c>
      <c r="D3" s="306"/>
      <c r="E3" s="306"/>
      <c r="F3" s="308"/>
      <c r="G3" s="312"/>
      <c r="H3" s="312"/>
      <c r="I3" s="313"/>
    </row>
    <row r="4" spans="1:9">
      <c r="A4" s="2" t="s">
        <v>3</v>
      </c>
      <c r="B4" s="2" t="s">
        <v>5</v>
      </c>
      <c r="C4" s="305">
        <f>COUNTIF(A:A,B4)</f>
        <v>1</v>
      </c>
      <c r="D4" s="306"/>
      <c r="E4" s="306"/>
      <c r="F4" s="308"/>
      <c r="G4" s="312"/>
      <c r="H4" s="312"/>
      <c r="I4" s="313"/>
    </row>
    <row r="5" spans="1:9">
      <c r="A5" s="146" t="s">
        <v>6</v>
      </c>
      <c r="B5" s="2" t="s">
        <v>7</v>
      </c>
      <c r="C5" s="305">
        <f>COUNTIF(A:A,B5)</f>
        <v>1</v>
      </c>
      <c r="D5" s="306"/>
      <c r="E5" s="306"/>
      <c r="F5" s="308"/>
      <c r="G5" s="312"/>
      <c r="H5" s="312"/>
      <c r="I5" s="313"/>
    </row>
    <row r="6" spans="1:9">
      <c r="A6" s="2" t="s">
        <v>4</v>
      </c>
      <c r="B6" s="2" t="s">
        <v>8</v>
      </c>
      <c r="C6" s="305">
        <f>COUNTIF(A:A,B6)</f>
        <v>1</v>
      </c>
      <c r="D6" s="306"/>
      <c r="E6" s="306"/>
      <c r="F6" s="308"/>
      <c r="G6" s="312"/>
      <c r="H6" s="312"/>
      <c r="I6" s="313"/>
    </row>
    <row r="7" spans="1:9">
      <c r="A7" s="146" t="s">
        <v>1</v>
      </c>
      <c r="B7" s="2" t="s">
        <v>9</v>
      </c>
      <c r="C7" s="305">
        <f>COUNTIF(A:A,B7)</f>
        <v>1</v>
      </c>
      <c r="D7" s="306"/>
      <c r="E7" s="306"/>
      <c r="F7" s="308"/>
      <c r="G7" s="312"/>
      <c r="H7" s="312"/>
      <c r="I7" s="313"/>
    </row>
    <row r="8" spans="1:9">
      <c r="A8" s="146" t="s">
        <v>3</v>
      </c>
      <c r="B8" s="146" t="s">
        <v>6</v>
      </c>
      <c r="C8" s="305">
        <f>COUNTIF(A:A,B8)</f>
        <v>1</v>
      </c>
      <c r="D8" s="306"/>
      <c r="E8" s="306"/>
      <c r="F8" s="308"/>
      <c r="G8" s="312"/>
      <c r="H8" s="312"/>
      <c r="I8" s="313"/>
    </row>
    <row r="9" spans="1:9">
      <c r="A9" s="2" t="s">
        <v>3</v>
      </c>
      <c r="B9" s="2" t="s">
        <v>2</v>
      </c>
      <c r="C9" s="305">
        <f>COUNTIF(A:A,B9)</f>
        <v>2</v>
      </c>
      <c r="D9" s="306"/>
      <c r="E9" s="306"/>
      <c r="F9" s="308"/>
      <c r="G9" s="312"/>
      <c r="H9" s="312"/>
      <c r="I9" s="313"/>
    </row>
    <row r="10" spans="1:9">
      <c r="A10" s="2" t="s">
        <v>8</v>
      </c>
      <c r="B10" s="2" t="s">
        <v>0</v>
      </c>
      <c r="C10" s="305">
        <f>COUNTIF(A:A,B10)</f>
        <v>1</v>
      </c>
      <c r="D10" s="306"/>
      <c r="E10" s="306"/>
      <c r="F10" s="308"/>
      <c r="G10" s="312"/>
      <c r="H10" s="312"/>
      <c r="I10" s="313"/>
    </row>
    <row r="11" spans="1:9">
      <c r="A11" s="2" t="s">
        <v>7</v>
      </c>
      <c r="B11" s="2" t="s">
        <v>10</v>
      </c>
      <c r="C11" s="305">
        <f>COUNTIF(A:A,B11)</f>
        <v>1</v>
      </c>
      <c r="D11" s="306"/>
      <c r="E11" s="306"/>
      <c r="F11" s="308"/>
      <c r="G11" s="312"/>
      <c r="H11" s="312"/>
      <c r="I11" s="313"/>
    </row>
    <row r="12" spans="1:9">
      <c r="A12" s="146" t="s">
        <v>11</v>
      </c>
      <c r="B12" s="146" t="s">
        <v>11</v>
      </c>
      <c r="C12" s="305">
        <f>COUNTIF(A:A,B12)</f>
        <v>1</v>
      </c>
      <c r="D12" s="306"/>
      <c r="E12" s="306"/>
      <c r="F12" s="308"/>
      <c r="G12" s="312"/>
      <c r="H12" s="312"/>
      <c r="I12" s="313"/>
    </row>
    <row r="13" spans="1:9">
      <c r="A13" s="2" t="s">
        <v>1</v>
      </c>
      <c r="B13" s="307"/>
      <c r="C13" s="305">
        <f>COUNTIF(A:A,B13)</f>
        <v>0</v>
      </c>
      <c r="D13" s="306"/>
      <c r="E13" s="306"/>
      <c r="F13" s="308"/>
      <c r="G13" s="312"/>
      <c r="H13" s="312"/>
      <c r="I13" s="313"/>
    </row>
    <row r="14" spans="1:9">
      <c r="A14" s="2" t="s">
        <v>9</v>
      </c>
      <c r="C14" s="306"/>
      <c r="D14" s="306"/>
      <c r="E14" s="306"/>
      <c r="F14" s="308"/>
      <c r="G14" s="312"/>
      <c r="H14" s="312"/>
      <c r="I14" s="313"/>
    </row>
    <row r="15" spans="1:9">
      <c r="A15" s="133"/>
      <c r="C15" s="306"/>
      <c r="D15" s="306"/>
      <c r="E15" s="306"/>
      <c r="F15" s="308"/>
      <c r="G15" s="313"/>
      <c r="H15" s="312"/>
      <c r="I15" s="313"/>
    </row>
    <row r="16" spans="1:9">
      <c r="A16" s="2" t="s">
        <v>10</v>
      </c>
      <c r="C16" s="306"/>
      <c r="D16" s="306"/>
      <c r="E16" s="306"/>
      <c r="F16" s="308"/>
      <c r="G16" s="312"/>
      <c r="H16" s="312"/>
      <c r="I16" s="313"/>
    </row>
    <row r="17" spans="1:9">
      <c r="A17" s="2" t="s">
        <v>2</v>
      </c>
      <c r="C17" s="306"/>
      <c r="D17" s="306"/>
      <c r="E17" s="306"/>
      <c r="F17" s="308"/>
      <c r="G17" s="312"/>
      <c r="H17" s="312"/>
      <c r="I17" s="313"/>
    </row>
    <row r="18" spans="1:9">
      <c r="A18" s="2" t="s">
        <v>5</v>
      </c>
      <c r="C18" s="306"/>
      <c r="D18" s="306"/>
      <c r="E18" s="306"/>
      <c r="F18" s="308"/>
      <c r="G18" s="312"/>
      <c r="H18" s="312"/>
      <c r="I18" s="313"/>
    </row>
    <row r="19" spans="1:9">
      <c r="A19" s="308"/>
      <c r="B19" s="308"/>
      <c r="C19" s="306"/>
      <c r="D19" s="306"/>
      <c r="E19" s="306"/>
      <c r="F19" s="308"/>
      <c r="G19" s="312"/>
      <c r="H19" s="312"/>
      <c r="I19" s="313"/>
    </row>
    <row r="20" spans="1:9">
      <c r="A20" s="308"/>
      <c r="B20" s="308"/>
      <c r="C20" s="306"/>
      <c r="D20" s="306"/>
      <c r="E20" s="306"/>
      <c r="F20" s="308"/>
      <c r="G20" s="312"/>
      <c r="H20" s="312"/>
      <c r="I20" s="313"/>
    </row>
    <row r="21" spans="1:9">
      <c r="A21" s="308"/>
      <c r="B21" s="308"/>
      <c r="C21" s="306"/>
      <c r="D21" s="306"/>
      <c r="E21" s="306"/>
      <c r="F21" s="308"/>
      <c r="G21" s="312"/>
      <c r="H21" s="312"/>
      <c r="I21" s="313"/>
    </row>
    <row r="22" spans="1:9">
      <c r="A22" s="308"/>
      <c r="B22" s="308"/>
      <c r="C22" s="306"/>
      <c r="D22" s="306"/>
      <c r="E22" s="306"/>
      <c r="F22" s="308"/>
      <c r="G22" s="312"/>
      <c r="H22" s="312"/>
      <c r="I22" s="313"/>
    </row>
    <row r="23" spans="1:9">
      <c r="A23" s="308"/>
      <c r="B23" s="308"/>
      <c r="C23" s="306"/>
      <c r="D23" s="306"/>
      <c r="E23" s="306"/>
      <c r="F23" s="308"/>
      <c r="G23" s="312"/>
      <c r="H23" s="312"/>
      <c r="I23" s="313"/>
    </row>
    <row r="24" spans="1:9">
      <c r="A24" s="308"/>
      <c r="B24" s="308"/>
      <c r="C24" s="306"/>
      <c r="D24" s="306"/>
      <c r="E24" s="306"/>
      <c r="F24" s="308"/>
      <c r="G24" s="312"/>
      <c r="H24" s="312"/>
      <c r="I24" s="313"/>
    </row>
    <row r="25" spans="1:9">
      <c r="A25" s="308"/>
      <c r="B25" s="308"/>
      <c r="C25" s="306"/>
      <c r="D25" s="306"/>
      <c r="E25" s="306"/>
      <c r="F25" s="308"/>
      <c r="G25" s="312"/>
      <c r="H25" s="312"/>
      <c r="I25" s="313"/>
    </row>
    <row r="26" spans="1:9">
      <c r="A26" s="308"/>
      <c r="B26" s="308"/>
      <c r="C26" s="306"/>
      <c r="D26" s="306"/>
      <c r="E26" s="306"/>
      <c r="F26" s="308"/>
      <c r="G26" s="312"/>
      <c r="H26" s="312"/>
      <c r="I26" s="313"/>
    </row>
    <row r="27" spans="1:9">
      <c r="A27" s="308"/>
      <c r="B27" s="308"/>
      <c r="C27" s="306"/>
      <c r="D27" s="306"/>
      <c r="E27" s="306"/>
      <c r="F27" s="308"/>
      <c r="G27" s="312"/>
      <c r="H27" s="312"/>
      <c r="I27" s="313"/>
    </row>
    <row r="28" spans="1:9">
      <c r="A28" s="308"/>
      <c r="B28" s="308"/>
      <c r="C28" s="306"/>
      <c r="D28" s="306"/>
      <c r="E28" s="306"/>
      <c r="F28" s="308"/>
      <c r="G28" s="312"/>
      <c r="H28" s="312"/>
      <c r="I28" s="313"/>
    </row>
    <row r="29" spans="1:9">
      <c r="A29" s="308"/>
      <c r="B29" s="308"/>
      <c r="C29" s="306"/>
      <c r="D29" s="306"/>
      <c r="E29" s="306"/>
      <c r="F29" s="308"/>
      <c r="G29" s="312"/>
      <c r="H29" s="312"/>
      <c r="I29" s="313"/>
    </row>
    <row r="30" spans="1:9">
      <c r="A30" s="308"/>
      <c r="B30" s="308"/>
      <c r="C30" s="306"/>
      <c r="D30" s="306"/>
      <c r="E30" s="306"/>
      <c r="F30" s="308"/>
      <c r="G30" s="312"/>
      <c r="H30" s="312"/>
      <c r="I30" s="313"/>
    </row>
    <row r="31" spans="1:9">
      <c r="A31" s="308"/>
      <c r="B31" s="308"/>
      <c r="C31" s="306"/>
      <c r="D31" s="306"/>
      <c r="E31" s="306"/>
      <c r="F31" s="308"/>
      <c r="G31" s="312"/>
      <c r="H31" s="312"/>
      <c r="I31" s="313"/>
    </row>
    <row r="32" spans="1:9">
      <c r="A32" s="308"/>
      <c r="B32" s="308"/>
      <c r="C32" s="306"/>
      <c r="D32" s="306"/>
      <c r="E32" s="306"/>
      <c r="F32" s="308"/>
      <c r="G32" s="312"/>
      <c r="H32" s="312"/>
      <c r="I32" s="313"/>
    </row>
    <row r="33" spans="1:9">
      <c r="A33" s="308"/>
      <c r="B33" s="308"/>
      <c r="C33" s="306"/>
      <c r="D33" s="306"/>
      <c r="E33" s="306"/>
      <c r="F33" s="308"/>
      <c r="G33" s="312"/>
      <c r="H33" s="313"/>
      <c r="I33" s="313"/>
    </row>
    <row r="34" spans="1:9">
      <c r="A34" s="308"/>
      <c r="B34" s="308"/>
      <c r="C34" s="306"/>
      <c r="D34" s="306"/>
      <c r="E34" s="306"/>
      <c r="F34" s="308"/>
      <c r="G34" s="312"/>
      <c r="H34" s="313"/>
      <c r="I34" s="313"/>
    </row>
    <row r="35" spans="1:9">
      <c r="A35" s="308"/>
      <c r="B35" s="308"/>
      <c r="C35" s="306"/>
      <c r="D35" s="306"/>
      <c r="E35" s="306"/>
      <c r="F35" s="308"/>
      <c r="G35" s="312"/>
      <c r="H35" s="313"/>
      <c r="I35" s="313"/>
    </row>
    <row r="36" spans="1:9">
      <c r="A36" s="308"/>
      <c r="B36" s="308"/>
      <c r="C36" s="306"/>
      <c r="D36" s="306"/>
      <c r="E36" s="306"/>
      <c r="F36" s="308"/>
      <c r="G36" s="312"/>
      <c r="H36" s="313"/>
      <c r="I36" s="313"/>
    </row>
    <row r="37" spans="1:9">
      <c r="A37" s="308"/>
      <c r="B37" s="308"/>
      <c r="C37" s="306"/>
      <c r="D37" s="306"/>
      <c r="E37" s="306"/>
      <c r="F37" s="308"/>
      <c r="G37" s="312"/>
      <c r="H37" s="313"/>
      <c r="I37" s="313"/>
    </row>
    <row r="38" spans="1:9">
      <c r="A38" s="308"/>
      <c r="B38" s="308"/>
      <c r="C38" s="306"/>
      <c r="D38" s="306"/>
      <c r="E38" s="306"/>
      <c r="F38" s="308"/>
      <c r="G38" s="312"/>
      <c r="H38" s="313"/>
      <c r="I38" s="313"/>
    </row>
    <row r="39" spans="1:9">
      <c r="A39" s="308"/>
      <c r="B39" s="308"/>
      <c r="C39" s="306"/>
      <c r="D39" s="306"/>
      <c r="E39" s="306"/>
      <c r="F39" s="308"/>
      <c r="G39" s="312"/>
      <c r="H39" s="313"/>
      <c r="I39" s="313"/>
    </row>
    <row r="40" spans="1:9">
      <c r="A40" s="308"/>
      <c r="B40" s="308"/>
      <c r="C40" s="306"/>
      <c r="D40" s="306"/>
      <c r="E40" s="306"/>
      <c r="F40" s="308"/>
      <c r="G40" s="312"/>
      <c r="H40" s="313"/>
      <c r="I40" s="313"/>
    </row>
    <row r="41" spans="1:9">
      <c r="A41" s="308"/>
      <c r="B41" s="308"/>
      <c r="C41" s="306"/>
      <c r="D41" s="306"/>
      <c r="E41" s="306"/>
      <c r="F41" s="308"/>
      <c r="G41" s="312"/>
      <c r="H41" s="313"/>
      <c r="I41" s="313"/>
    </row>
    <row r="42" spans="1:9">
      <c r="A42" s="308"/>
      <c r="B42" s="308"/>
      <c r="C42" s="306"/>
      <c r="D42" s="306"/>
      <c r="E42" s="306"/>
      <c r="F42" s="308"/>
      <c r="G42" s="312"/>
      <c r="H42" s="313"/>
      <c r="I42" s="313"/>
    </row>
    <row r="43" spans="1:9">
      <c r="A43" s="308"/>
      <c r="B43" s="308"/>
      <c r="C43" s="306"/>
      <c r="D43" s="306"/>
      <c r="E43" s="306"/>
      <c r="F43" s="308"/>
      <c r="G43" s="312"/>
      <c r="H43" s="313"/>
      <c r="I43" s="313"/>
    </row>
    <row r="44" spans="1:9">
      <c r="A44" s="308"/>
      <c r="B44" s="308"/>
      <c r="C44" s="306"/>
      <c r="D44" s="306"/>
      <c r="E44" s="306"/>
      <c r="F44" s="308"/>
      <c r="G44" s="312"/>
      <c r="H44" s="313"/>
      <c r="I44" s="313"/>
    </row>
    <row r="45" spans="1:9">
      <c r="A45" s="308"/>
      <c r="B45" s="308"/>
      <c r="C45" s="306"/>
      <c r="D45" s="306"/>
      <c r="E45" s="306"/>
      <c r="F45" s="308"/>
      <c r="G45" s="312"/>
      <c r="H45" s="313"/>
      <c r="I45" s="313"/>
    </row>
    <row r="46" spans="1:9">
      <c r="A46" s="308"/>
      <c r="B46" s="308"/>
      <c r="C46" s="306"/>
      <c r="D46" s="306"/>
      <c r="E46" s="306"/>
      <c r="F46" s="308"/>
      <c r="G46" s="312"/>
      <c r="H46" s="313"/>
      <c r="I46" s="313"/>
    </row>
    <row r="47" spans="1:9">
      <c r="A47" s="308"/>
      <c r="B47" s="308"/>
      <c r="C47" s="306"/>
      <c r="D47" s="306"/>
      <c r="E47" s="306"/>
      <c r="F47" s="308"/>
      <c r="G47" s="312"/>
      <c r="H47" s="313"/>
      <c r="I47" s="313"/>
    </row>
    <row r="48" spans="1:9">
      <c r="A48" s="308"/>
      <c r="B48" s="308"/>
      <c r="C48" s="306"/>
      <c r="D48" s="306"/>
      <c r="E48" s="306"/>
      <c r="F48" s="308"/>
      <c r="G48" s="312"/>
      <c r="H48" s="313"/>
      <c r="I48" s="313"/>
    </row>
    <row r="49" spans="1:9">
      <c r="A49" s="308"/>
      <c r="B49" s="308"/>
      <c r="C49" s="306"/>
      <c r="D49" s="306"/>
      <c r="E49" s="306"/>
      <c r="F49" s="308"/>
      <c r="G49" s="312"/>
      <c r="H49" s="313"/>
      <c r="I49" s="313"/>
    </row>
    <row r="50" spans="1:9">
      <c r="A50" s="308"/>
      <c r="B50" s="308"/>
      <c r="C50" s="306"/>
      <c r="D50" s="306"/>
      <c r="E50" s="306"/>
      <c r="F50" s="308"/>
      <c r="G50" s="312"/>
      <c r="H50" s="313"/>
      <c r="I50" s="313"/>
    </row>
    <row r="51" spans="1:9">
      <c r="A51" s="308"/>
      <c r="B51" s="308"/>
      <c r="C51" s="306"/>
      <c r="D51" s="306"/>
      <c r="E51" s="306"/>
      <c r="F51" s="308"/>
      <c r="G51" s="312"/>
      <c r="H51" s="313"/>
      <c r="I51" s="313"/>
    </row>
    <row r="52" spans="1:9">
      <c r="A52" s="308"/>
      <c r="B52" s="308"/>
      <c r="C52" s="306"/>
      <c r="D52" s="306"/>
      <c r="E52" s="306"/>
      <c r="F52" s="308"/>
      <c r="G52" s="312"/>
      <c r="H52" s="313"/>
      <c r="I52" s="313"/>
    </row>
    <row r="53" spans="1:9">
      <c r="A53" s="308"/>
      <c r="B53" s="308"/>
      <c r="C53" s="306"/>
      <c r="D53" s="306"/>
      <c r="E53" s="306"/>
      <c r="F53" s="308"/>
      <c r="G53" s="312"/>
      <c r="H53" s="313"/>
      <c r="I53" s="313"/>
    </row>
    <row r="54" spans="1:9">
      <c r="A54" s="308"/>
      <c r="B54" s="308"/>
      <c r="C54" s="306"/>
      <c r="D54" s="306"/>
      <c r="E54" s="306"/>
      <c r="F54" s="308"/>
      <c r="G54" s="312"/>
      <c r="H54" s="313"/>
      <c r="I54" s="313"/>
    </row>
    <row r="55" spans="1:9">
      <c r="A55" s="308"/>
      <c r="B55" s="308"/>
      <c r="C55" s="306"/>
      <c r="D55" s="306"/>
      <c r="E55" s="306"/>
      <c r="F55" s="308"/>
      <c r="G55" s="312"/>
      <c r="H55" s="313"/>
      <c r="I55" s="313"/>
    </row>
    <row r="56" spans="1:9">
      <c r="A56" s="308"/>
      <c r="B56" s="308"/>
      <c r="C56" s="306"/>
      <c r="D56" s="306"/>
      <c r="E56" s="306"/>
      <c r="F56" s="308"/>
      <c r="G56" s="312"/>
      <c r="H56" s="313"/>
      <c r="I56" s="313"/>
    </row>
    <row r="57" spans="1:9">
      <c r="A57" s="308"/>
      <c r="B57" s="308"/>
      <c r="C57" s="306"/>
      <c r="D57" s="306"/>
      <c r="E57" s="306"/>
      <c r="F57" s="308"/>
      <c r="G57" s="312"/>
      <c r="H57" s="313"/>
      <c r="I57" s="313"/>
    </row>
    <row r="58" spans="1:9">
      <c r="A58" s="308"/>
      <c r="B58" s="308"/>
      <c r="C58" s="306"/>
      <c r="D58" s="306"/>
      <c r="E58" s="306"/>
      <c r="F58" s="308"/>
      <c r="G58" s="312"/>
      <c r="H58" s="313"/>
      <c r="I58" s="313"/>
    </row>
    <row r="59" spans="1:9">
      <c r="A59" s="308"/>
      <c r="B59" s="308"/>
      <c r="C59" s="306"/>
      <c r="D59" s="306"/>
      <c r="E59" s="306"/>
      <c r="F59" s="308"/>
      <c r="G59" s="312"/>
      <c r="H59" s="313"/>
      <c r="I59" s="313"/>
    </row>
    <row r="60" spans="1:9">
      <c r="A60" s="308"/>
      <c r="B60" s="308"/>
      <c r="C60" s="306"/>
      <c r="D60" s="306"/>
      <c r="E60" s="306"/>
      <c r="F60" s="308"/>
      <c r="G60" s="312"/>
      <c r="H60" s="313"/>
      <c r="I60" s="313"/>
    </row>
    <row r="61" spans="1:9">
      <c r="A61" s="308"/>
      <c r="B61" s="308"/>
      <c r="C61" s="306"/>
      <c r="D61" s="306"/>
      <c r="E61" s="306"/>
      <c r="F61" s="308"/>
      <c r="G61" s="312"/>
      <c r="H61" s="313"/>
      <c r="I61" s="313"/>
    </row>
    <row r="62" spans="1:9">
      <c r="A62" s="308"/>
      <c r="B62" s="308"/>
      <c r="C62" s="306"/>
      <c r="D62" s="306"/>
      <c r="E62" s="306"/>
      <c r="F62" s="308"/>
      <c r="G62" s="312"/>
      <c r="H62" s="313"/>
      <c r="I62" s="313"/>
    </row>
    <row r="63" spans="1:9">
      <c r="A63" s="308"/>
      <c r="B63" s="308"/>
      <c r="C63" s="306"/>
      <c r="D63" s="306"/>
      <c r="E63" s="306"/>
      <c r="F63" s="308"/>
      <c r="G63" s="312"/>
      <c r="H63" s="313"/>
      <c r="I63" s="313"/>
    </row>
    <row r="64" spans="1:9">
      <c r="A64" s="308"/>
      <c r="B64" s="308"/>
      <c r="C64" s="306"/>
      <c r="D64" s="306"/>
      <c r="E64" s="306"/>
      <c r="F64" s="308"/>
      <c r="G64" s="312"/>
      <c r="H64" s="313"/>
      <c r="I64" s="313"/>
    </row>
    <row r="65" spans="1:9">
      <c r="A65" s="308"/>
      <c r="B65" s="308"/>
      <c r="C65" s="306"/>
      <c r="D65" s="306"/>
      <c r="E65" s="306"/>
      <c r="F65" s="308"/>
      <c r="G65" s="312"/>
      <c r="H65" s="313"/>
      <c r="I65" s="313"/>
    </row>
    <row r="66" spans="1:9">
      <c r="A66" s="308"/>
      <c r="B66" s="308"/>
      <c r="C66" s="306"/>
      <c r="D66" s="306"/>
      <c r="E66" s="306"/>
      <c r="F66" s="308"/>
      <c r="G66" s="312"/>
      <c r="H66" s="313"/>
      <c r="I66" s="313"/>
    </row>
    <row r="67" spans="1:9">
      <c r="A67" s="308"/>
      <c r="B67" s="308"/>
      <c r="C67" s="306"/>
      <c r="D67" s="306"/>
      <c r="E67" s="306"/>
      <c r="F67" s="308"/>
      <c r="G67" s="312"/>
      <c r="H67" s="313"/>
      <c r="I67" s="313"/>
    </row>
    <row r="68" spans="1:9">
      <c r="A68" s="308"/>
      <c r="B68" s="308"/>
      <c r="C68" s="306"/>
      <c r="D68" s="306"/>
      <c r="E68" s="306"/>
      <c r="F68" s="308"/>
      <c r="G68" s="312"/>
      <c r="H68" s="313"/>
      <c r="I68" s="313"/>
    </row>
    <row r="69" spans="1:9">
      <c r="A69" s="308"/>
      <c r="B69" s="308"/>
      <c r="C69" s="306"/>
      <c r="D69" s="306"/>
      <c r="E69" s="306"/>
      <c r="F69" s="308"/>
      <c r="G69" s="312"/>
      <c r="H69" s="313"/>
      <c r="I69" s="313"/>
    </row>
    <row r="70" spans="1:9">
      <c r="A70" s="308"/>
      <c r="B70" s="308"/>
      <c r="C70" s="306"/>
      <c r="D70" s="306"/>
      <c r="E70" s="306"/>
      <c r="F70" s="308"/>
      <c r="G70" s="312"/>
      <c r="H70" s="313"/>
      <c r="I70" s="313"/>
    </row>
    <row r="71" spans="1:9">
      <c r="A71" s="308"/>
      <c r="B71" s="308"/>
      <c r="C71" s="306"/>
      <c r="D71" s="306"/>
      <c r="E71" s="306"/>
      <c r="F71" s="308"/>
      <c r="G71" s="312"/>
      <c r="H71" s="313"/>
      <c r="I71" s="313"/>
    </row>
    <row r="72" spans="1:9">
      <c r="A72" s="308"/>
      <c r="B72" s="308"/>
      <c r="C72" s="306"/>
      <c r="D72" s="306"/>
      <c r="E72" s="306"/>
      <c r="F72" s="308"/>
      <c r="G72" s="312"/>
      <c r="H72" s="313"/>
      <c r="I72" s="313"/>
    </row>
    <row r="73" spans="1:9">
      <c r="A73" s="308"/>
      <c r="B73" s="308"/>
      <c r="C73" s="306"/>
      <c r="D73" s="306"/>
      <c r="E73" s="306"/>
      <c r="F73" s="308"/>
      <c r="G73" s="312"/>
      <c r="H73" s="313"/>
      <c r="I73" s="313"/>
    </row>
    <row r="74" spans="1:9">
      <c r="A74" s="308"/>
      <c r="B74" s="308"/>
      <c r="C74" s="306"/>
      <c r="D74" s="306"/>
      <c r="E74" s="306"/>
      <c r="F74" s="308"/>
      <c r="G74" s="312"/>
      <c r="H74" s="313"/>
      <c r="I74" s="313"/>
    </row>
    <row r="75" spans="1:9">
      <c r="A75" s="308"/>
      <c r="B75" s="308"/>
      <c r="C75" s="306"/>
      <c r="D75" s="306"/>
      <c r="E75" s="306"/>
      <c r="F75" s="308"/>
      <c r="G75" s="312"/>
      <c r="H75" s="313"/>
      <c r="I75" s="313"/>
    </row>
    <row r="76" spans="1:9">
      <c r="A76" s="308"/>
      <c r="B76" s="308"/>
      <c r="C76" s="306"/>
      <c r="D76" s="306"/>
      <c r="E76" s="306"/>
      <c r="F76" s="308"/>
      <c r="G76" s="312"/>
      <c r="H76" s="313"/>
      <c r="I76" s="313"/>
    </row>
    <row r="77" spans="1:9">
      <c r="A77" s="308"/>
      <c r="B77" s="308"/>
      <c r="C77" s="306"/>
      <c r="D77" s="306"/>
      <c r="E77" s="306"/>
      <c r="F77" s="308"/>
      <c r="G77" s="312"/>
      <c r="H77" s="313"/>
      <c r="I77" s="313"/>
    </row>
    <row r="78" spans="1:9">
      <c r="A78" s="308"/>
      <c r="B78" s="308"/>
      <c r="C78" s="306"/>
      <c r="D78" s="306"/>
      <c r="E78" s="306"/>
      <c r="F78" s="308"/>
      <c r="G78" s="312"/>
      <c r="H78" s="313"/>
      <c r="I78" s="313"/>
    </row>
    <row r="79" spans="1:9">
      <c r="A79" s="308"/>
      <c r="B79" s="308"/>
      <c r="C79" s="306"/>
      <c r="D79" s="306"/>
      <c r="E79" s="306"/>
      <c r="F79" s="308"/>
      <c r="G79" s="312"/>
      <c r="H79" s="313"/>
      <c r="I79" s="313"/>
    </row>
    <row r="80" spans="1:9">
      <c r="A80" s="308"/>
      <c r="B80" s="308"/>
      <c r="C80" s="306"/>
      <c r="D80" s="306"/>
      <c r="E80" s="306"/>
      <c r="F80" s="308"/>
      <c r="G80" s="312"/>
      <c r="H80" s="313"/>
      <c r="I80" s="313"/>
    </row>
    <row r="81" spans="1:9">
      <c r="A81" s="308"/>
      <c r="B81" s="308"/>
      <c r="C81" s="306"/>
      <c r="D81" s="306"/>
      <c r="E81" s="306"/>
      <c r="F81" s="308"/>
      <c r="G81" s="312"/>
      <c r="H81" s="313"/>
      <c r="I81" s="313"/>
    </row>
    <row r="82" spans="1:9">
      <c r="A82" s="308"/>
      <c r="B82" s="308"/>
      <c r="C82" s="306"/>
      <c r="D82" s="306"/>
      <c r="E82" s="306"/>
      <c r="F82" s="308"/>
      <c r="G82" s="312"/>
      <c r="H82" s="313"/>
      <c r="I82" s="313"/>
    </row>
    <row r="83" spans="1:9">
      <c r="A83" s="308"/>
      <c r="B83" s="308"/>
      <c r="C83" s="306"/>
      <c r="D83" s="306"/>
      <c r="E83" s="306"/>
      <c r="F83" s="308"/>
      <c r="G83" s="312"/>
      <c r="H83" s="313"/>
      <c r="I83" s="313"/>
    </row>
    <row r="84" spans="1:9">
      <c r="A84" s="308"/>
      <c r="B84" s="308"/>
      <c r="C84" s="306"/>
      <c r="D84" s="306"/>
      <c r="E84" s="306"/>
      <c r="F84" s="308"/>
      <c r="G84" s="312"/>
      <c r="H84" s="313"/>
      <c r="I84" s="313"/>
    </row>
    <row r="85" spans="1:9">
      <c r="A85" s="308"/>
      <c r="B85" s="308"/>
      <c r="C85" s="306"/>
      <c r="D85" s="306"/>
      <c r="E85" s="306"/>
      <c r="F85" s="308"/>
      <c r="G85" s="312"/>
      <c r="H85" s="313"/>
      <c r="I85" s="313"/>
    </row>
    <row r="86" spans="1:9">
      <c r="A86" s="308"/>
      <c r="B86" s="308"/>
      <c r="C86" s="306"/>
      <c r="D86" s="306"/>
      <c r="E86" s="306"/>
      <c r="F86" s="308"/>
      <c r="G86" s="312"/>
      <c r="H86" s="313"/>
      <c r="I86" s="313"/>
    </row>
    <row r="87" spans="1:9">
      <c r="A87" s="308"/>
      <c r="B87" s="308"/>
      <c r="C87" s="306"/>
      <c r="D87" s="306"/>
      <c r="E87" s="306"/>
      <c r="F87" s="308"/>
      <c r="G87" s="312"/>
      <c r="H87" s="313"/>
      <c r="I87" s="313"/>
    </row>
    <row r="88" spans="1:9">
      <c r="A88" s="308"/>
      <c r="B88" s="308"/>
      <c r="C88" s="306"/>
      <c r="D88" s="306"/>
      <c r="E88" s="306"/>
      <c r="F88" s="308"/>
      <c r="G88" s="312"/>
      <c r="H88" s="313"/>
      <c r="I88" s="313"/>
    </row>
    <row r="89" spans="1:9">
      <c r="A89" s="308"/>
      <c r="B89" s="308"/>
      <c r="C89" s="306"/>
      <c r="D89" s="306"/>
      <c r="E89" s="306"/>
      <c r="F89" s="308"/>
      <c r="G89" s="312"/>
      <c r="H89" s="313"/>
      <c r="I89" s="313"/>
    </row>
    <row r="90" spans="1:9">
      <c r="A90" s="308"/>
      <c r="B90" s="308"/>
      <c r="C90" s="306"/>
      <c r="D90" s="306"/>
      <c r="E90" s="306"/>
      <c r="F90" s="308"/>
      <c r="G90" s="312"/>
      <c r="H90" s="313"/>
      <c r="I90" s="313"/>
    </row>
    <row r="91" spans="1:9">
      <c r="A91" s="308"/>
      <c r="B91" s="308"/>
      <c r="C91" s="306"/>
      <c r="D91" s="306"/>
      <c r="E91" s="306"/>
      <c r="F91" s="308"/>
      <c r="G91" s="312"/>
      <c r="H91" s="313"/>
      <c r="I91" s="313"/>
    </row>
    <row r="92" spans="1:9">
      <c r="A92" s="308"/>
      <c r="B92" s="308"/>
      <c r="C92" s="306"/>
      <c r="D92" s="306"/>
      <c r="E92" s="306"/>
      <c r="F92" s="308"/>
      <c r="G92" s="312"/>
      <c r="H92" s="313"/>
      <c r="I92" s="313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32" customWidth="1"/>
    <col min="2" max="2" width="8.71323529411765" customWidth="1"/>
    <col min="3" max="3" width="14.7058823529412" style="133" customWidth="1"/>
    <col min="4" max="4" width="11.2720588235294" style="134" customWidth="1"/>
    <col min="5" max="5" width="14.3382352941176" style="133" customWidth="1"/>
    <col min="6" max="6" width="14.3382352941176" style="31" customWidth="1"/>
    <col min="7" max="7" width="10.6617647058824" style="31" customWidth="1"/>
    <col min="8" max="8" width="8.20588235294118" style="31" customWidth="1"/>
    <col min="9" max="9" width="8.57352941176471" style="31" customWidth="1"/>
    <col min="10" max="10" width="12.6176470588235" style="31" customWidth="1"/>
    <col min="11" max="12" width="14.3382352941176" customWidth="1"/>
    <col min="13" max="13" width="14.0955882352941" style="15" customWidth="1"/>
    <col min="14" max="15" width="11.2720588235294" style="15" customWidth="1"/>
    <col min="16" max="16" width="8.27941176470588" style="15" customWidth="1"/>
    <col min="17" max="17" width="10.0073529411765" style="15" customWidth="1"/>
    <col min="18" max="18" width="20.7132352941176" style="15" customWidth="1"/>
    <col min="19" max="19" width="22.5735294117647" customWidth="1"/>
    <col min="20" max="22" width="9.35294117647059" style="15"/>
    <col min="23" max="23" width="8.41176470588235" style="15"/>
    <col min="24" max="24" width="11.5147058823529" style="33" customWidth="1"/>
    <col min="25" max="25" width="10.9044117647059" style="33" customWidth="1"/>
    <col min="26" max="26" width="13.2352941176471" style="33" customWidth="1"/>
    <col min="27" max="33" width="9.07352941176471" style="15"/>
    <col min="34" max="35" width="9.07352941176471" style="135"/>
    <col min="36" max="37" width="9.07352941176471" style="15"/>
    <col min="39" max="39" width="7.71323529411765" style="33" customWidth="1"/>
    <col min="40" max="43" width="9.07352941176471" style="33"/>
    <col min="44" max="44" width="10.3529411764706" style="33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1"/>
    <col min="53" max="53" width="9.07352941176471" style="31"/>
  </cols>
  <sheetData>
    <row r="1" ht="45" customHeight="1" spans="1:53">
      <c r="A1" s="136" t="s">
        <v>12</v>
      </c>
      <c r="B1" s="137" t="s">
        <v>13</v>
      </c>
      <c r="C1" s="138" t="s">
        <v>14</v>
      </c>
      <c r="D1" s="139" t="s">
        <v>15</v>
      </c>
      <c r="E1" s="155" t="s">
        <v>16</v>
      </c>
      <c r="F1" s="156" t="s">
        <v>17</v>
      </c>
      <c r="G1" s="156" t="s">
        <v>18</v>
      </c>
      <c r="H1" s="156" t="s">
        <v>19</v>
      </c>
      <c r="I1" s="156" t="s">
        <v>20</v>
      </c>
      <c r="J1" s="156" t="s">
        <v>21</v>
      </c>
      <c r="K1" s="156" t="s">
        <v>22</v>
      </c>
      <c r="L1" s="156"/>
      <c r="M1" s="167" t="s">
        <v>23</v>
      </c>
      <c r="N1" s="168"/>
      <c r="O1" s="168"/>
      <c r="P1" s="169" t="s">
        <v>24</v>
      </c>
      <c r="Q1" s="169"/>
      <c r="R1" s="169"/>
      <c r="S1" s="205"/>
      <c r="T1" s="169"/>
      <c r="U1" s="169"/>
      <c r="V1" s="169"/>
      <c r="W1" s="169"/>
      <c r="X1" s="223"/>
      <c r="Y1" s="223"/>
      <c r="Z1" s="223"/>
      <c r="AA1" s="169" t="s">
        <v>25</v>
      </c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205"/>
      <c r="AM1" s="223"/>
      <c r="AN1" s="223"/>
      <c r="AO1" s="223"/>
      <c r="AP1" s="223"/>
      <c r="AQ1" s="223"/>
      <c r="AR1" s="223"/>
      <c r="AS1" s="205"/>
      <c r="AT1" s="205" t="s">
        <v>26</v>
      </c>
      <c r="AU1" s="205"/>
      <c r="AV1" s="205" t="s">
        <v>27</v>
      </c>
      <c r="AW1" s="205"/>
      <c r="AX1" s="205"/>
      <c r="AY1" s="138" t="s">
        <v>28</v>
      </c>
      <c r="AZ1" s="138" t="s">
        <v>29</v>
      </c>
      <c r="BA1" s="138" t="s">
        <v>30</v>
      </c>
    </row>
    <row r="2" ht="28" customHeight="1" spans="1:53">
      <c r="A2" s="136"/>
      <c r="B2" s="137"/>
      <c r="C2" s="140"/>
      <c r="D2" s="139"/>
      <c r="E2" s="157"/>
      <c r="F2" s="156"/>
      <c r="G2" s="156"/>
      <c r="H2" s="156"/>
      <c r="I2" s="156"/>
      <c r="J2" s="156"/>
      <c r="K2" s="156" t="s">
        <v>31</v>
      </c>
      <c r="L2" s="156" t="s">
        <v>32</v>
      </c>
      <c r="M2" s="167"/>
      <c r="N2" s="168"/>
      <c r="O2" s="168"/>
      <c r="P2" s="170" t="s">
        <v>33</v>
      </c>
      <c r="Q2" s="170" t="s">
        <v>34</v>
      </c>
      <c r="R2" s="170" t="s">
        <v>35</v>
      </c>
      <c r="S2" s="206" t="s">
        <v>36</v>
      </c>
      <c r="T2" s="207" t="s">
        <v>37</v>
      </c>
      <c r="U2" s="224" t="s">
        <v>38</v>
      </c>
      <c r="V2" s="225" t="s">
        <v>39</v>
      </c>
      <c r="W2" s="226" t="s">
        <v>40</v>
      </c>
      <c r="X2" s="227" t="s">
        <v>41</v>
      </c>
      <c r="Y2" s="227" t="s">
        <v>42</v>
      </c>
      <c r="Z2" s="227" t="s">
        <v>43</v>
      </c>
      <c r="AA2" s="248" t="s">
        <v>44</v>
      </c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06"/>
      <c r="AM2" s="227"/>
      <c r="AN2" s="227"/>
      <c r="AO2" s="227"/>
      <c r="AP2" s="227"/>
      <c r="AQ2" s="227"/>
      <c r="AR2" s="227"/>
      <c r="AS2" s="206"/>
      <c r="AT2" s="206" t="s">
        <v>45</v>
      </c>
      <c r="AU2" s="206" t="s">
        <v>46</v>
      </c>
      <c r="AV2" s="206" t="s">
        <v>47</v>
      </c>
      <c r="AW2" s="285" t="s">
        <v>48</v>
      </c>
      <c r="AX2" s="206" t="s">
        <v>49</v>
      </c>
      <c r="AY2" s="286"/>
      <c r="AZ2" s="286"/>
      <c r="BA2" s="286"/>
    </row>
    <row r="3" ht="29" spans="1:53">
      <c r="A3" s="136"/>
      <c r="B3" s="137"/>
      <c r="C3" s="140"/>
      <c r="D3" s="139"/>
      <c r="E3" s="157"/>
      <c r="F3" s="156"/>
      <c r="G3" s="156"/>
      <c r="H3" s="156"/>
      <c r="I3" s="156"/>
      <c r="J3" s="156"/>
      <c r="K3" s="156"/>
      <c r="L3" s="156"/>
      <c r="M3" s="167"/>
      <c r="N3" s="168"/>
      <c r="O3" s="168"/>
      <c r="P3" s="170"/>
      <c r="Q3" s="170"/>
      <c r="R3" s="170"/>
      <c r="S3" s="208"/>
      <c r="T3" s="170"/>
      <c r="U3" s="224"/>
      <c r="V3" s="225"/>
      <c r="W3" s="226"/>
      <c r="X3" s="228"/>
      <c r="Y3" s="228"/>
      <c r="Z3" s="227"/>
      <c r="AA3" s="249" t="s">
        <v>50</v>
      </c>
      <c r="AB3" s="249" t="s">
        <v>51</v>
      </c>
      <c r="AC3" s="249" t="s">
        <v>52</v>
      </c>
      <c r="AD3" s="249" t="s">
        <v>53</v>
      </c>
      <c r="AE3" s="249" t="s">
        <v>54</v>
      </c>
      <c r="AF3" s="249" t="s">
        <v>55</v>
      </c>
      <c r="AG3" s="249" t="s">
        <v>56</v>
      </c>
      <c r="AH3" s="249" t="s">
        <v>57</v>
      </c>
      <c r="AI3" s="249" t="s">
        <v>58</v>
      </c>
      <c r="AJ3" s="249" t="s">
        <v>59</v>
      </c>
      <c r="AK3" s="249" t="s">
        <v>60</v>
      </c>
      <c r="AL3" s="260" t="s">
        <v>61</v>
      </c>
      <c r="AM3" s="261" t="s">
        <v>62</v>
      </c>
      <c r="AN3" s="261" t="s">
        <v>63</v>
      </c>
      <c r="AO3" s="261" t="s">
        <v>64</v>
      </c>
      <c r="AP3" s="261" t="s">
        <v>65</v>
      </c>
      <c r="AQ3" s="261" t="s">
        <v>66</v>
      </c>
      <c r="AR3" s="261" t="s">
        <v>67</v>
      </c>
      <c r="AS3" s="206" t="s">
        <v>68</v>
      </c>
      <c r="AT3" s="206"/>
      <c r="AU3" s="206"/>
      <c r="AV3" s="206"/>
      <c r="AW3" s="206"/>
      <c r="AX3" s="206"/>
      <c r="AY3" s="286"/>
      <c r="AZ3" s="286"/>
      <c r="BA3" s="286"/>
    </row>
    <row r="4" s="128" customFormat="1" ht="18" spans="1:53">
      <c r="A4" s="141"/>
      <c r="B4" s="142" t="s">
        <v>69</v>
      </c>
      <c r="C4" s="143"/>
      <c r="D4" s="144"/>
      <c r="E4" s="158"/>
      <c r="F4" s="159"/>
      <c r="G4" s="159"/>
      <c r="H4" s="159"/>
      <c r="I4" s="159"/>
      <c r="J4" s="159"/>
      <c r="K4" s="159"/>
      <c r="L4" s="159"/>
      <c r="M4" s="171"/>
      <c r="N4" s="172"/>
      <c r="O4" s="172"/>
      <c r="P4" s="173">
        <v>4967</v>
      </c>
      <c r="Q4" s="173">
        <v>4954</v>
      </c>
      <c r="R4" s="173">
        <v>4926</v>
      </c>
      <c r="S4" s="209"/>
      <c r="T4" s="173"/>
      <c r="U4" s="173"/>
      <c r="V4" s="229"/>
      <c r="W4" s="230"/>
      <c r="X4" s="231"/>
      <c r="Y4" s="231"/>
      <c r="Z4" s="250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62"/>
      <c r="AM4" s="263"/>
      <c r="AN4" s="263"/>
      <c r="AO4" s="263"/>
      <c r="AP4" s="263"/>
      <c r="AQ4" s="263"/>
      <c r="AR4" s="263"/>
      <c r="AS4" s="279"/>
      <c r="AT4" s="279"/>
      <c r="AU4" s="279"/>
      <c r="AV4" s="279"/>
      <c r="AW4" s="279"/>
      <c r="AX4" s="279"/>
      <c r="AY4" s="287"/>
      <c r="AZ4" s="287"/>
      <c r="BA4" s="287"/>
    </row>
    <row r="5" s="128" customFormat="1" ht="18" spans="1:53">
      <c r="A5" s="141"/>
      <c r="B5" s="142" t="s">
        <v>70</v>
      </c>
      <c r="C5" s="143"/>
      <c r="D5" s="144"/>
      <c r="E5" s="158"/>
      <c r="F5" s="159"/>
      <c r="G5" s="159"/>
      <c r="H5" s="159"/>
      <c r="I5" s="159"/>
      <c r="J5" s="159"/>
      <c r="K5" s="159"/>
      <c r="L5" s="159"/>
      <c r="M5" s="171"/>
      <c r="N5" s="172"/>
      <c r="O5" s="172"/>
      <c r="P5" s="173">
        <v>3533</v>
      </c>
      <c r="Q5" s="173">
        <v>3553</v>
      </c>
      <c r="R5" s="173">
        <v>3597</v>
      </c>
      <c r="S5" s="209"/>
      <c r="T5" s="173">
        <v>3601</v>
      </c>
      <c r="U5" s="173">
        <v>3312.72</v>
      </c>
      <c r="V5" s="229">
        <v>3731.69</v>
      </c>
      <c r="W5" s="230">
        <v>3394.9</v>
      </c>
      <c r="X5" s="232">
        <f t="shared" ref="X5:X15" si="0">(T5-U5)/U5</f>
        <v>0.0870221449443358</v>
      </c>
      <c r="Y5" s="232">
        <f t="shared" ref="Y5:Y20" si="1">(V5-T5)/V5</f>
        <v>0.0350216657868151</v>
      </c>
      <c r="Z5" s="252">
        <f t="shared" ref="Z5:Z20" si="2">(V5-W5)/W5</f>
        <v>0.0992046893870217</v>
      </c>
      <c r="AA5" s="173">
        <v>3312.72</v>
      </c>
      <c r="AB5" s="251">
        <v>3723.85</v>
      </c>
      <c r="AC5" s="251">
        <v>3448.44</v>
      </c>
      <c r="AD5" s="251">
        <v>3708.94</v>
      </c>
      <c r="AE5" s="251">
        <v>3589.36</v>
      </c>
      <c r="AF5" s="251"/>
      <c r="AG5" s="251"/>
      <c r="AH5" s="251"/>
      <c r="AI5" s="251"/>
      <c r="AJ5" s="251"/>
      <c r="AK5" s="251"/>
      <c r="AL5" s="262" t="s">
        <v>71</v>
      </c>
      <c r="AM5" s="264">
        <f t="shared" ref="AM5:AM20" si="3">(V5-AA5)/V5</f>
        <v>0.112273527543821</v>
      </c>
      <c r="AN5" s="232">
        <f t="shared" ref="AN5:AN20" si="4">(AB5-AC5)/AB5</f>
        <v>0.0739584032654376</v>
      </c>
      <c r="AO5" s="232">
        <f t="shared" ref="AO5:AO17" si="5">(AD5-AE5)/AD5</f>
        <v>0.0322410176492475</v>
      </c>
      <c r="AP5" s="263"/>
      <c r="AQ5" s="263"/>
      <c r="AR5" s="263"/>
      <c r="AS5" s="279"/>
      <c r="AT5" s="279"/>
      <c r="AU5" s="279"/>
      <c r="AV5" s="279"/>
      <c r="AW5" s="279"/>
      <c r="AX5" s="279"/>
      <c r="AY5" s="287"/>
      <c r="AZ5" s="287"/>
      <c r="BA5" s="287"/>
    </row>
    <row r="6" s="128" customFormat="1" ht="18" spans="1:53">
      <c r="A6" s="141"/>
      <c r="B6" s="142" t="s">
        <v>72</v>
      </c>
      <c r="C6" s="143"/>
      <c r="D6" s="144"/>
      <c r="E6" s="158"/>
      <c r="F6" s="159"/>
      <c r="G6" s="159"/>
      <c r="H6" s="159"/>
      <c r="I6" s="159"/>
      <c r="J6" s="159"/>
      <c r="K6" s="159"/>
      <c r="L6" s="159"/>
      <c r="M6" s="171"/>
      <c r="N6" s="172"/>
      <c r="O6" s="172"/>
      <c r="P6" s="173">
        <v>14472</v>
      </c>
      <c r="Q6" s="173">
        <v>14564</v>
      </c>
      <c r="R6" s="173">
        <v>14746</v>
      </c>
      <c r="S6" s="209"/>
      <c r="T6" s="173">
        <v>14722</v>
      </c>
      <c r="U6" s="173">
        <v>13252.24</v>
      </c>
      <c r="V6" s="229">
        <v>16293.09</v>
      </c>
      <c r="W6" s="230">
        <v>13854.12</v>
      </c>
      <c r="X6" s="232">
        <f t="shared" si="0"/>
        <v>0.110906533536972</v>
      </c>
      <c r="Y6" s="232">
        <f t="shared" si="1"/>
        <v>0.0964267674210355</v>
      </c>
      <c r="Z6" s="252">
        <f t="shared" si="2"/>
        <v>0.176046547886116</v>
      </c>
      <c r="AA6" s="173">
        <v>13252.24</v>
      </c>
      <c r="AB6" s="251">
        <v>15290.06</v>
      </c>
      <c r="AC6" s="251">
        <v>13727.48</v>
      </c>
      <c r="AD6" s="251">
        <v>15101.13</v>
      </c>
      <c r="AE6" s="251">
        <v>14006.65</v>
      </c>
      <c r="AF6" s="251">
        <v>15288.65</v>
      </c>
      <c r="AG6" s="251">
        <v>14547.6</v>
      </c>
      <c r="AH6" s="251"/>
      <c r="AI6" s="251"/>
      <c r="AJ6" s="251"/>
      <c r="AK6" s="251"/>
      <c r="AL6" s="262" t="s">
        <v>71</v>
      </c>
      <c r="AM6" s="264">
        <f t="shared" si="3"/>
        <v>0.186634333941567</v>
      </c>
      <c r="AN6" s="232">
        <f t="shared" si="4"/>
        <v>0.10219580564105</v>
      </c>
      <c r="AO6" s="232">
        <f t="shared" si="5"/>
        <v>0.0724766954525919</v>
      </c>
      <c r="AP6" s="232">
        <f>(AF6-AG6)/AF6</f>
        <v>0.0484705974693645</v>
      </c>
      <c r="AQ6" s="263"/>
      <c r="AR6" s="263"/>
      <c r="AS6" s="279"/>
      <c r="AT6" s="279"/>
      <c r="AU6" s="279"/>
      <c r="AV6" s="279"/>
      <c r="AW6" s="279"/>
      <c r="AX6" s="279"/>
      <c r="AY6" s="287"/>
      <c r="AZ6" s="287"/>
      <c r="BA6" s="287"/>
    </row>
    <row r="7" s="20" customFormat="1" ht="45" spans="1:54">
      <c r="A7" s="1">
        <v>601677</v>
      </c>
      <c r="B7" s="2" t="s">
        <v>73</v>
      </c>
      <c r="C7" s="2" t="s">
        <v>0</v>
      </c>
      <c r="D7" s="16">
        <v>2.12</v>
      </c>
      <c r="F7" s="3"/>
      <c r="G7" s="3">
        <v>6.824</v>
      </c>
      <c r="H7" s="3">
        <v>294.1</v>
      </c>
      <c r="I7" s="3">
        <v>35.95</v>
      </c>
      <c r="J7" s="3">
        <v>203.41</v>
      </c>
      <c r="K7" s="3"/>
      <c r="L7" s="3"/>
      <c r="M7" s="174"/>
      <c r="N7" s="175"/>
      <c r="O7" s="175"/>
      <c r="P7" s="176">
        <v>28.03</v>
      </c>
      <c r="Q7" s="176">
        <v>29.91</v>
      </c>
      <c r="R7" s="176">
        <v>34.5</v>
      </c>
      <c r="S7" s="210"/>
      <c r="T7" s="176">
        <v>37.92</v>
      </c>
      <c r="U7" s="176">
        <v>13.18</v>
      </c>
      <c r="V7" s="176">
        <v>41.75</v>
      </c>
      <c r="W7" s="176">
        <v>23.83</v>
      </c>
      <c r="X7" s="233">
        <f t="shared" si="0"/>
        <v>1.87708649468892</v>
      </c>
      <c r="Y7" s="233">
        <f t="shared" si="1"/>
        <v>0.0917365269461077</v>
      </c>
      <c r="Z7" s="253">
        <f t="shared" si="2"/>
        <v>0.751993285774234</v>
      </c>
      <c r="AA7" s="176">
        <v>28.85</v>
      </c>
      <c r="AB7" s="176">
        <v>35.46</v>
      </c>
      <c r="AC7" s="176">
        <v>29.05</v>
      </c>
      <c r="AD7" s="176">
        <v>39.15</v>
      </c>
      <c r="AE7" s="182">
        <v>35.91</v>
      </c>
      <c r="AF7" s="176">
        <v>39.2</v>
      </c>
      <c r="AG7" s="176">
        <v>35.6</v>
      </c>
      <c r="AH7" s="182"/>
      <c r="AI7" s="182"/>
      <c r="AJ7" s="182"/>
      <c r="AK7" s="182"/>
      <c r="AL7" s="210" t="s">
        <v>74</v>
      </c>
      <c r="AM7" s="265">
        <f t="shared" si="3"/>
        <v>0.308982035928144</v>
      </c>
      <c r="AN7" s="233">
        <f t="shared" si="4"/>
        <v>0.180767061477721</v>
      </c>
      <c r="AO7" s="233">
        <f t="shared" si="5"/>
        <v>0.0827586206896552</v>
      </c>
      <c r="AP7" s="233">
        <f>(AF7-AG7)/AF7</f>
        <v>0.0918367346938776</v>
      </c>
      <c r="AQ7" s="233"/>
      <c r="AR7" s="271"/>
      <c r="AS7" s="210"/>
      <c r="AT7" s="2" t="s">
        <v>75</v>
      </c>
      <c r="AU7" s="280" t="s">
        <v>76</v>
      </c>
      <c r="AV7" s="2" t="s">
        <v>76</v>
      </c>
      <c r="AW7" s="2" t="s">
        <v>75</v>
      </c>
      <c r="AX7" s="2" t="s">
        <v>75</v>
      </c>
      <c r="AY7" s="280" t="s">
        <v>77</v>
      </c>
      <c r="AZ7" s="288">
        <v>44549</v>
      </c>
      <c r="BA7" s="2" t="s">
        <v>78</v>
      </c>
      <c r="BB7" s="3"/>
    </row>
    <row r="8" s="129" customFormat="1" ht="58" spans="1:53">
      <c r="A8" s="145" t="s">
        <v>79</v>
      </c>
      <c r="B8" s="146" t="s">
        <v>80</v>
      </c>
      <c r="C8" s="146" t="s">
        <v>6</v>
      </c>
      <c r="D8" s="147">
        <v>4.3</v>
      </c>
      <c r="E8" s="160"/>
      <c r="F8" s="161"/>
      <c r="G8" s="161"/>
      <c r="H8" s="161"/>
      <c r="I8" s="161"/>
      <c r="J8" s="161"/>
      <c r="K8" s="163"/>
      <c r="L8" s="163"/>
      <c r="M8" s="177"/>
      <c r="N8" s="178"/>
      <c r="O8" s="178"/>
      <c r="P8" s="179">
        <v>44.31</v>
      </c>
      <c r="Q8" s="179">
        <v>44.7</v>
      </c>
      <c r="R8" s="179">
        <v>46.27</v>
      </c>
      <c r="S8" s="211"/>
      <c r="T8" s="179">
        <v>47.76</v>
      </c>
      <c r="U8" s="179">
        <v>35.47</v>
      </c>
      <c r="V8" s="179">
        <v>61.98</v>
      </c>
      <c r="W8" s="234">
        <v>35.47</v>
      </c>
      <c r="X8" s="235">
        <f t="shared" si="0"/>
        <v>0.346489991542148</v>
      </c>
      <c r="Y8" s="235">
        <f t="shared" si="1"/>
        <v>0.229428848015489</v>
      </c>
      <c r="Z8" s="254">
        <f t="shared" si="2"/>
        <v>0.747392162390753</v>
      </c>
      <c r="AA8" s="179">
        <v>42.05</v>
      </c>
      <c r="AB8" s="179">
        <v>52.97</v>
      </c>
      <c r="AC8" s="179">
        <v>42.18</v>
      </c>
      <c r="AD8" s="179">
        <v>50.93</v>
      </c>
      <c r="AE8" s="179">
        <v>44.41</v>
      </c>
      <c r="AF8" s="179"/>
      <c r="AG8" s="179"/>
      <c r="AH8" s="179"/>
      <c r="AI8" s="179"/>
      <c r="AJ8" s="179"/>
      <c r="AK8" s="179"/>
      <c r="AL8" s="211" t="s">
        <v>74</v>
      </c>
      <c r="AM8" s="266">
        <f t="shared" si="3"/>
        <v>0.321555340432398</v>
      </c>
      <c r="AN8" s="235">
        <f t="shared" si="4"/>
        <v>0.203700207664716</v>
      </c>
      <c r="AO8" s="235">
        <f t="shared" si="5"/>
        <v>0.128018849401139</v>
      </c>
      <c r="AP8" s="235" t="e">
        <f>(AF8-AG8)/AF8</f>
        <v>#DIV/0!</v>
      </c>
      <c r="AQ8" s="235" t="e">
        <f>(AH8-AI8)/AH8</f>
        <v>#DIV/0!</v>
      </c>
      <c r="AR8" s="235"/>
      <c r="AS8" s="211" t="s">
        <v>81</v>
      </c>
      <c r="AT8" s="281" t="s">
        <v>82</v>
      </c>
      <c r="AU8" s="282" t="s">
        <v>83</v>
      </c>
      <c r="AV8" s="146" t="s">
        <v>84</v>
      </c>
      <c r="AW8" s="281" t="s">
        <v>75</v>
      </c>
      <c r="AX8" s="146" t="s">
        <v>75</v>
      </c>
      <c r="AY8" s="282" t="s">
        <v>85</v>
      </c>
      <c r="AZ8" s="289">
        <v>44553</v>
      </c>
      <c r="BA8" s="303"/>
    </row>
    <row r="9" s="130" customFormat="1" ht="44" spans="1:53">
      <c r="A9" s="10" t="s">
        <v>86</v>
      </c>
      <c r="B9" s="10" t="s">
        <v>87</v>
      </c>
      <c r="C9" s="2" t="s">
        <v>3</v>
      </c>
      <c r="D9" s="17">
        <v>2.665</v>
      </c>
      <c r="E9" s="20"/>
      <c r="F9" s="3"/>
      <c r="G9" s="3">
        <v>6.959</v>
      </c>
      <c r="H9" s="3">
        <v>1364.4</v>
      </c>
      <c r="I9" s="3">
        <v>46.58</v>
      </c>
      <c r="J9" s="3"/>
      <c r="K9" s="164"/>
      <c r="L9" s="164"/>
      <c r="M9" s="180"/>
      <c r="N9" s="181"/>
      <c r="O9" s="181"/>
      <c r="P9" s="182">
        <v>92.12</v>
      </c>
      <c r="Q9" s="182">
        <v>93.11</v>
      </c>
      <c r="R9" s="182">
        <v>97.09</v>
      </c>
      <c r="S9" s="212"/>
      <c r="T9" s="182">
        <v>101.77</v>
      </c>
      <c r="U9" s="182">
        <v>71.71</v>
      </c>
      <c r="V9" s="182">
        <v>117.36</v>
      </c>
      <c r="W9" s="182">
        <v>90.26</v>
      </c>
      <c r="X9" s="236">
        <f t="shared" si="0"/>
        <v>0.419188397713011</v>
      </c>
      <c r="Y9" s="236">
        <f t="shared" si="1"/>
        <v>0.132839127471029</v>
      </c>
      <c r="Z9" s="236">
        <f t="shared" si="2"/>
        <v>0.300243740305783</v>
      </c>
      <c r="AA9" s="182">
        <v>76.56</v>
      </c>
      <c r="AB9" s="182">
        <v>96.5</v>
      </c>
      <c r="AC9" s="182">
        <v>77.52</v>
      </c>
      <c r="AD9" s="182">
        <v>104.28</v>
      </c>
      <c r="AE9" s="182">
        <v>91.1</v>
      </c>
      <c r="AF9" s="182">
        <v>100.58</v>
      </c>
      <c r="AG9" s="182">
        <v>96</v>
      </c>
      <c r="AH9" s="182">
        <v>104.94</v>
      </c>
      <c r="AI9" s="182">
        <v>96.23</v>
      </c>
      <c r="AJ9" s="182">
        <v>108.5</v>
      </c>
      <c r="AK9" s="182">
        <v>98</v>
      </c>
      <c r="AL9" s="212" t="s">
        <v>88</v>
      </c>
      <c r="AM9" s="236">
        <f t="shared" si="3"/>
        <v>0.347648261758691</v>
      </c>
      <c r="AN9" s="236">
        <f t="shared" si="4"/>
        <v>0.196683937823834</v>
      </c>
      <c r="AO9" s="236">
        <f t="shared" si="5"/>
        <v>0.126390487149981</v>
      </c>
      <c r="AP9" s="236">
        <f>(AF9-AG9)/AF9</f>
        <v>0.0455358918274011</v>
      </c>
      <c r="AQ9" s="236">
        <f>(AH9-AI9)/AH9</f>
        <v>0.0829998094149037</v>
      </c>
      <c r="AR9" s="272">
        <f>(AJ9-AK9)/AJ9</f>
        <v>0.0967741935483871</v>
      </c>
      <c r="AS9" s="212" t="s">
        <v>81</v>
      </c>
      <c r="AT9" s="2" t="s">
        <v>75</v>
      </c>
      <c r="AU9" s="2" t="s">
        <v>76</v>
      </c>
      <c r="AV9" s="2" t="s">
        <v>76</v>
      </c>
      <c r="AW9" s="2" t="s">
        <v>76</v>
      </c>
      <c r="AX9" s="2" t="s">
        <v>75</v>
      </c>
      <c r="AY9" s="280" t="s">
        <v>89</v>
      </c>
      <c r="AZ9" s="288">
        <v>44549</v>
      </c>
      <c r="BA9" s="2" t="s">
        <v>90</v>
      </c>
    </row>
    <row r="10" s="130" customFormat="1" ht="15" spans="1:53">
      <c r="A10" s="9">
        <v>600976</v>
      </c>
      <c r="B10" s="5" t="s">
        <v>91</v>
      </c>
      <c r="C10" s="2" t="s">
        <v>1</v>
      </c>
      <c r="D10" s="21">
        <v>1.69</v>
      </c>
      <c r="E10" s="20"/>
      <c r="F10" s="3"/>
      <c r="G10" s="3">
        <v>1.522</v>
      </c>
      <c r="H10" s="3">
        <v>109.5</v>
      </c>
      <c r="I10" s="3">
        <v>44.23</v>
      </c>
      <c r="J10" s="3">
        <v>215.03</v>
      </c>
      <c r="K10" s="164"/>
      <c r="L10" s="164"/>
      <c r="M10" s="183"/>
      <c r="N10" s="184"/>
      <c r="O10" s="184"/>
      <c r="P10" s="184">
        <v>44.14</v>
      </c>
      <c r="Q10" s="184">
        <v>46.62</v>
      </c>
      <c r="R10" s="184">
        <v>53.22</v>
      </c>
      <c r="S10" s="213"/>
      <c r="T10" s="184">
        <v>64.8</v>
      </c>
      <c r="U10" s="184">
        <v>23.91</v>
      </c>
      <c r="V10" s="237">
        <v>64.99</v>
      </c>
      <c r="W10" s="237">
        <v>40.73</v>
      </c>
      <c r="X10" s="238">
        <f t="shared" si="0"/>
        <v>1.71016311166876</v>
      </c>
      <c r="Y10" s="238">
        <f t="shared" si="1"/>
        <v>0.0029235266964148</v>
      </c>
      <c r="Z10" s="238">
        <f t="shared" si="2"/>
        <v>0.595629756935919</v>
      </c>
      <c r="AA10" s="237">
        <v>40</v>
      </c>
      <c r="AB10" s="237">
        <v>52.68</v>
      </c>
      <c r="AC10" s="237">
        <v>41.62</v>
      </c>
      <c r="AD10" s="237">
        <v>58.1</v>
      </c>
      <c r="AE10" s="237">
        <v>49.46</v>
      </c>
      <c r="AF10" s="237">
        <v>64.68</v>
      </c>
      <c r="AG10" s="237">
        <v>59.29</v>
      </c>
      <c r="AH10" s="237"/>
      <c r="AI10" s="237"/>
      <c r="AJ10" s="237"/>
      <c r="AK10" s="237"/>
      <c r="AL10" s="267" t="s">
        <v>92</v>
      </c>
      <c r="AM10" s="238">
        <f t="shared" si="3"/>
        <v>0.384520695491614</v>
      </c>
      <c r="AN10" s="238">
        <f t="shared" si="4"/>
        <v>0.209946848899013</v>
      </c>
      <c r="AO10" s="238">
        <f t="shared" si="5"/>
        <v>0.148709122203098</v>
      </c>
      <c r="AP10" s="238">
        <f>(AF10-AG10)/AF10</f>
        <v>0.0833333333333334</v>
      </c>
      <c r="AQ10" s="238"/>
      <c r="AR10" s="238"/>
      <c r="AS10" s="267" t="s">
        <v>81</v>
      </c>
      <c r="AT10" s="283" t="s">
        <v>76</v>
      </c>
      <c r="AU10" s="283" t="s">
        <v>76</v>
      </c>
      <c r="AV10" s="283" t="s">
        <v>76</v>
      </c>
      <c r="AW10" s="283" t="s">
        <v>76</v>
      </c>
      <c r="AX10" s="283" t="s">
        <v>76</v>
      </c>
      <c r="AY10" s="290" t="s">
        <v>93</v>
      </c>
      <c r="AZ10" s="291">
        <v>44547</v>
      </c>
      <c r="BA10" s="2" t="s">
        <v>78</v>
      </c>
    </row>
    <row r="11" s="129" customFormat="1" ht="30" spans="1:53">
      <c r="A11" s="314" t="s">
        <v>94</v>
      </c>
      <c r="B11" s="149" t="s">
        <v>95</v>
      </c>
      <c r="C11" s="146" t="s">
        <v>9</v>
      </c>
      <c r="D11" s="150">
        <v>1.58</v>
      </c>
      <c r="E11" s="160"/>
      <c r="F11" s="161"/>
      <c r="G11" s="161"/>
      <c r="H11" s="161"/>
      <c r="I11" s="161"/>
      <c r="J11" s="161"/>
      <c r="K11" s="163"/>
      <c r="L11" s="163"/>
      <c r="M11" s="185"/>
      <c r="N11" s="186"/>
      <c r="O11" s="186"/>
      <c r="P11" s="186">
        <v>30.32</v>
      </c>
      <c r="Q11" s="186">
        <v>31.73</v>
      </c>
      <c r="R11" s="186">
        <v>35.78</v>
      </c>
      <c r="S11" s="214"/>
      <c r="T11" s="186">
        <v>37.7</v>
      </c>
      <c r="U11" s="186">
        <v>18.77</v>
      </c>
      <c r="V11" s="239">
        <v>45.66</v>
      </c>
      <c r="W11" s="239">
        <v>27.6</v>
      </c>
      <c r="X11" s="240">
        <f t="shared" si="0"/>
        <v>1.0085242408098</v>
      </c>
      <c r="Y11" s="240">
        <f t="shared" si="1"/>
        <v>0.174332019272886</v>
      </c>
      <c r="Z11" s="240">
        <f t="shared" si="2"/>
        <v>0.654347826086956</v>
      </c>
      <c r="AA11" s="239">
        <v>29.28</v>
      </c>
      <c r="AB11" s="239">
        <v>39.98</v>
      </c>
      <c r="AC11" s="239">
        <v>31.66</v>
      </c>
      <c r="AD11" s="239">
        <v>39.39</v>
      </c>
      <c r="AE11" s="239">
        <v>33.5</v>
      </c>
      <c r="AF11" s="258"/>
      <c r="AG11" s="258"/>
      <c r="AH11" s="239"/>
      <c r="AI11" s="239"/>
      <c r="AJ11" s="239"/>
      <c r="AK11" s="239"/>
      <c r="AL11" s="268" t="s">
        <v>96</v>
      </c>
      <c r="AM11" s="240">
        <f t="shared" si="3"/>
        <v>0.358738501971091</v>
      </c>
      <c r="AN11" s="240">
        <f t="shared" si="4"/>
        <v>0.208104052026013</v>
      </c>
      <c r="AO11" s="240">
        <f t="shared" si="5"/>
        <v>0.14953033764915</v>
      </c>
      <c r="AP11" s="240"/>
      <c r="AQ11" s="240"/>
      <c r="AR11" s="240"/>
      <c r="AS11" s="268" t="s">
        <v>81</v>
      </c>
      <c r="AT11" s="284" t="s">
        <v>76</v>
      </c>
      <c r="AU11" s="284" t="s">
        <v>76</v>
      </c>
      <c r="AV11" s="284" t="s">
        <v>76</v>
      </c>
      <c r="AW11" s="281" t="s">
        <v>97</v>
      </c>
      <c r="AX11" s="284" t="s">
        <v>75</v>
      </c>
      <c r="AY11" s="281" t="s">
        <v>98</v>
      </c>
      <c r="AZ11" s="292">
        <v>44553</v>
      </c>
      <c r="BA11" s="303"/>
    </row>
    <row r="12" s="130" customFormat="1" ht="15" spans="1:53">
      <c r="A12" s="4">
        <v>603995</v>
      </c>
      <c r="B12" s="5" t="s">
        <v>99</v>
      </c>
      <c r="C12" s="2" t="s">
        <v>10</v>
      </c>
      <c r="D12" s="19">
        <v>1.87</v>
      </c>
      <c r="E12" s="20"/>
      <c r="F12" s="3"/>
      <c r="G12" s="3">
        <v>1.118</v>
      </c>
      <c r="H12" s="3">
        <v>134</v>
      </c>
      <c r="I12" s="3">
        <v>52.04</v>
      </c>
      <c r="J12" s="3"/>
      <c r="K12" s="164"/>
      <c r="L12" s="164"/>
      <c r="M12" s="187"/>
      <c r="N12" s="188"/>
      <c r="O12" s="188"/>
      <c r="P12" s="189">
        <v>42.69</v>
      </c>
      <c r="Q12" s="189">
        <v>44.58</v>
      </c>
      <c r="R12" s="189">
        <v>50.21</v>
      </c>
      <c r="S12" s="215"/>
      <c r="T12" s="216">
        <v>54.61</v>
      </c>
      <c r="U12" s="189">
        <v>27.58</v>
      </c>
      <c r="V12" s="241">
        <v>57.2</v>
      </c>
      <c r="W12" s="216">
        <v>42.2</v>
      </c>
      <c r="X12" s="238">
        <f t="shared" si="0"/>
        <v>0.980058013052937</v>
      </c>
      <c r="Y12" s="238">
        <f t="shared" si="1"/>
        <v>0.0452797202797203</v>
      </c>
      <c r="Z12" s="238">
        <f t="shared" si="2"/>
        <v>0.355450236966825</v>
      </c>
      <c r="AA12" s="216">
        <v>50.32</v>
      </c>
      <c r="AB12" s="216">
        <v>54.57</v>
      </c>
      <c r="AC12" s="216">
        <v>51.22</v>
      </c>
      <c r="AD12" s="216">
        <v>55.99</v>
      </c>
      <c r="AE12" s="216">
        <v>52</v>
      </c>
      <c r="AF12" s="216"/>
      <c r="AG12" s="216"/>
      <c r="AH12" s="216"/>
      <c r="AI12" s="216"/>
      <c r="AJ12" s="216"/>
      <c r="AK12" s="216"/>
      <c r="AL12" s="215" t="s">
        <v>100</v>
      </c>
      <c r="AM12" s="238">
        <f t="shared" si="3"/>
        <v>0.12027972027972</v>
      </c>
      <c r="AN12" s="238">
        <f t="shared" si="4"/>
        <v>0.0613890415979476</v>
      </c>
      <c r="AO12" s="238">
        <f t="shared" si="5"/>
        <v>0.0712627254866941</v>
      </c>
      <c r="AP12" s="238" t="e">
        <f>(AF12-AG12)/AF12</f>
        <v>#DIV/0!</v>
      </c>
      <c r="AQ12" s="238" t="e">
        <f>(AH12-AI12)/AH12</f>
        <v>#DIV/0!</v>
      </c>
      <c r="AR12" s="273"/>
      <c r="AS12" s="215" t="s">
        <v>101</v>
      </c>
      <c r="AT12" s="215" t="s">
        <v>76</v>
      </c>
      <c r="AU12" s="215" t="s">
        <v>76</v>
      </c>
      <c r="AV12" s="215" t="s">
        <v>76</v>
      </c>
      <c r="AW12" s="215" t="s">
        <v>76</v>
      </c>
      <c r="AX12" s="215" t="s">
        <v>75</v>
      </c>
      <c r="AY12" s="2" t="s">
        <v>93</v>
      </c>
      <c r="AZ12" s="293">
        <v>44553</v>
      </c>
      <c r="BA12" s="20"/>
    </row>
    <row r="13" s="129" customFormat="1" ht="29" spans="1:53">
      <c r="A13" s="151">
        <v>603267</v>
      </c>
      <c r="B13" s="149" t="s">
        <v>102</v>
      </c>
      <c r="C13" s="146" t="s">
        <v>2</v>
      </c>
      <c r="D13" s="152">
        <v>2.84</v>
      </c>
      <c r="E13" s="160"/>
      <c r="F13" s="161"/>
      <c r="G13" s="161"/>
      <c r="H13" s="161"/>
      <c r="I13" s="161"/>
      <c r="J13" s="161"/>
      <c r="K13" s="163"/>
      <c r="L13" s="163"/>
      <c r="M13" s="190"/>
      <c r="N13" s="191"/>
      <c r="O13" s="191"/>
      <c r="P13" s="192">
        <v>148.74</v>
      </c>
      <c r="Q13" s="192">
        <v>152.27</v>
      </c>
      <c r="R13" s="192">
        <v>166.42</v>
      </c>
      <c r="S13" s="217"/>
      <c r="T13" s="218">
        <v>173.97</v>
      </c>
      <c r="U13" s="192">
        <v>103.57</v>
      </c>
      <c r="V13" s="242">
        <v>191.09</v>
      </c>
      <c r="W13" s="218">
        <v>151</v>
      </c>
      <c r="X13" s="240">
        <f t="shared" si="0"/>
        <v>0.679733513565704</v>
      </c>
      <c r="Y13" s="240">
        <f t="shared" si="1"/>
        <v>0.0895912920613324</v>
      </c>
      <c r="Z13" s="240">
        <f t="shared" si="2"/>
        <v>0.265496688741722</v>
      </c>
      <c r="AA13" s="218">
        <v>166</v>
      </c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7" t="s">
        <v>103</v>
      </c>
      <c r="AM13" s="240">
        <f t="shared" si="3"/>
        <v>0.131299387723062</v>
      </c>
      <c r="AN13" s="240" t="e">
        <f t="shared" si="4"/>
        <v>#DIV/0!</v>
      </c>
      <c r="AO13" s="240" t="e">
        <f t="shared" si="5"/>
        <v>#DIV/0!</v>
      </c>
      <c r="AP13" s="274"/>
      <c r="AQ13" s="274"/>
      <c r="AR13" s="274"/>
      <c r="AS13" s="217"/>
      <c r="AT13" s="217" t="s">
        <v>76</v>
      </c>
      <c r="AU13" s="217" t="s">
        <v>76</v>
      </c>
      <c r="AV13" s="217" t="s">
        <v>76</v>
      </c>
      <c r="AW13" s="217" t="s">
        <v>76</v>
      </c>
      <c r="AX13" s="217" t="s">
        <v>76</v>
      </c>
      <c r="AY13" s="282" t="s">
        <v>104</v>
      </c>
      <c r="AZ13" s="294">
        <v>44553</v>
      </c>
      <c r="BA13" s="160"/>
    </row>
    <row r="14" s="129" customFormat="1" ht="36" spans="1:53">
      <c r="A14" s="315" t="s">
        <v>105</v>
      </c>
      <c r="B14" s="149" t="s">
        <v>106</v>
      </c>
      <c r="C14" s="146" t="s">
        <v>5</v>
      </c>
      <c r="D14" s="152">
        <v>1.27</v>
      </c>
      <c r="E14" s="160"/>
      <c r="F14" s="161"/>
      <c r="G14" s="161"/>
      <c r="H14" s="161"/>
      <c r="I14" s="161"/>
      <c r="J14" s="161"/>
      <c r="K14" s="163"/>
      <c r="L14" s="163"/>
      <c r="M14" s="190"/>
      <c r="N14" s="191"/>
      <c r="O14" s="191"/>
      <c r="P14" s="193">
        <v>24.6</v>
      </c>
      <c r="Q14" s="193">
        <v>24.67</v>
      </c>
      <c r="R14" s="193">
        <v>25.03</v>
      </c>
      <c r="S14" s="219"/>
      <c r="T14" s="193">
        <v>26.37</v>
      </c>
      <c r="U14" s="193">
        <v>20.91</v>
      </c>
      <c r="V14" s="193">
        <v>32.46</v>
      </c>
      <c r="W14" s="193">
        <v>23.16</v>
      </c>
      <c r="X14" s="243">
        <f t="shared" si="0"/>
        <v>0.261119081779053</v>
      </c>
      <c r="Y14" s="243">
        <f t="shared" si="1"/>
        <v>0.187615526802218</v>
      </c>
      <c r="Z14" s="243">
        <f t="shared" si="2"/>
        <v>0.401554404145078</v>
      </c>
      <c r="AA14" s="193">
        <v>21.45</v>
      </c>
      <c r="AB14" s="193">
        <v>26.25</v>
      </c>
      <c r="AC14" s="193">
        <v>22.19</v>
      </c>
      <c r="AD14" s="193">
        <v>26.27</v>
      </c>
      <c r="AE14" s="193">
        <v>22.6</v>
      </c>
      <c r="AF14" s="193">
        <v>28.87</v>
      </c>
      <c r="AG14" s="193">
        <v>25.9</v>
      </c>
      <c r="AH14" s="259"/>
      <c r="AI14" s="259"/>
      <c r="AJ14" s="259"/>
      <c r="AK14" s="259"/>
      <c r="AL14" s="269" t="s">
        <v>107</v>
      </c>
      <c r="AM14" s="243">
        <f t="shared" si="3"/>
        <v>0.339186691312384</v>
      </c>
      <c r="AN14" s="243">
        <f t="shared" si="4"/>
        <v>0.154666666666667</v>
      </c>
      <c r="AO14" s="243">
        <f t="shared" si="5"/>
        <v>0.139703083365055</v>
      </c>
      <c r="AP14" s="243">
        <f>(AF14-AG14)/AF14</f>
        <v>0.102874956702459</v>
      </c>
      <c r="AQ14" s="243" t="e">
        <f>(AH14-AI14)/AH14</f>
        <v>#DIV/0!</v>
      </c>
      <c r="AR14" s="275"/>
      <c r="AS14" s="269" t="s">
        <v>81</v>
      </c>
      <c r="AT14" s="269" t="s">
        <v>76</v>
      </c>
      <c r="AU14" s="269" t="s">
        <v>76</v>
      </c>
      <c r="AV14" s="269" t="s">
        <v>76</v>
      </c>
      <c r="AW14" s="269" t="s">
        <v>76</v>
      </c>
      <c r="AX14" s="269" t="s">
        <v>75</v>
      </c>
      <c r="AY14" s="295" t="s">
        <v>104</v>
      </c>
      <c r="AZ14" s="296">
        <v>44553</v>
      </c>
      <c r="BA14" s="160"/>
    </row>
    <row r="15" s="130" customFormat="1" ht="18" spans="1:53">
      <c r="A15" s="11">
        <v>600587</v>
      </c>
      <c r="B15" s="12" t="s">
        <v>108</v>
      </c>
      <c r="C15" s="2" t="s">
        <v>4</v>
      </c>
      <c r="D15" s="24">
        <v>1.08</v>
      </c>
      <c r="E15" s="20"/>
      <c r="F15" s="3"/>
      <c r="G15" s="3">
        <v>4.035</v>
      </c>
      <c r="H15" s="3">
        <v>125.9</v>
      </c>
      <c r="I15" s="3">
        <v>55.36</v>
      </c>
      <c r="J15" s="3">
        <v>113.14</v>
      </c>
      <c r="K15" s="164"/>
      <c r="L15" s="164"/>
      <c r="M15" s="194"/>
      <c r="N15" s="195"/>
      <c r="O15" s="195"/>
      <c r="P15" s="195">
        <v>22.23</v>
      </c>
      <c r="Q15" s="195">
        <v>23.37</v>
      </c>
      <c r="R15" s="195">
        <v>25.44</v>
      </c>
      <c r="S15" s="220"/>
      <c r="T15" s="195">
        <v>28.45</v>
      </c>
      <c r="U15" s="195">
        <v>12.21</v>
      </c>
      <c r="V15" s="195">
        <v>36.89</v>
      </c>
      <c r="W15" s="195">
        <v>25.86</v>
      </c>
      <c r="X15" s="244">
        <f t="shared" si="0"/>
        <v>1.33005733005733</v>
      </c>
      <c r="Y15" s="244">
        <f t="shared" si="1"/>
        <v>0.228788289509352</v>
      </c>
      <c r="Z15" s="255">
        <f t="shared" si="2"/>
        <v>0.426527455529776</v>
      </c>
      <c r="AA15" s="220">
        <v>19.38</v>
      </c>
      <c r="AB15" s="220">
        <v>27.85</v>
      </c>
      <c r="AC15" s="220">
        <v>23.93</v>
      </c>
      <c r="AD15" s="220">
        <v>29.56</v>
      </c>
      <c r="AE15" s="220">
        <v>27.05</v>
      </c>
      <c r="AF15" s="220"/>
      <c r="AG15" s="220"/>
      <c r="AH15" s="220"/>
      <c r="AI15" s="220"/>
      <c r="AJ15" s="220"/>
      <c r="AK15" s="220"/>
      <c r="AL15" s="220" t="s">
        <v>109</v>
      </c>
      <c r="AM15" s="244">
        <f t="shared" si="3"/>
        <v>0.474654377880184</v>
      </c>
      <c r="AN15" s="244">
        <f t="shared" si="4"/>
        <v>0.140754039497307</v>
      </c>
      <c r="AO15" s="276">
        <f t="shared" si="5"/>
        <v>0.0849120433017591</v>
      </c>
      <c r="AP15" s="277"/>
      <c r="AQ15" s="277"/>
      <c r="AR15" s="277"/>
      <c r="AS15" s="220" t="s">
        <v>101</v>
      </c>
      <c r="AT15" s="220" t="s">
        <v>76</v>
      </c>
      <c r="AU15" s="220" t="s">
        <v>76</v>
      </c>
      <c r="AV15" s="220" t="s">
        <v>76</v>
      </c>
      <c r="AW15" s="220" t="s">
        <v>76</v>
      </c>
      <c r="AX15" s="220" t="s">
        <v>75</v>
      </c>
      <c r="AY15" s="297" t="s">
        <v>93</v>
      </c>
      <c r="AZ15" s="298">
        <v>44553</v>
      </c>
      <c r="BA15" s="20"/>
    </row>
    <row r="16" s="130" customFormat="1" ht="28" spans="1:53">
      <c r="A16" s="4" t="s">
        <v>110</v>
      </c>
      <c r="B16" s="5" t="s">
        <v>111</v>
      </c>
      <c r="C16" s="2" t="s">
        <v>112</v>
      </c>
      <c r="D16" s="19">
        <v>2.16</v>
      </c>
      <c r="E16" s="20"/>
      <c r="F16" s="3"/>
      <c r="G16" s="3">
        <v>0.457</v>
      </c>
      <c r="H16" s="3">
        <v>63.91</v>
      </c>
      <c r="I16" s="3">
        <v>17.82</v>
      </c>
      <c r="J16" s="3">
        <v>81.17</v>
      </c>
      <c r="K16" s="164"/>
      <c r="L16" s="164"/>
      <c r="M16" s="187"/>
      <c r="N16" s="188"/>
      <c r="O16" s="188"/>
      <c r="P16" s="189">
        <v>36.56</v>
      </c>
      <c r="Q16" s="189">
        <v>38.36</v>
      </c>
      <c r="R16" s="189">
        <v>42.24</v>
      </c>
      <c r="S16" s="215"/>
      <c r="T16" s="216">
        <v>45.71</v>
      </c>
      <c r="U16" s="189">
        <v>21.37</v>
      </c>
      <c r="V16" s="241">
        <v>53.98</v>
      </c>
      <c r="W16" s="216">
        <v>28.41</v>
      </c>
      <c r="X16" s="238">
        <f t="shared" ref="X16:X21" si="6">(T16-U16)/U16</f>
        <v>1.13897987833411</v>
      </c>
      <c r="Y16" s="238">
        <f t="shared" si="1"/>
        <v>0.153204890700259</v>
      </c>
      <c r="Z16" s="238">
        <f t="shared" si="2"/>
        <v>0.900035198873636</v>
      </c>
      <c r="AA16" s="216">
        <v>37.43</v>
      </c>
      <c r="AB16" s="216">
        <v>48.3</v>
      </c>
      <c r="AC16" s="216">
        <v>38.18</v>
      </c>
      <c r="AD16" s="216">
        <v>47.85</v>
      </c>
      <c r="AE16" s="216">
        <v>40.7</v>
      </c>
      <c r="AF16" s="216">
        <v>48.96</v>
      </c>
      <c r="AG16" s="216">
        <v>45</v>
      </c>
      <c r="AH16" s="216"/>
      <c r="AI16" s="216"/>
      <c r="AJ16" s="216"/>
      <c r="AK16" s="216"/>
      <c r="AL16" s="215" t="s">
        <v>113</v>
      </c>
      <c r="AM16" s="238">
        <f t="shared" si="3"/>
        <v>0.306595035198222</v>
      </c>
      <c r="AN16" s="238">
        <f t="shared" si="4"/>
        <v>0.209523809523809</v>
      </c>
      <c r="AO16" s="238">
        <f t="shared" si="5"/>
        <v>0.149425287356322</v>
      </c>
      <c r="AP16" s="238">
        <f>(AF16-AG16)/AF16</f>
        <v>0.0808823529411765</v>
      </c>
      <c r="AQ16" s="238" t="e">
        <f>(AH16-AI16)/AH16</f>
        <v>#DIV/0!</v>
      </c>
      <c r="AR16" s="273"/>
      <c r="AS16" s="215" t="s">
        <v>81</v>
      </c>
      <c r="AT16" s="215" t="s">
        <v>76</v>
      </c>
      <c r="AU16" s="215" t="s">
        <v>76</v>
      </c>
      <c r="AV16" s="215" t="s">
        <v>76</v>
      </c>
      <c r="AW16" s="215" t="s">
        <v>76</v>
      </c>
      <c r="AX16" s="215" t="s">
        <v>76</v>
      </c>
      <c r="AY16" s="280" t="s">
        <v>93</v>
      </c>
      <c r="AZ16" s="293">
        <v>44553</v>
      </c>
      <c r="BA16" s="20"/>
    </row>
    <row r="17" s="130" customFormat="1" ht="29" spans="1:53">
      <c r="A17" s="4" t="s">
        <v>114</v>
      </c>
      <c r="B17" s="5" t="s">
        <v>115</v>
      </c>
      <c r="C17" s="18" t="s">
        <v>112</v>
      </c>
      <c r="D17" s="19">
        <v>2.22</v>
      </c>
      <c r="E17" s="20"/>
      <c r="F17" s="3"/>
      <c r="G17" s="3">
        <v>4.627</v>
      </c>
      <c r="H17" s="3">
        <v>183.7</v>
      </c>
      <c r="I17" s="3">
        <v>30.26</v>
      </c>
      <c r="J17" s="3">
        <v>74.65</v>
      </c>
      <c r="K17" s="164"/>
      <c r="L17" s="164"/>
      <c r="M17" s="196"/>
      <c r="N17" s="197"/>
      <c r="O17" s="197"/>
      <c r="P17" s="189">
        <v>33.19</v>
      </c>
      <c r="Q17" s="189">
        <v>33.74</v>
      </c>
      <c r="R17" s="189">
        <v>36.38</v>
      </c>
      <c r="S17" s="215"/>
      <c r="T17" s="216">
        <v>37.6</v>
      </c>
      <c r="U17" s="189">
        <v>25.83</v>
      </c>
      <c r="V17" s="241">
        <v>41.3</v>
      </c>
      <c r="W17" s="216">
        <v>32.62</v>
      </c>
      <c r="X17" s="238">
        <f t="shared" si="6"/>
        <v>0.455671699574139</v>
      </c>
      <c r="Y17" s="238">
        <f t="shared" si="1"/>
        <v>0.0895883777239709</v>
      </c>
      <c r="Z17" s="238">
        <f t="shared" si="2"/>
        <v>0.266094420600858</v>
      </c>
      <c r="AA17" s="216">
        <v>36.8</v>
      </c>
      <c r="AB17" s="216">
        <v>40.4</v>
      </c>
      <c r="AC17" s="216">
        <v>38</v>
      </c>
      <c r="AD17" s="216"/>
      <c r="AE17" s="216"/>
      <c r="AF17" s="216"/>
      <c r="AG17" s="216"/>
      <c r="AH17" s="216"/>
      <c r="AI17" s="216"/>
      <c r="AJ17" s="216"/>
      <c r="AK17" s="216"/>
      <c r="AL17" s="215" t="s">
        <v>103</v>
      </c>
      <c r="AM17" s="238">
        <f t="shared" si="3"/>
        <v>0.108958837772397</v>
      </c>
      <c r="AN17" s="238">
        <f t="shared" si="4"/>
        <v>0.0594059405940594</v>
      </c>
      <c r="AO17" s="238" t="e">
        <f t="shared" si="5"/>
        <v>#DIV/0!</v>
      </c>
      <c r="AP17" s="238" t="e">
        <f>(AF17-AG17)/AF17</f>
        <v>#DIV/0!</v>
      </c>
      <c r="AQ17" s="238" t="e">
        <f>(AH17-AI17)/AH17</f>
        <v>#DIV/0!</v>
      </c>
      <c r="AR17" s="273"/>
      <c r="AS17" s="215"/>
      <c r="AT17" s="215"/>
      <c r="AU17" s="215"/>
      <c r="AV17" s="215"/>
      <c r="AW17" s="215"/>
      <c r="AX17" s="215"/>
      <c r="AY17" s="280" t="s">
        <v>116</v>
      </c>
      <c r="AZ17" s="293">
        <v>44553</v>
      </c>
      <c r="BA17" s="20"/>
    </row>
    <row r="18" s="131" customFormat="1" ht="47" spans="1:53">
      <c r="A18" s="6" t="s">
        <v>117</v>
      </c>
      <c r="B18" s="7" t="s">
        <v>118</v>
      </c>
      <c r="C18" s="22" t="s">
        <v>11</v>
      </c>
      <c r="D18" s="23">
        <v>1.27</v>
      </c>
      <c r="E18" s="162"/>
      <c r="F18" s="8"/>
      <c r="G18" s="8">
        <v>2.65</v>
      </c>
      <c r="H18" s="8">
        <v>180.3</v>
      </c>
      <c r="I18" s="8">
        <v>19.36</v>
      </c>
      <c r="J18" s="8">
        <v>81.5</v>
      </c>
      <c r="K18" s="165"/>
      <c r="L18" s="165"/>
      <c r="M18" s="198"/>
      <c r="N18" s="199"/>
      <c r="O18" s="199"/>
      <c r="P18" s="200">
        <v>32.45</v>
      </c>
      <c r="Q18" s="200">
        <v>35.34</v>
      </c>
      <c r="R18" s="200">
        <v>46.53</v>
      </c>
      <c r="S18" s="221"/>
      <c r="T18" s="200">
        <v>49.39</v>
      </c>
      <c r="U18" s="200">
        <v>15.01</v>
      </c>
      <c r="V18" s="200">
        <v>57.71</v>
      </c>
      <c r="W18" s="200">
        <v>26.45</v>
      </c>
      <c r="X18" s="245">
        <f t="shared" si="6"/>
        <v>2.29047301798801</v>
      </c>
      <c r="Y18" s="245">
        <f t="shared" si="1"/>
        <v>0.144169121469416</v>
      </c>
      <c r="Z18" s="256">
        <f t="shared" si="2"/>
        <v>1.18185255198488</v>
      </c>
      <c r="AA18" s="200">
        <v>44</v>
      </c>
      <c r="AB18" s="200">
        <v>55.5</v>
      </c>
      <c r="AC18" s="200">
        <v>47.5</v>
      </c>
      <c r="AD18" s="257"/>
      <c r="AE18" s="257"/>
      <c r="AF18" s="257"/>
      <c r="AG18" s="257"/>
      <c r="AH18" s="257"/>
      <c r="AI18" s="257"/>
      <c r="AJ18" s="257"/>
      <c r="AK18" s="257"/>
      <c r="AL18" s="22" t="s">
        <v>119</v>
      </c>
      <c r="AM18" s="245">
        <f t="shared" si="3"/>
        <v>0.237567146075204</v>
      </c>
      <c r="AN18" s="245">
        <f t="shared" si="4"/>
        <v>0.144144144144144</v>
      </c>
      <c r="AO18" s="278"/>
      <c r="AP18" s="278"/>
      <c r="AQ18" s="278"/>
      <c r="AR18" s="278"/>
      <c r="AS18" s="221"/>
      <c r="AT18" s="221"/>
      <c r="AU18" s="221"/>
      <c r="AV18" s="221"/>
      <c r="AW18" s="221"/>
      <c r="AX18" s="221"/>
      <c r="AY18" s="299" t="s">
        <v>120</v>
      </c>
      <c r="AZ18" s="300">
        <v>44556</v>
      </c>
      <c r="BA18" s="162"/>
    </row>
    <row r="19" s="131" customFormat="1" ht="47" spans="1:53">
      <c r="A19" s="6" t="s">
        <v>121</v>
      </c>
      <c r="B19" s="7" t="s">
        <v>122</v>
      </c>
      <c r="C19" s="22" t="s">
        <v>123</v>
      </c>
      <c r="D19" s="23">
        <v>1.2</v>
      </c>
      <c r="E19" s="162"/>
      <c r="F19" s="8"/>
      <c r="G19" s="8">
        <v>2.019</v>
      </c>
      <c r="H19" s="8">
        <v>123</v>
      </c>
      <c r="I19" s="8">
        <v>53.73</v>
      </c>
      <c r="J19" s="8">
        <v>109.17</v>
      </c>
      <c r="K19" s="165"/>
      <c r="L19" s="165"/>
      <c r="M19" s="198"/>
      <c r="N19" s="199"/>
      <c r="O19" s="199"/>
      <c r="P19" s="200">
        <v>35.31</v>
      </c>
      <c r="Q19" s="200">
        <v>37.3</v>
      </c>
      <c r="R19" s="200">
        <v>46.29</v>
      </c>
      <c r="S19" s="221"/>
      <c r="T19" s="200">
        <v>66.13</v>
      </c>
      <c r="U19" s="200">
        <v>22.62</v>
      </c>
      <c r="V19" s="200">
        <v>60.32</v>
      </c>
      <c r="W19" s="200">
        <v>26.4</v>
      </c>
      <c r="X19" s="245">
        <f t="shared" si="6"/>
        <v>1.92351900972591</v>
      </c>
      <c r="Y19" s="245">
        <f t="shared" si="1"/>
        <v>-0.0963196286472148</v>
      </c>
      <c r="Z19" s="256">
        <f t="shared" si="2"/>
        <v>1.28484848484848</v>
      </c>
      <c r="AA19" s="200">
        <v>50.85</v>
      </c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2" t="s">
        <v>103</v>
      </c>
      <c r="AM19" s="245">
        <f t="shared" si="3"/>
        <v>0.156996021220159</v>
      </c>
      <c r="AN19" s="245" t="e">
        <f t="shared" si="4"/>
        <v>#DIV/0!</v>
      </c>
      <c r="AO19" s="278"/>
      <c r="AP19" s="278"/>
      <c r="AQ19" s="278"/>
      <c r="AR19" s="278"/>
      <c r="AS19" s="221"/>
      <c r="AT19" s="221"/>
      <c r="AU19" s="221"/>
      <c r="AV19" s="221"/>
      <c r="AW19" s="221"/>
      <c r="AX19" s="221"/>
      <c r="AY19" s="299" t="s">
        <v>120</v>
      </c>
      <c r="AZ19" s="300">
        <v>44553</v>
      </c>
      <c r="BA19" s="162"/>
    </row>
    <row r="20" s="130" customFormat="1" ht="36" spans="1:53">
      <c r="A20" s="4" t="s">
        <v>124</v>
      </c>
      <c r="B20" s="5" t="s">
        <v>125</v>
      </c>
      <c r="C20" s="18" t="s">
        <v>126</v>
      </c>
      <c r="D20" s="19">
        <v>1.18</v>
      </c>
      <c r="E20" s="20"/>
      <c r="F20" s="3"/>
      <c r="G20" s="3">
        <v>5.07</v>
      </c>
      <c r="H20" s="3">
        <v>307.4</v>
      </c>
      <c r="I20" s="3">
        <v>38.29</v>
      </c>
      <c r="J20" s="3"/>
      <c r="K20" s="164"/>
      <c r="L20" s="164"/>
      <c r="M20" s="196"/>
      <c r="N20" s="197"/>
      <c r="O20" s="197"/>
      <c r="P20" s="201">
        <v>49.92</v>
      </c>
      <c r="Q20" s="201">
        <v>50.21</v>
      </c>
      <c r="R20" s="201">
        <v>54.33</v>
      </c>
      <c r="S20" s="222"/>
      <c r="T20" s="201">
        <v>60.51</v>
      </c>
      <c r="U20" s="201">
        <v>35.8</v>
      </c>
      <c r="V20" s="201">
        <v>69.1</v>
      </c>
      <c r="W20" s="201">
        <v>58.63</v>
      </c>
      <c r="X20" s="246">
        <f t="shared" si="6"/>
        <v>0.690223463687151</v>
      </c>
      <c r="Y20" s="246">
        <f t="shared" si="1"/>
        <v>0.124312590448625</v>
      </c>
      <c r="Z20" s="246">
        <f t="shared" si="2"/>
        <v>0.178577520040935</v>
      </c>
      <c r="AA20" s="201">
        <v>35.8</v>
      </c>
      <c r="AB20" s="201">
        <v>46.88</v>
      </c>
      <c r="AC20" s="201">
        <v>36.02</v>
      </c>
      <c r="AD20" s="201">
        <v>59.53</v>
      </c>
      <c r="AE20" s="201">
        <v>51.98</v>
      </c>
      <c r="AF20" s="20">
        <v>59.5</v>
      </c>
      <c r="AG20" s="20">
        <v>54.81</v>
      </c>
      <c r="AH20" s="201">
        <v>59.5</v>
      </c>
      <c r="AI20" s="201">
        <v>54.81</v>
      </c>
      <c r="AJ20" s="201">
        <v>66.53</v>
      </c>
      <c r="AK20" s="202">
        <v>57.76</v>
      </c>
      <c r="AL20" s="18" t="s">
        <v>71</v>
      </c>
      <c r="AM20" s="246">
        <f t="shared" si="3"/>
        <v>0.481910274963821</v>
      </c>
      <c r="AN20" s="246">
        <f t="shared" si="4"/>
        <v>0.231655290102389</v>
      </c>
      <c r="AO20" s="246">
        <f>(AD20-AE20)/AD20</f>
        <v>0.126826810011759</v>
      </c>
      <c r="AP20" s="246">
        <f>(AH20-AI20)/AH20</f>
        <v>0.0788235294117647</v>
      </c>
      <c r="AQ20" s="238">
        <f>(AJ20-AK20)/AJ20</f>
        <v>0.131820231474523</v>
      </c>
      <c r="AR20" s="270"/>
      <c r="AS20" s="18" t="s">
        <v>81</v>
      </c>
      <c r="AT20" s="18" t="s">
        <v>76</v>
      </c>
      <c r="AU20" s="18" t="s">
        <v>76</v>
      </c>
      <c r="AV20" s="18" t="s">
        <v>76</v>
      </c>
      <c r="AW20" s="18" t="s">
        <v>76</v>
      </c>
      <c r="AX20" s="18" t="s">
        <v>75</v>
      </c>
      <c r="AY20" s="10" t="s">
        <v>127</v>
      </c>
      <c r="AZ20" s="301">
        <v>44553</v>
      </c>
      <c r="BA20" s="20"/>
    </row>
    <row r="21" s="130" customFormat="1" ht="28" spans="1:53">
      <c r="A21" s="4" t="s">
        <v>128</v>
      </c>
      <c r="B21" s="5" t="s">
        <v>129</v>
      </c>
      <c r="C21" s="18" t="s">
        <v>130</v>
      </c>
      <c r="D21" s="19">
        <v>1.1</v>
      </c>
      <c r="E21" s="20"/>
      <c r="F21" s="3"/>
      <c r="G21" s="3">
        <v>1.961</v>
      </c>
      <c r="H21" s="3">
        <v>186.5</v>
      </c>
      <c r="I21" s="3">
        <v>46.86</v>
      </c>
      <c r="J21" s="3">
        <v>151.24</v>
      </c>
      <c r="K21" s="164"/>
      <c r="L21" s="164"/>
      <c r="M21" s="196"/>
      <c r="N21" s="202"/>
      <c r="O21" s="202"/>
      <c r="P21" s="202"/>
      <c r="Q21" s="222"/>
      <c r="R21" s="202"/>
      <c r="S21" s="202"/>
      <c r="T21" s="202"/>
      <c r="U21" s="202"/>
      <c r="V21" s="246"/>
      <c r="W21" s="246"/>
      <c r="X21" s="246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22"/>
      <c r="AK21" s="246"/>
      <c r="AL21" s="246"/>
      <c r="AM21" s="270"/>
      <c r="AN21" s="270"/>
      <c r="AO21" s="270"/>
      <c r="AP21" s="270"/>
      <c r="AQ21" s="222"/>
      <c r="AR21" s="222"/>
      <c r="AS21" s="222"/>
      <c r="AT21" s="222"/>
      <c r="AU21" s="222"/>
      <c r="AV21" s="222"/>
      <c r="AW21" s="10"/>
      <c r="AX21" s="301"/>
      <c r="AY21" s="302"/>
      <c r="AZ21" s="302"/>
      <c r="BA21" s="20"/>
    </row>
    <row r="22" spans="1:53">
      <c r="A22" s="153"/>
      <c r="B22" s="71"/>
      <c r="D22" s="154"/>
      <c r="F22" s="13"/>
      <c r="G22" s="13"/>
      <c r="H22" s="13"/>
      <c r="I22" s="13"/>
      <c r="J22" s="13"/>
      <c r="K22" s="166"/>
      <c r="L22" s="166"/>
      <c r="M22" s="203"/>
      <c r="N22" s="204"/>
      <c r="O22" s="204"/>
      <c r="P22" s="204"/>
      <c r="Q22" s="204"/>
      <c r="R22" s="204"/>
      <c r="S22" s="71"/>
      <c r="T22" s="204"/>
      <c r="U22" s="204"/>
      <c r="V22" s="204"/>
      <c r="W22" s="204"/>
      <c r="X22" s="247"/>
      <c r="Y22" s="247"/>
      <c r="Z22" s="247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71"/>
      <c r="AM22" s="247"/>
      <c r="AN22" s="247"/>
      <c r="AO22" s="247"/>
      <c r="AP22" s="247"/>
      <c r="AQ22" s="247"/>
      <c r="AR22" s="247"/>
      <c r="AS22" s="71"/>
      <c r="AT22" s="71"/>
      <c r="AU22" s="71"/>
      <c r="AV22" s="71"/>
      <c r="AW22" s="71"/>
      <c r="AX22" s="71"/>
      <c r="AY22" s="71"/>
      <c r="AZ22" s="71"/>
      <c r="BA22" s="304"/>
    </row>
    <row r="23" spans="1:53">
      <c r="A23" s="153"/>
      <c r="B23" s="71"/>
      <c r="D23" s="154"/>
      <c r="F23" s="13"/>
      <c r="G23" s="13"/>
      <c r="H23" s="13"/>
      <c r="I23" s="13"/>
      <c r="J23" s="13"/>
      <c r="K23" s="166"/>
      <c r="L23" s="166"/>
      <c r="M23" s="203"/>
      <c r="N23" s="204"/>
      <c r="O23" s="204"/>
      <c r="P23" s="204"/>
      <c r="Q23" s="204"/>
      <c r="R23" s="204"/>
      <c r="S23" s="71"/>
      <c r="T23" s="204"/>
      <c r="U23" s="204"/>
      <c r="V23" s="204"/>
      <c r="W23" s="204"/>
      <c r="X23" s="247"/>
      <c r="Y23" s="247"/>
      <c r="Z23" s="247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71"/>
      <c r="AM23" s="247"/>
      <c r="AN23" s="247"/>
      <c r="AO23" s="247"/>
      <c r="AP23" s="247"/>
      <c r="AQ23" s="247"/>
      <c r="AR23" s="247"/>
      <c r="AS23" s="71"/>
      <c r="AT23" s="71"/>
      <c r="AU23" s="71"/>
      <c r="AV23" s="71"/>
      <c r="AW23" s="71"/>
      <c r="AX23" s="71"/>
      <c r="AY23" s="71"/>
      <c r="AZ23" s="71"/>
      <c r="BA23" s="304"/>
    </row>
    <row r="24" spans="1:53">
      <c r="A24" s="153"/>
      <c r="B24" s="71"/>
      <c r="D24" s="154"/>
      <c r="F24" s="13"/>
      <c r="G24" s="13"/>
      <c r="H24" s="13"/>
      <c r="I24" s="13"/>
      <c r="J24" s="13"/>
      <c r="K24" s="166"/>
      <c r="L24" s="166"/>
      <c r="M24" s="203"/>
      <c r="N24" s="204"/>
      <c r="O24" s="204"/>
      <c r="P24" s="204"/>
      <c r="Q24" s="204"/>
      <c r="R24" s="204"/>
      <c r="S24" s="71"/>
      <c r="T24" s="204"/>
      <c r="U24" s="204"/>
      <c r="V24" s="204"/>
      <c r="W24" s="204"/>
      <c r="X24" s="247"/>
      <c r="Y24" s="247"/>
      <c r="Z24" s="247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71"/>
      <c r="AM24" s="247"/>
      <c r="AN24" s="247"/>
      <c r="AO24" s="247"/>
      <c r="AP24" s="247"/>
      <c r="AQ24" s="247"/>
      <c r="AR24" s="247"/>
      <c r="AS24" s="71"/>
      <c r="AT24" s="71"/>
      <c r="AU24" s="71"/>
      <c r="AV24" s="71"/>
      <c r="AW24" s="71"/>
      <c r="AX24" s="71"/>
      <c r="AY24" s="71"/>
      <c r="AZ24" s="71"/>
      <c r="BA24" s="304"/>
    </row>
    <row r="25" spans="1:53">
      <c r="A25" s="153"/>
      <c r="B25" s="71"/>
      <c r="D25" s="154"/>
      <c r="F25" s="13"/>
      <c r="G25" s="13"/>
      <c r="H25" s="13"/>
      <c r="I25" s="13"/>
      <c r="J25" s="13"/>
      <c r="K25" s="166"/>
      <c r="L25" s="166"/>
      <c r="M25" s="203"/>
      <c r="N25" s="204"/>
      <c r="O25" s="204"/>
      <c r="P25" s="204"/>
      <c r="Q25" s="204"/>
      <c r="R25" s="204"/>
      <c r="S25" s="71"/>
      <c r="T25" s="204"/>
      <c r="U25" s="204"/>
      <c r="V25" s="204"/>
      <c r="W25" s="204"/>
      <c r="X25" s="247"/>
      <c r="Y25" s="247"/>
      <c r="Z25" s="247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71"/>
      <c r="AM25" s="247"/>
      <c r="AN25" s="247"/>
      <c r="AO25" s="247"/>
      <c r="AP25" s="247"/>
      <c r="AQ25" s="247"/>
      <c r="AR25" s="247"/>
      <c r="AS25" s="71"/>
      <c r="AT25" s="71"/>
      <c r="AU25" s="71"/>
      <c r="AV25" s="71"/>
      <c r="AW25" s="71"/>
      <c r="AX25" s="71"/>
      <c r="AY25" s="71"/>
      <c r="AZ25" s="71"/>
      <c r="BA25" s="304"/>
    </row>
    <row r="26" spans="1:53">
      <c r="A26" s="153"/>
      <c r="B26" s="71"/>
      <c r="D26" s="154"/>
      <c r="F26" s="13"/>
      <c r="G26" s="13"/>
      <c r="H26" s="13"/>
      <c r="I26" s="13"/>
      <c r="J26" s="13"/>
      <c r="K26" s="166"/>
      <c r="L26" s="166"/>
      <c r="M26" s="203"/>
      <c r="N26" s="204"/>
      <c r="O26" s="204"/>
      <c r="P26" s="204"/>
      <c r="Q26" s="204"/>
      <c r="R26" s="204"/>
      <c r="S26" s="71"/>
      <c r="T26" s="204"/>
      <c r="U26" s="204"/>
      <c r="V26" s="204"/>
      <c r="W26" s="204"/>
      <c r="X26" s="247"/>
      <c r="Y26" s="247"/>
      <c r="Z26" s="247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71"/>
      <c r="AM26" s="247"/>
      <c r="AN26" s="247"/>
      <c r="AO26" s="247"/>
      <c r="AP26" s="247"/>
      <c r="AQ26" s="247"/>
      <c r="AR26" s="247"/>
      <c r="AS26" s="71"/>
      <c r="AT26" s="71"/>
      <c r="AU26" s="71"/>
      <c r="AV26" s="71"/>
      <c r="AW26" s="71"/>
      <c r="AX26" s="71"/>
      <c r="AY26" s="71"/>
      <c r="AZ26" s="71"/>
      <c r="BA26" s="304"/>
    </row>
    <row r="27" spans="1:53">
      <c r="A27" s="153"/>
      <c r="B27" s="71"/>
      <c r="D27" s="154"/>
      <c r="F27" s="13"/>
      <c r="G27" s="13"/>
      <c r="H27" s="13"/>
      <c r="I27" s="13"/>
      <c r="J27" s="13"/>
      <c r="K27" s="166"/>
      <c r="L27" s="166"/>
      <c r="M27" s="203"/>
      <c r="N27" s="204"/>
      <c r="O27" s="204"/>
      <c r="P27" s="204"/>
      <c r="Q27" s="204"/>
      <c r="R27" s="204"/>
      <c r="S27" s="71"/>
      <c r="T27" s="204"/>
      <c r="U27" s="204"/>
      <c r="V27" s="204"/>
      <c r="W27" s="204"/>
      <c r="X27" s="247"/>
      <c r="Y27" s="247"/>
      <c r="Z27" s="247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71"/>
      <c r="AM27" s="247"/>
      <c r="AN27" s="247"/>
      <c r="AO27" s="247"/>
      <c r="AP27" s="247"/>
      <c r="AQ27" s="247"/>
      <c r="AR27" s="247"/>
      <c r="AS27" s="71"/>
      <c r="AT27" s="71"/>
      <c r="AU27" s="71"/>
      <c r="AV27" s="71"/>
      <c r="AW27" s="71"/>
      <c r="AX27" s="71"/>
      <c r="AY27" s="71"/>
      <c r="AZ27" s="71"/>
      <c r="BA27" s="304"/>
    </row>
    <row r="28" spans="1:53">
      <c r="A28" s="153"/>
      <c r="B28" s="71"/>
      <c r="D28" s="154"/>
      <c r="F28" s="13"/>
      <c r="G28" s="13"/>
      <c r="H28" s="13"/>
      <c r="I28" s="13"/>
      <c r="J28" s="13"/>
      <c r="K28" s="166"/>
      <c r="L28" s="166"/>
      <c r="M28" s="203"/>
      <c r="N28" s="204"/>
      <c r="O28" s="204"/>
      <c r="P28" s="204"/>
      <c r="Q28" s="204"/>
      <c r="R28" s="204"/>
      <c r="S28" s="71"/>
      <c r="T28" s="204"/>
      <c r="U28" s="204"/>
      <c r="V28" s="204"/>
      <c r="W28" s="204"/>
      <c r="X28" s="247"/>
      <c r="Y28" s="247"/>
      <c r="Z28" s="247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71"/>
      <c r="AM28" s="247"/>
      <c r="AN28" s="247"/>
      <c r="AO28" s="247"/>
      <c r="AP28" s="247"/>
      <c r="AQ28" s="247"/>
      <c r="AR28" s="247"/>
      <c r="AS28" s="71"/>
      <c r="AT28" s="71"/>
      <c r="AU28" s="71"/>
      <c r="AV28" s="71"/>
      <c r="AW28" s="71"/>
      <c r="AX28" s="71"/>
      <c r="AY28" s="71"/>
      <c r="AZ28" s="71"/>
      <c r="BA28" s="304"/>
    </row>
    <row r="29" spans="1:53">
      <c r="A29" s="153"/>
      <c r="B29" s="71"/>
      <c r="D29" s="154"/>
      <c r="F29" s="13"/>
      <c r="G29" s="13"/>
      <c r="H29" s="13"/>
      <c r="I29" s="13"/>
      <c r="J29" s="13"/>
      <c r="K29" s="166"/>
      <c r="L29" s="166"/>
      <c r="M29" s="203"/>
      <c r="N29" s="204"/>
      <c r="O29" s="204"/>
      <c r="P29" s="204"/>
      <c r="Q29" s="204"/>
      <c r="R29" s="204"/>
      <c r="S29" s="71"/>
      <c r="T29" s="204"/>
      <c r="U29" s="204"/>
      <c r="V29" s="204"/>
      <c r="W29" s="204"/>
      <c r="X29" s="247"/>
      <c r="Y29" s="247"/>
      <c r="Z29" s="247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71"/>
      <c r="AM29" s="247"/>
      <c r="AN29" s="247"/>
      <c r="AO29" s="247"/>
      <c r="AP29" s="247"/>
      <c r="AQ29" s="247"/>
      <c r="AR29" s="247"/>
      <c r="AS29" s="71"/>
      <c r="AT29" s="71"/>
      <c r="AU29" s="71"/>
      <c r="AV29" s="71"/>
      <c r="AW29" s="71"/>
      <c r="AX29" s="71"/>
      <c r="AY29" s="71"/>
      <c r="AZ29" s="71"/>
      <c r="BA29" s="304"/>
    </row>
    <row r="30" spans="1:53">
      <c r="A30" s="153"/>
      <c r="B30" s="71"/>
      <c r="D30" s="154"/>
      <c r="F30" s="13"/>
      <c r="G30" s="13"/>
      <c r="H30" s="13"/>
      <c r="I30" s="13"/>
      <c r="J30" s="13"/>
      <c r="K30" s="166"/>
      <c r="L30" s="166"/>
      <c r="M30" s="203"/>
      <c r="N30" s="204"/>
      <c r="O30" s="204"/>
      <c r="P30" s="204"/>
      <c r="Q30" s="204"/>
      <c r="R30" s="204"/>
      <c r="S30" s="71"/>
      <c r="T30" s="204"/>
      <c r="U30" s="204"/>
      <c r="V30" s="204"/>
      <c r="W30" s="204"/>
      <c r="X30" s="247"/>
      <c r="Y30" s="247"/>
      <c r="Z30" s="247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71"/>
      <c r="AM30" s="247"/>
      <c r="AN30" s="247"/>
      <c r="AO30" s="247"/>
      <c r="AP30" s="247"/>
      <c r="AQ30" s="247"/>
      <c r="AR30" s="247"/>
      <c r="AS30" s="71"/>
      <c r="AT30" s="71"/>
      <c r="AU30" s="71"/>
      <c r="AV30" s="71"/>
      <c r="AW30" s="71"/>
      <c r="AX30" s="71"/>
      <c r="AY30" s="71"/>
      <c r="AZ30" s="71"/>
      <c r="BA30" s="304"/>
    </row>
    <row r="31" spans="1:53">
      <c r="A31" s="153"/>
      <c r="B31" s="71"/>
      <c r="D31" s="154"/>
      <c r="F31" s="13"/>
      <c r="G31" s="13"/>
      <c r="H31" s="13"/>
      <c r="I31" s="13"/>
      <c r="J31" s="13"/>
      <c r="K31" s="166"/>
      <c r="L31" s="166"/>
      <c r="M31" s="203"/>
      <c r="N31" s="204"/>
      <c r="O31" s="204"/>
      <c r="P31" s="204"/>
      <c r="Q31" s="204"/>
      <c r="R31" s="204"/>
      <c r="S31" s="71"/>
      <c r="T31" s="204"/>
      <c r="U31" s="204"/>
      <c r="V31" s="204"/>
      <c r="W31" s="204"/>
      <c r="X31" s="247"/>
      <c r="Y31" s="247"/>
      <c r="Z31" s="247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71"/>
      <c r="AM31" s="247"/>
      <c r="AN31" s="247"/>
      <c r="AO31" s="247"/>
      <c r="AP31" s="247"/>
      <c r="AQ31" s="247"/>
      <c r="AR31" s="247"/>
      <c r="AS31" s="71"/>
      <c r="AT31" s="71"/>
      <c r="AU31" s="71"/>
      <c r="AV31" s="71"/>
      <c r="AW31" s="71"/>
      <c r="AX31" s="71"/>
      <c r="AY31" s="71"/>
      <c r="AZ31" s="71"/>
      <c r="BA31" s="304"/>
    </row>
    <row r="32" spans="1:53">
      <c r="A32" s="153"/>
      <c r="B32" s="71"/>
      <c r="D32" s="154"/>
      <c r="F32" s="13"/>
      <c r="G32" s="13"/>
      <c r="H32" s="13"/>
      <c r="I32" s="13"/>
      <c r="J32" s="13"/>
      <c r="K32" s="166"/>
      <c r="L32" s="166"/>
      <c r="M32" s="203"/>
      <c r="N32" s="204"/>
      <c r="O32" s="204"/>
      <c r="P32" s="204"/>
      <c r="Q32" s="204"/>
      <c r="R32" s="204"/>
      <c r="S32" s="71"/>
      <c r="T32" s="204"/>
      <c r="U32" s="204"/>
      <c r="V32" s="204"/>
      <c r="W32" s="204"/>
      <c r="X32" s="247"/>
      <c r="Y32" s="247"/>
      <c r="Z32" s="247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71"/>
      <c r="AM32" s="247"/>
      <c r="AN32" s="247"/>
      <c r="AO32" s="247"/>
      <c r="AP32" s="247"/>
      <c r="AQ32" s="247"/>
      <c r="AR32" s="247"/>
      <c r="AS32" s="71"/>
      <c r="AT32" s="71"/>
      <c r="AU32" s="71"/>
      <c r="AV32" s="71"/>
      <c r="AW32" s="71"/>
      <c r="AX32" s="71"/>
      <c r="AY32" s="71"/>
      <c r="AZ32" s="71"/>
      <c r="BA32" s="304"/>
    </row>
    <row r="33" spans="1:53">
      <c r="A33" s="153"/>
      <c r="B33" s="71"/>
      <c r="D33" s="154"/>
      <c r="F33" s="13"/>
      <c r="G33" s="13"/>
      <c r="H33" s="13"/>
      <c r="I33" s="13"/>
      <c r="J33" s="13"/>
      <c r="K33" s="166"/>
      <c r="L33" s="166"/>
      <c r="M33" s="203"/>
      <c r="N33" s="204"/>
      <c r="O33" s="204"/>
      <c r="P33" s="204"/>
      <c r="Q33" s="204"/>
      <c r="R33" s="204"/>
      <c r="S33" s="71"/>
      <c r="T33" s="204"/>
      <c r="U33" s="204"/>
      <c r="V33" s="204"/>
      <c r="W33" s="204"/>
      <c r="X33" s="247"/>
      <c r="Y33" s="247"/>
      <c r="Z33" s="247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71"/>
      <c r="AM33" s="247"/>
      <c r="AN33" s="247"/>
      <c r="AO33" s="247"/>
      <c r="AP33" s="247"/>
      <c r="AQ33" s="247"/>
      <c r="AR33" s="247"/>
      <c r="AS33" s="71"/>
      <c r="AT33" s="71"/>
      <c r="AU33" s="71"/>
      <c r="AV33" s="71"/>
      <c r="AW33" s="71"/>
      <c r="AX33" s="71"/>
      <c r="AY33" s="71"/>
      <c r="AZ33" s="71"/>
      <c r="BA33" s="304"/>
    </row>
    <row r="34" spans="1:53">
      <c r="A34" s="153"/>
      <c r="B34" s="71"/>
      <c r="D34" s="154"/>
      <c r="F34" s="13"/>
      <c r="G34" s="13"/>
      <c r="H34" s="13"/>
      <c r="I34" s="13"/>
      <c r="J34" s="13"/>
      <c r="K34" s="166"/>
      <c r="L34" s="166"/>
      <c r="M34" s="203"/>
      <c r="N34" s="204"/>
      <c r="O34" s="204"/>
      <c r="P34" s="204"/>
      <c r="Q34" s="204"/>
      <c r="R34" s="204"/>
      <c r="S34" s="71"/>
      <c r="T34" s="204"/>
      <c r="U34" s="204"/>
      <c r="V34" s="204"/>
      <c r="W34" s="204"/>
      <c r="X34" s="247"/>
      <c r="Y34" s="247"/>
      <c r="Z34" s="247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71"/>
      <c r="AM34" s="247"/>
      <c r="AN34" s="247"/>
      <c r="AO34" s="247"/>
      <c r="AP34" s="247"/>
      <c r="AQ34" s="247"/>
      <c r="AR34" s="247"/>
      <c r="AS34" s="71"/>
      <c r="AT34" s="71"/>
      <c r="AU34" s="71"/>
      <c r="AV34" s="71"/>
      <c r="AW34" s="71"/>
      <c r="AX34" s="71"/>
      <c r="AY34" s="71"/>
      <c r="AZ34" s="71"/>
      <c r="BA34" s="304"/>
    </row>
    <row r="35" spans="1:53">
      <c r="A35" s="153"/>
      <c r="B35" s="71"/>
      <c r="D35" s="154"/>
      <c r="F35" s="13"/>
      <c r="G35" s="13"/>
      <c r="H35" s="13"/>
      <c r="I35" s="13"/>
      <c r="J35" s="13"/>
      <c r="K35" s="166"/>
      <c r="L35" s="166"/>
      <c r="M35" s="203"/>
      <c r="N35" s="204"/>
      <c r="O35" s="204"/>
      <c r="P35" s="204"/>
      <c r="Q35" s="204"/>
      <c r="R35" s="204"/>
      <c r="S35" s="71"/>
      <c r="T35" s="204"/>
      <c r="U35" s="204"/>
      <c r="V35" s="204"/>
      <c r="W35" s="204"/>
      <c r="X35" s="247"/>
      <c r="Y35" s="247"/>
      <c r="Z35" s="247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71"/>
      <c r="AM35" s="247"/>
      <c r="AN35" s="247"/>
      <c r="AO35" s="247"/>
      <c r="AP35" s="247"/>
      <c r="AQ35" s="247"/>
      <c r="AR35" s="247"/>
      <c r="AS35" s="71"/>
      <c r="AT35" s="71"/>
      <c r="AU35" s="71"/>
      <c r="AV35" s="71"/>
      <c r="AW35" s="71"/>
      <c r="AX35" s="71"/>
      <c r="AY35" s="71"/>
      <c r="AZ35" s="71"/>
      <c r="BA35" s="304"/>
    </row>
    <row r="36" spans="1:53">
      <c r="A36" s="153"/>
      <c r="B36" s="71"/>
      <c r="D36" s="154"/>
      <c r="F36" s="13"/>
      <c r="G36" s="13"/>
      <c r="H36" s="13"/>
      <c r="I36" s="13"/>
      <c r="J36" s="13"/>
      <c r="K36" s="166"/>
      <c r="L36" s="166"/>
      <c r="M36" s="203"/>
      <c r="N36" s="204"/>
      <c r="O36" s="204"/>
      <c r="P36" s="204"/>
      <c r="Q36" s="204"/>
      <c r="R36" s="204"/>
      <c r="S36" s="71"/>
      <c r="T36" s="204"/>
      <c r="U36" s="204"/>
      <c r="V36" s="204"/>
      <c r="W36" s="204"/>
      <c r="X36" s="247"/>
      <c r="Y36" s="247"/>
      <c r="Z36" s="247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71"/>
      <c r="AM36" s="247"/>
      <c r="AN36" s="247"/>
      <c r="AO36" s="247"/>
      <c r="AP36" s="247"/>
      <c r="AQ36" s="247"/>
      <c r="AR36" s="247"/>
      <c r="AS36" s="71"/>
      <c r="AT36" s="71"/>
      <c r="AU36" s="71"/>
      <c r="AV36" s="71"/>
      <c r="AW36" s="71"/>
      <c r="AX36" s="71"/>
      <c r="AY36" s="71"/>
      <c r="AZ36" s="71"/>
      <c r="BA36" s="304"/>
    </row>
    <row r="37" spans="1:53">
      <c r="A37" s="153"/>
      <c r="B37" s="71"/>
      <c r="D37" s="154"/>
      <c r="F37" s="13"/>
      <c r="G37" s="13"/>
      <c r="H37" s="13"/>
      <c r="I37" s="13"/>
      <c r="J37" s="13"/>
      <c r="K37" s="166"/>
      <c r="L37" s="166"/>
      <c r="M37" s="203"/>
      <c r="N37" s="204"/>
      <c r="O37" s="204"/>
      <c r="P37" s="204"/>
      <c r="Q37" s="204"/>
      <c r="R37" s="204"/>
      <c r="S37" s="71"/>
      <c r="T37" s="204"/>
      <c r="U37" s="204"/>
      <c r="V37" s="204"/>
      <c r="W37" s="204"/>
      <c r="X37" s="247"/>
      <c r="Y37" s="247"/>
      <c r="Z37" s="247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71"/>
      <c r="AM37" s="247"/>
      <c r="AN37" s="247"/>
      <c r="AO37" s="247"/>
      <c r="AP37" s="247"/>
      <c r="AQ37" s="247"/>
      <c r="AR37" s="247"/>
      <c r="AS37" s="71"/>
      <c r="AT37" s="71"/>
      <c r="AU37" s="71"/>
      <c r="AV37" s="71"/>
      <c r="AW37" s="71"/>
      <c r="AX37" s="71"/>
      <c r="AY37" s="71"/>
      <c r="AZ37" s="71"/>
      <c r="BA37" s="304"/>
    </row>
    <row r="38" spans="1:53">
      <c r="A38" s="153"/>
      <c r="B38" s="71"/>
      <c r="D38" s="154"/>
      <c r="F38" s="13"/>
      <c r="G38" s="13"/>
      <c r="H38" s="13"/>
      <c r="I38" s="13"/>
      <c r="J38" s="13"/>
      <c r="K38" s="166"/>
      <c r="L38" s="166"/>
      <c r="M38" s="203"/>
      <c r="N38" s="204"/>
      <c r="O38" s="204"/>
      <c r="P38" s="204"/>
      <c r="Q38" s="204"/>
      <c r="R38" s="204"/>
      <c r="S38" s="71"/>
      <c r="T38" s="204"/>
      <c r="U38" s="204"/>
      <c r="V38" s="204"/>
      <c r="W38" s="204"/>
      <c r="X38" s="247"/>
      <c r="Y38" s="247"/>
      <c r="Z38" s="247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71"/>
      <c r="AM38" s="247"/>
      <c r="AN38" s="247"/>
      <c r="AO38" s="247"/>
      <c r="AP38" s="247"/>
      <c r="AQ38" s="247"/>
      <c r="AR38" s="247"/>
      <c r="AS38" s="71"/>
      <c r="AT38" s="71"/>
      <c r="AU38" s="71"/>
      <c r="AV38" s="71"/>
      <c r="AW38" s="71"/>
      <c r="AX38" s="71"/>
      <c r="AY38" s="71"/>
      <c r="AZ38" s="71"/>
      <c r="BA38" s="304"/>
    </row>
    <row r="39" spans="1:53">
      <c r="A39" s="153"/>
      <c r="B39" s="71"/>
      <c r="D39" s="154"/>
      <c r="F39" s="13"/>
      <c r="G39" s="13"/>
      <c r="H39" s="13"/>
      <c r="I39" s="13"/>
      <c r="J39" s="13"/>
      <c r="K39" s="166"/>
      <c r="L39" s="166"/>
      <c r="M39" s="203"/>
      <c r="N39" s="204"/>
      <c r="O39" s="204"/>
      <c r="P39" s="204"/>
      <c r="Q39" s="204"/>
      <c r="R39" s="204"/>
      <c r="S39" s="71"/>
      <c r="T39" s="204"/>
      <c r="U39" s="204"/>
      <c r="V39" s="204"/>
      <c r="W39" s="204"/>
      <c r="X39" s="247"/>
      <c r="Y39" s="247"/>
      <c r="Z39" s="247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71"/>
      <c r="AM39" s="247"/>
      <c r="AN39" s="247"/>
      <c r="AO39" s="247"/>
      <c r="AP39" s="247"/>
      <c r="AQ39" s="247"/>
      <c r="AR39" s="247"/>
      <c r="AS39" s="71"/>
      <c r="AT39" s="71"/>
      <c r="AU39" s="71"/>
      <c r="AV39" s="71"/>
      <c r="AW39" s="71"/>
      <c r="AX39" s="71"/>
      <c r="AY39" s="71"/>
      <c r="AZ39" s="71"/>
      <c r="BA39" s="304"/>
    </row>
    <row r="40" spans="1:53">
      <c r="A40" s="153"/>
      <c r="B40" s="71"/>
      <c r="D40" s="154"/>
      <c r="F40" s="13"/>
      <c r="G40" s="13"/>
      <c r="H40" s="13"/>
      <c r="I40" s="13"/>
      <c r="J40" s="13"/>
      <c r="K40" s="166"/>
      <c r="L40" s="166"/>
      <c r="M40" s="203"/>
      <c r="N40" s="204"/>
      <c r="O40" s="204"/>
      <c r="P40" s="204"/>
      <c r="Q40" s="204"/>
      <c r="R40" s="204"/>
      <c r="S40" s="71"/>
      <c r="T40" s="204"/>
      <c r="U40" s="204"/>
      <c r="V40" s="204"/>
      <c r="W40" s="204"/>
      <c r="X40" s="247"/>
      <c r="Y40" s="247"/>
      <c r="Z40" s="247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71"/>
      <c r="AM40" s="247"/>
      <c r="AN40" s="247"/>
      <c r="AO40" s="247"/>
      <c r="AP40" s="247"/>
      <c r="AQ40" s="247"/>
      <c r="AR40" s="247"/>
      <c r="AS40" s="71"/>
      <c r="AT40" s="71"/>
      <c r="AU40" s="71"/>
      <c r="AV40" s="71"/>
      <c r="AW40" s="71"/>
      <c r="AX40" s="71"/>
      <c r="AY40" s="71"/>
      <c r="AZ40" s="71"/>
      <c r="BA40" s="304"/>
    </row>
    <row r="41" spans="1:53">
      <c r="A41" s="153"/>
      <c r="B41" s="71"/>
      <c r="D41" s="154"/>
      <c r="F41" s="13"/>
      <c r="G41" s="13"/>
      <c r="H41" s="13"/>
      <c r="I41" s="13"/>
      <c r="J41" s="13"/>
      <c r="K41" s="166"/>
      <c r="L41" s="166"/>
      <c r="M41" s="203"/>
      <c r="N41" s="204"/>
      <c r="O41" s="204"/>
      <c r="P41" s="204"/>
      <c r="Q41" s="204"/>
      <c r="R41" s="204"/>
      <c r="S41" s="71"/>
      <c r="T41" s="204"/>
      <c r="U41" s="204"/>
      <c r="V41" s="204"/>
      <c r="W41" s="204"/>
      <c r="X41" s="247"/>
      <c r="Y41" s="247"/>
      <c r="Z41" s="247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71"/>
      <c r="AM41" s="247"/>
      <c r="AN41" s="247"/>
      <c r="AO41" s="247"/>
      <c r="AP41" s="247"/>
      <c r="AQ41" s="247"/>
      <c r="AR41" s="247"/>
      <c r="AS41" s="71"/>
      <c r="AT41" s="71"/>
      <c r="AU41" s="71"/>
      <c r="AV41" s="71"/>
      <c r="AW41" s="71"/>
      <c r="AX41" s="71"/>
      <c r="AY41" s="71"/>
      <c r="AZ41" s="71"/>
      <c r="BA41" s="304"/>
    </row>
    <row r="42" spans="1:53">
      <c r="A42" s="153"/>
      <c r="B42" s="71"/>
      <c r="D42" s="154"/>
      <c r="F42" s="13"/>
      <c r="G42" s="13"/>
      <c r="H42" s="13"/>
      <c r="I42" s="13"/>
      <c r="J42" s="13"/>
      <c r="K42" s="166"/>
      <c r="L42" s="166"/>
      <c r="M42" s="203"/>
      <c r="N42" s="204"/>
      <c r="O42" s="204"/>
      <c r="P42" s="204"/>
      <c r="Q42" s="204"/>
      <c r="R42" s="204"/>
      <c r="S42" s="71"/>
      <c r="T42" s="204"/>
      <c r="U42" s="204"/>
      <c r="V42" s="204"/>
      <c r="W42" s="204"/>
      <c r="X42" s="247"/>
      <c r="Y42" s="247"/>
      <c r="Z42" s="247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71"/>
      <c r="AM42" s="247"/>
      <c r="AN42" s="247"/>
      <c r="AO42" s="247"/>
      <c r="AP42" s="247"/>
      <c r="AQ42" s="247"/>
      <c r="AR42" s="247"/>
      <c r="AS42" s="71"/>
      <c r="AT42" s="71"/>
      <c r="AU42" s="71"/>
      <c r="AV42" s="71"/>
      <c r="AW42" s="71"/>
      <c r="AX42" s="71"/>
      <c r="AY42" s="71"/>
      <c r="AZ42" s="71"/>
      <c r="BA42" s="304"/>
    </row>
    <row r="43" spans="1:53">
      <c r="A43" s="153"/>
      <c r="B43" s="71"/>
      <c r="D43" s="154"/>
      <c r="F43" s="13"/>
      <c r="G43" s="13"/>
      <c r="H43" s="13"/>
      <c r="I43" s="13"/>
      <c r="J43" s="13"/>
      <c r="K43" s="166"/>
      <c r="L43" s="166"/>
      <c r="M43" s="203"/>
      <c r="N43" s="204"/>
      <c r="O43" s="204"/>
      <c r="P43" s="204"/>
      <c r="Q43" s="204"/>
      <c r="R43" s="204"/>
      <c r="S43" s="71"/>
      <c r="T43" s="204"/>
      <c r="U43" s="204"/>
      <c r="V43" s="204"/>
      <c r="W43" s="204"/>
      <c r="X43" s="247"/>
      <c r="Y43" s="247"/>
      <c r="Z43" s="247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71"/>
      <c r="AM43" s="247"/>
      <c r="AN43" s="247"/>
      <c r="AO43" s="247"/>
      <c r="AP43" s="247"/>
      <c r="AQ43" s="247"/>
      <c r="AR43" s="247"/>
      <c r="AS43" s="71"/>
      <c r="AT43" s="71"/>
      <c r="AU43" s="71"/>
      <c r="AV43" s="71"/>
      <c r="AW43" s="71"/>
      <c r="AX43" s="71"/>
      <c r="AY43" s="71"/>
      <c r="AZ43" s="71"/>
      <c r="BA43" s="304"/>
    </row>
    <row r="44" spans="1:53">
      <c r="A44" s="153"/>
      <c r="B44" s="71"/>
      <c r="D44" s="154"/>
      <c r="F44" s="13"/>
      <c r="G44" s="13"/>
      <c r="H44" s="13"/>
      <c r="I44" s="13"/>
      <c r="J44" s="13"/>
      <c r="K44" s="166"/>
      <c r="L44" s="166"/>
      <c r="M44" s="203"/>
      <c r="N44" s="204"/>
      <c r="O44" s="204"/>
      <c r="P44" s="204"/>
      <c r="Q44" s="204"/>
      <c r="R44" s="204"/>
      <c r="S44" s="71"/>
      <c r="T44" s="204"/>
      <c r="U44" s="204"/>
      <c r="V44" s="204"/>
      <c r="W44" s="204"/>
      <c r="X44" s="247"/>
      <c r="Y44" s="247"/>
      <c r="Z44" s="247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71"/>
      <c r="AM44" s="247"/>
      <c r="AN44" s="247"/>
      <c r="AO44" s="247"/>
      <c r="AP44" s="247"/>
      <c r="AQ44" s="247"/>
      <c r="AR44" s="247"/>
      <c r="AS44" s="71"/>
      <c r="AT44" s="71"/>
      <c r="AU44" s="71"/>
      <c r="AV44" s="71"/>
      <c r="AW44" s="71"/>
      <c r="AX44" s="71"/>
      <c r="AY44" s="71"/>
      <c r="AZ44" s="71"/>
      <c r="BA44" s="304"/>
    </row>
    <row r="45" spans="1:53">
      <c r="A45" s="153"/>
      <c r="B45" s="71"/>
      <c r="D45" s="154"/>
      <c r="F45" s="13"/>
      <c r="G45" s="13"/>
      <c r="H45" s="13"/>
      <c r="I45" s="13"/>
      <c r="J45" s="13"/>
      <c r="K45" s="166"/>
      <c r="L45" s="166"/>
      <c r="M45" s="203"/>
      <c r="N45" s="204"/>
      <c r="O45" s="204"/>
      <c r="P45" s="204"/>
      <c r="Q45" s="204"/>
      <c r="R45" s="204"/>
      <c r="S45" s="71"/>
      <c r="T45" s="204"/>
      <c r="U45" s="204"/>
      <c r="V45" s="204"/>
      <c r="W45" s="204"/>
      <c r="X45" s="247"/>
      <c r="Y45" s="247"/>
      <c r="Z45" s="247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71"/>
      <c r="AM45" s="247"/>
      <c r="AN45" s="247"/>
      <c r="AO45" s="247"/>
      <c r="AP45" s="247"/>
      <c r="AQ45" s="247"/>
      <c r="AR45" s="247"/>
      <c r="AS45" s="71"/>
      <c r="AT45" s="71"/>
      <c r="AU45" s="71"/>
      <c r="AV45" s="71"/>
      <c r="AW45" s="71"/>
      <c r="AX45" s="71"/>
      <c r="AY45" s="71"/>
      <c r="AZ45" s="71"/>
      <c r="BA45" s="304"/>
    </row>
    <row r="46" spans="1:53">
      <c r="A46" s="153"/>
      <c r="B46" s="71"/>
      <c r="D46" s="154"/>
      <c r="F46" s="13"/>
      <c r="G46" s="13"/>
      <c r="H46" s="13"/>
      <c r="I46" s="13"/>
      <c r="J46" s="13"/>
      <c r="K46" s="166"/>
      <c r="L46" s="166"/>
      <c r="M46" s="203"/>
      <c r="N46" s="204"/>
      <c r="O46" s="204"/>
      <c r="P46" s="204"/>
      <c r="Q46" s="204"/>
      <c r="R46" s="204"/>
      <c r="S46" s="71"/>
      <c r="T46" s="204"/>
      <c r="U46" s="204"/>
      <c r="V46" s="204"/>
      <c r="W46" s="204"/>
      <c r="X46" s="247"/>
      <c r="Y46" s="247"/>
      <c r="Z46" s="247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71"/>
      <c r="AM46" s="247"/>
      <c r="AN46" s="247"/>
      <c r="AO46" s="247"/>
      <c r="AP46" s="247"/>
      <c r="AQ46" s="247"/>
      <c r="AR46" s="247"/>
      <c r="AS46" s="71"/>
      <c r="AT46" s="71"/>
      <c r="AU46" s="71"/>
      <c r="AV46" s="71"/>
      <c r="AW46" s="71"/>
      <c r="AX46" s="71"/>
      <c r="AY46" s="71"/>
      <c r="AZ46" s="71"/>
      <c r="BA46" s="304"/>
    </row>
    <row r="47" spans="1:53">
      <c r="A47" s="153"/>
      <c r="B47" s="71"/>
      <c r="D47" s="154"/>
      <c r="F47" s="13"/>
      <c r="G47" s="13"/>
      <c r="H47" s="13"/>
      <c r="I47" s="13"/>
      <c r="J47" s="13"/>
      <c r="K47" s="166"/>
      <c r="L47" s="166"/>
      <c r="M47" s="203"/>
      <c r="N47" s="204"/>
      <c r="O47" s="204"/>
      <c r="P47" s="204"/>
      <c r="Q47" s="204"/>
      <c r="R47" s="204"/>
      <c r="S47" s="71"/>
      <c r="T47" s="204"/>
      <c r="U47" s="204"/>
      <c r="V47" s="204"/>
      <c r="W47" s="204"/>
      <c r="X47" s="247"/>
      <c r="Y47" s="247"/>
      <c r="Z47" s="247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71"/>
      <c r="AM47" s="247"/>
      <c r="AN47" s="247"/>
      <c r="AO47" s="247"/>
      <c r="AP47" s="247"/>
      <c r="AQ47" s="247"/>
      <c r="AR47" s="247"/>
      <c r="AS47" s="71"/>
      <c r="AT47" s="71"/>
      <c r="AU47" s="71"/>
      <c r="AV47" s="71"/>
      <c r="AW47" s="71"/>
      <c r="AX47" s="71"/>
      <c r="AY47" s="71"/>
      <c r="AZ47" s="71"/>
      <c r="BA47" s="304"/>
    </row>
    <row r="48" spans="1:53">
      <c r="A48" s="153"/>
      <c r="B48" s="71"/>
      <c r="D48" s="154"/>
      <c r="F48" s="13"/>
      <c r="G48" s="13"/>
      <c r="H48" s="13"/>
      <c r="I48" s="13"/>
      <c r="J48" s="13"/>
      <c r="K48" s="166"/>
      <c r="L48" s="166"/>
      <c r="M48" s="203"/>
      <c r="N48" s="204"/>
      <c r="O48" s="204"/>
      <c r="P48" s="204"/>
      <c r="Q48" s="204"/>
      <c r="R48" s="204"/>
      <c r="S48" s="71"/>
      <c r="T48" s="204"/>
      <c r="U48" s="204"/>
      <c r="V48" s="204"/>
      <c r="W48" s="204"/>
      <c r="X48" s="247"/>
      <c r="Y48" s="247"/>
      <c r="Z48" s="247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71"/>
      <c r="AM48" s="247"/>
      <c r="AN48" s="247"/>
      <c r="AO48" s="247"/>
      <c r="AP48" s="247"/>
      <c r="AQ48" s="247"/>
      <c r="AR48" s="247"/>
      <c r="AS48" s="71"/>
      <c r="AT48" s="71"/>
      <c r="AU48" s="71"/>
      <c r="AV48" s="71"/>
      <c r="AW48" s="71"/>
      <c r="AX48" s="71"/>
      <c r="AY48" s="71"/>
      <c r="AZ48" s="71"/>
      <c r="BA48" s="304"/>
    </row>
    <row r="49" spans="1:53">
      <c r="A49" s="153"/>
      <c r="B49" s="71"/>
      <c r="D49" s="154"/>
      <c r="F49" s="13"/>
      <c r="G49" s="13"/>
      <c r="H49" s="13"/>
      <c r="I49" s="13"/>
      <c r="J49" s="13"/>
      <c r="K49" s="166"/>
      <c r="L49" s="166"/>
      <c r="M49" s="203"/>
      <c r="N49" s="204"/>
      <c r="O49" s="204"/>
      <c r="P49" s="204"/>
      <c r="Q49" s="204"/>
      <c r="R49" s="204"/>
      <c r="S49" s="71"/>
      <c r="T49" s="204"/>
      <c r="U49" s="204"/>
      <c r="V49" s="204"/>
      <c r="W49" s="204"/>
      <c r="X49" s="247"/>
      <c r="Y49" s="247"/>
      <c r="Z49" s="247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71"/>
      <c r="AM49" s="247"/>
      <c r="AN49" s="247"/>
      <c r="AO49" s="247"/>
      <c r="AP49" s="247"/>
      <c r="AQ49" s="247"/>
      <c r="AR49" s="247"/>
      <c r="AS49" s="71"/>
      <c r="AT49" s="71"/>
      <c r="AU49" s="71"/>
      <c r="AV49" s="71"/>
      <c r="AW49" s="71"/>
      <c r="AX49" s="71"/>
      <c r="AY49" s="71"/>
      <c r="AZ49" s="71"/>
      <c r="BA49" s="304"/>
    </row>
    <row r="50" spans="1:53">
      <c r="A50" s="153"/>
      <c r="B50" s="71"/>
      <c r="D50" s="154"/>
      <c r="F50" s="13"/>
      <c r="G50" s="13"/>
      <c r="H50" s="13"/>
      <c r="I50" s="13"/>
      <c r="J50" s="13"/>
      <c r="K50" s="166"/>
      <c r="L50" s="166"/>
      <c r="M50" s="203"/>
      <c r="N50" s="204"/>
      <c r="O50" s="204"/>
      <c r="P50" s="204"/>
      <c r="Q50" s="204"/>
      <c r="R50" s="204"/>
      <c r="S50" s="71"/>
      <c r="T50" s="204"/>
      <c r="U50" s="204"/>
      <c r="V50" s="204"/>
      <c r="W50" s="204"/>
      <c r="X50" s="247"/>
      <c r="Y50" s="247"/>
      <c r="Z50" s="247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71"/>
      <c r="AM50" s="247"/>
      <c r="AN50" s="247"/>
      <c r="AO50" s="247"/>
      <c r="AP50" s="247"/>
      <c r="AQ50" s="247"/>
      <c r="AR50" s="247"/>
      <c r="AS50" s="71"/>
      <c r="AT50" s="71"/>
      <c r="AU50" s="71"/>
      <c r="AV50" s="71"/>
      <c r="AW50" s="71"/>
      <c r="AX50" s="71"/>
      <c r="AY50" s="71"/>
      <c r="AZ50" s="71"/>
      <c r="BA50" s="304"/>
    </row>
    <row r="51" spans="1:53">
      <c r="A51" s="153"/>
      <c r="B51" s="71"/>
      <c r="D51" s="154"/>
      <c r="F51" s="13"/>
      <c r="G51" s="13"/>
      <c r="H51" s="13"/>
      <c r="I51" s="13"/>
      <c r="J51" s="13"/>
      <c r="K51" s="166"/>
      <c r="L51" s="166"/>
      <c r="M51" s="203"/>
      <c r="N51" s="204"/>
      <c r="O51" s="204"/>
      <c r="P51" s="204"/>
      <c r="Q51" s="204"/>
      <c r="R51" s="204"/>
      <c r="S51" s="71"/>
      <c r="T51" s="204"/>
      <c r="U51" s="204"/>
      <c r="V51" s="204"/>
      <c r="W51" s="204"/>
      <c r="X51" s="247"/>
      <c r="Y51" s="247"/>
      <c r="Z51" s="247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71"/>
      <c r="AM51" s="247"/>
      <c r="AN51" s="247"/>
      <c r="AO51" s="247"/>
      <c r="AP51" s="247"/>
      <c r="AQ51" s="247"/>
      <c r="AR51" s="247"/>
      <c r="AS51" s="71"/>
      <c r="AT51" s="71"/>
      <c r="AU51" s="71"/>
      <c r="AV51" s="71"/>
      <c r="AW51" s="71"/>
      <c r="AX51" s="71"/>
      <c r="AY51" s="71"/>
      <c r="AZ51" s="71"/>
      <c r="BA51" s="304"/>
    </row>
    <row r="52" spans="1:53">
      <c r="A52" s="153"/>
      <c r="B52" s="71"/>
      <c r="D52" s="154"/>
      <c r="F52" s="13"/>
      <c r="G52" s="13"/>
      <c r="H52" s="13"/>
      <c r="I52" s="13"/>
      <c r="J52" s="13"/>
      <c r="K52" s="166"/>
      <c r="L52" s="166"/>
      <c r="M52" s="203"/>
      <c r="N52" s="204"/>
      <c r="O52" s="204"/>
      <c r="P52" s="204"/>
      <c r="Q52" s="204"/>
      <c r="R52" s="204"/>
      <c r="S52" s="71"/>
      <c r="T52" s="204"/>
      <c r="U52" s="204"/>
      <c r="V52" s="204"/>
      <c r="W52" s="204"/>
      <c r="X52" s="247"/>
      <c r="Y52" s="247"/>
      <c r="Z52" s="247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71"/>
      <c r="AM52" s="247"/>
      <c r="AN52" s="247"/>
      <c r="AO52" s="247"/>
      <c r="AP52" s="247"/>
      <c r="AQ52" s="247"/>
      <c r="AR52" s="247"/>
      <c r="AS52" s="71"/>
      <c r="AT52" s="71"/>
      <c r="AU52" s="71"/>
      <c r="AV52" s="71"/>
      <c r="AW52" s="71"/>
      <c r="AX52" s="71"/>
      <c r="AY52" s="71"/>
      <c r="AZ52" s="71"/>
      <c r="BA52" s="304"/>
    </row>
    <row r="53" spans="1:53">
      <c r="A53" s="153"/>
      <c r="B53" s="71"/>
      <c r="D53" s="154"/>
      <c r="F53" s="13"/>
      <c r="G53" s="13"/>
      <c r="H53" s="13"/>
      <c r="I53" s="13"/>
      <c r="J53" s="13"/>
      <c r="K53" s="166"/>
      <c r="L53" s="166"/>
      <c r="M53" s="203"/>
      <c r="N53" s="204"/>
      <c r="O53" s="204"/>
      <c r="P53" s="204"/>
      <c r="Q53" s="204"/>
      <c r="R53" s="204"/>
      <c r="S53" s="71"/>
      <c r="T53" s="204"/>
      <c r="U53" s="204"/>
      <c r="V53" s="204"/>
      <c r="W53" s="204"/>
      <c r="X53" s="247"/>
      <c r="Y53" s="247"/>
      <c r="Z53" s="247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71"/>
      <c r="AM53" s="247"/>
      <c r="AN53" s="247"/>
      <c r="AO53" s="247"/>
      <c r="AP53" s="247"/>
      <c r="AQ53" s="247"/>
      <c r="AR53" s="247"/>
      <c r="AS53" s="71"/>
      <c r="AT53" s="71"/>
      <c r="AU53" s="71"/>
      <c r="AV53" s="71"/>
      <c r="AW53" s="71"/>
      <c r="AX53" s="71"/>
      <c r="AY53" s="71"/>
      <c r="AZ53" s="71"/>
      <c r="BA53" s="304"/>
    </row>
    <row r="54" spans="1:53">
      <c r="A54" s="153"/>
      <c r="B54" s="71"/>
      <c r="D54" s="154"/>
      <c r="F54" s="13"/>
      <c r="G54" s="13"/>
      <c r="H54" s="13"/>
      <c r="I54" s="13"/>
      <c r="J54" s="13"/>
      <c r="K54" s="166"/>
      <c r="L54" s="166"/>
      <c r="M54" s="203"/>
      <c r="N54" s="204"/>
      <c r="O54" s="204"/>
      <c r="P54" s="204"/>
      <c r="Q54" s="204"/>
      <c r="R54" s="204"/>
      <c r="S54" s="71"/>
      <c r="T54" s="204"/>
      <c r="U54" s="204"/>
      <c r="V54" s="204"/>
      <c r="W54" s="204"/>
      <c r="X54" s="247"/>
      <c r="Y54" s="247"/>
      <c r="Z54" s="247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71"/>
      <c r="AM54" s="247"/>
      <c r="AN54" s="247"/>
      <c r="AO54" s="247"/>
      <c r="AP54" s="247"/>
      <c r="AQ54" s="247"/>
      <c r="AR54" s="247"/>
      <c r="AS54" s="71"/>
      <c r="AT54" s="71"/>
      <c r="AU54" s="71"/>
      <c r="AV54" s="71"/>
      <c r="AW54" s="71"/>
      <c r="AX54" s="71"/>
      <c r="AY54" s="71"/>
      <c r="AZ54" s="71"/>
      <c r="BA54" s="304"/>
    </row>
    <row r="55" spans="1:53">
      <c r="A55" s="153"/>
      <c r="B55" s="71"/>
      <c r="D55" s="154"/>
      <c r="F55" s="13"/>
      <c r="G55" s="13"/>
      <c r="H55" s="13"/>
      <c r="I55" s="13"/>
      <c r="J55" s="13"/>
      <c r="K55" s="166"/>
      <c r="L55" s="166"/>
      <c r="M55" s="203"/>
      <c r="N55" s="204"/>
      <c r="O55" s="204"/>
      <c r="P55" s="204"/>
      <c r="Q55" s="204"/>
      <c r="R55" s="204"/>
      <c r="S55" s="71"/>
      <c r="T55" s="204"/>
      <c r="U55" s="204"/>
      <c r="V55" s="204"/>
      <c r="W55" s="204"/>
      <c r="X55" s="247"/>
      <c r="Y55" s="247"/>
      <c r="Z55" s="247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71"/>
      <c r="AM55" s="247"/>
      <c r="AN55" s="247"/>
      <c r="AO55" s="247"/>
      <c r="AP55" s="247"/>
      <c r="AQ55" s="247"/>
      <c r="AR55" s="247"/>
      <c r="AS55" s="71"/>
      <c r="AT55" s="71"/>
      <c r="AU55" s="71"/>
      <c r="AV55" s="71"/>
      <c r="AW55" s="71"/>
      <c r="AX55" s="71"/>
      <c r="AY55" s="71"/>
      <c r="AZ55" s="71"/>
      <c r="BA55" s="304"/>
    </row>
    <row r="56" spans="1:53">
      <c r="A56" s="153"/>
      <c r="B56" s="71"/>
      <c r="D56" s="154"/>
      <c r="F56" s="13"/>
      <c r="G56" s="13"/>
      <c r="H56" s="13"/>
      <c r="I56" s="13"/>
      <c r="J56" s="13"/>
      <c r="K56" s="166"/>
      <c r="L56" s="166"/>
      <c r="M56" s="203"/>
      <c r="N56" s="204"/>
      <c r="O56" s="204"/>
      <c r="P56" s="204"/>
      <c r="Q56" s="204"/>
      <c r="R56" s="204"/>
      <c r="S56" s="71"/>
      <c r="T56" s="204"/>
      <c r="U56" s="204"/>
      <c r="V56" s="204"/>
      <c r="W56" s="204"/>
      <c r="X56" s="247"/>
      <c r="Y56" s="247"/>
      <c r="Z56" s="247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71"/>
      <c r="AM56" s="247"/>
      <c r="AN56" s="247"/>
      <c r="AO56" s="247"/>
      <c r="AP56" s="247"/>
      <c r="AQ56" s="247"/>
      <c r="AR56" s="247"/>
      <c r="AS56" s="71"/>
      <c r="AT56" s="71"/>
      <c r="AU56" s="71"/>
      <c r="AV56" s="71"/>
      <c r="AW56" s="71"/>
      <c r="AX56" s="71"/>
      <c r="AY56" s="71"/>
      <c r="AZ56" s="71"/>
      <c r="BA56" s="304"/>
    </row>
    <row r="57" spans="1:53">
      <c r="A57" s="153"/>
      <c r="B57" s="71"/>
      <c r="D57" s="154"/>
      <c r="F57" s="13"/>
      <c r="G57" s="13"/>
      <c r="H57" s="13"/>
      <c r="I57" s="13"/>
      <c r="J57" s="13"/>
      <c r="K57" s="166"/>
      <c r="L57" s="166"/>
      <c r="M57" s="203"/>
      <c r="N57" s="204"/>
      <c r="O57" s="204"/>
      <c r="P57" s="204"/>
      <c r="Q57" s="204"/>
      <c r="R57" s="204"/>
      <c r="S57" s="71"/>
      <c r="T57" s="204"/>
      <c r="U57" s="204"/>
      <c r="V57" s="204"/>
      <c r="W57" s="204"/>
      <c r="X57" s="247"/>
      <c r="Y57" s="247"/>
      <c r="Z57" s="247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71"/>
      <c r="AM57" s="247"/>
      <c r="AN57" s="247"/>
      <c r="AO57" s="247"/>
      <c r="AP57" s="247"/>
      <c r="AQ57" s="247"/>
      <c r="AR57" s="247"/>
      <c r="AS57" s="71"/>
      <c r="AT57" s="71"/>
      <c r="AU57" s="71"/>
      <c r="AV57" s="71"/>
      <c r="AW57" s="71"/>
      <c r="AX57" s="71"/>
      <c r="AY57" s="71"/>
      <c r="AZ57" s="71"/>
      <c r="BA57" s="304"/>
    </row>
    <row r="58" spans="1:53">
      <c r="A58" s="153"/>
      <c r="B58" s="71"/>
      <c r="D58" s="154"/>
      <c r="F58" s="13"/>
      <c r="G58" s="13"/>
      <c r="H58" s="13"/>
      <c r="I58" s="13"/>
      <c r="J58" s="13"/>
      <c r="K58" s="166"/>
      <c r="L58" s="166"/>
      <c r="M58" s="203"/>
      <c r="N58" s="204"/>
      <c r="O58" s="204"/>
      <c r="P58" s="204"/>
      <c r="Q58" s="204"/>
      <c r="R58" s="204"/>
      <c r="S58" s="71"/>
      <c r="T58" s="204"/>
      <c r="U58" s="204"/>
      <c r="V58" s="204"/>
      <c r="W58" s="204"/>
      <c r="X58" s="247"/>
      <c r="Y58" s="247"/>
      <c r="Z58" s="247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71"/>
      <c r="AM58" s="247"/>
      <c r="AN58" s="247"/>
      <c r="AO58" s="247"/>
      <c r="AP58" s="247"/>
      <c r="AQ58" s="247"/>
      <c r="AR58" s="247"/>
      <c r="AS58" s="71"/>
      <c r="AT58" s="71"/>
      <c r="AU58" s="71"/>
      <c r="AV58" s="71"/>
      <c r="AW58" s="71"/>
      <c r="AX58" s="71"/>
      <c r="AY58" s="71"/>
      <c r="AZ58" s="71"/>
      <c r="BA58" s="304"/>
    </row>
    <row r="59" spans="1:53">
      <c r="A59" s="153"/>
      <c r="B59" s="71"/>
      <c r="D59" s="154"/>
      <c r="F59" s="13"/>
      <c r="G59" s="13"/>
      <c r="H59" s="13"/>
      <c r="I59" s="13"/>
      <c r="J59" s="13"/>
      <c r="K59" s="166"/>
      <c r="L59" s="166"/>
      <c r="M59" s="203"/>
      <c r="N59" s="204"/>
      <c r="O59" s="204"/>
      <c r="P59" s="204"/>
      <c r="Q59" s="204"/>
      <c r="R59" s="204"/>
      <c r="S59" s="71"/>
      <c r="T59" s="204"/>
      <c r="U59" s="204"/>
      <c r="V59" s="204"/>
      <c r="W59" s="204"/>
      <c r="X59" s="247"/>
      <c r="Y59" s="247"/>
      <c r="Z59" s="247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71"/>
      <c r="AM59" s="247"/>
      <c r="AN59" s="247"/>
      <c r="AO59" s="247"/>
      <c r="AP59" s="247"/>
      <c r="AQ59" s="247"/>
      <c r="AR59" s="247"/>
      <c r="AS59" s="71"/>
      <c r="AT59" s="71"/>
      <c r="AU59" s="71"/>
      <c r="AV59" s="71"/>
      <c r="AW59" s="71"/>
      <c r="AX59" s="71"/>
      <c r="AY59" s="71"/>
      <c r="AZ59" s="71"/>
      <c r="BA59" s="304"/>
    </row>
    <row r="60" spans="1:53">
      <c r="A60" s="153"/>
      <c r="B60" s="71"/>
      <c r="D60" s="154"/>
      <c r="F60" s="13"/>
      <c r="G60" s="13"/>
      <c r="H60" s="13"/>
      <c r="I60" s="13"/>
      <c r="J60" s="13"/>
      <c r="K60" s="166"/>
      <c r="L60" s="166"/>
      <c r="M60" s="203"/>
      <c r="N60" s="204"/>
      <c r="O60" s="204"/>
      <c r="P60" s="204"/>
      <c r="Q60" s="204"/>
      <c r="R60" s="204"/>
      <c r="S60" s="71"/>
      <c r="T60" s="204"/>
      <c r="U60" s="204"/>
      <c r="V60" s="204"/>
      <c r="W60" s="204"/>
      <c r="X60" s="247"/>
      <c r="Y60" s="247"/>
      <c r="Z60" s="247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71"/>
      <c r="AM60" s="247"/>
      <c r="AN60" s="247"/>
      <c r="AO60" s="247"/>
      <c r="AP60" s="247"/>
      <c r="AQ60" s="247"/>
      <c r="AR60" s="247"/>
      <c r="AS60" s="71"/>
      <c r="AT60" s="71"/>
      <c r="AU60" s="71"/>
      <c r="AV60" s="71"/>
      <c r="AW60" s="71"/>
      <c r="AX60" s="71"/>
      <c r="AY60" s="71"/>
      <c r="AZ60" s="71"/>
      <c r="BA60" s="304"/>
    </row>
    <row r="61" spans="1:53">
      <c r="A61" s="153"/>
      <c r="B61" s="71"/>
      <c r="D61" s="154"/>
      <c r="F61" s="13"/>
      <c r="G61" s="13"/>
      <c r="H61" s="13"/>
      <c r="I61" s="13"/>
      <c r="J61" s="13"/>
      <c r="K61" s="166"/>
      <c r="L61" s="166"/>
      <c r="M61" s="203"/>
      <c r="N61" s="204"/>
      <c r="O61" s="204"/>
      <c r="P61" s="204"/>
      <c r="Q61" s="204"/>
      <c r="R61" s="204"/>
      <c r="S61" s="71"/>
      <c r="T61" s="204"/>
      <c r="U61" s="204"/>
      <c r="V61" s="204"/>
      <c r="W61" s="204"/>
      <c r="X61" s="247"/>
      <c r="Y61" s="247"/>
      <c r="Z61" s="247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71"/>
      <c r="AM61" s="247"/>
      <c r="AN61" s="247"/>
      <c r="AO61" s="247"/>
      <c r="AP61" s="247"/>
      <c r="AQ61" s="247"/>
      <c r="AR61" s="247"/>
      <c r="AS61" s="71"/>
      <c r="AT61" s="71"/>
      <c r="AU61" s="71"/>
      <c r="AV61" s="71"/>
      <c r="AW61" s="71"/>
      <c r="AX61" s="71"/>
      <c r="AY61" s="71"/>
      <c r="AZ61" s="71"/>
      <c r="BA61" s="304"/>
    </row>
    <row r="62" spans="1:53">
      <c r="A62" s="153"/>
      <c r="B62" s="71"/>
      <c r="D62" s="154"/>
      <c r="F62" s="13"/>
      <c r="G62" s="13"/>
      <c r="H62" s="13"/>
      <c r="I62" s="13"/>
      <c r="J62" s="13"/>
      <c r="K62" s="166"/>
      <c r="L62" s="166"/>
      <c r="M62" s="203"/>
      <c r="N62" s="204"/>
      <c r="O62" s="204"/>
      <c r="P62" s="204"/>
      <c r="Q62" s="204"/>
      <c r="R62" s="204"/>
      <c r="S62" s="71"/>
      <c r="T62" s="204"/>
      <c r="U62" s="204"/>
      <c r="V62" s="204"/>
      <c r="W62" s="204"/>
      <c r="X62" s="247"/>
      <c r="Y62" s="247"/>
      <c r="Z62" s="247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71"/>
      <c r="AM62" s="247"/>
      <c r="AN62" s="247"/>
      <c r="AO62" s="247"/>
      <c r="AP62" s="247"/>
      <c r="AQ62" s="247"/>
      <c r="AR62" s="247"/>
      <c r="AS62" s="71"/>
      <c r="AT62" s="71"/>
      <c r="AU62" s="71"/>
      <c r="AV62" s="71"/>
      <c r="AW62" s="71"/>
      <c r="AX62" s="71"/>
      <c r="AY62" s="71"/>
      <c r="AZ62" s="71"/>
      <c r="BA62" s="304"/>
    </row>
    <row r="63" spans="1:53">
      <c r="A63" s="153"/>
      <c r="B63" s="71"/>
      <c r="D63" s="154"/>
      <c r="F63" s="13"/>
      <c r="G63" s="13"/>
      <c r="H63" s="13"/>
      <c r="I63" s="13"/>
      <c r="J63" s="13"/>
      <c r="K63" s="166"/>
      <c r="L63" s="166"/>
      <c r="M63" s="203"/>
      <c r="N63" s="204"/>
      <c r="O63" s="204"/>
      <c r="P63" s="204"/>
      <c r="Q63" s="204"/>
      <c r="R63" s="204"/>
      <c r="S63" s="71"/>
      <c r="T63" s="204"/>
      <c r="U63" s="204"/>
      <c r="V63" s="204"/>
      <c r="W63" s="204"/>
      <c r="X63" s="247"/>
      <c r="Y63" s="247"/>
      <c r="Z63" s="247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71"/>
      <c r="AM63" s="247"/>
      <c r="AN63" s="247"/>
      <c r="AO63" s="247"/>
      <c r="AP63" s="247"/>
      <c r="AQ63" s="247"/>
      <c r="AR63" s="247"/>
      <c r="AS63" s="71"/>
      <c r="AT63" s="71"/>
      <c r="AU63" s="71"/>
      <c r="AV63" s="71"/>
      <c r="AW63" s="71"/>
      <c r="AX63" s="71"/>
      <c r="AY63" s="71"/>
      <c r="AZ63" s="71"/>
      <c r="BA63" s="304"/>
    </row>
    <row r="64" spans="1:53">
      <c r="A64" s="153"/>
      <c r="B64" s="71"/>
      <c r="D64" s="154"/>
      <c r="F64" s="13"/>
      <c r="G64" s="13"/>
      <c r="H64" s="13"/>
      <c r="I64" s="13"/>
      <c r="J64" s="13"/>
      <c r="K64" s="166"/>
      <c r="L64" s="166"/>
      <c r="M64" s="203"/>
      <c r="N64" s="204"/>
      <c r="O64" s="204"/>
      <c r="P64" s="204"/>
      <c r="Q64" s="204"/>
      <c r="R64" s="204"/>
      <c r="S64" s="71"/>
      <c r="T64" s="204"/>
      <c r="U64" s="204"/>
      <c r="V64" s="204"/>
      <c r="W64" s="204"/>
      <c r="X64" s="247"/>
      <c r="Y64" s="247"/>
      <c r="Z64" s="247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71"/>
      <c r="AM64" s="247"/>
      <c r="AN64" s="247"/>
      <c r="AO64" s="247"/>
      <c r="AP64" s="247"/>
      <c r="AQ64" s="247"/>
      <c r="AR64" s="247"/>
      <c r="AS64" s="71"/>
      <c r="AT64" s="71"/>
      <c r="AU64" s="71"/>
      <c r="AV64" s="71"/>
      <c r="AW64" s="71"/>
      <c r="AX64" s="71"/>
      <c r="AY64" s="71"/>
      <c r="AZ64" s="71"/>
      <c r="BA64" s="304"/>
    </row>
    <row r="65" spans="1:53">
      <c r="A65" s="153"/>
      <c r="B65" s="71"/>
      <c r="D65" s="154"/>
      <c r="F65" s="13"/>
      <c r="G65" s="13"/>
      <c r="H65" s="13"/>
      <c r="I65" s="13"/>
      <c r="J65" s="13"/>
      <c r="K65" s="166"/>
      <c r="L65" s="166"/>
      <c r="M65" s="203"/>
      <c r="N65" s="204"/>
      <c r="O65" s="204"/>
      <c r="P65" s="204"/>
      <c r="Q65" s="204"/>
      <c r="R65" s="204"/>
      <c r="S65" s="71"/>
      <c r="T65" s="204"/>
      <c r="U65" s="204"/>
      <c r="V65" s="204"/>
      <c r="W65" s="204"/>
      <c r="X65" s="247"/>
      <c r="Y65" s="247"/>
      <c r="Z65" s="247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71"/>
      <c r="AM65" s="247"/>
      <c r="AN65" s="247"/>
      <c r="AO65" s="247"/>
      <c r="AP65" s="247"/>
      <c r="AQ65" s="247"/>
      <c r="AR65" s="247"/>
      <c r="AS65" s="71"/>
      <c r="AT65" s="71"/>
      <c r="AU65" s="71"/>
      <c r="AV65" s="71"/>
      <c r="AW65" s="71"/>
      <c r="AX65" s="71"/>
      <c r="AY65" s="71"/>
      <c r="AZ65" s="71"/>
      <c r="BA65" s="304"/>
    </row>
    <row r="66" spans="1:53">
      <c r="A66" s="153"/>
      <c r="B66" s="71"/>
      <c r="D66" s="154"/>
      <c r="F66" s="13"/>
      <c r="G66" s="13"/>
      <c r="H66" s="13"/>
      <c r="I66" s="13"/>
      <c r="J66" s="13"/>
      <c r="K66" s="166"/>
      <c r="L66" s="166"/>
      <c r="M66" s="203"/>
      <c r="N66" s="204"/>
      <c r="O66" s="204"/>
      <c r="P66" s="204"/>
      <c r="Q66" s="204"/>
      <c r="R66" s="204"/>
      <c r="S66" s="71"/>
      <c r="T66" s="204"/>
      <c r="U66" s="204"/>
      <c r="V66" s="204"/>
      <c r="W66" s="204"/>
      <c r="X66" s="247"/>
      <c r="Y66" s="247"/>
      <c r="Z66" s="247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71"/>
      <c r="AM66" s="247"/>
      <c r="AN66" s="247"/>
      <c r="AO66" s="247"/>
      <c r="AP66" s="247"/>
      <c r="AQ66" s="247"/>
      <c r="AR66" s="247"/>
      <c r="AS66" s="71"/>
      <c r="AT66" s="71"/>
      <c r="AU66" s="71"/>
      <c r="AV66" s="71"/>
      <c r="AW66" s="71"/>
      <c r="AX66" s="71"/>
      <c r="AY66" s="71"/>
      <c r="AZ66" s="71"/>
      <c r="BA66" s="304"/>
    </row>
    <row r="67" spans="1:53">
      <c r="A67" s="153"/>
      <c r="B67" s="71"/>
      <c r="D67" s="154"/>
      <c r="F67" s="13"/>
      <c r="G67" s="13"/>
      <c r="H67" s="13"/>
      <c r="I67" s="13"/>
      <c r="J67" s="13"/>
      <c r="K67" s="166"/>
      <c r="L67" s="166"/>
      <c r="M67" s="203"/>
      <c r="N67" s="204"/>
      <c r="O67" s="204"/>
      <c r="P67" s="204"/>
      <c r="Q67" s="204"/>
      <c r="R67" s="204"/>
      <c r="S67" s="71"/>
      <c r="T67" s="204"/>
      <c r="U67" s="204"/>
      <c r="V67" s="204"/>
      <c r="W67" s="204"/>
      <c r="X67" s="247"/>
      <c r="Y67" s="247"/>
      <c r="Z67" s="247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71"/>
      <c r="AM67" s="247"/>
      <c r="AN67" s="247"/>
      <c r="AO67" s="247"/>
      <c r="AP67" s="247"/>
      <c r="AQ67" s="247"/>
      <c r="AR67" s="247"/>
      <c r="AS67" s="71"/>
      <c r="AT67" s="71"/>
      <c r="AU67" s="71"/>
      <c r="AV67" s="71"/>
      <c r="AW67" s="71"/>
      <c r="AX67" s="71"/>
      <c r="AY67" s="71"/>
      <c r="AZ67" s="71"/>
      <c r="BA67" s="304"/>
    </row>
    <row r="68" spans="1:53">
      <c r="A68" s="153"/>
      <c r="B68" s="71"/>
      <c r="D68" s="154"/>
      <c r="F68" s="13"/>
      <c r="G68" s="13"/>
      <c r="H68" s="13"/>
      <c r="I68" s="13"/>
      <c r="J68" s="13"/>
      <c r="K68" s="166"/>
      <c r="L68" s="166"/>
      <c r="M68" s="203"/>
      <c r="N68" s="204"/>
      <c r="O68" s="204"/>
      <c r="P68" s="204"/>
      <c r="Q68" s="204"/>
      <c r="R68" s="204"/>
      <c r="S68" s="71"/>
      <c r="T68" s="204"/>
      <c r="U68" s="204"/>
      <c r="V68" s="204"/>
      <c r="W68" s="204"/>
      <c r="X68" s="247"/>
      <c r="Y68" s="247"/>
      <c r="Z68" s="247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71"/>
      <c r="AM68" s="247"/>
      <c r="AN68" s="247"/>
      <c r="AO68" s="247"/>
      <c r="AP68" s="247"/>
      <c r="AQ68" s="247"/>
      <c r="AR68" s="247"/>
      <c r="AS68" s="71"/>
      <c r="AT68" s="71"/>
      <c r="AU68" s="71"/>
      <c r="AV68" s="71"/>
      <c r="AW68" s="71"/>
      <c r="AX68" s="71"/>
      <c r="AY68" s="71"/>
      <c r="AZ68" s="71"/>
      <c r="BA68" s="304"/>
    </row>
    <row r="69" spans="1:53">
      <c r="A69" s="153"/>
      <c r="B69" s="71"/>
      <c r="D69" s="154"/>
      <c r="F69" s="13"/>
      <c r="G69" s="13"/>
      <c r="H69" s="13"/>
      <c r="I69" s="13"/>
      <c r="J69" s="13"/>
      <c r="K69" s="166"/>
      <c r="L69" s="166"/>
      <c r="M69" s="203"/>
      <c r="N69" s="204"/>
      <c r="O69" s="204"/>
      <c r="P69" s="204"/>
      <c r="Q69" s="204"/>
      <c r="R69" s="204"/>
      <c r="S69" s="71"/>
      <c r="T69" s="204"/>
      <c r="U69" s="204"/>
      <c r="V69" s="204"/>
      <c r="W69" s="204"/>
      <c r="X69" s="247"/>
      <c r="Y69" s="247"/>
      <c r="Z69" s="247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71"/>
      <c r="AM69" s="247"/>
      <c r="AN69" s="247"/>
      <c r="AO69" s="247"/>
      <c r="AP69" s="247"/>
      <c r="AQ69" s="247"/>
      <c r="AR69" s="247"/>
      <c r="AS69" s="71"/>
      <c r="AT69" s="71"/>
      <c r="AU69" s="71"/>
      <c r="AV69" s="71"/>
      <c r="AW69" s="71"/>
      <c r="AX69" s="71"/>
      <c r="AY69" s="71"/>
      <c r="AZ69" s="71"/>
      <c r="BA69" s="304"/>
    </row>
    <row r="70" spans="1:53">
      <c r="A70" s="153"/>
      <c r="B70" s="71"/>
      <c r="D70" s="154"/>
      <c r="F70" s="13"/>
      <c r="G70" s="13"/>
      <c r="H70" s="13"/>
      <c r="I70" s="13"/>
      <c r="J70" s="13"/>
      <c r="K70" s="166"/>
      <c r="L70" s="166"/>
      <c r="M70" s="203"/>
      <c r="N70" s="204"/>
      <c r="O70" s="204"/>
      <c r="P70" s="204"/>
      <c r="Q70" s="204"/>
      <c r="R70" s="204"/>
      <c r="S70" s="71"/>
      <c r="T70" s="204"/>
      <c r="U70" s="204"/>
      <c r="V70" s="204"/>
      <c r="W70" s="204"/>
      <c r="X70" s="247"/>
      <c r="Y70" s="247"/>
      <c r="Z70" s="247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71"/>
      <c r="AM70" s="247"/>
      <c r="AN70" s="247"/>
      <c r="AO70" s="247"/>
      <c r="AP70" s="247"/>
      <c r="AQ70" s="247"/>
      <c r="AR70" s="247"/>
      <c r="AS70" s="71"/>
      <c r="AT70" s="71"/>
      <c r="AU70" s="71"/>
      <c r="AV70" s="71"/>
      <c r="AW70" s="71"/>
      <c r="AX70" s="71"/>
      <c r="AY70" s="71"/>
      <c r="AZ70" s="71"/>
      <c r="BA70" s="304"/>
    </row>
    <row r="71" spans="1:53">
      <c r="A71" s="153"/>
      <c r="B71" s="71"/>
      <c r="D71" s="154"/>
      <c r="F71" s="13"/>
      <c r="G71" s="13"/>
      <c r="H71" s="13"/>
      <c r="I71" s="13"/>
      <c r="J71" s="13"/>
      <c r="K71" s="166"/>
      <c r="L71" s="166"/>
      <c r="M71" s="203"/>
      <c r="N71" s="204"/>
      <c r="O71" s="204"/>
      <c r="P71" s="204"/>
      <c r="Q71" s="204"/>
      <c r="R71" s="204"/>
      <c r="S71" s="71"/>
      <c r="T71" s="204"/>
      <c r="U71" s="204"/>
      <c r="V71" s="204"/>
      <c r="W71" s="204"/>
      <c r="X71" s="247"/>
      <c r="Y71" s="247"/>
      <c r="Z71" s="247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71"/>
      <c r="AM71" s="247"/>
      <c r="AN71" s="247"/>
      <c r="AO71" s="247"/>
      <c r="AP71" s="247"/>
      <c r="AQ71" s="247"/>
      <c r="AR71" s="247"/>
      <c r="AS71" s="71"/>
      <c r="AT71" s="71"/>
      <c r="AU71" s="71"/>
      <c r="AV71" s="71"/>
      <c r="AW71" s="71"/>
      <c r="AX71" s="71"/>
      <c r="AY71" s="71"/>
      <c r="AZ71" s="71"/>
      <c r="BA71" s="304"/>
    </row>
    <row r="72" spans="1:53">
      <c r="A72" s="153"/>
      <c r="B72" s="71"/>
      <c r="D72" s="154"/>
      <c r="F72" s="13"/>
      <c r="G72" s="13"/>
      <c r="H72" s="13"/>
      <c r="I72" s="13"/>
      <c r="J72" s="13"/>
      <c r="K72" s="166"/>
      <c r="L72" s="166"/>
      <c r="M72" s="203"/>
      <c r="N72" s="204"/>
      <c r="O72" s="204"/>
      <c r="P72" s="204"/>
      <c r="Q72" s="204"/>
      <c r="R72" s="204"/>
      <c r="S72" s="71"/>
      <c r="T72" s="204"/>
      <c r="U72" s="204"/>
      <c r="V72" s="204"/>
      <c r="W72" s="204"/>
      <c r="X72" s="247"/>
      <c r="Y72" s="247"/>
      <c r="Z72" s="247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71"/>
      <c r="AM72" s="247"/>
      <c r="AN72" s="247"/>
      <c r="AO72" s="247"/>
      <c r="AP72" s="247"/>
      <c r="AQ72" s="247"/>
      <c r="AR72" s="247"/>
      <c r="AS72" s="71"/>
      <c r="AT72" s="71"/>
      <c r="AU72" s="71"/>
      <c r="AV72" s="71"/>
      <c r="AW72" s="71"/>
      <c r="AX72" s="71"/>
      <c r="AY72" s="71"/>
      <c r="AZ72" s="71"/>
      <c r="BA72" s="304"/>
    </row>
    <row r="73" spans="1:53">
      <c r="A73" s="153"/>
      <c r="B73" s="71"/>
      <c r="D73" s="154"/>
      <c r="F73" s="13"/>
      <c r="G73" s="13"/>
      <c r="H73" s="13"/>
      <c r="I73" s="13"/>
      <c r="J73" s="13"/>
      <c r="K73" s="166"/>
      <c r="L73" s="166"/>
      <c r="M73" s="203"/>
      <c r="N73" s="204"/>
      <c r="O73" s="204"/>
      <c r="P73" s="204"/>
      <c r="Q73" s="204"/>
      <c r="R73" s="204"/>
      <c r="S73" s="71"/>
      <c r="T73" s="204"/>
      <c r="U73" s="204"/>
      <c r="V73" s="204"/>
      <c r="W73" s="204"/>
      <c r="X73" s="247"/>
      <c r="Y73" s="247"/>
      <c r="Z73" s="247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71"/>
      <c r="AM73" s="247"/>
      <c r="AN73" s="247"/>
      <c r="AO73" s="247"/>
      <c r="AP73" s="247"/>
      <c r="AQ73" s="247"/>
      <c r="AR73" s="247"/>
      <c r="AS73" s="71"/>
      <c r="AT73" s="71"/>
      <c r="AU73" s="71"/>
      <c r="AV73" s="71"/>
      <c r="AW73" s="71"/>
      <c r="AX73" s="71"/>
      <c r="AY73" s="71"/>
      <c r="AZ73" s="71"/>
      <c r="BA73" s="304"/>
    </row>
    <row r="74" spans="1:53">
      <c r="A74" s="153"/>
      <c r="B74" s="71"/>
      <c r="D74" s="154"/>
      <c r="F74" s="13"/>
      <c r="G74" s="13"/>
      <c r="H74" s="13"/>
      <c r="I74" s="13"/>
      <c r="J74" s="13"/>
      <c r="K74" s="166"/>
      <c r="L74" s="166"/>
      <c r="M74" s="203"/>
      <c r="N74" s="204"/>
      <c r="O74" s="204"/>
      <c r="P74" s="204"/>
      <c r="Q74" s="204"/>
      <c r="R74" s="204"/>
      <c r="S74" s="71"/>
      <c r="T74" s="204"/>
      <c r="U74" s="204"/>
      <c r="V74" s="204"/>
      <c r="W74" s="204"/>
      <c r="X74" s="247"/>
      <c r="Y74" s="247"/>
      <c r="Z74" s="247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71"/>
      <c r="AM74" s="247"/>
      <c r="AN74" s="247"/>
      <c r="AO74" s="247"/>
      <c r="AP74" s="247"/>
      <c r="AQ74" s="247"/>
      <c r="AR74" s="247"/>
      <c r="AS74" s="71"/>
      <c r="AT74" s="71"/>
      <c r="AU74" s="71"/>
      <c r="AV74" s="71"/>
      <c r="AW74" s="71"/>
      <c r="AX74" s="71"/>
      <c r="AY74" s="71"/>
      <c r="AZ74" s="71"/>
      <c r="BA74" s="304"/>
    </row>
    <row r="75" spans="1:53">
      <c r="A75" s="153"/>
      <c r="B75" s="71"/>
      <c r="D75" s="154"/>
      <c r="F75" s="13"/>
      <c r="G75" s="13"/>
      <c r="H75" s="13"/>
      <c r="I75" s="13"/>
      <c r="J75" s="13"/>
      <c r="K75" s="166"/>
      <c r="L75" s="166"/>
      <c r="M75" s="203"/>
      <c r="N75" s="204"/>
      <c r="O75" s="204"/>
      <c r="P75" s="204"/>
      <c r="Q75" s="204"/>
      <c r="R75" s="204"/>
      <c r="S75" s="71"/>
      <c r="T75" s="204"/>
      <c r="U75" s="204"/>
      <c r="V75" s="204"/>
      <c r="W75" s="204"/>
      <c r="X75" s="247"/>
      <c r="Y75" s="247"/>
      <c r="Z75" s="247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71"/>
      <c r="AM75" s="247"/>
      <c r="AN75" s="247"/>
      <c r="AO75" s="247"/>
      <c r="AP75" s="247"/>
      <c r="AQ75" s="247"/>
      <c r="AR75" s="247"/>
      <c r="AS75" s="71"/>
      <c r="AT75" s="71"/>
      <c r="AU75" s="71"/>
      <c r="AV75" s="71"/>
      <c r="AW75" s="71"/>
      <c r="AX75" s="71"/>
      <c r="AY75" s="71"/>
      <c r="AZ75" s="71"/>
      <c r="BA75" s="304"/>
    </row>
    <row r="76" spans="1:53">
      <c r="A76" s="153"/>
      <c r="B76" s="71"/>
      <c r="D76" s="154"/>
      <c r="F76" s="13"/>
      <c r="G76" s="13"/>
      <c r="H76" s="13"/>
      <c r="I76" s="13"/>
      <c r="J76" s="13"/>
      <c r="K76" s="166"/>
      <c r="L76" s="166"/>
      <c r="M76" s="203"/>
      <c r="N76" s="204"/>
      <c r="O76" s="204"/>
      <c r="P76" s="204"/>
      <c r="Q76" s="204"/>
      <c r="R76" s="204"/>
      <c r="S76" s="71"/>
      <c r="T76" s="204"/>
      <c r="U76" s="204"/>
      <c r="V76" s="204"/>
      <c r="W76" s="204"/>
      <c r="X76" s="247"/>
      <c r="Y76" s="247"/>
      <c r="Z76" s="247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71"/>
      <c r="AM76" s="247"/>
      <c r="AN76" s="247"/>
      <c r="AO76" s="247"/>
      <c r="AP76" s="247"/>
      <c r="AQ76" s="247"/>
      <c r="AR76" s="247"/>
      <c r="AS76" s="71"/>
      <c r="AT76" s="71"/>
      <c r="AU76" s="71"/>
      <c r="AV76" s="71"/>
      <c r="AW76" s="71"/>
      <c r="AX76" s="71"/>
      <c r="AY76" s="71"/>
      <c r="AZ76" s="71"/>
      <c r="BA76" s="304"/>
    </row>
    <row r="77" spans="1:53">
      <c r="A77" s="153"/>
      <c r="B77" s="71"/>
      <c r="D77" s="154"/>
      <c r="F77" s="13"/>
      <c r="G77" s="13"/>
      <c r="H77" s="13"/>
      <c r="I77" s="13"/>
      <c r="J77" s="13"/>
      <c r="K77" s="166"/>
      <c r="L77" s="166"/>
      <c r="M77" s="203"/>
      <c r="N77" s="204"/>
      <c r="O77" s="204"/>
      <c r="P77" s="204"/>
      <c r="Q77" s="204"/>
      <c r="R77" s="204"/>
      <c r="S77" s="71"/>
      <c r="T77" s="204"/>
      <c r="U77" s="204"/>
      <c r="V77" s="204"/>
      <c r="W77" s="204"/>
      <c r="X77" s="247"/>
      <c r="Y77" s="247"/>
      <c r="Z77" s="247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71"/>
      <c r="AM77" s="247"/>
      <c r="AN77" s="247"/>
      <c r="AO77" s="247"/>
      <c r="AP77" s="247"/>
      <c r="AQ77" s="247"/>
      <c r="AR77" s="247"/>
      <c r="AS77" s="71"/>
      <c r="AT77" s="71"/>
      <c r="AU77" s="71"/>
      <c r="AV77" s="71"/>
      <c r="AW77" s="71"/>
      <c r="AX77" s="71"/>
      <c r="AY77" s="71"/>
      <c r="AZ77" s="71"/>
      <c r="BA77" s="304"/>
    </row>
    <row r="78" spans="1:53">
      <c r="A78" s="153"/>
      <c r="B78" s="71"/>
      <c r="D78" s="154"/>
      <c r="F78" s="13"/>
      <c r="G78" s="13"/>
      <c r="H78" s="13"/>
      <c r="I78" s="13"/>
      <c r="J78" s="13"/>
      <c r="K78" s="166"/>
      <c r="L78" s="166"/>
      <c r="M78" s="203"/>
      <c r="N78" s="204"/>
      <c r="O78" s="204"/>
      <c r="P78" s="204"/>
      <c r="Q78" s="204"/>
      <c r="R78" s="204"/>
      <c r="S78" s="71"/>
      <c r="T78" s="204"/>
      <c r="U78" s="204"/>
      <c r="V78" s="204"/>
      <c r="W78" s="204"/>
      <c r="X78" s="247"/>
      <c r="Y78" s="247"/>
      <c r="Z78" s="247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71"/>
      <c r="AM78" s="247"/>
      <c r="AN78" s="247"/>
      <c r="AO78" s="247"/>
      <c r="AP78" s="247"/>
      <c r="AQ78" s="247"/>
      <c r="AR78" s="247"/>
      <c r="AS78" s="71"/>
      <c r="AT78" s="71"/>
      <c r="AU78" s="71"/>
      <c r="AV78" s="71"/>
      <c r="AW78" s="71"/>
      <c r="AX78" s="71"/>
      <c r="AY78" s="71"/>
      <c r="AZ78" s="71"/>
      <c r="BA78" s="304"/>
    </row>
    <row r="79" spans="1:53">
      <c r="A79" s="153"/>
      <c r="B79" s="71"/>
      <c r="D79" s="154"/>
      <c r="F79" s="13"/>
      <c r="G79" s="13"/>
      <c r="H79" s="13"/>
      <c r="I79" s="13"/>
      <c r="J79" s="13"/>
      <c r="K79" s="166"/>
      <c r="L79" s="166"/>
      <c r="M79" s="203"/>
      <c r="N79" s="204"/>
      <c r="O79" s="204"/>
      <c r="P79" s="204"/>
      <c r="Q79" s="204"/>
      <c r="R79" s="204"/>
      <c r="S79" s="71"/>
      <c r="T79" s="204"/>
      <c r="U79" s="204"/>
      <c r="V79" s="204"/>
      <c r="W79" s="204"/>
      <c r="X79" s="247"/>
      <c r="Y79" s="247"/>
      <c r="Z79" s="247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71"/>
      <c r="AM79" s="247"/>
      <c r="AN79" s="247"/>
      <c r="AO79" s="247"/>
      <c r="AP79" s="247"/>
      <c r="AQ79" s="247"/>
      <c r="AR79" s="247"/>
      <c r="AS79" s="71"/>
      <c r="AT79" s="71"/>
      <c r="AU79" s="71"/>
      <c r="AV79" s="71"/>
      <c r="AW79" s="71"/>
      <c r="AX79" s="71"/>
      <c r="AY79" s="71"/>
      <c r="AZ79" s="71"/>
      <c r="BA79" s="304"/>
    </row>
    <row r="80" spans="1:53">
      <c r="A80" s="153"/>
      <c r="B80" s="71"/>
      <c r="D80" s="154"/>
      <c r="F80" s="13"/>
      <c r="G80" s="13"/>
      <c r="H80" s="13"/>
      <c r="I80" s="13"/>
      <c r="J80" s="13"/>
      <c r="K80" s="166"/>
      <c r="L80" s="166"/>
      <c r="M80" s="203"/>
      <c r="N80" s="204"/>
      <c r="O80" s="204"/>
      <c r="P80" s="204"/>
      <c r="Q80" s="204"/>
      <c r="R80" s="204"/>
      <c r="S80" s="71"/>
      <c r="T80" s="204"/>
      <c r="U80" s="204"/>
      <c r="V80" s="204"/>
      <c r="W80" s="204"/>
      <c r="X80" s="247"/>
      <c r="Y80" s="247"/>
      <c r="Z80" s="247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71"/>
      <c r="AM80" s="247"/>
      <c r="AN80" s="247"/>
      <c r="AO80" s="247"/>
      <c r="AP80" s="247"/>
      <c r="AQ80" s="247"/>
      <c r="AR80" s="247"/>
      <c r="AS80" s="71"/>
      <c r="AT80" s="71"/>
      <c r="AU80" s="71"/>
      <c r="AV80" s="71"/>
      <c r="AW80" s="71"/>
      <c r="AX80" s="71"/>
      <c r="AY80" s="71"/>
      <c r="AZ80" s="71"/>
      <c r="BA80" s="304"/>
    </row>
    <row r="81" spans="1:53">
      <c r="A81" s="153"/>
      <c r="B81" s="71"/>
      <c r="D81" s="154"/>
      <c r="F81" s="13"/>
      <c r="G81" s="13"/>
      <c r="H81" s="13"/>
      <c r="I81" s="13"/>
      <c r="J81" s="13"/>
      <c r="K81" s="166"/>
      <c r="L81" s="166"/>
      <c r="M81" s="203"/>
      <c r="N81" s="204"/>
      <c r="O81" s="204"/>
      <c r="P81" s="204"/>
      <c r="Q81" s="204"/>
      <c r="R81" s="204"/>
      <c r="S81" s="71"/>
      <c r="T81" s="204"/>
      <c r="U81" s="204"/>
      <c r="V81" s="204"/>
      <c r="W81" s="204"/>
      <c r="X81" s="247"/>
      <c r="Y81" s="247"/>
      <c r="Z81" s="247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71"/>
      <c r="AM81" s="247"/>
      <c r="AN81" s="247"/>
      <c r="AO81" s="247"/>
      <c r="AP81" s="247"/>
      <c r="AQ81" s="247"/>
      <c r="AR81" s="247"/>
      <c r="AS81" s="71"/>
      <c r="AT81" s="71"/>
      <c r="AU81" s="71"/>
      <c r="AV81" s="71"/>
      <c r="AW81" s="71"/>
      <c r="AX81" s="71"/>
      <c r="AY81" s="71"/>
      <c r="AZ81" s="71"/>
      <c r="BA81" s="304"/>
    </row>
    <row r="82" spans="1:53">
      <c r="A82" s="153"/>
      <c r="B82" s="71"/>
      <c r="D82" s="154"/>
      <c r="F82" s="13"/>
      <c r="G82" s="13"/>
      <c r="H82" s="13"/>
      <c r="I82" s="13"/>
      <c r="J82" s="13"/>
      <c r="K82" s="166"/>
      <c r="L82" s="166"/>
      <c r="M82" s="203"/>
      <c r="N82" s="204"/>
      <c r="O82" s="204"/>
      <c r="P82" s="204"/>
      <c r="Q82" s="204"/>
      <c r="R82" s="204"/>
      <c r="S82" s="71"/>
      <c r="T82" s="204"/>
      <c r="U82" s="204"/>
      <c r="V82" s="204"/>
      <c r="W82" s="204"/>
      <c r="X82" s="247"/>
      <c r="Y82" s="247"/>
      <c r="Z82" s="247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71"/>
      <c r="AM82" s="247"/>
      <c r="AN82" s="247"/>
      <c r="AO82" s="247"/>
      <c r="AP82" s="247"/>
      <c r="AQ82" s="247"/>
      <c r="AR82" s="247"/>
      <c r="AS82" s="71"/>
      <c r="AT82" s="71"/>
      <c r="AU82" s="71"/>
      <c r="AV82" s="71"/>
      <c r="AW82" s="71"/>
      <c r="AX82" s="71"/>
      <c r="AY82" s="71"/>
      <c r="AZ82" s="71"/>
      <c r="BA82" s="304"/>
    </row>
    <row r="83" spans="1:53">
      <c r="A83" s="153"/>
      <c r="B83" s="71"/>
      <c r="D83" s="154"/>
      <c r="F83" s="13"/>
      <c r="G83" s="13"/>
      <c r="H83" s="13"/>
      <c r="I83" s="13"/>
      <c r="J83" s="13"/>
      <c r="K83" s="166"/>
      <c r="L83" s="166"/>
      <c r="M83" s="203"/>
      <c r="N83" s="204"/>
      <c r="O83" s="204"/>
      <c r="P83" s="204"/>
      <c r="Q83" s="204"/>
      <c r="R83" s="204"/>
      <c r="S83" s="71"/>
      <c r="T83" s="204"/>
      <c r="U83" s="204"/>
      <c r="V83" s="204"/>
      <c r="W83" s="204"/>
      <c r="X83" s="247"/>
      <c r="Y83" s="247"/>
      <c r="Z83" s="247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71"/>
      <c r="AM83" s="247"/>
      <c r="AN83" s="247"/>
      <c r="AO83" s="247"/>
      <c r="AP83" s="247"/>
      <c r="AQ83" s="247"/>
      <c r="AR83" s="247"/>
      <c r="AS83" s="71"/>
      <c r="AT83" s="71"/>
      <c r="AU83" s="71"/>
      <c r="AV83" s="71"/>
      <c r="AW83" s="71"/>
      <c r="AX83" s="71"/>
      <c r="AY83" s="71"/>
      <c r="AZ83" s="71"/>
      <c r="BA83" s="304"/>
    </row>
    <row r="84" spans="1:53">
      <c r="A84" s="153"/>
      <c r="B84" s="71"/>
      <c r="D84" s="154"/>
      <c r="F84" s="13"/>
      <c r="G84" s="13"/>
      <c r="H84" s="13"/>
      <c r="I84" s="13"/>
      <c r="J84" s="13"/>
      <c r="K84" s="166"/>
      <c r="L84" s="166"/>
      <c r="M84" s="203"/>
      <c r="N84" s="204"/>
      <c r="O84" s="204"/>
      <c r="P84" s="204"/>
      <c r="Q84" s="204"/>
      <c r="R84" s="204"/>
      <c r="S84" s="71"/>
      <c r="T84" s="204"/>
      <c r="U84" s="204"/>
      <c r="V84" s="204"/>
      <c r="W84" s="204"/>
      <c r="X84" s="247"/>
      <c r="Y84" s="247"/>
      <c r="Z84" s="247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71"/>
      <c r="AM84" s="247"/>
      <c r="AN84" s="247"/>
      <c r="AO84" s="247"/>
      <c r="AP84" s="247"/>
      <c r="AQ84" s="247"/>
      <c r="AR84" s="247"/>
      <c r="AS84" s="71"/>
      <c r="AT84" s="71"/>
      <c r="AU84" s="71"/>
      <c r="AV84" s="71"/>
      <c r="AW84" s="71"/>
      <c r="AX84" s="71"/>
      <c r="AY84" s="71"/>
      <c r="AZ84" s="71"/>
      <c r="BA84" s="304"/>
    </row>
    <row r="85" spans="1:53">
      <c r="A85" s="153"/>
      <c r="B85" s="71"/>
      <c r="D85" s="154"/>
      <c r="F85" s="13"/>
      <c r="G85" s="13"/>
      <c r="H85" s="13"/>
      <c r="I85" s="13"/>
      <c r="J85" s="13"/>
      <c r="K85" s="166"/>
      <c r="L85" s="166"/>
      <c r="M85" s="203"/>
      <c r="N85" s="204"/>
      <c r="O85" s="204"/>
      <c r="P85" s="204"/>
      <c r="Q85" s="204"/>
      <c r="R85" s="204"/>
      <c r="S85" s="71"/>
      <c r="T85" s="204"/>
      <c r="U85" s="204"/>
      <c r="V85" s="204"/>
      <c r="W85" s="204"/>
      <c r="X85" s="247"/>
      <c r="Y85" s="247"/>
      <c r="Z85" s="247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71"/>
      <c r="AM85" s="247"/>
      <c r="AN85" s="247"/>
      <c r="AO85" s="247"/>
      <c r="AP85" s="247"/>
      <c r="AQ85" s="247"/>
      <c r="AR85" s="247"/>
      <c r="AS85" s="71"/>
      <c r="AT85" s="71"/>
      <c r="AU85" s="71"/>
      <c r="AV85" s="71"/>
      <c r="AW85" s="71"/>
      <c r="AX85" s="71"/>
      <c r="AY85" s="71"/>
      <c r="AZ85" s="71"/>
      <c r="BA85" s="304"/>
    </row>
    <row r="86" spans="1:53">
      <c r="A86" s="153"/>
      <c r="B86" s="71"/>
      <c r="D86" s="154"/>
      <c r="F86" s="13"/>
      <c r="G86" s="13"/>
      <c r="H86" s="13"/>
      <c r="I86" s="13"/>
      <c r="J86" s="13"/>
      <c r="K86" s="166"/>
      <c r="L86" s="166"/>
      <c r="M86" s="203"/>
      <c r="N86" s="204"/>
      <c r="O86" s="204"/>
      <c r="P86" s="204"/>
      <c r="Q86" s="204"/>
      <c r="R86" s="204"/>
      <c r="S86" s="71"/>
      <c r="T86" s="204"/>
      <c r="U86" s="204"/>
      <c r="V86" s="204"/>
      <c r="W86" s="204"/>
      <c r="X86" s="247"/>
      <c r="Y86" s="247"/>
      <c r="Z86" s="247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71"/>
      <c r="AM86" s="247"/>
      <c r="AN86" s="247"/>
      <c r="AO86" s="247"/>
      <c r="AP86" s="247"/>
      <c r="AQ86" s="247"/>
      <c r="AR86" s="247"/>
      <c r="AS86" s="71"/>
      <c r="AT86" s="71"/>
      <c r="AU86" s="71"/>
      <c r="AV86" s="71"/>
      <c r="AW86" s="71"/>
      <c r="AX86" s="71"/>
      <c r="AY86" s="71"/>
      <c r="AZ86" s="71"/>
      <c r="BA86" s="304"/>
    </row>
    <row r="87" spans="1:53">
      <c r="A87" s="153"/>
      <c r="B87" s="71"/>
      <c r="D87" s="154"/>
      <c r="F87" s="13"/>
      <c r="G87" s="13"/>
      <c r="H87" s="13"/>
      <c r="I87" s="13"/>
      <c r="J87" s="13"/>
      <c r="K87" s="166"/>
      <c r="L87" s="166"/>
      <c r="M87" s="203"/>
      <c r="N87" s="204"/>
      <c r="O87" s="204"/>
      <c r="P87" s="204"/>
      <c r="Q87" s="204"/>
      <c r="R87" s="204"/>
      <c r="S87" s="71"/>
      <c r="T87" s="204"/>
      <c r="U87" s="204"/>
      <c r="V87" s="204"/>
      <c r="W87" s="204"/>
      <c r="X87" s="247"/>
      <c r="Y87" s="247"/>
      <c r="Z87" s="247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71"/>
      <c r="AM87" s="247"/>
      <c r="AN87" s="247"/>
      <c r="AO87" s="247"/>
      <c r="AP87" s="247"/>
      <c r="AQ87" s="247"/>
      <c r="AR87" s="247"/>
      <c r="AS87" s="71"/>
      <c r="AT87" s="71"/>
      <c r="AU87" s="71"/>
      <c r="AV87" s="71"/>
      <c r="AW87" s="71"/>
      <c r="AX87" s="71"/>
      <c r="AY87" s="71"/>
      <c r="AZ87" s="71"/>
      <c r="BA87" s="304"/>
    </row>
    <row r="88" spans="1:53">
      <c r="A88" s="153"/>
      <c r="B88" s="71"/>
      <c r="D88" s="154"/>
      <c r="F88" s="13"/>
      <c r="G88" s="13"/>
      <c r="H88" s="13"/>
      <c r="I88" s="13"/>
      <c r="J88" s="13"/>
      <c r="K88" s="166"/>
      <c r="L88" s="166"/>
      <c r="M88" s="203"/>
      <c r="N88" s="204"/>
      <c r="O88" s="204"/>
      <c r="P88" s="204"/>
      <c r="Q88" s="204"/>
      <c r="R88" s="204"/>
      <c r="S88" s="71"/>
      <c r="T88" s="204"/>
      <c r="U88" s="204"/>
      <c r="V88" s="204"/>
      <c r="W88" s="204"/>
      <c r="X88" s="247"/>
      <c r="Y88" s="247"/>
      <c r="Z88" s="247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71"/>
      <c r="AM88" s="247"/>
      <c r="AN88" s="247"/>
      <c r="AO88" s="247"/>
      <c r="AP88" s="247"/>
      <c r="AQ88" s="247"/>
      <c r="AR88" s="247"/>
      <c r="AS88" s="71"/>
      <c r="AT88" s="71"/>
      <c r="AU88" s="71"/>
      <c r="AV88" s="71"/>
      <c r="AW88" s="71"/>
      <c r="AX88" s="71"/>
      <c r="AY88" s="71"/>
      <c r="AZ88" s="71"/>
      <c r="BA88" s="304"/>
    </row>
    <row r="89" spans="1:53">
      <c r="A89" s="153"/>
      <c r="B89" s="71"/>
      <c r="D89" s="154"/>
      <c r="F89" s="13"/>
      <c r="G89" s="13"/>
      <c r="H89" s="13"/>
      <c r="I89" s="13"/>
      <c r="J89" s="13"/>
      <c r="K89" s="166"/>
      <c r="L89" s="166"/>
      <c r="M89" s="203"/>
      <c r="N89" s="204"/>
      <c r="O89" s="204"/>
      <c r="P89" s="204"/>
      <c r="Q89" s="204"/>
      <c r="R89" s="204"/>
      <c r="S89" s="71"/>
      <c r="T89" s="204"/>
      <c r="U89" s="204"/>
      <c r="V89" s="204"/>
      <c r="W89" s="204"/>
      <c r="X89" s="247"/>
      <c r="Y89" s="247"/>
      <c r="Z89" s="247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71"/>
      <c r="AM89" s="247"/>
      <c r="AN89" s="247"/>
      <c r="AO89" s="247"/>
      <c r="AP89" s="247"/>
      <c r="AQ89" s="247"/>
      <c r="AR89" s="247"/>
      <c r="AS89" s="71"/>
      <c r="AT89" s="71"/>
      <c r="AU89" s="71"/>
      <c r="AV89" s="71"/>
      <c r="AW89" s="71"/>
      <c r="AX89" s="71"/>
      <c r="AY89" s="71"/>
      <c r="AZ89" s="71"/>
      <c r="BA89" s="304"/>
    </row>
    <row r="90" spans="1:53">
      <c r="A90" s="153"/>
      <c r="B90" s="71"/>
      <c r="D90" s="154"/>
      <c r="F90" s="13"/>
      <c r="G90" s="13"/>
      <c r="H90" s="13"/>
      <c r="I90" s="13"/>
      <c r="J90" s="13"/>
      <c r="K90" s="166"/>
      <c r="L90" s="166"/>
      <c r="M90" s="203"/>
      <c r="N90" s="204"/>
      <c r="O90" s="204"/>
      <c r="P90" s="204"/>
      <c r="Q90" s="204"/>
      <c r="R90" s="204"/>
      <c r="S90" s="71"/>
      <c r="T90" s="204"/>
      <c r="U90" s="204"/>
      <c r="V90" s="204"/>
      <c r="W90" s="204"/>
      <c r="X90" s="247"/>
      <c r="Y90" s="247"/>
      <c r="Z90" s="247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71"/>
      <c r="AM90" s="247"/>
      <c r="AN90" s="247"/>
      <c r="AO90" s="247"/>
      <c r="AP90" s="247"/>
      <c r="AQ90" s="247"/>
      <c r="AR90" s="247"/>
      <c r="AS90" s="71"/>
      <c r="AT90" s="71"/>
      <c r="AU90" s="71"/>
      <c r="AV90" s="71"/>
      <c r="AW90" s="71"/>
      <c r="AX90" s="71"/>
      <c r="AY90" s="71"/>
      <c r="AZ90" s="71"/>
      <c r="BA90" s="304"/>
    </row>
    <row r="91" spans="1:53">
      <c r="A91" s="153"/>
      <c r="B91" s="71"/>
      <c r="D91" s="154"/>
      <c r="F91" s="13"/>
      <c r="G91" s="13"/>
      <c r="H91" s="13"/>
      <c r="I91" s="13"/>
      <c r="J91" s="13"/>
      <c r="K91" s="166"/>
      <c r="L91" s="166"/>
      <c r="M91" s="203"/>
      <c r="N91" s="204"/>
      <c r="O91" s="204"/>
      <c r="P91" s="204"/>
      <c r="Q91" s="204"/>
      <c r="R91" s="204"/>
      <c r="S91" s="71"/>
      <c r="T91" s="204"/>
      <c r="U91" s="204"/>
      <c r="V91" s="204"/>
      <c r="W91" s="204"/>
      <c r="X91" s="247"/>
      <c r="Y91" s="247"/>
      <c r="Z91" s="247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71"/>
      <c r="AM91" s="247"/>
      <c r="AN91" s="247"/>
      <c r="AO91" s="247"/>
      <c r="AP91" s="247"/>
      <c r="AQ91" s="247"/>
      <c r="AR91" s="247"/>
      <c r="AS91" s="71"/>
      <c r="AT91" s="71"/>
      <c r="AU91" s="71"/>
      <c r="AV91" s="71"/>
      <c r="AW91" s="71"/>
      <c r="AX91" s="71"/>
      <c r="AY91" s="71"/>
      <c r="AZ91" s="71"/>
      <c r="BA91" s="304"/>
    </row>
    <row r="92" spans="1:53">
      <c r="A92" s="153"/>
      <c r="B92" s="71"/>
      <c r="D92" s="154"/>
      <c r="F92" s="13"/>
      <c r="G92" s="13"/>
      <c r="H92" s="13"/>
      <c r="I92" s="13"/>
      <c r="J92" s="13"/>
      <c r="K92" s="166"/>
      <c r="L92" s="166"/>
      <c r="M92" s="203"/>
      <c r="N92" s="204"/>
      <c r="O92" s="204"/>
      <c r="P92" s="204"/>
      <c r="Q92" s="204"/>
      <c r="R92" s="204"/>
      <c r="S92" s="71"/>
      <c r="T92" s="204"/>
      <c r="U92" s="204"/>
      <c r="V92" s="204"/>
      <c r="W92" s="204"/>
      <c r="X92" s="247"/>
      <c r="Y92" s="247"/>
      <c r="Z92" s="247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71"/>
      <c r="AM92" s="247"/>
      <c r="AN92" s="247"/>
      <c r="AO92" s="247"/>
      <c r="AP92" s="247"/>
      <c r="AQ92" s="247"/>
      <c r="AR92" s="247"/>
      <c r="AS92" s="71"/>
      <c r="AT92" s="71"/>
      <c r="AU92" s="71"/>
      <c r="AV92" s="71"/>
      <c r="AW92" s="71"/>
      <c r="AX92" s="71"/>
      <c r="AY92" s="71"/>
      <c r="AZ92" s="71"/>
      <c r="BA92" s="304"/>
    </row>
    <row r="93" spans="1:53">
      <c r="A93" s="153"/>
      <c r="B93" s="71"/>
      <c r="D93" s="154"/>
      <c r="F93" s="13"/>
      <c r="G93" s="13"/>
      <c r="H93" s="13"/>
      <c r="I93" s="13"/>
      <c r="J93" s="13"/>
      <c r="K93" s="166"/>
      <c r="L93" s="166"/>
      <c r="M93" s="203"/>
      <c r="N93" s="204"/>
      <c r="O93" s="204"/>
      <c r="P93" s="204"/>
      <c r="Q93" s="204"/>
      <c r="R93" s="204"/>
      <c r="S93" s="71"/>
      <c r="T93" s="204"/>
      <c r="U93" s="204"/>
      <c r="V93" s="204"/>
      <c r="W93" s="204"/>
      <c r="X93" s="247"/>
      <c r="Y93" s="247"/>
      <c r="Z93" s="247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71"/>
      <c r="AM93" s="247"/>
      <c r="AN93" s="247"/>
      <c r="AO93" s="247"/>
      <c r="AP93" s="247"/>
      <c r="AQ93" s="247"/>
      <c r="AR93" s="247"/>
      <c r="AS93" s="71"/>
      <c r="AT93" s="71"/>
      <c r="AU93" s="71"/>
      <c r="AV93" s="71"/>
      <c r="AW93" s="71"/>
      <c r="AX93" s="71"/>
      <c r="AY93" s="71"/>
      <c r="AZ93" s="71"/>
      <c r="BA93" s="304"/>
    </row>
    <row r="94" spans="1:53">
      <c r="A94" s="153"/>
      <c r="B94" s="71"/>
      <c r="D94" s="154"/>
      <c r="F94" s="13"/>
      <c r="G94" s="13"/>
      <c r="H94" s="13"/>
      <c r="I94" s="13"/>
      <c r="J94" s="13"/>
      <c r="K94" s="166"/>
      <c r="L94" s="166"/>
      <c r="M94" s="203"/>
      <c r="N94" s="204"/>
      <c r="O94" s="204"/>
      <c r="P94" s="204"/>
      <c r="Q94" s="204"/>
      <c r="R94" s="204"/>
      <c r="S94" s="71"/>
      <c r="T94" s="204"/>
      <c r="U94" s="204"/>
      <c r="V94" s="204"/>
      <c r="W94" s="204"/>
      <c r="X94" s="247"/>
      <c r="Y94" s="247"/>
      <c r="Z94" s="247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71"/>
      <c r="AM94" s="247"/>
      <c r="AN94" s="247"/>
      <c r="AO94" s="247"/>
      <c r="AP94" s="247"/>
      <c r="AQ94" s="247"/>
      <c r="AR94" s="247"/>
      <c r="AS94" s="71"/>
      <c r="AT94" s="71"/>
      <c r="AU94" s="71"/>
      <c r="AV94" s="71"/>
      <c r="AW94" s="71"/>
      <c r="AX94" s="71"/>
      <c r="AY94" s="71"/>
      <c r="AZ94" s="71"/>
      <c r="BA94" s="304"/>
    </row>
    <row r="95" spans="1:53">
      <c r="A95" s="153"/>
      <c r="B95" s="71"/>
      <c r="D95" s="154"/>
      <c r="F95" s="13"/>
      <c r="G95" s="13"/>
      <c r="H95" s="13"/>
      <c r="I95" s="13"/>
      <c r="J95" s="13"/>
      <c r="K95" s="166"/>
      <c r="L95" s="166"/>
      <c r="M95" s="203"/>
      <c r="N95" s="204"/>
      <c r="O95" s="204"/>
      <c r="P95" s="204"/>
      <c r="Q95" s="204"/>
      <c r="R95" s="204"/>
      <c r="S95" s="71"/>
      <c r="T95" s="204"/>
      <c r="U95" s="204"/>
      <c r="V95" s="204"/>
      <c r="W95" s="204"/>
      <c r="X95" s="247"/>
      <c r="Y95" s="247"/>
      <c r="Z95" s="247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71"/>
      <c r="AM95" s="247"/>
      <c r="AN95" s="247"/>
      <c r="AO95" s="247"/>
      <c r="AP95" s="247"/>
      <c r="AQ95" s="247"/>
      <c r="AR95" s="247"/>
      <c r="AS95" s="71"/>
      <c r="AT95" s="71"/>
      <c r="AU95" s="71"/>
      <c r="AV95" s="71"/>
      <c r="AW95" s="71"/>
      <c r="AX95" s="71"/>
      <c r="AY95" s="71"/>
      <c r="AZ95" s="71"/>
      <c r="BA95" s="304"/>
    </row>
    <row r="96" spans="1:53">
      <c r="A96" s="153"/>
      <c r="B96" s="71"/>
      <c r="D96" s="154"/>
      <c r="F96" s="13"/>
      <c r="G96" s="13"/>
      <c r="H96" s="13"/>
      <c r="I96" s="13"/>
      <c r="J96" s="13"/>
      <c r="K96" s="166"/>
      <c r="L96" s="166"/>
      <c r="M96" s="203"/>
      <c r="N96" s="204"/>
      <c r="O96" s="204"/>
      <c r="P96" s="204"/>
      <c r="Q96" s="204"/>
      <c r="R96" s="204"/>
      <c r="S96" s="71"/>
      <c r="T96" s="204"/>
      <c r="U96" s="204"/>
      <c r="V96" s="204"/>
      <c r="W96" s="204"/>
      <c r="X96" s="247"/>
      <c r="Y96" s="247"/>
      <c r="Z96" s="247"/>
      <c r="AA96" s="204"/>
      <c r="AB96" s="204"/>
      <c r="AC96" s="204"/>
      <c r="AD96" s="204"/>
      <c r="AE96" s="204"/>
      <c r="AF96" s="204"/>
      <c r="AG96" s="204"/>
      <c r="AH96" s="204"/>
      <c r="AI96" s="204"/>
      <c r="AJ96" s="204"/>
      <c r="AK96" s="204"/>
      <c r="AL96" s="71"/>
      <c r="AM96" s="247"/>
      <c r="AN96" s="247"/>
      <c r="AO96" s="247"/>
      <c r="AP96" s="247"/>
      <c r="AQ96" s="247"/>
      <c r="AR96" s="247"/>
      <c r="AS96" s="71"/>
      <c r="AT96" s="71"/>
      <c r="AU96" s="71"/>
      <c r="AV96" s="71"/>
      <c r="AW96" s="71"/>
      <c r="AX96" s="71"/>
      <c r="AY96" s="71"/>
      <c r="AZ96" s="71"/>
      <c r="BA96" s="304"/>
    </row>
    <row r="97" spans="1:53">
      <c r="A97" s="153"/>
      <c r="B97" s="71"/>
      <c r="D97" s="154"/>
      <c r="F97" s="13"/>
      <c r="G97" s="13"/>
      <c r="H97" s="13"/>
      <c r="I97" s="13"/>
      <c r="J97" s="13"/>
      <c r="K97" s="166"/>
      <c r="L97" s="166"/>
      <c r="M97" s="203"/>
      <c r="N97" s="204"/>
      <c r="O97" s="204"/>
      <c r="P97" s="204"/>
      <c r="Q97" s="204"/>
      <c r="R97" s="204"/>
      <c r="S97" s="71"/>
      <c r="T97" s="204"/>
      <c r="U97" s="204"/>
      <c r="V97" s="204"/>
      <c r="W97" s="204"/>
      <c r="X97" s="247"/>
      <c r="Y97" s="247"/>
      <c r="Z97" s="247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71"/>
      <c r="AM97" s="247"/>
      <c r="AN97" s="247"/>
      <c r="AO97" s="247"/>
      <c r="AP97" s="247"/>
      <c r="AQ97" s="247"/>
      <c r="AR97" s="247"/>
      <c r="AS97" s="71"/>
      <c r="AT97" s="71"/>
      <c r="AU97" s="71"/>
      <c r="AV97" s="71"/>
      <c r="AW97" s="71"/>
      <c r="AX97" s="71"/>
      <c r="AY97" s="71"/>
      <c r="AZ97" s="71"/>
      <c r="BA97" s="304"/>
    </row>
    <row r="98" spans="1:53">
      <c r="A98" s="153"/>
      <c r="B98" s="71"/>
      <c r="D98" s="154"/>
      <c r="F98" s="13"/>
      <c r="G98" s="13"/>
      <c r="H98" s="13"/>
      <c r="I98" s="13"/>
      <c r="J98" s="13"/>
      <c r="K98" s="166"/>
      <c r="L98" s="166"/>
      <c r="M98" s="203"/>
      <c r="N98" s="204"/>
      <c r="O98" s="204"/>
      <c r="P98" s="204"/>
      <c r="Q98" s="204"/>
      <c r="R98" s="204"/>
      <c r="S98" s="71"/>
      <c r="T98" s="204"/>
      <c r="U98" s="204"/>
      <c r="V98" s="204"/>
      <c r="W98" s="204"/>
      <c r="X98" s="247"/>
      <c r="Y98" s="247"/>
      <c r="Z98" s="247"/>
      <c r="AA98" s="204"/>
      <c r="AB98" s="204"/>
      <c r="AC98" s="204"/>
      <c r="AD98" s="204"/>
      <c r="AE98" s="204"/>
      <c r="AF98" s="204"/>
      <c r="AG98" s="204"/>
      <c r="AH98" s="204"/>
      <c r="AI98" s="204"/>
      <c r="AJ98" s="204"/>
      <c r="AK98" s="204"/>
      <c r="AL98" s="71"/>
      <c r="AM98" s="247"/>
      <c r="AN98" s="247"/>
      <c r="AO98" s="247"/>
      <c r="AP98" s="247"/>
      <c r="AQ98" s="247"/>
      <c r="AR98" s="247"/>
      <c r="AS98" s="71"/>
      <c r="AT98" s="71"/>
      <c r="AU98" s="71"/>
      <c r="AV98" s="71"/>
      <c r="AW98" s="71"/>
      <c r="AX98" s="71"/>
      <c r="AY98" s="71"/>
      <c r="AZ98" s="71"/>
      <c r="BA98" s="304"/>
    </row>
    <row r="99" spans="1:53">
      <c r="A99" s="153"/>
      <c r="B99" s="71"/>
      <c r="D99" s="154"/>
      <c r="F99" s="13"/>
      <c r="G99" s="13"/>
      <c r="H99" s="13"/>
      <c r="I99" s="13"/>
      <c r="J99" s="13"/>
      <c r="K99" s="166"/>
      <c r="L99" s="166"/>
      <c r="M99" s="203"/>
      <c r="N99" s="204"/>
      <c r="O99" s="204"/>
      <c r="P99" s="204"/>
      <c r="Q99" s="204"/>
      <c r="R99" s="204"/>
      <c r="S99" s="71"/>
      <c r="T99" s="204"/>
      <c r="U99" s="204"/>
      <c r="V99" s="204"/>
      <c r="W99" s="204"/>
      <c r="X99" s="247"/>
      <c r="Y99" s="247"/>
      <c r="Z99" s="247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  <c r="AL99" s="71"/>
      <c r="AM99" s="247"/>
      <c r="AN99" s="247"/>
      <c r="AO99" s="247"/>
      <c r="AP99" s="247"/>
      <c r="AQ99" s="247"/>
      <c r="AR99" s="247"/>
      <c r="AS99" s="71"/>
      <c r="AT99" s="71"/>
      <c r="AU99" s="71"/>
      <c r="AV99" s="71"/>
      <c r="AW99" s="71"/>
      <c r="AX99" s="71"/>
      <c r="AY99" s="71"/>
      <c r="AZ99" s="71"/>
      <c r="BA99" s="304"/>
    </row>
    <row r="100" spans="1:53">
      <c r="A100" s="153"/>
      <c r="B100" s="71"/>
      <c r="D100" s="154"/>
      <c r="F100" s="13"/>
      <c r="G100" s="13"/>
      <c r="H100" s="13"/>
      <c r="I100" s="13"/>
      <c r="J100" s="13"/>
      <c r="K100" s="166"/>
      <c r="L100" s="166"/>
      <c r="M100" s="203"/>
      <c r="N100" s="204"/>
      <c r="O100" s="204"/>
      <c r="P100" s="204"/>
      <c r="Q100" s="204"/>
      <c r="R100" s="204"/>
      <c r="S100" s="71"/>
      <c r="T100" s="204"/>
      <c r="U100" s="204"/>
      <c r="V100" s="204"/>
      <c r="W100" s="204"/>
      <c r="X100" s="247"/>
      <c r="Y100" s="247"/>
      <c r="Z100" s="247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71"/>
      <c r="AM100" s="247"/>
      <c r="AN100" s="247"/>
      <c r="AO100" s="247"/>
      <c r="AP100" s="247"/>
      <c r="AQ100" s="247"/>
      <c r="AR100" s="247"/>
      <c r="AS100" s="71"/>
      <c r="AT100" s="71"/>
      <c r="AU100" s="71"/>
      <c r="AV100" s="71"/>
      <c r="AW100" s="71"/>
      <c r="AX100" s="71"/>
      <c r="AY100" s="71"/>
      <c r="AZ100" s="71"/>
      <c r="BA100" s="304"/>
    </row>
    <row r="101" spans="1:53">
      <c r="A101" s="153"/>
      <c r="B101" s="71"/>
      <c r="D101" s="154"/>
      <c r="F101" s="13"/>
      <c r="G101" s="13"/>
      <c r="H101" s="13"/>
      <c r="I101" s="13"/>
      <c r="J101" s="13"/>
      <c r="K101" s="166"/>
      <c r="L101" s="166"/>
      <c r="M101" s="203"/>
      <c r="N101" s="204"/>
      <c r="O101" s="204"/>
      <c r="P101" s="204"/>
      <c r="Q101" s="204"/>
      <c r="R101" s="204"/>
      <c r="S101" s="71"/>
      <c r="T101" s="204"/>
      <c r="U101" s="204"/>
      <c r="V101" s="204"/>
      <c r="W101" s="204"/>
      <c r="X101" s="247"/>
      <c r="Y101" s="247"/>
      <c r="Z101" s="247"/>
      <c r="AA101" s="204"/>
      <c r="AB101" s="204"/>
      <c r="AC101" s="204"/>
      <c r="AD101" s="204"/>
      <c r="AE101" s="204"/>
      <c r="AF101" s="204"/>
      <c r="AG101" s="204"/>
      <c r="AH101" s="204"/>
      <c r="AI101" s="204"/>
      <c r="AJ101" s="204"/>
      <c r="AK101" s="204"/>
      <c r="AL101" s="71"/>
      <c r="AM101" s="247"/>
      <c r="AN101" s="247"/>
      <c r="AO101" s="247"/>
      <c r="AP101" s="247"/>
      <c r="AQ101" s="247"/>
      <c r="AR101" s="247"/>
      <c r="AS101" s="71"/>
      <c r="AT101" s="71"/>
      <c r="AU101" s="71"/>
      <c r="AV101" s="71"/>
      <c r="AW101" s="71"/>
      <c r="AX101" s="71"/>
      <c r="AY101" s="71"/>
      <c r="AZ101" s="71"/>
      <c r="BA101" s="304"/>
    </row>
    <row r="102" spans="1:53">
      <c r="A102" s="153"/>
      <c r="B102" s="71"/>
      <c r="D102" s="154"/>
      <c r="F102" s="13"/>
      <c r="G102" s="13"/>
      <c r="H102" s="13"/>
      <c r="I102" s="13"/>
      <c r="J102" s="13"/>
      <c r="K102" s="166"/>
      <c r="L102" s="166"/>
      <c r="M102" s="203"/>
      <c r="N102" s="204"/>
      <c r="O102" s="204"/>
      <c r="P102" s="204"/>
      <c r="Q102" s="204"/>
      <c r="R102" s="204"/>
      <c r="S102" s="71"/>
      <c r="T102" s="204"/>
      <c r="U102" s="204"/>
      <c r="V102" s="204"/>
      <c r="W102" s="204"/>
      <c r="X102" s="247"/>
      <c r="Y102" s="247"/>
      <c r="Z102" s="247"/>
      <c r="AA102" s="204"/>
      <c r="AB102" s="204"/>
      <c r="AC102" s="204"/>
      <c r="AD102" s="204"/>
      <c r="AE102" s="204"/>
      <c r="AF102" s="204"/>
      <c r="AG102" s="204"/>
      <c r="AH102" s="204"/>
      <c r="AI102" s="204"/>
      <c r="AJ102" s="204"/>
      <c r="AK102" s="204"/>
      <c r="AL102" s="71"/>
      <c r="AM102" s="247"/>
      <c r="AN102" s="247"/>
      <c r="AO102" s="247"/>
      <c r="AP102" s="247"/>
      <c r="AQ102" s="247"/>
      <c r="AR102" s="247"/>
      <c r="AS102" s="71"/>
      <c r="AT102" s="71"/>
      <c r="AU102" s="71"/>
      <c r="AV102" s="71"/>
      <c r="AW102" s="71"/>
      <c r="AX102" s="71"/>
      <c r="AY102" s="71"/>
      <c r="AZ102" s="71"/>
      <c r="BA102" s="304"/>
    </row>
    <row r="103" spans="1:53">
      <c r="A103" s="153"/>
      <c r="B103" s="71"/>
      <c r="D103" s="154"/>
      <c r="F103" s="13"/>
      <c r="G103" s="13"/>
      <c r="H103" s="13"/>
      <c r="I103" s="13"/>
      <c r="J103" s="13"/>
      <c r="K103" s="166"/>
      <c r="L103" s="166"/>
      <c r="M103" s="203"/>
      <c r="N103" s="204"/>
      <c r="O103" s="204"/>
      <c r="P103" s="204"/>
      <c r="Q103" s="204"/>
      <c r="R103" s="204"/>
      <c r="S103" s="71"/>
      <c r="T103" s="204"/>
      <c r="U103" s="204"/>
      <c r="V103" s="204"/>
      <c r="W103" s="204"/>
      <c r="X103" s="247"/>
      <c r="Y103" s="247"/>
      <c r="Z103" s="247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71"/>
      <c r="AM103" s="247"/>
      <c r="AN103" s="247"/>
      <c r="AO103" s="247"/>
      <c r="AP103" s="247"/>
      <c r="AQ103" s="247"/>
      <c r="AR103" s="247"/>
      <c r="AS103" s="71"/>
      <c r="AT103" s="71"/>
      <c r="AU103" s="71"/>
      <c r="AV103" s="71"/>
      <c r="AW103" s="71"/>
      <c r="AX103" s="71"/>
      <c r="AY103" s="71"/>
      <c r="AZ103" s="71"/>
      <c r="BA103" s="304"/>
    </row>
    <row r="104" spans="1:53">
      <c r="A104" s="153"/>
      <c r="B104" s="71"/>
      <c r="D104" s="154"/>
      <c r="F104" s="13"/>
      <c r="G104" s="13"/>
      <c r="H104" s="13"/>
      <c r="I104" s="13"/>
      <c r="J104" s="13"/>
      <c r="K104" s="166"/>
      <c r="L104" s="166"/>
      <c r="M104" s="203"/>
      <c r="N104" s="204"/>
      <c r="O104" s="204"/>
      <c r="P104" s="204"/>
      <c r="Q104" s="204"/>
      <c r="R104" s="204"/>
      <c r="S104" s="71"/>
      <c r="T104" s="204"/>
      <c r="U104" s="204"/>
      <c r="V104" s="204"/>
      <c r="W104" s="204"/>
      <c r="X104" s="247"/>
      <c r="Y104" s="247"/>
      <c r="Z104" s="247"/>
      <c r="AA104" s="204"/>
      <c r="AB104" s="204"/>
      <c r="AC104" s="204"/>
      <c r="AD104" s="204"/>
      <c r="AE104" s="204"/>
      <c r="AF104" s="204"/>
      <c r="AG104" s="204"/>
      <c r="AH104" s="204"/>
      <c r="AI104" s="204"/>
      <c r="AJ104" s="204"/>
      <c r="AK104" s="204"/>
      <c r="AL104" s="71"/>
      <c r="AM104" s="247"/>
      <c r="AN104" s="247"/>
      <c r="AO104" s="247"/>
      <c r="AP104" s="247"/>
      <c r="AQ104" s="247"/>
      <c r="AR104" s="247"/>
      <c r="AS104" s="71"/>
      <c r="AT104" s="71"/>
      <c r="AU104" s="71"/>
      <c r="AV104" s="71"/>
      <c r="AW104" s="71"/>
      <c r="AX104" s="71"/>
      <c r="AY104" s="71"/>
      <c r="AZ104" s="71"/>
      <c r="BA104" s="304"/>
    </row>
    <row r="105" spans="1:53">
      <c r="A105" s="153"/>
      <c r="B105" s="71"/>
      <c r="D105" s="154"/>
      <c r="F105" s="13"/>
      <c r="G105" s="13"/>
      <c r="H105" s="13"/>
      <c r="I105" s="13"/>
      <c r="J105" s="13"/>
      <c r="K105" s="166"/>
      <c r="L105" s="166"/>
      <c r="M105" s="203"/>
      <c r="N105" s="204"/>
      <c r="O105" s="204"/>
      <c r="P105" s="204"/>
      <c r="Q105" s="204"/>
      <c r="R105" s="204"/>
      <c r="S105" s="71"/>
      <c r="T105" s="204"/>
      <c r="U105" s="204"/>
      <c r="V105" s="204"/>
      <c r="W105" s="204"/>
      <c r="X105" s="247"/>
      <c r="Y105" s="247"/>
      <c r="Z105" s="247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71"/>
      <c r="AM105" s="247"/>
      <c r="AN105" s="247"/>
      <c r="AO105" s="247"/>
      <c r="AP105" s="247"/>
      <c r="AQ105" s="247"/>
      <c r="AR105" s="247"/>
      <c r="AS105" s="71"/>
      <c r="AT105" s="71"/>
      <c r="AU105" s="71"/>
      <c r="AV105" s="71"/>
      <c r="AW105" s="71"/>
      <c r="AX105" s="71"/>
      <c r="AY105" s="71"/>
      <c r="AZ105" s="71"/>
      <c r="BA105" s="304"/>
    </row>
    <row r="106" spans="1:53">
      <c r="A106" s="153"/>
      <c r="B106" s="71"/>
      <c r="D106" s="154"/>
      <c r="F106" s="13"/>
      <c r="G106" s="13"/>
      <c r="H106" s="13"/>
      <c r="I106" s="13"/>
      <c r="J106" s="13"/>
      <c r="K106" s="166"/>
      <c r="L106" s="166"/>
      <c r="M106" s="203"/>
      <c r="N106" s="204"/>
      <c r="O106" s="204"/>
      <c r="P106" s="204"/>
      <c r="Q106" s="204"/>
      <c r="R106" s="204"/>
      <c r="S106" s="71"/>
      <c r="T106" s="204"/>
      <c r="U106" s="204"/>
      <c r="V106" s="204"/>
      <c r="W106" s="204"/>
      <c r="X106" s="247"/>
      <c r="Y106" s="247"/>
      <c r="Z106" s="247"/>
      <c r="AA106" s="204"/>
      <c r="AB106" s="204"/>
      <c r="AC106" s="204"/>
      <c r="AD106" s="204"/>
      <c r="AE106" s="204"/>
      <c r="AF106" s="204"/>
      <c r="AG106" s="204"/>
      <c r="AH106" s="204"/>
      <c r="AI106" s="204"/>
      <c r="AJ106" s="204"/>
      <c r="AK106" s="204"/>
      <c r="AL106" s="71"/>
      <c r="AM106" s="247"/>
      <c r="AN106" s="247"/>
      <c r="AO106" s="247"/>
      <c r="AP106" s="247"/>
      <c r="AQ106" s="247"/>
      <c r="AR106" s="247"/>
      <c r="AS106" s="71"/>
      <c r="AT106" s="71"/>
      <c r="AU106" s="71"/>
      <c r="AV106" s="71"/>
      <c r="AW106" s="71"/>
      <c r="AX106" s="71"/>
      <c r="AY106" s="71"/>
      <c r="AZ106" s="71"/>
      <c r="BA106" s="304"/>
    </row>
    <row r="107" spans="1:53">
      <c r="A107" s="153"/>
      <c r="B107" s="71"/>
      <c r="D107" s="154"/>
      <c r="F107" s="13"/>
      <c r="G107" s="13"/>
      <c r="H107" s="13"/>
      <c r="I107" s="13"/>
      <c r="J107" s="13"/>
      <c r="K107" s="166"/>
      <c r="L107" s="166"/>
      <c r="M107" s="203"/>
      <c r="N107" s="204"/>
      <c r="O107" s="204"/>
      <c r="P107" s="204"/>
      <c r="Q107" s="204"/>
      <c r="R107" s="204"/>
      <c r="S107" s="71"/>
      <c r="T107" s="204"/>
      <c r="U107" s="204"/>
      <c r="V107" s="204"/>
      <c r="W107" s="204"/>
      <c r="X107" s="247"/>
      <c r="Y107" s="247"/>
      <c r="Z107" s="247"/>
      <c r="AA107" s="204"/>
      <c r="AB107" s="204"/>
      <c r="AC107" s="204"/>
      <c r="AD107" s="204"/>
      <c r="AE107" s="204"/>
      <c r="AF107" s="204"/>
      <c r="AG107" s="204"/>
      <c r="AH107" s="204"/>
      <c r="AI107" s="204"/>
      <c r="AJ107" s="204"/>
      <c r="AK107" s="204"/>
      <c r="AL107" s="71"/>
      <c r="AM107" s="247"/>
      <c r="AN107" s="247"/>
      <c r="AO107" s="247"/>
      <c r="AP107" s="247"/>
      <c r="AQ107" s="247"/>
      <c r="AR107" s="247"/>
      <c r="AS107" s="71"/>
      <c r="AT107" s="71"/>
      <c r="AU107" s="71"/>
      <c r="AV107" s="71"/>
      <c r="AW107" s="71"/>
      <c r="AX107" s="71"/>
      <c r="AY107" s="71"/>
      <c r="AZ107" s="71"/>
      <c r="BA107" s="304"/>
    </row>
    <row r="108" spans="1:53">
      <c r="A108" s="153"/>
      <c r="B108" s="71"/>
      <c r="D108" s="154"/>
      <c r="F108" s="13"/>
      <c r="G108" s="13"/>
      <c r="H108" s="13"/>
      <c r="I108" s="13"/>
      <c r="J108" s="13"/>
      <c r="K108" s="166"/>
      <c r="L108" s="166"/>
      <c r="M108" s="203"/>
      <c r="N108" s="204"/>
      <c r="O108" s="204"/>
      <c r="P108" s="204"/>
      <c r="Q108" s="204"/>
      <c r="R108" s="204"/>
      <c r="S108" s="71"/>
      <c r="T108" s="204"/>
      <c r="U108" s="204"/>
      <c r="V108" s="204"/>
      <c r="W108" s="204"/>
      <c r="X108" s="247"/>
      <c r="Y108" s="247"/>
      <c r="Z108" s="247"/>
      <c r="AA108" s="204"/>
      <c r="AB108" s="204"/>
      <c r="AC108" s="204"/>
      <c r="AD108" s="204"/>
      <c r="AE108" s="204"/>
      <c r="AF108" s="204"/>
      <c r="AG108" s="204"/>
      <c r="AH108" s="204"/>
      <c r="AI108" s="204"/>
      <c r="AJ108" s="204"/>
      <c r="AK108" s="204"/>
      <c r="AL108" s="71"/>
      <c r="AM108" s="247"/>
      <c r="AN108" s="247"/>
      <c r="AO108" s="247"/>
      <c r="AP108" s="247"/>
      <c r="AQ108" s="247"/>
      <c r="AR108" s="247"/>
      <c r="AS108" s="71"/>
      <c r="AT108" s="71"/>
      <c r="AU108" s="71"/>
      <c r="AV108" s="71"/>
      <c r="AW108" s="71"/>
      <c r="AX108" s="71"/>
      <c r="AY108" s="71"/>
      <c r="AZ108" s="71"/>
      <c r="BA108" s="304"/>
    </row>
    <row r="109" spans="1:53">
      <c r="A109" s="153"/>
      <c r="B109" s="71"/>
      <c r="D109" s="154"/>
      <c r="F109" s="13"/>
      <c r="G109" s="13"/>
      <c r="H109" s="13"/>
      <c r="I109" s="13"/>
      <c r="J109" s="13"/>
      <c r="K109" s="166"/>
      <c r="L109" s="166"/>
      <c r="M109" s="203"/>
      <c r="N109" s="204"/>
      <c r="O109" s="204"/>
      <c r="P109" s="204"/>
      <c r="Q109" s="204"/>
      <c r="R109" s="204"/>
      <c r="S109" s="71"/>
      <c r="T109" s="204"/>
      <c r="U109" s="204"/>
      <c r="V109" s="204"/>
      <c r="W109" s="204"/>
      <c r="X109" s="247"/>
      <c r="Y109" s="247"/>
      <c r="Z109" s="247"/>
      <c r="AA109" s="204"/>
      <c r="AB109" s="204"/>
      <c r="AC109" s="204"/>
      <c r="AD109" s="204"/>
      <c r="AE109" s="204"/>
      <c r="AF109" s="204"/>
      <c r="AG109" s="204"/>
      <c r="AH109" s="204"/>
      <c r="AI109" s="204"/>
      <c r="AJ109" s="204"/>
      <c r="AK109" s="204"/>
      <c r="AL109" s="71"/>
      <c r="AM109" s="247"/>
      <c r="AN109" s="247"/>
      <c r="AO109" s="247"/>
      <c r="AP109" s="247"/>
      <c r="AQ109" s="247"/>
      <c r="AR109" s="247"/>
      <c r="AS109" s="71"/>
      <c r="AT109" s="71"/>
      <c r="AU109" s="71"/>
      <c r="AV109" s="71"/>
      <c r="AW109" s="71"/>
      <c r="AX109" s="71"/>
      <c r="AY109" s="71"/>
      <c r="AZ109" s="71"/>
      <c r="BA109" s="304"/>
    </row>
    <row r="110" spans="1:53">
      <c r="A110" s="153"/>
      <c r="B110" s="71"/>
      <c r="D110" s="154"/>
      <c r="F110" s="13"/>
      <c r="G110" s="13"/>
      <c r="H110" s="13"/>
      <c r="I110" s="13"/>
      <c r="J110" s="13"/>
      <c r="K110" s="166"/>
      <c r="L110" s="166"/>
      <c r="M110" s="203"/>
      <c r="N110" s="204"/>
      <c r="O110" s="204"/>
      <c r="P110" s="204"/>
      <c r="Q110" s="204"/>
      <c r="R110" s="204"/>
      <c r="S110" s="71"/>
      <c r="T110" s="204"/>
      <c r="U110" s="204"/>
      <c r="V110" s="204"/>
      <c r="W110" s="204"/>
      <c r="X110" s="247"/>
      <c r="Y110" s="247"/>
      <c r="Z110" s="247"/>
      <c r="AA110" s="204"/>
      <c r="AB110" s="204"/>
      <c r="AC110" s="204"/>
      <c r="AD110" s="204"/>
      <c r="AE110" s="204"/>
      <c r="AF110" s="204"/>
      <c r="AG110" s="204"/>
      <c r="AH110" s="204"/>
      <c r="AI110" s="204"/>
      <c r="AJ110" s="204"/>
      <c r="AK110" s="204"/>
      <c r="AL110" s="71"/>
      <c r="AM110" s="247"/>
      <c r="AN110" s="247"/>
      <c r="AO110" s="247"/>
      <c r="AP110" s="247"/>
      <c r="AQ110" s="247"/>
      <c r="AR110" s="247"/>
      <c r="AS110" s="71"/>
      <c r="AT110" s="71"/>
      <c r="AU110" s="71"/>
      <c r="AV110" s="71"/>
      <c r="AW110" s="71"/>
      <c r="AX110" s="71"/>
      <c r="AY110" s="71"/>
      <c r="AZ110" s="71"/>
      <c r="BA110" s="304"/>
    </row>
    <row r="111" spans="1:53">
      <c r="A111" s="153"/>
      <c r="B111" s="71"/>
      <c r="D111" s="154"/>
      <c r="F111" s="13"/>
      <c r="G111" s="13"/>
      <c r="H111" s="13"/>
      <c r="I111" s="13"/>
      <c r="J111" s="13"/>
      <c r="K111" s="166"/>
      <c r="L111" s="166"/>
      <c r="M111" s="203"/>
      <c r="N111" s="204"/>
      <c r="O111" s="204"/>
      <c r="P111" s="204"/>
      <c r="Q111" s="204"/>
      <c r="R111" s="204"/>
      <c r="S111" s="71"/>
      <c r="T111" s="204"/>
      <c r="U111" s="204"/>
      <c r="V111" s="204"/>
      <c r="W111" s="204"/>
      <c r="X111" s="247"/>
      <c r="Y111" s="247"/>
      <c r="Z111" s="247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71"/>
      <c r="AM111" s="247"/>
      <c r="AN111" s="247"/>
      <c r="AO111" s="247"/>
      <c r="AP111" s="247"/>
      <c r="AQ111" s="247"/>
      <c r="AR111" s="247"/>
      <c r="AS111" s="71"/>
      <c r="AT111" s="71"/>
      <c r="AU111" s="71"/>
      <c r="AV111" s="71"/>
      <c r="AW111" s="71"/>
      <c r="AX111" s="71"/>
      <c r="AY111" s="71"/>
      <c r="AZ111" s="71"/>
      <c r="BA111" s="304"/>
    </row>
    <row r="112" spans="1:53">
      <c r="A112" s="153"/>
      <c r="B112" s="71"/>
      <c r="D112" s="154"/>
      <c r="F112" s="13"/>
      <c r="G112" s="13"/>
      <c r="H112" s="13"/>
      <c r="I112" s="13"/>
      <c r="J112" s="13"/>
      <c r="K112" s="166"/>
      <c r="L112" s="166"/>
      <c r="M112" s="203"/>
      <c r="N112" s="204"/>
      <c r="O112" s="204"/>
      <c r="P112" s="204"/>
      <c r="Q112" s="204"/>
      <c r="R112" s="204"/>
      <c r="S112" s="71"/>
      <c r="T112" s="204"/>
      <c r="U112" s="204"/>
      <c r="V112" s="204"/>
      <c r="W112" s="204"/>
      <c r="X112" s="247"/>
      <c r="Y112" s="247"/>
      <c r="Z112" s="247"/>
      <c r="AA112" s="204"/>
      <c r="AB112" s="204"/>
      <c r="AC112" s="204"/>
      <c r="AD112" s="204"/>
      <c r="AE112" s="204"/>
      <c r="AF112" s="204"/>
      <c r="AG112" s="204"/>
      <c r="AH112" s="204"/>
      <c r="AI112" s="204"/>
      <c r="AJ112" s="204"/>
      <c r="AK112" s="204"/>
      <c r="AL112" s="71"/>
      <c r="AM112" s="247"/>
      <c r="AN112" s="247"/>
      <c r="AO112" s="247"/>
      <c r="AP112" s="247"/>
      <c r="AQ112" s="247"/>
      <c r="AR112" s="247"/>
      <c r="AS112" s="71"/>
      <c r="AT112" s="71"/>
      <c r="AU112" s="71"/>
      <c r="AV112" s="71"/>
      <c r="AW112" s="71"/>
      <c r="AX112" s="71"/>
      <c r="AY112" s="71"/>
      <c r="AZ112" s="71"/>
      <c r="BA112" s="304"/>
    </row>
    <row r="113" spans="1:53">
      <c r="A113" s="153"/>
      <c r="B113" s="71"/>
      <c r="D113" s="154"/>
      <c r="F113" s="13"/>
      <c r="G113" s="13"/>
      <c r="H113" s="13"/>
      <c r="I113" s="13"/>
      <c r="J113" s="13"/>
      <c r="K113" s="166"/>
      <c r="L113" s="166"/>
      <c r="M113" s="203"/>
      <c r="N113" s="204"/>
      <c r="O113" s="204"/>
      <c r="P113" s="204"/>
      <c r="Q113" s="204"/>
      <c r="R113" s="204"/>
      <c r="S113" s="71"/>
      <c r="T113" s="204"/>
      <c r="U113" s="204"/>
      <c r="V113" s="204"/>
      <c r="W113" s="204"/>
      <c r="X113" s="247"/>
      <c r="Y113" s="247"/>
      <c r="Z113" s="247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71"/>
      <c r="AM113" s="247"/>
      <c r="AN113" s="247"/>
      <c r="AO113" s="247"/>
      <c r="AP113" s="247"/>
      <c r="AQ113" s="247"/>
      <c r="AR113" s="247"/>
      <c r="AS113" s="71"/>
      <c r="AT113" s="71"/>
      <c r="AU113" s="71"/>
      <c r="AV113" s="71"/>
      <c r="AW113" s="71"/>
      <c r="AX113" s="71"/>
      <c r="AY113" s="71"/>
      <c r="AZ113" s="71"/>
      <c r="BA113" s="304"/>
    </row>
    <row r="114" spans="1:53">
      <c r="A114" s="153"/>
      <c r="B114" s="71"/>
      <c r="D114" s="154"/>
      <c r="F114" s="13"/>
      <c r="G114" s="13"/>
      <c r="H114" s="13"/>
      <c r="I114" s="13"/>
      <c r="J114" s="13"/>
      <c r="K114" s="166"/>
      <c r="L114" s="166"/>
      <c r="M114" s="203"/>
      <c r="N114" s="204"/>
      <c r="O114" s="204"/>
      <c r="P114" s="204"/>
      <c r="Q114" s="204"/>
      <c r="R114" s="204"/>
      <c r="S114" s="71"/>
      <c r="T114" s="204"/>
      <c r="U114" s="204"/>
      <c r="V114" s="204"/>
      <c r="W114" s="204"/>
      <c r="X114" s="247"/>
      <c r="Y114" s="247"/>
      <c r="Z114" s="247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71"/>
      <c r="AM114" s="247"/>
      <c r="AN114" s="247"/>
      <c r="AO114" s="247"/>
      <c r="AP114" s="247"/>
      <c r="AQ114" s="247"/>
      <c r="AR114" s="247"/>
      <c r="AS114" s="71"/>
      <c r="AT114" s="71"/>
      <c r="AU114" s="71"/>
      <c r="AV114" s="71"/>
      <c r="AW114" s="71"/>
      <c r="AX114" s="71"/>
      <c r="AY114" s="71"/>
      <c r="AZ114" s="71"/>
      <c r="BA114" s="304"/>
    </row>
    <row r="115" spans="1:53">
      <c r="A115" s="153"/>
      <c r="B115" s="71"/>
      <c r="D115" s="154"/>
      <c r="F115" s="13"/>
      <c r="G115" s="13"/>
      <c r="H115" s="13"/>
      <c r="I115" s="13"/>
      <c r="J115" s="13"/>
      <c r="K115" s="166"/>
      <c r="L115" s="166"/>
      <c r="M115" s="203"/>
      <c r="N115" s="204"/>
      <c r="O115" s="204"/>
      <c r="P115" s="204"/>
      <c r="Q115" s="204"/>
      <c r="R115" s="204"/>
      <c r="S115" s="71"/>
      <c r="T115" s="204"/>
      <c r="U115" s="204"/>
      <c r="V115" s="204"/>
      <c r="W115" s="204"/>
      <c r="X115" s="247"/>
      <c r="Y115" s="247"/>
      <c r="Z115" s="247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71"/>
      <c r="AM115" s="247"/>
      <c r="AN115" s="247"/>
      <c r="AO115" s="247"/>
      <c r="AP115" s="247"/>
      <c r="AQ115" s="247"/>
      <c r="AR115" s="247"/>
      <c r="AS115" s="71"/>
      <c r="AT115" s="71"/>
      <c r="AU115" s="71"/>
      <c r="AV115" s="71"/>
      <c r="AW115" s="71"/>
      <c r="AX115" s="71"/>
      <c r="AY115" s="71"/>
      <c r="AZ115" s="71"/>
      <c r="BA115" s="304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42"/>
  <sheetViews>
    <sheetView tabSelected="1" workbookViewId="0">
      <pane xSplit="4" ySplit="3" topLeftCell="AO4" activePane="bottomRight" state="frozen"/>
      <selection/>
      <selection pane="topRight"/>
      <selection pane="bottomLeft"/>
      <selection pane="bottomRight" activeCell="AS6" sqref="AS6"/>
    </sheetView>
  </sheetViews>
  <sheetFormatPr defaultColWidth="9.07352941176471" defaultRowHeight="14.8"/>
  <cols>
    <col min="1" max="1" width="11.1397058823529" customWidth="1"/>
    <col min="3" max="3" width="8.94117647058824" style="30"/>
    <col min="4" max="4" width="8.94117647058824" style="31"/>
    <col min="5" max="5" width="9.43382352941176" style="32" customWidth="1"/>
    <col min="6" max="7" width="8.94117647058824" style="31"/>
    <col min="8" max="8" width="7.95588235294118" style="33" customWidth="1"/>
    <col min="9" max="9" width="10.0441176470588" style="34" customWidth="1"/>
    <col min="10" max="10" width="9.92647058823529" style="34" customWidth="1"/>
    <col min="11" max="12" width="9.68382352941176" style="34" customWidth="1"/>
    <col min="13" max="13" width="9.55147058823529" style="34" customWidth="1"/>
    <col min="14" max="14" width="11.2794117647059" style="34" customWidth="1"/>
    <col min="15" max="15" width="9.91911764705882" style="34" customWidth="1"/>
    <col min="16" max="16" width="9.43382352941176" style="34" customWidth="1"/>
    <col min="17" max="17" width="12.0073529411765" style="35" customWidth="1"/>
    <col min="18" max="18" width="8.21323529411765" style="36" customWidth="1"/>
    <col min="19" max="19" width="8.94852941176471" style="36" customWidth="1"/>
    <col min="20" max="20" width="9.56617647058824" style="36" customWidth="1"/>
    <col min="21" max="21" width="11.0294117647059" style="37" customWidth="1"/>
    <col min="22" max="23" width="9.19117647058824" style="37" customWidth="1"/>
    <col min="24" max="26" width="8.19852941176471" style="34" customWidth="1"/>
    <col min="27" max="27" width="7.83823529411765" style="33" customWidth="1"/>
    <col min="28" max="28" width="7.72058823529412" style="33" customWidth="1"/>
    <col min="29" max="29" width="8.94117647058824" style="33" customWidth="1"/>
    <col min="30" max="30" width="10.0441176470588" style="33" customWidth="1"/>
    <col min="31" max="31" width="7.72058823529412" style="33" customWidth="1"/>
    <col min="32" max="32" width="10.9044117647059" style="33" customWidth="1"/>
    <col min="33" max="33" width="8.69852941176471" style="33" customWidth="1"/>
    <col min="34" max="34" width="7.96323529411765" style="33" customWidth="1"/>
    <col min="35" max="35" width="6.97794117647059" style="34" customWidth="1"/>
    <col min="36" max="36" width="9.18382352941176" style="38" customWidth="1"/>
    <col min="37" max="37" width="8.70588235294118" style="38" customWidth="1"/>
    <col min="38" max="38" width="8.82352941176471" style="36" customWidth="1"/>
    <col min="39" max="39" width="9.18382352941176" style="37" customWidth="1"/>
    <col min="40" max="40" width="7.84558823529412" style="37" customWidth="1"/>
    <col min="41" max="41" width="8.33088235294118" style="37" customWidth="1"/>
    <col min="42" max="42" width="13.2279411764706" style="34" customWidth="1"/>
    <col min="43" max="43" width="16.7867647058824" customWidth="1"/>
    <col min="44" max="44" width="8.20588235294118" customWidth="1"/>
    <col min="49" max="49" width="8.94852941176471" customWidth="1"/>
    <col min="52" max="52" width="12.5" customWidth="1"/>
    <col min="53" max="53" width="15.1985294117647" customWidth="1"/>
    <col min="54" max="54" width="18.1397058823529" customWidth="1"/>
    <col min="56" max="56" width="11.0220588235294" customWidth="1"/>
    <col min="57" max="57" width="14.2132352941176" customWidth="1"/>
    <col min="59" max="59" width="23.6470588235294" customWidth="1"/>
  </cols>
  <sheetData>
    <row r="1" ht="25" customHeight="1" spans="1:62">
      <c r="A1" s="39" t="s">
        <v>131</v>
      </c>
      <c r="B1" s="39" t="s">
        <v>12</v>
      </c>
      <c r="C1" s="40" t="s">
        <v>13</v>
      </c>
      <c r="D1" s="39" t="s">
        <v>14</v>
      </c>
      <c r="E1" s="72" t="s">
        <v>132</v>
      </c>
      <c r="F1" s="39"/>
      <c r="G1" s="39"/>
      <c r="H1" s="73" t="s">
        <v>133</v>
      </c>
      <c r="I1" s="94"/>
      <c r="J1" s="94"/>
      <c r="K1" s="94"/>
      <c r="L1" s="94"/>
      <c r="M1" s="94"/>
      <c r="N1" s="94"/>
      <c r="O1" s="94"/>
      <c r="P1" s="94"/>
      <c r="Q1" s="97"/>
      <c r="R1" s="98"/>
      <c r="S1" s="98"/>
      <c r="T1" s="98"/>
      <c r="U1" s="97"/>
      <c r="V1" s="97"/>
      <c r="W1" s="97"/>
      <c r="X1" s="94" t="s">
        <v>134</v>
      </c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8"/>
      <c r="AK1" s="98"/>
      <c r="AL1" s="98"/>
      <c r="AM1" s="97"/>
      <c r="AN1" s="97"/>
      <c r="AO1" s="97"/>
      <c r="AP1" s="111" t="s">
        <v>135</v>
      </c>
      <c r="AQ1" s="73" t="s">
        <v>136</v>
      </c>
      <c r="AR1" s="73"/>
      <c r="AS1" s="73"/>
      <c r="AT1" s="73"/>
      <c r="AU1" s="73"/>
      <c r="AV1" s="73"/>
      <c r="AW1" s="73"/>
      <c r="AX1" s="73"/>
      <c r="AY1" s="73"/>
      <c r="AZ1" s="123"/>
      <c r="BA1" s="123"/>
      <c r="BB1" s="123"/>
      <c r="BC1" s="123"/>
      <c r="BD1" s="123"/>
      <c r="BE1" s="123"/>
      <c r="BF1" s="123"/>
      <c r="BG1" s="123"/>
      <c r="BH1" s="31"/>
      <c r="BI1" s="31"/>
      <c r="BJ1" s="31"/>
    </row>
    <row r="2" ht="26" customHeight="1" spans="1:59">
      <c r="A2" s="39"/>
      <c r="B2" s="39"/>
      <c r="C2" s="40"/>
      <c r="D2" s="39"/>
      <c r="E2" s="72"/>
      <c r="F2" s="74" t="s">
        <v>137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99"/>
      <c r="S2" s="99"/>
      <c r="T2" s="99"/>
      <c r="U2" s="74" t="s">
        <v>138</v>
      </c>
      <c r="V2" s="75"/>
      <c r="W2" s="75"/>
      <c r="X2" s="74" t="s">
        <v>137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99"/>
      <c r="AK2" s="99"/>
      <c r="AL2" s="99"/>
      <c r="AM2" s="74" t="s">
        <v>138</v>
      </c>
      <c r="AN2" s="75"/>
      <c r="AO2" s="75"/>
      <c r="AP2" s="111"/>
      <c r="AQ2" s="112" t="s">
        <v>139</v>
      </c>
      <c r="AR2" s="112" t="s">
        <v>140</v>
      </c>
      <c r="AS2" s="114" t="s">
        <v>141</v>
      </c>
      <c r="AT2" s="115" t="s">
        <v>142</v>
      </c>
      <c r="AU2" s="114"/>
      <c r="AV2" s="114"/>
      <c r="AW2" s="114"/>
      <c r="AX2" s="114"/>
      <c r="AY2" s="114"/>
      <c r="AZ2" s="114" t="s">
        <v>22</v>
      </c>
      <c r="BA2" s="114"/>
      <c r="BB2" s="114"/>
      <c r="BC2" s="114"/>
      <c r="BD2" s="114"/>
      <c r="BE2" s="114"/>
      <c r="BF2" s="114" t="s">
        <v>143</v>
      </c>
      <c r="BG2" s="114"/>
    </row>
    <row r="3" ht="45" customHeight="1" spans="1:59">
      <c r="A3" s="39"/>
      <c r="B3" s="39"/>
      <c r="C3" s="40"/>
      <c r="D3" s="39"/>
      <c r="E3" s="72"/>
      <c r="F3" s="76" t="s">
        <v>144</v>
      </c>
      <c r="G3" s="76" t="s">
        <v>145</v>
      </c>
      <c r="H3" s="77" t="s">
        <v>146</v>
      </c>
      <c r="I3" s="77" t="s">
        <v>147</v>
      </c>
      <c r="J3" s="76" t="s">
        <v>144</v>
      </c>
      <c r="K3" s="76" t="s">
        <v>145</v>
      </c>
      <c r="L3" s="76" t="s">
        <v>146</v>
      </c>
      <c r="M3" s="76" t="s">
        <v>147</v>
      </c>
      <c r="N3" s="76" t="s">
        <v>144</v>
      </c>
      <c r="O3" s="76" t="s">
        <v>145</v>
      </c>
      <c r="P3" s="76" t="s">
        <v>146</v>
      </c>
      <c r="Q3" s="76" t="s">
        <v>147</v>
      </c>
      <c r="R3" s="100" t="s">
        <v>148</v>
      </c>
      <c r="S3" s="100" t="s">
        <v>149</v>
      </c>
      <c r="T3" s="99" t="s">
        <v>150</v>
      </c>
      <c r="U3" s="105" t="s">
        <v>151</v>
      </c>
      <c r="V3" s="105" t="s">
        <v>152</v>
      </c>
      <c r="W3" s="105" t="s">
        <v>153</v>
      </c>
      <c r="X3" s="76" t="s">
        <v>144</v>
      </c>
      <c r="Y3" s="76" t="s">
        <v>145</v>
      </c>
      <c r="Z3" s="75" t="s">
        <v>146</v>
      </c>
      <c r="AA3" s="77" t="s">
        <v>147</v>
      </c>
      <c r="AB3" s="76" t="s">
        <v>144</v>
      </c>
      <c r="AC3" s="76" t="s">
        <v>145</v>
      </c>
      <c r="AD3" s="76" t="s">
        <v>146</v>
      </c>
      <c r="AE3" s="76" t="s">
        <v>147</v>
      </c>
      <c r="AF3" s="76" t="s">
        <v>144</v>
      </c>
      <c r="AG3" s="76" t="s">
        <v>145</v>
      </c>
      <c r="AH3" s="76" t="s">
        <v>146</v>
      </c>
      <c r="AI3" s="76" t="s">
        <v>147</v>
      </c>
      <c r="AJ3" s="100" t="s">
        <v>150</v>
      </c>
      <c r="AK3" s="99" t="s">
        <v>149</v>
      </c>
      <c r="AL3" s="99" t="s">
        <v>148</v>
      </c>
      <c r="AM3" s="105" t="s">
        <v>151</v>
      </c>
      <c r="AN3" s="105" t="s">
        <v>152</v>
      </c>
      <c r="AO3" s="113" t="s">
        <v>153</v>
      </c>
      <c r="AP3" s="111"/>
      <c r="AQ3" s="112"/>
      <c r="AR3" s="112"/>
      <c r="AS3" s="114"/>
      <c r="AT3" s="75" t="s">
        <v>151</v>
      </c>
      <c r="AU3" s="75" t="s">
        <v>152</v>
      </c>
      <c r="AV3" s="74" t="s">
        <v>153</v>
      </c>
      <c r="AW3" s="114" t="s">
        <v>154</v>
      </c>
      <c r="AX3" s="114" t="s">
        <v>155</v>
      </c>
      <c r="AY3" s="114" t="s">
        <v>156</v>
      </c>
      <c r="AZ3" s="115" t="s">
        <v>157</v>
      </c>
      <c r="BA3" s="115" t="s">
        <v>158</v>
      </c>
      <c r="BB3" s="115" t="s">
        <v>159</v>
      </c>
      <c r="BC3" s="114" t="s">
        <v>160</v>
      </c>
      <c r="BD3" s="114" t="s">
        <v>161</v>
      </c>
      <c r="BE3" s="114" t="s">
        <v>160</v>
      </c>
      <c r="BF3" s="114"/>
      <c r="BG3" s="114"/>
    </row>
    <row r="4" s="25" customFormat="1" ht="45" customHeight="1" spans="1:59">
      <c r="A4" s="41" t="s">
        <v>162</v>
      </c>
      <c r="B4" s="42" t="s">
        <v>163</v>
      </c>
      <c r="C4" s="43" t="s">
        <v>164</v>
      </c>
      <c r="D4" s="43" t="s">
        <v>1</v>
      </c>
      <c r="E4" s="78">
        <v>0.671</v>
      </c>
      <c r="F4" s="43"/>
      <c r="G4" s="43"/>
      <c r="H4" s="79"/>
      <c r="I4" s="80"/>
      <c r="J4" s="80"/>
      <c r="K4" s="80"/>
      <c r="L4" s="80"/>
      <c r="M4" s="80"/>
      <c r="N4" s="80"/>
      <c r="O4" s="80"/>
      <c r="P4" s="80"/>
      <c r="Q4" s="95"/>
      <c r="R4" s="95"/>
      <c r="S4" s="95"/>
      <c r="T4" s="95"/>
      <c r="U4" s="84"/>
      <c r="V4" s="84"/>
      <c r="W4" s="84"/>
      <c r="X4" s="84"/>
      <c r="Y4" s="84"/>
      <c r="Z4" s="84"/>
      <c r="AA4" s="84"/>
      <c r="AB4" s="107"/>
      <c r="AC4" s="107"/>
      <c r="AD4" s="107"/>
      <c r="AE4" s="107"/>
      <c r="AF4" s="107"/>
      <c r="AG4" s="107"/>
      <c r="AH4" s="107"/>
      <c r="AI4" s="80"/>
      <c r="AJ4" s="80"/>
      <c r="AK4" s="80"/>
      <c r="AL4" s="95"/>
      <c r="AM4" s="84"/>
      <c r="AN4" s="84"/>
      <c r="AO4" s="84"/>
      <c r="AP4" s="84"/>
      <c r="AQ4" s="41">
        <v>13.71</v>
      </c>
      <c r="AR4" s="41">
        <v>13.71</v>
      </c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 t="s">
        <v>165</v>
      </c>
      <c r="BG4" s="41"/>
    </row>
    <row r="5" s="26" customFormat="1" ht="45" customHeight="1" spans="1:59">
      <c r="A5" s="41" t="s">
        <v>166</v>
      </c>
      <c r="B5" s="44" t="s">
        <v>167</v>
      </c>
      <c r="C5" s="43" t="s">
        <v>168</v>
      </c>
      <c r="D5" s="43" t="s">
        <v>112</v>
      </c>
      <c r="E5" s="78">
        <v>0.78</v>
      </c>
      <c r="F5" s="43"/>
      <c r="G5" s="43"/>
      <c r="H5" s="79"/>
      <c r="I5" s="80"/>
      <c r="J5" s="80"/>
      <c r="K5" s="80"/>
      <c r="L5" s="80"/>
      <c r="M5" s="80"/>
      <c r="N5" s="80"/>
      <c r="O5" s="80"/>
      <c r="P5" s="80"/>
      <c r="Q5" s="95"/>
      <c r="R5" s="95"/>
      <c r="S5" s="95"/>
      <c r="T5" s="95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80"/>
      <c r="AJ5" s="80"/>
      <c r="AK5" s="80"/>
      <c r="AL5" s="95"/>
      <c r="AM5" s="84"/>
      <c r="AN5" s="84"/>
      <c r="AO5" s="84"/>
      <c r="AP5" s="84"/>
      <c r="AQ5" s="41">
        <v>1.409</v>
      </c>
      <c r="AR5" s="41">
        <v>0.8515</v>
      </c>
      <c r="AS5" s="117"/>
      <c r="AX5" s="117"/>
      <c r="AY5" s="117"/>
      <c r="AZ5" s="117"/>
      <c r="BA5" s="117"/>
      <c r="BB5" s="117"/>
      <c r="BC5" s="117"/>
      <c r="BD5" s="117"/>
      <c r="BE5" s="117"/>
      <c r="BF5" s="117" t="s">
        <v>169</v>
      </c>
      <c r="BG5" s="125"/>
    </row>
    <row r="6" s="26" customFormat="1" ht="45" customHeight="1" spans="1:59">
      <c r="A6" s="41" t="s">
        <v>170</v>
      </c>
      <c r="B6" s="316" t="s">
        <v>171</v>
      </c>
      <c r="C6" s="45" t="s">
        <v>172</v>
      </c>
      <c r="D6" s="45" t="s">
        <v>4</v>
      </c>
      <c r="E6" s="78">
        <v>9.587</v>
      </c>
      <c r="F6" s="80">
        <v>-0.1111</v>
      </c>
      <c r="G6" s="80">
        <v>-0.2308</v>
      </c>
      <c r="H6" s="80">
        <v>-0.2472</v>
      </c>
      <c r="I6" s="80">
        <v>-0.4259</v>
      </c>
      <c r="J6" s="80">
        <v>-0.875</v>
      </c>
      <c r="K6" s="80">
        <v>2.5833</v>
      </c>
      <c r="L6" s="80">
        <v>4.7015</v>
      </c>
      <c r="M6" s="95">
        <v>10.2581</v>
      </c>
      <c r="N6" s="84">
        <v>164</v>
      </c>
      <c r="O6" s="84">
        <v>1.8698</v>
      </c>
      <c r="P6" s="84">
        <v>1.7958</v>
      </c>
      <c r="Q6" s="101">
        <v>177.23</v>
      </c>
      <c r="R6" s="95">
        <f>(F6+G6+H6+I6)/4</f>
        <v>-0.25375</v>
      </c>
      <c r="S6" s="95">
        <f>(J6+K6+L6+M6)/4</f>
        <v>4.166975</v>
      </c>
      <c r="T6" s="101">
        <f>(N6+O6+P6+Q6)/4</f>
        <v>86.2239</v>
      </c>
      <c r="U6" s="84">
        <v>164</v>
      </c>
      <c r="V6" s="84">
        <v>1.8698</v>
      </c>
      <c r="W6" s="84">
        <v>1.7958</v>
      </c>
      <c r="X6" s="84">
        <v>0.3989</v>
      </c>
      <c r="Y6" s="84">
        <v>0.0213</v>
      </c>
      <c r="Z6" s="84">
        <v>0.0803</v>
      </c>
      <c r="AA6" s="84">
        <v>0.1427</v>
      </c>
      <c r="AB6" s="84">
        <v>-0.0694</v>
      </c>
      <c r="AC6" s="84">
        <v>2.3883</v>
      </c>
      <c r="AD6" s="84">
        <v>2.8798</v>
      </c>
      <c r="AE6" s="79">
        <v>3.4657</v>
      </c>
      <c r="AF6" s="84">
        <v>13.2586</v>
      </c>
      <c r="AG6" s="84">
        <v>1.8525</v>
      </c>
      <c r="AH6" s="84">
        <v>1.9614</v>
      </c>
      <c r="AI6" s="80"/>
      <c r="AJ6" s="80">
        <f>(X6+Y6+Z6+AA6)/4</f>
        <v>0.1608</v>
      </c>
      <c r="AK6" s="80">
        <f>(AB6+AC6+AD6+AE6)/6</f>
        <v>1.44406666666667</v>
      </c>
      <c r="AL6" s="95"/>
      <c r="AM6" s="84">
        <v>13.2586</v>
      </c>
      <c r="AN6" s="84">
        <v>1.8525</v>
      </c>
      <c r="AO6" s="84">
        <v>1.9614</v>
      </c>
      <c r="AP6" s="84"/>
      <c r="AQ6" s="41">
        <v>1.049</v>
      </c>
      <c r="AR6" s="41">
        <v>0.6011</v>
      </c>
      <c r="AS6" s="116">
        <f>AR6*(1-0.33)</f>
        <v>0.402737</v>
      </c>
      <c r="AT6" s="116">
        <v>44.64</v>
      </c>
      <c r="AU6" s="116">
        <v>64.54</v>
      </c>
      <c r="AV6" s="116">
        <v>45.35</v>
      </c>
      <c r="AW6" s="124">
        <f>(AT6+AU6+AV6)/(16+22+23)</f>
        <v>2.53327868852459</v>
      </c>
      <c r="AX6" s="124">
        <v>1.9962</v>
      </c>
      <c r="AY6" s="117"/>
      <c r="AZ6" s="116">
        <v>1</v>
      </c>
      <c r="BA6" s="116" t="s">
        <v>173</v>
      </c>
      <c r="BB6" s="116" t="s">
        <v>174</v>
      </c>
      <c r="BC6" s="117"/>
      <c r="BD6" s="117"/>
      <c r="BE6" s="117"/>
      <c r="BF6" s="117" t="s">
        <v>175</v>
      </c>
      <c r="BG6" s="125"/>
    </row>
    <row r="7" s="26" customFormat="1" ht="45" customHeight="1" spans="1:59">
      <c r="A7" s="41" t="s">
        <v>176</v>
      </c>
      <c r="B7" s="46">
        <v>603688</v>
      </c>
      <c r="C7" s="47" t="s">
        <v>177</v>
      </c>
      <c r="D7" s="48" t="s">
        <v>178</v>
      </c>
      <c r="E7" s="78">
        <v>0.5</v>
      </c>
      <c r="F7" s="48"/>
      <c r="G7" s="48"/>
      <c r="H7" s="81"/>
      <c r="I7" s="80"/>
      <c r="J7" s="80"/>
      <c r="K7" s="80"/>
      <c r="L7" s="80"/>
      <c r="M7" s="80"/>
      <c r="N7" s="80"/>
      <c r="O7" s="80"/>
      <c r="P7" s="80"/>
      <c r="Q7" s="95"/>
      <c r="R7" s="95"/>
      <c r="S7" s="95"/>
      <c r="T7" s="95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0"/>
      <c r="AJ7" s="80"/>
      <c r="AK7" s="80"/>
      <c r="AL7" s="95"/>
      <c r="AM7" s="84"/>
      <c r="AN7" s="84"/>
      <c r="AO7" s="84"/>
      <c r="AP7" s="84"/>
      <c r="AQ7" s="41">
        <v>3.53</v>
      </c>
      <c r="AR7" s="41">
        <v>3.53</v>
      </c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 t="s">
        <v>179</v>
      </c>
      <c r="BG7" s="125"/>
    </row>
    <row r="8" s="26" customFormat="1" ht="45" customHeight="1" spans="1:59">
      <c r="A8" s="41" t="s">
        <v>180</v>
      </c>
      <c r="B8" s="46">
        <v>601677</v>
      </c>
      <c r="C8" s="47" t="s">
        <v>73</v>
      </c>
      <c r="D8" s="47" t="s">
        <v>0</v>
      </c>
      <c r="E8" s="78">
        <v>2.12</v>
      </c>
      <c r="F8" s="47"/>
      <c r="G8" s="47"/>
      <c r="H8" s="81"/>
      <c r="I8" s="80"/>
      <c r="J8" s="80"/>
      <c r="K8" s="80"/>
      <c r="L8" s="80"/>
      <c r="M8" s="80"/>
      <c r="N8" s="80"/>
      <c r="O8" s="80"/>
      <c r="P8" s="80"/>
      <c r="Q8" s="95"/>
      <c r="R8" s="95"/>
      <c r="S8" s="95"/>
      <c r="T8" s="95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0"/>
      <c r="AJ8" s="80"/>
      <c r="AK8" s="80"/>
      <c r="AL8" s="95"/>
      <c r="AM8" s="84"/>
      <c r="AN8" s="84"/>
      <c r="AO8" s="84"/>
      <c r="AP8" s="84"/>
      <c r="AQ8" s="41">
        <v>6.826</v>
      </c>
      <c r="AR8" s="41">
        <v>6.824</v>
      </c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 t="s">
        <v>181</v>
      </c>
      <c r="BG8" s="41"/>
    </row>
    <row r="9" s="26" customFormat="1" ht="45" customHeight="1" spans="1:59">
      <c r="A9" s="41" t="s">
        <v>182</v>
      </c>
      <c r="B9" s="317" t="s">
        <v>183</v>
      </c>
      <c r="C9" s="47" t="s">
        <v>184</v>
      </c>
      <c r="D9" s="47" t="s">
        <v>2</v>
      </c>
      <c r="E9" s="78">
        <v>1.857</v>
      </c>
      <c r="F9" s="47"/>
      <c r="G9" s="47"/>
      <c r="H9" s="81"/>
      <c r="I9" s="80"/>
      <c r="J9" s="80"/>
      <c r="K9" s="80"/>
      <c r="L9" s="80"/>
      <c r="M9" s="80"/>
      <c r="N9" s="80"/>
      <c r="O9" s="80"/>
      <c r="P9" s="80"/>
      <c r="Q9" s="95"/>
      <c r="R9" s="95"/>
      <c r="S9" s="95"/>
      <c r="T9" s="95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0"/>
      <c r="AJ9" s="80"/>
      <c r="AK9" s="80"/>
      <c r="AL9" s="95"/>
      <c r="AM9" s="84"/>
      <c r="AN9" s="84"/>
      <c r="AO9" s="84"/>
      <c r="AP9" s="84"/>
      <c r="AQ9" s="41">
        <v>5.148</v>
      </c>
      <c r="AR9" s="41">
        <v>5.148</v>
      </c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 t="s">
        <v>185</v>
      </c>
      <c r="BG9" s="125"/>
    </row>
    <row r="10" s="26" customFormat="1" ht="45" customHeight="1" spans="1:59">
      <c r="A10" s="41" t="s">
        <v>186</v>
      </c>
      <c r="B10" s="49">
        <v>600955</v>
      </c>
      <c r="C10" s="50" t="s">
        <v>80</v>
      </c>
      <c r="D10" s="50" t="s">
        <v>6</v>
      </c>
      <c r="E10" s="78">
        <v>4.3</v>
      </c>
      <c r="F10" s="50"/>
      <c r="G10" s="50"/>
      <c r="H10" s="79"/>
      <c r="I10" s="80"/>
      <c r="J10" s="80"/>
      <c r="K10" s="80"/>
      <c r="L10" s="80"/>
      <c r="M10" s="80"/>
      <c r="N10" s="80"/>
      <c r="O10" s="80"/>
      <c r="P10" s="80"/>
      <c r="Q10" s="95"/>
      <c r="R10" s="95"/>
      <c r="S10" s="95"/>
      <c r="T10" s="95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80"/>
      <c r="AJ10" s="80"/>
      <c r="AK10" s="80"/>
      <c r="AL10" s="95"/>
      <c r="AM10" s="84"/>
      <c r="AN10" s="84"/>
      <c r="AO10" s="84"/>
      <c r="AP10" s="84"/>
      <c r="AQ10" s="41">
        <v>5.5</v>
      </c>
      <c r="AR10" s="41">
        <v>1.375</v>
      </c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 t="s">
        <v>187</v>
      </c>
      <c r="BG10" s="41"/>
    </row>
    <row r="11" s="26" customFormat="1" ht="45" customHeight="1" spans="1:59">
      <c r="A11" s="41" t="s">
        <v>188</v>
      </c>
      <c r="B11" s="51">
        <v>600779</v>
      </c>
      <c r="C11" s="52" t="s">
        <v>189</v>
      </c>
      <c r="D11" s="52" t="s">
        <v>3</v>
      </c>
      <c r="E11" s="78">
        <v>2.053</v>
      </c>
      <c r="F11" s="52"/>
      <c r="G11" s="52"/>
      <c r="H11" s="80"/>
      <c r="I11" s="80"/>
      <c r="J11" s="80"/>
      <c r="K11" s="80"/>
      <c r="L11" s="80"/>
      <c r="M11" s="80"/>
      <c r="N11" s="80"/>
      <c r="O11" s="80"/>
      <c r="P11" s="80"/>
      <c r="Q11" s="95"/>
      <c r="R11" s="95"/>
      <c r="S11" s="95"/>
      <c r="T11" s="95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95"/>
      <c r="AM11" s="84"/>
      <c r="AN11" s="84"/>
      <c r="AO11" s="84"/>
      <c r="AP11" s="84"/>
      <c r="AQ11" s="41">
        <v>4.884</v>
      </c>
      <c r="AR11" s="41">
        <v>4.883</v>
      </c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 t="s">
        <v>190</v>
      </c>
      <c r="BG11" s="41"/>
    </row>
    <row r="12" s="27" customFormat="1" ht="45" customHeight="1" spans="1:59">
      <c r="A12" s="53" t="s">
        <v>191</v>
      </c>
      <c r="B12" s="54">
        <v>600032</v>
      </c>
      <c r="C12" s="55" t="s">
        <v>192</v>
      </c>
      <c r="D12" s="55" t="s">
        <v>193</v>
      </c>
      <c r="E12" s="82">
        <v>0.21</v>
      </c>
      <c r="F12" s="55"/>
      <c r="G12" s="55"/>
      <c r="H12" s="83"/>
      <c r="I12" s="80"/>
      <c r="J12" s="80"/>
      <c r="K12" s="80"/>
      <c r="L12" s="80"/>
      <c r="M12" s="80"/>
      <c r="N12" s="80"/>
      <c r="O12" s="80"/>
      <c r="P12" s="80"/>
      <c r="Q12" s="95"/>
      <c r="R12" s="95"/>
      <c r="S12" s="95"/>
      <c r="T12" s="95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0"/>
      <c r="AJ12" s="80"/>
      <c r="AK12" s="80"/>
      <c r="AL12" s="110"/>
      <c r="AM12" s="84"/>
      <c r="AN12" s="84"/>
      <c r="AO12" s="84"/>
      <c r="AP12" s="84"/>
      <c r="AQ12" s="53">
        <v>20.8</v>
      </c>
      <c r="AR12" s="53">
        <v>2.08</v>
      </c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 t="s">
        <v>194</v>
      </c>
      <c r="BG12" s="53"/>
    </row>
    <row r="13" s="26" customFormat="1" ht="45" customHeight="1" spans="1:59">
      <c r="A13" s="41" t="s">
        <v>195</v>
      </c>
      <c r="B13" s="56" t="s">
        <v>196</v>
      </c>
      <c r="C13" s="50" t="s">
        <v>197</v>
      </c>
      <c r="D13" s="45" t="s">
        <v>112</v>
      </c>
      <c r="E13" s="78">
        <v>0.428</v>
      </c>
      <c r="F13" s="45"/>
      <c r="G13" s="45"/>
      <c r="H13" s="84"/>
      <c r="I13" s="84"/>
      <c r="J13" s="84"/>
      <c r="K13" s="84"/>
      <c r="L13" s="84"/>
      <c r="M13" s="84"/>
      <c r="N13" s="84"/>
      <c r="O13" s="84"/>
      <c r="P13" s="84"/>
      <c r="Q13" s="95"/>
      <c r="R13" s="95"/>
      <c r="S13" s="95"/>
      <c r="T13" s="95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0"/>
      <c r="AJ13" s="80"/>
      <c r="AK13" s="80"/>
      <c r="AL13" s="95"/>
      <c r="AM13" s="84"/>
      <c r="AN13" s="84"/>
      <c r="AO13" s="84"/>
      <c r="AP13" s="84"/>
      <c r="AQ13" s="41">
        <v>8.766</v>
      </c>
      <c r="AR13" s="41">
        <v>6.741</v>
      </c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 t="s">
        <v>198</v>
      </c>
      <c r="BG13" s="41"/>
    </row>
    <row r="14" s="26" customFormat="1" ht="45" customHeight="1" spans="1:59">
      <c r="A14" s="41" t="s">
        <v>199</v>
      </c>
      <c r="B14" s="57" t="s">
        <v>200</v>
      </c>
      <c r="C14" s="52" t="s">
        <v>201</v>
      </c>
      <c r="D14" s="45" t="s">
        <v>202</v>
      </c>
      <c r="E14" s="78">
        <v>-0.192</v>
      </c>
      <c r="F14" s="45"/>
      <c r="G14" s="45"/>
      <c r="H14" s="84"/>
      <c r="I14" s="84"/>
      <c r="J14" s="84"/>
      <c r="K14" s="84"/>
      <c r="L14" s="84"/>
      <c r="M14" s="84"/>
      <c r="N14" s="84"/>
      <c r="O14" s="84"/>
      <c r="P14" s="84"/>
      <c r="Q14" s="95"/>
      <c r="R14" s="95"/>
      <c r="S14" s="95"/>
      <c r="T14" s="95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0"/>
      <c r="AJ14" s="80"/>
      <c r="AK14" s="80"/>
      <c r="AL14" s="95"/>
      <c r="AM14" s="84"/>
      <c r="AN14" s="84"/>
      <c r="AO14" s="84"/>
      <c r="AP14" s="84"/>
      <c r="AQ14" s="41">
        <v>2.6</v>
      </c>
      <c r="AR14" s="41">
        <v>2.6</v>
      </c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 t="s">
        <v>203</v>
      </c>
      <c r="BG14" s="41"/>
    </row>
    <row r="15" s="28" customFormat="1" ht="45" customHeight="1" spans="1:59">
      <c r="A15" s="58" t="s">
        <v>204</v>
      </c>
      <c r="B15" s="57" t="s">
        <v>205</v>
      </c>
      <c r="C15" s="52" t="s">
        <v>206</v>
      </c>
      <c r="D15" s="59" t="s">
        <v>207</v>
      </c>
      <c r="E15" s="85">
        <v>0.17</v>
      </c>
      <c r="F15" s="59"/>
      <c r="G15" s="59"/>
      <c r="H15" s="86"/>
      <c r="I15" s="84"/>
      <c r="J15" s="84"/>
      <c r="K15" s="84"/>
      <c r="L15" s="84"/>
      <c r="M15" s="84"/>
      <c r="N15" s="84"/>
      <c r="O15" s="84"/>
      <c r="P15" s="84"/>
      <c r="Q15" s="95"/>
      <c r="R15" s="95"/>
      <c r="S15" s="95"/>
      <c r="T15" s="95"/>
      <c r="U15" s="84"/>
      <c r="V15" s="84"/>
      <c r="W15" s="84"/>
      <c r="X15" s="84"/>
      <c r="Y15" s="84"/>
      <c r="Z15" s="84"/>
      <c r="AA15" s="86"/>
      <c r="AB15" s="86"/>
      <c r="AC15" s="86"/>
      <c r="AD15" s="86"/>
      <c r="AE15" s="86"/>
      <c r="AF15" s="86"/>
      <c r="AG15" s="86"/>
      <c r="AH15" s="86"/>
      <c r="AI15" s="80"/>
      <c r="AJ15" s="80"/>
      <c r="AK15" s="80"/>
      <c r="AL15" s="95"/>
      <c r="AM15" s="84"/>
      <c r="AN15" s="84"/>
      <c r="AO15" s="84"/>
      <c r="AP15" s="84"/>
      <c r="AQ15" s="58">
        <v>5.388</v>
      </c>
      <c r="AR15" s="58">
        <v>5.388</v>
      </c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</row>
    <row r="16" s="28" customFormat="1" ht="45" customHeight="1" spans="1:59">
      <c r="A16" s="58" t="s">
        <v>208</v>
      </c>
      <c r="B16" s="56" t="s">
        <v>209</v>
      </c>
      <c r="C16" s="50" t="s">
        <v>210</v>
      </c>
      <c r="D16" s="59" t="s">
        <v>211</v>
      </c>
      <c r="E16" s="85">
        <v>0.678</v>
      </c>
      <c r="F16" s="59"/>
      <c r="G16" s="59"/>
      <c r="H16" s="86"/>
      <c r="I16" s="84"/>
      <c r="J16" s="84"/>
      <c r="K16" s="84"/>
      <c r="L16" s="84"/>
      <c r="M16" s="84"/>
      <c r="N16" s="84"/>
      <c r="O16" s="84"/>
      <c r="P16" s="84"/>
      <c r="Q16" s="95"/>
      <c r="R16" s="95"/>
      <c r="S16" s="95"/>
      <c r="T16" s="95"/>
      <c r="U16" s="84"/>
      <c r="V16" s="84"/>
      <c r="W16" s="84"/>
      <c r="X16" s="84"/>
      <c r="Y16" s="84"/>
      <c r="Z16" s="84"/>
      <c r="AA16" s="86"/>
      <c r="AB16" s="86"/>
      <c r="AC16" s="86"/>
      <c r="AD16" s="86"/>
      <c r="AE16" s="86"/>
      <c r="AF16" s="86"/>
      <c r="AG16" s="86"/>
      <c r="AH16" s="86"/>
      <c r="AI16" s="80"/>
      <c r="AJ16" s="80"/>
      <c r="AK16" s="80"/>
      <c r="AL16" s="95"/>
      <c r="AM16" s="84"/>
      <c r="AN16" s="84"/>
      <c r="AO16" s="84"/>
      <c r="AP16" s="84"/>
      <c r="AQ16" s="58">
        <v>2.616</v>
      </c>
      <c r="AR16" s="58">
        <v>1.75</v>
      </c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</row>
    <row r="17" s="26" customFormat="1" ht="45" customHeight="1" spans="1:59">
      <c r="A17" s="41" t="s">
        <v>212</v>
      </c>
      <c r="B17" s="56" t="s">
        <v>213</v>
      </c>
      <c r="C17" s="50" t="s">
        <v>214</v>
      </c>
      <c r="D17" s="60" t="s">
        <v>211</v>
      </c>
      <c r="E17" s="78">
        <v>0.871</v>
      </c>
      <c r="F17" s="60"/>
      <c r="G17" s="60"/>
      <c r="H17" s="87"/>
      <c r="I17" s="87"/>
      <c r="J17" s="87"/>
      <c r="K17" s="87"/>
      <c r="L17" s="87"/>
      <c r="M17" s="87"/>
      <c r="N17" s="87"/>
      <c r="O17" s="87"/>
      <c r="P17" s="87"/>
      <c r="Q17" s="95"/>
      <c r="R17" s="95"/>
      <c r="S17" s="95"/>
      <c r="T17" s="95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0"/>
      <c r="AJ17" s="80"/>
      <c r="AK17" s="80"/>
      <c r="AL17" s="95"/>
      <c r="AM17" s="84"/>
      <c r="AN17" s="84"/>
      <c r="AO17" s="84"/>
      <c r="AP17" s="84"/>
      <c r="AQ17" s="41">
        <v>36.33</v>
      </c>
      <c r="AR17" s="41">
        <v>36.33</v>
      </c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 t="s">
        <v>215</v>
      </c>
      <c r="BG17" s="41"/>
    </row>
    <row r="18" s="26" customFormat="1" ht="45" customHeight="1" spans="1:59">
      <c r="A18" s="41" t="s">
        <v>216</v>
      </c>
      <c r="B18" s="56" t="s">
        <v>217</v>
      </c>
      <c r="C18" s="50" t="s">
        <v>218</v>
      </c>
      <c r="D18" s="45" t="s">
        <v>11</v>
      </c>
      <c r="E18" s="78">
        <v>0.72</v>
      </c>
      <c r="F18" s="45"/>
      <c r="G18" s="45"/>
      <c r="H18" s="84"/>
      <c r="I18" s="84"/>
      <c r="J18" s="84"/>
      <c r="K18" s="84"/>
      <c r="L18" s="84"/>
      <c r="M18" s="84"/>
      <c r="N18" s="84"/>
      <c r="O18" s="84"/>
      <c r="P18" s="84"/>
      <c r="Q18" s="95"/>
      <c r="R18" s="95"/>
      <c r="S18" s="95"/>
      <c r="T18" s="95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0"/>
      <c r="AJ18" s="80"/>
      <c r="AK18" s="80"/>
      <c r="AL18" s="95"/>
      <c r="AM18" s="84"/>
      <c r="AN18" s="84"/>
      <c r="AO18" s="84"/>
      <c r="AP18" s="84"/>
      <c r="AQ18" s="41">
        <v>1.16</v>
      </c>
      <c r="AR18" s="41">
        <v>1.058</v>
      </c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 t="s">
        <v>219</v>
      </c>
      <c r="BG18" s="41"/>
    </row>
    <row r="19" s="26" customFormat="1" ht="45" customHeight="1" spans="1:59">
      <c r="A19" s="41" t="s">
        <v>220</v>
      </c>
      <c r="B19" s="318" t="s">
        <v>221</v>
      </c>
      <c r="C19" s="45" t="s">
        <v>222</v>
      </c>
      <c r="D19" s="45" t="s">
        <v>223</v>
      </c>
      <c r="E19" s="78">
        <v>0.842</v>
      </c>
      <c r="F19" s="45"/>
      <c r="G19" s="45"/>
      <c r="H19" s="84"/>
      <c r="I19" s="84"/>
      <c r="J19" s="84"/>
      <c r="K19" s="84"/>
      <c r="L19" s="84"/>
      <c r="M19" s="84"/>
      <c r="N19" s="84"/>
      <c r="O19" s="84"/>
      <c r="P19" s="84"/>
      <c r="Q19" s="95"/>
      <c r="R19" s="95"/>
      <c r="S19" s="95"/>
      <c r="T19" s="95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0"/>
      <c r="AJ19" s="80"/>
      <c r="AK19" s="80"/>
      <c r="AL19" s="95"/>
      <c r="AM19" s="84"/>
      <c r="AN19" s="84"/>
      <c r="AO19" s="84"/>
      <c r="AP19" s="84"/>
      <c r="AQ19" s="41">
        <v>11.56</v>
      </c>
      <c r="AR19" s="41">
        <v>8.672</v>
      </c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 t="s">
        <v>224</v>
      </c>
      <c r="BG19" s="125"/>
    </row>
    <row r="20" s="28" customFormat="1" ht="45" customHeight="1" spans="1:59">
      <c r="A20" s="58" t="s">
        <v>225</v>
      </c>
      <c r="B20" s="319" t="s">
        <v>226</v>
      </c>
      <c r="C20" s="45" t="s">
        <v>227</v>
      </c>
      <c r="D20" s="59" t="s">
        <v>11</v>
      </c>
      <c r="E20" s="85">
        <v>0.578</v>
      </c>
      <c r="F20" s="59"/>
      <c r="G20" s="59"/>
      <c r="H20" s="86"/>
      <c r="I20" s="84"/>
      <c r="J20" s="84"/>
      <c r="K20" s="84"/>
      <c r="L20" s="84"/>
      <c r="M20" s="84"/>
      <c r="N20" s="84"/>
      <c r="O20" s="84"/>
      <c r="P20" s="84"/>
      <c r="Q20" s="95"/>
      <c r="R20" s="95"/>
      <c r="S20" s="95"/>
      <c r="T20" s="95"/>
      <c r="U20" s="84"/>
      <c r="V20" s="84"/>
      <c r="W20" s="84"/>
      <c r="X20" s="84"/>
      <c r="Y20" s="84"/>
      <c r="Z20" s="84"/>
      <c r="AA20" s="86"/>
      <c r="AB20" s="86"/>
      <c r="AC20" s="86"/>
      <c r="AD20" s="86"/>
      <c r="AE20" s="86"/>
      <c r="AF20" s="86"/>
      <c r="AG20" s="86"/>
      <c r="AH20" s="86"/>
      <c r="AI20" s="80"/>
      <c r="AJ20" s="80"/>
      <c r="AK20" s="80"/>
      <c r="AL20" s="95"/>
      <c r="AM20" s="84"/>
      <c r="AN20" s="84"/>
      <c r="AO20" s="84"/>
      <c r="AP20" s="84"/>
      <c r="AQ20" s="58">
        <v>18.03</v>
      </c>
      <c r="AR20" s="58">
        <v>17.69</v>
      </c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</row>
    <row r="21" s="28" customFormat="1" ht="45" customHeight="1" spans="1:59">
      <c r="A21" s="58" t="s">
        <v>228</v>
      </c>
      <c r="B21" s="62">
        <v>600821</v>
      </c>
      <c r="C21" s="45" t="s">
        <v>229</v>
      </c>
      <c r="D21" s="59" t="s">
        <v>193</v>
      </c>
      <c r="E21" s="85">
        <v>0.24</v>
      </c>
      <c r="F21" s="59"/>
      <c r="G21" s="59"/>
      <c r="H21" s="86"/>
      <c r="I21" s="84"/>
      <c r="J21" s="84"/>
      <c r="K21" s="84"/>
      <c r="L21" s="84"/>
      <c r="M21" s="84"/>
      <c r="N21" s="84"/>
      <c r="O21" s="84"/>
      <c r="P21" s="84"/>
      <c r="Q21" s="95"/>
      <c r="R21" s="95"/>
      <c r="S21" s="95"/>
      <c r="T21" s="95"/>
      <c r="U21" s="84"/>
      <c r="V21" s="84"/>
      <c r="W21" s="84"/>
      <c r="X21" s="84"/>
      <c r="Y21" s="84"/>
      <c r="Z21" s="84"/>
      <c r="AA21" s="86"/>
      <c r="AB21" s="86"/>
      <c r="AC21" s="86"/>
      <c r="AD21" s="86"/>
      <c r="AE21" s="86"/>
      <c r="AF21" s="86"/>
      <c r="AG21" s="86"/>
      <c r="AH21" s="86"/>
      <c r="AI21" s="80"/>
      <c r="AJ21" s="80"/>
      <c r="AK21" s="80"/>
      <c r="AL21" s="95"/>
      <c r="AM21" s="84"/>
      <c r="AN21" s="84"/>
      <c r="AO21" s="84"/>
      <c r="AP21" s="84"/>
      <c r="AQ21" s="58">
        <v>15.36</v>
      </c>
      <c r="AR21" s="58">
        <v>9.657</v>
      </c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</row>
    <row r="22" s="28" customFormat="1" ht="45" customHeight="1" spans="1:59">
      <c r="A22" s="58" t="s">
        <v>230</v>
      </c>
      <c r="B22" s="63" t="s">
        <v>231</v>
      </c>
      <c r="C22" s="45" t="s">
        <v>232</v>
      </c>
      <c r="D22" s="59" t="s">
        <v>193</v>
      </c>
      <c r="E22" s="85">
        <v>0.122</v>
      </c>
      <c r="F22" s="59"/>
      <c r="G22" s="59"/>
      <c r="H22" s="86"/>
      <c r="I22" s="84"/>
      <c r="J22" s="84"/>
      <c r="K22" s="84"/>
      <c r="L22" s="84"/>
      <c r="M22" s="84"/>
      <c r="N22" s="84"/>
      <c r="O22" s="84"/>
      <c r="P22" s="84"/>
      <c r="Q22" s="95"/>
      <c r="R22" s="95"/>
      <c r="S22" s="95"/>
      <c r="T22" s="95"/>
      <c r="U22" s="84"/>
      <c r="V22" s="84"/>
      <c r="W22" s="84"/>
      <c r="X22" s="84"/>
      <c r="Y22" s="84"/>
      <c r="Z22" s="84"/>
      <c r="AA22" s="86"/>
      <c r="AB22" s="86"/>
      <c r="AC22" s="86"/>
      <c r="AD22" s="86"/>
      <c r="AE22" s="86"/>
      <c r="AF22" s="86"/>
      <c r="AG22" s="86"/>
      <c r="AH22" s="86"/>
      <c r="AI22" s="84"/>
      <c r="AJ22" s="80"/>
      <c r="AK22" s="80"/>
      <c r="AL22" s="95"/>
      <c r="AM22" s="84"/>
      <c r="AN22" s="84"/>
      <c r="AO22" s="84"/>
      <c r="AP22" s="84"/>
      <c r="AQ22" s="58">
        <v>28.94</v>
      </c>
      <c r="AR22" s="58">
        <v>20.41</v>
      </c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</row>
    <row r="23" s="28" customFormat="1" ht="45" customHeight="1" spans="1:59">
      <c r="A23" s="58" t="s">
        <v>233</v>
      </c>
      <c r="B23" s="63" t="s">
        <v>234</v>
      </c>
      <c r="C23" s="45" t="s">
        <v>235</v>
      </c>
      <c r="D23" s="59" t="s">
        <v>236</v>
      </c>
      <c r="E23" s="85">
        <v>0.05</v>
      </c>
      <c r="F23" s="59"/>
      <c r="G23" s="59"/>
      <c r="H23" s="86"/>
      <c r="I23" s="84"/>
      <c r="J23" s="84"/>
      <c r="K23" s="84"/>
      <c r="L23" s="84"/>
      <c r="M23" s="84"/>
      <c r="N23" s="84"/>
      <c r="O23" s="84"/>
      <c r="P23" s="84"/>
      <c r="Q23" s="95"/>
      <c r="R23" s="95"/>
      <c r="S23" s="95"/>
      <c r="T23" s="95"/>
      <c r="U23" s="84"/>
      <c r="V23" s="84"/>
      <c r="W23" s="84"/>
      <c r="X23" s="84"/>
      <c r="Y23" s="84"/>
      <c r="Z23" s="84"/>
      <c r="AA23" s="86"/>
      <c r="AB23" s="86"/>
      <c r="AC23" s="86"/>
      <c r="AD23" s="86"/>
      <c r="AE23" s="86"/>
      <c r="AF23" s="86"/>
      <c r="AG23" s="86"/>
      <c r="AH23" s="86"/>
      <c r="AI23" s="84"/>
      <c r="AJ23" s="80"/>
      <c r="AK23" s="80"/>
      <c r="AL23" s="95"/>
      <c r="AM23" s="84"/>
      <c r="AN23" s="84"/>
      <c r="AO23" s="84"/>
      <c r="AP23" s="84"/>
      <c r="AQ23" s="58">
        <v>2.986</v>
      </c>
      <c r="AR23" s="58">
        <v>2.986</v>
      </c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</row>
    <row r="24" s="28" customFormat="1" ht="45" customHeight="1" spans="1:59">
      <c r="A24" s="58" t="s">
        <v>237</v>
      </c>
      <c r="B24" s="41">
        <v>605028</v>
      </c>
      <c r="C24" s="45" t="s">
        <v>238</v>
      </c>
      <c r="D24" s="59" t="s">
        <v>193</v>
      </c>
      <c r="E24" s="85">
        <v>0.99</v>
      </c>
      <c r="F24" s="59"/>
      <c r="G24" s="59"/>
      <c r="H24" s="86"/>
      <c r="I24" s="84"/>
      <c r="J24" s="84"/>
      <c r="K24" s="84"/>
      <c r="L24" s="84"/>
      <c r="M24" s="84"/>
      <c r="N24" s="84"/>
      <c r="O24" s="84"/>
      <c r="P24" s="84"/>
      <c r="Q24" s="95"/>
      <c r="R24" s="95"/>
      <c r="S24" s="95"/>
      <c r="T24" s="95"/>
      <c r="U24" s="84"/>
      <c r="V24" s="84"/>
      <c r="W24" s="84"/>
      <c r="X24" s="84"/>
      <c r="Y24" s="84"/>
      <c r="Z24" s="84"/>
      <c r="AA24" s="86"/>
      <c r="AB24" s="86"/>
      <c r="AC24" s="86"/>
      <c r="AD24" s="86"/>
      <c r="AE24" s="86"/>
      <c r="AF24" s="86"/>
      <c r="AG24" s="86"/>
      <c r="AH24" s="86"/>
      <c r="AI24" s="84"/>
      <c r="AJ24" s="80"/>
      <c r="AK24" s="80"/>
      <c r="AL24" s="95"/>
      <c r="AM24" s="84"/>
      <c r="AN24" s="84"/>
      <c r="AO24" s="84"/>
      <c r="AP24" s="84"/>
      <c r="AQ24" s="58">
        <v>1.6</v>
      </c>
      <c r="AR24" s="58">
        <v>0.4</v>
      </c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</row>
    <row r="25" s="26" customFormat="1" ht="45" customHeight="1" spans="1:59">
      <c r="A25" s="41" t="s">
        <v>239</v>
      </c>
      <c r="B25" s="63" t="s">
        <v>240</v>
      </c>
      <c r="C25" s="50" t="s">
        <v>241</v>
      </c>
      <c r="D25" s="45" t="s">
        <v>223</v>
      </c>
      <c r="E25" s="78"/>
      <c r="F25" s="45"/>
      <c r="G25" s="45"/>
      <c r="H25" s="84"/>
      <c r="I25" s="84"/>
      <c r="J25" s="84"/>
      <c r="K25" s="84"/>
      <c r="L25" s="84"/>
      <c r="M25" s="84"/>
      <c r="N25" s="84"/>
      <c r="O25" s="84"/>
      <c r="P25" s="84"/>
      <c r="Q25" s="95"/>
      <c r="R25" s="95"/>
      <c r="S25" s="95"/>
      <c r="T25" s="95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108"/>
      <c r="AF25" s="108"/>
      <c r="AG25" s="108"/>
      <c r="AH25" s="108"/>
      <c r="AI25" s="84"/>
      <c r="AJ25" s="80"/>
      <c r="AK25" s="80"/>
      <c r="AL25" s="95"/>
      <c r="AM25" s="84"/>
      <c r="AN25" s="84"/>
      <c r="AO25" s="84"/>
      <c r="AP25" s="84"/>
      <c r="AQ25" s="41"/>
      <c r="AR25" s="41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</row>
    <row r="26" s="28" customFormat="1" ht="45" customHeight="1" spans="1:59">
      <c r="A26" s="58" t="s">
        <v>242</v>
      </c>
      <c r="B26" s="56" t="s">
        <v>243</v>
      </c>
      <c r="C26" s="50" t="s">
        <v>244</v>
      </c>
      <c r="D26" s="59" t="s">
        <v>236</v>
      </c>
      <c r="E26" s="85">
        <v>0.0357</v>
      </c>
      <c r="F26" s="59"/>
      <c r="G26" s="59"/>
      <c r="H26" s="86"/>
      <c r="I26" s="84"/>
      <c r="J26" s="84"/>
      <c r="K26" s="84"/>
      <c r="L26" s="84"/>
      <c r="M26" s="84"/>
      <c r="N26" s="84"/>
      <c r="O26" s="84"/>
      <c r="P26" s="84"/>
      <c r="Q26" s="95"/>
      <c r="R26" s="95"/>
      <c r="S26" s="95"/>
      <c r="T26" s="95"/>
      <c r="U26" s="84"/>
      <c r="V26" s="84"/>
      <c r="W26" s="84"/>
      <c r="X26" s="84"/>
      <c r="Y26" s="84"/>
      <c r="Z26" s="84"/>
      <c r="AA26" s="86"/>
      <c r="AB26" s="86"/>
      <c r="AC26" s="86"/>
      <c r="AD26" s="86"/>
      <c r="AE26" s="86"/>
      <c r="AF26" s="86"/>
      <c r="AG26" s="86"/>
      <c r="AH26" s="86"/>
      <c r="AI26" s="84"/>
      <c r="AJ26" s="80"/>
      <c r="AK26" s="80"/>
      <c r="AL26" s="95"/>
      <c r="AM26" s="84"/>
      <c r="AN26" s="84"/>
      <c r="AO26" s="84"/>
      <c r="AP26" s="84"/>
      <c r="AQ26" s="58">
        <v>2.816</v>
      </c>
      <c r="AR26" s="58">
        <v>2.375</v>
      </c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</row>
    <row r="27" s="29" customFormat="1" ht="45" customHeight="1" spans="1:59">
      <c r="A27" s="41" t="s">
        <v>245</v>
      </c>
      <c r="B27" s="63" t="s">
        <v>246</v>
      </c>
      <c r="C27" s="45" t="s">
        <v>247</v>
      </c>
      <c r="D27" s="45" t="s">
        <v>11</v>
      </c>
      <c r="E27" s="78">
        <v>0.4</v>
      </c>
      <c r="F27" s="45"/>
      <c r="G27" s="45"/>
      <c r="H27" s="84"/>
      <c r="I27" s="84"/>
      <c r="J27" s="84"/>
      <c r="K27" s="84"/>
      <c r="L27" s="84"/>
      <c r="M27" s="84"/>
      <c r="N27" s="84"/>
      <c r="O27" s="84"/>
      <c r="P27" s="84"/>
      <c r="Q27" s="95"/>
      <c r="R27" s="95"/>
      <c r="S27" s="95"/>
      <c r="T27" s="95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0"/>
      <c r="AK27" s="80"/>
      <c r="AL27" s="95"/>
      <c r="AM27" s="84"/>
      <c r="AN27" s="84"/>
      <c r="AO27" s="84"/>
      <c r="AP27" s="84"/>
      <c r="AQ27" s="41">
        <v>2.25</v>
      </c>
      <c r="AR27" s="41">
        <v>1.161</v>
      </c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</row>
    <row r="28" s="29" customFormat="1" ht="45" customHeight="1" spans="1:59">
      <c r="A28" s="41" t="s">
        <v>248</v>
      </c>
      <c r="B28" s="62">
        <v>600821</v>
      </c>
      <c r="C28" s="45" t="s">
        <v>229</v>
      </c>
      <c r="D28" s="45" t="s">
        <v>193</v>
      </c>
      <c r="E28" s="78">
        <v>0.24</v>
      </c>
      <c r="F28" s="45"/>
      <c r="G28" s="45"/>
      <c r="H28" s="84"/>
      <c r="I28" s="84"/>
      <c r="J28" s="84"/>
      <c r="K28" s="84"/>
      <c r="L28" s="84"/>
      <c r="M28" s="84"/>
      <c r="N28" s="84"/>
      <c r="O28" s="84"/>
      <c r="P28" s="84"/>
      <c r="Q28" s="95"/>
      <c r="R28" s="95"/>
      <c r="S28" s="95"/>
      <c r="T28" s="95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0"/>
      <c r="AK28" s="80"/>
      <c r="AL28" s="95"/>
      <c r="AM28" s="84"/>
      <c r="AN28" s="84"/>
      <c r="AO28" s="84"/>
      <c r="AP28" s="84"/>
      <c r="AQ28" s="41">
        <v>15.36</v>
      </c>
      <c r="AR28" s="41">
        <v>9.657</v>
      </c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</row>
    <row r="29" s="29" customFormat="1" ht="45" customHeight="1" spans="1:59">
      <c r="A29" s="41" t="s">
        <v>249</v>
      </c>
      <c r="B29" s="64">
        <v>600399</v>
      </c>
      <c r="C29" s="45" t="s">
        <v>250</v>
      </c>
      <c r="D29" s="45" t="s">
        <v>10</v>
      </c>
      <c r="E29" s="78">
        <v>0.347</v>
      </c>
      <c r="F29" s="88"/>
      <c r="G29" s="88"/>
      <c r="H29" s="89"/>
      <c r="I29" s="84"/>
      <c r="J29" s="84"/>
      <c r="K29" s="84"/>
      <c r="L29" s="84"/>
      <c r="M29" s="84"/>
      <c r="N29" s="84"/>
      <c r="O29" s="84"/>
      <c r="P29" s="84"/>
      <c r="Q29" s="95"/>
      <c r="R29" s="95"/>
      <c r="S29" s="95"/>
      <c r="T29" s="95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0"/>
      <c r="AK29" s="80"/>
      <c r="AL29" s="95"/>
      <c r="AM29" s="84"/>
      <c r="AN29" s="84"/>
      <c r="AO29" s="84"/>
      <c r="AP29" s="84"/>
      <c r="AQ29" s="41">
        <v>19.72</v>
      </c>
      <c r="AR29" s="41">
        <v>19.72</v>
      </c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</row>
    <row r="30" s="29" customFormat="1" ht="45" customHeight="1" spans="1:59">
      <c r="A30" s="41" t="s">
        <v>251</v>
      </c>
      <c r="B30" s="320" t="s">
        <v>252</v>
      </c>
      <c r="C30" s="65" t="s">
        <v>253</v>
      </c>
      <c r="D30" s="45" t="s">
        <v>3</v>
      </c>
      <c r="E30" s="78">
        <v>3.85</v>
      </c>
      <c r="F30" s="45"/>
      <c r="G30" s="45"/>
      <c r="H30" s="84"/>
      <c r="I30" s="84"/>
      <c r="J30" s="84"/>
      <c r="K30" s="84"/>
      <c r="L30" s="84"/>
      <c r="M30" s="84"/>
      <c r="N30" s="84"/>
      <c r="O30" s="84"/>
      <c r="P30" s="84"/>
      <c r="Q30" s="95"/>
      <c r="R30" s="95"/>
      <c r="S30" s="95"/>
      <c r="T30" s="95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0"/>
      <c r="AK30" s="80"/>
      <c r="AL30" s="95"/>
      <c r="AM30" s="84"/>
      <c r="AN30" s="84"/>
      <c r="AO30" s="84"/>
      <c r="AP30" s="84"/>
      <c r="AQ30" s="41"/>
      <c r="AR30" s="4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 t="s">
        <v>254</v>
      </c>
      <c r="BG30" s="126"/>
    </row>
    <row r="31" s="29" customFormat="1" ht="65" customHeight="1" spans="1:59">
      <c r="A31" s="41" t="s">
        <v>255</v>
      </c>
      <c r="B31" s="65">
        <v>600436</v>
      </c>
      <c r="C31" s="65" t="s">
        <v>256</v>
      </c>
      <c r="D31" s="45" t="s">
        <v>1</v>
      </c>
      <c r="E31" s="78">
        <v>3.33</v>
      </c>
      <c r="F31" s="45"/>
      <c r="G31" s="45"/>
      <c r="H31" s="84"/>
      <c r="I31" s="84"/>
      <c r="J31" s="84"/>
      <c r="K31" s="84"/>
      <c r="L31" s="84"/>
      <c r="M31" s="84"/>
      <c r="N31" s="84"/>
      <c r="O31" s="84"/>
      <c r="P31" s="84"/>
      <c r="Q31" s="95"/>
      <c r="R31" s="95"/>
      <c r="S31" s="95"/>
      <c r="T31" s="95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0"/>
      <c r="AK31" s="80"/>
      <c r="AL31" s="95"/>
      <c r="AM31" s="84"/>
      <c r="AN31" s="84"/>
      <c r="AO31" s="84"/>
      <c r="AP31" s="84"/>
      <c r="AQ31" s="41"/>
      <c r="AR31" s="4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 t="s">
        <v>257</v>
      </c>
      <c r="BG31" s="126"/>
    </row>
    <row r="32" s="29" customFormat="1" ht="64" customHeight="1" spans="1:59">
      <c r="A32" s="41" t="s">
        <v>258</v>
      </c>
      <c r="B32" s="65">
        <v>600702</v>
      </c>
      <c r="C32" s="65" t="s">
        <v>259</v>
      </c>
      <c r="D32" s="45" t="s">
        <v>3</v>
      </c>
      <c r="E32" s="78">
        <v>2.92</v>
      </c>
      <c r="F32" s="45"/>
      <c r="G32" s="45"/>
      <c r="H32" s="84"/>
      <c r="I32" s="84"/>
      <c r="J32" s="84"/>
      <c r="K32" s="84"/>
      <c r="L32" s="84"/>
      <c r="M32" s="84"/>
      <c r="N32" s="84"/>
      <c r="O32" s="84"/>
      <c r="P32" s="84"/>
      <c r="Q32" s="95"/>
      <c r="R32" s="95"/>
      <c r="S32" s="95"/>
      <c r="T32" s="95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0"/>
      <c r="AK32" s="80"/>
      <c r="AL32" s="95"/>
      <c r="AM32" s="84"/>
      <c r="AN32" s="84"/>
      <c r="AO32" s="84"/>
      <c r="AP32" s="84"/>
      <c r="AQ32" s="41"/>
      <c r="AR32" s="4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 t="s">
        <v>260</v>
      </c>
      <c r="BG32" s="126"/>
    </row>
    <row r="33" s="29" customFormat="1" ht="51" customHeight="1" spans="1:59">
      <c r="A33" s="41" t="s">
        <v>261</v>
      </c>
      <c r="B33" s="65">
        <v>600600</v>
      </c>
      <c r="C33" s="65" t="s">
        <v>87</v>
      </c>
      <c r="D33" s="45" t="s">
        <v>3</v>
      </c>
      <c r="E33" s="78"/>
      <c r="F33" s="45"/>
      <c r="G33" s="45"/>
      <c r="H33" s="84"/>
      <c r="I33" s="84"/>
      <c r="J33" s="84"/>
      <c r="K33" s="84"/>
      <c r="L33" s="84"/>
      <c r="M33" s="84"/>
      <c r="N33" s="84"/>
      <c r="O33" s="84"/>
      <c r="P33" s="84"/>
      <c r="Q33" s="95"/>
      <c r="R33" s="95"/>
      <c r="S33" s="95"/>
      <c r="T33" s="95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0"/>
      <c r="AK33" s="80"/>
      <c r="AL33" s="95"/>
      <c r="AM33" s="84"/>
      <c r="AN33" s="84"/>
      <c r="AO33" s="84"/>
      <c r="AP33" s="84"/>
      <c r="AQ33" s="41"/>
      <c r="AR33" s="4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 t="s">
        <v>262</v>
      </c>
      <c r="BG33" s="126"/>
    </row>
    <row r="34" s="26" customFormat="1" ht="57" customHeight="1" spans="1:59">
      <c r="A34" s="66" t="s">
        <v>263</v>
      </c>
      <c r="B34" s="67">
        <v>600976</v>
      </c>
      <c r="C34" s="68" t="s">
        <v>91</v>
      </c>
      <c r="D34" s="69" t="s">
        <v>1</v>
      </c>
      <c r="E34" s="90">
        <v>1.69</v>
      </c>
      <c r="F34" s="69"/>
      <c r="G34" s="69"/>
      <c r="H34" s="91"/>
      <c r="I34" s="91"/>
      <c r="J34" s="91"/>
      <c r="K34" s="91"/>
      <c r="L34" s="91"/>
      <c r="M34" s="91"/>
      <c r="N34" s="96"/>
      <c r="O34" s="96"/>
      <c r="P34" s="96"/>
      <c r="Q34" s="102"/>
      <c r="R34" s="102"/>
      <c r="S34" s="102"/>
      <c r="T34" s="102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6"/>
      <c r="AG34" s="96"/>
      <c r="AH34" s="96"/>
      <c r="AI34" s="91"/>
      <c r="AJ34" s="91"/>
      <c r="AK34" s="91"/>
      <c r="AL34" s="102"/>
      <c r="AM34" s="91"/>
      <c r="AN34" s="91"/>
      <c r="AO34" s="91"/>
      <c r="AP34" s="91"/>
      <c r="AQ34" s="66">
        <v>1.534</v>
      </c>
      <c r="AR34" s="66">
        <v>1.522</v>
      </c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 t="s">
        <v>264</v>
      </c>
      <c r="BG34" s="127"/>
    </row>
    <row r="35" spans="1:59">
      <c r="A35" s="70"/>
      <c r="B35" s="70"/>
      <c r="C35" s="71"/>
      <c r="D35" s="71"/>
      <c r="E35" s="92"/>
      <c r="F35" s="71"/>
      <c r="G35" s="71"/>
      <c r="H35" s="93"/>
      <c r="I35" s="91"/>
      <c r="J35" s="91"/>
      <c r="K35" s="91"/>
      <c r="L35" s="91"/>
      <c r="M35" s="91"/>
      <c r="N35" s="91"/>
      <c r="O35" s="91"/>
      <c r="P35" s="91"/>
      <c r="Q35" s="103"/>
      <c r="R35" s="104"/>
      <c r="S35" s="104"/>
      <c r="T35" s="104"/>
      <c r="U35" s="106"/>
      <c r="V35" s="106"/>
      <c r="W35" s="106"/>
      <c r="X35" s="91"/>
      <c r="Y35" s="91"/>
      <c r="Z35" s="91"/>
      <c r="AA35" s="93"/>
      <c r="AB35" s="93"/>
      <c r="AC35" s="93"/>
      <c r="AD35" s="93"/>
      <c r="AE35" s="93"/>
      <c r="AF35" s="93"/>
      <c r="AG35" s="93"/>
      <c r="AH35" s="93"/>
      <c r="AI35" s="91"/>
      <c r="AJ35" s="109"/>
      <c r="AK35" s="109"/>
      <c r="AL35" s="104"/>
      <c r="AM35" s="106"/>
      <c r="AN35" s="106"/>
      <c r="AO35" s="106"/>
      <c r="AP35" s="91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</row>
    <row r="36" spans="1:59">
      <c r="A36" s="70"/>
      <c r="B36" s="70"/>
      <c r="C36" s="71"/>
      <c r="D36" s="71"/>
      <c r="E36" s="92"/>
      <c r="F36" s="71"/>
      <c r="G36" s="71"/>
      <c r="H36" s="93"/>
      <c r="I36" s="91"/>
      <c r="J36" s="91"/>
      <c r="K36" s="91"/>
      <c r="L36" s="91"/>
      <c r="M36" s="91"/>
      <c r="N36" s="91"/>
      <c r="O36" s="91"/>
      <c r="P36" s="91"/>
      <c r="Q36" s="103"/>
      <c r="R36" s="104"/>
      <c r="S36" s="104"/>
      <c r="T36" s="104"/>
      <c r="U36" s="106"/>
      <c r="V36" s="106"/>
      <c r="W36" s="106"/>
      <c r="X36" s="91"/>
      <c r="Y36" s="91"/>
      <c r="Z36" s="91"/>
      <c r="AA36" s="93"/>
      <c r="AB36" s="93"/>
      <c r="AC36" s="93"/>
      <c r="AD36" s="93"/>
      <c r="AE36" s="93"/>
      <c r="AF36" s="93"/>
      <c r="AG36" s="93"/>
      <c r="AH36" s="93"/>
      <c r="AI36" s="91"/>
      <c r="AJ36" s="109"/>
      <c r="AK36" s="109"/>
      <c r="AL36" s="104"/>
      <c r="AM36" s="106"/>
      <c r="AN36" s="106"/>
      <c r="AO36" s="106"/>
      <c r="AP36" s="91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</row>
    <row r="37" spans="1:59">
      <c r="A37" s="70"/>
      <c r="B37" s="70"/>
      <c r="C37" s="71"/>
      <c r="D37" s="71"/>
      <c r="E37" s="92"/>
      <c r="F37" s="71"/>
      <c r="G37" s="71"/>
      <c r="H37" s="93"/>
      <c r="I37" s="91"/>
      <c r="J37" s="91"/>
      <c r="K37" s="91"/>
      <c r="L37" s="91"/>
      <c r="M37" s="91"/>
      <c r="N37" s="91"/>
      <c r="O37" s="91"/>
      <c r="P37" s="91"/>
      <c r="Q37" s="103"/>
      <c r="R37" s="104"/>
      <c r="S37" s="104"/>
      <c r="T37" s="104"/>
      <c r="U37" s="106"/>
      <c r="V37" s="106"/>
      <c r="W37" s="106"/>
      <c r="X37" s="91"/>
      <c r="Y37" s="91"/>
      <c r="Z37" s="91"/>
      <c r="AA37" s="93"/>
      <c r="AB37" s="93"/>
      <c r="AC37" s="93"/>
      <c r="AD37" s="93"/>
      <c r="AE37" s="93"/>
      <c r="AF37" s="93"/>
      <c r="AG37" s="93"/>
      <c r="AH37" s="93"/>
      <c r="AI37" s="91"/>
      <c r="AJ37" s="109"/>
      <c r="AK37" s="109"/>
      <c r="AL37" s="104"/>
      <c r="AM37" s="106"/>
      <c r="AN37" s="106"/>
      <c r="AO37" s="106"/>
      <c r="AP37" s="91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</row>
    <row r="38" spans="1:59">
      <c r="A38" s="70"/>
      <c r="B38" s="70"/>
      <c r="C38" s="71"/>
      <c r="D38" s="71"/>
      <c r="E38" s="92"/>
      <c r="F38" s="71"/>
      <c r="G38" s="71"/>
      <c r="H38" s="93"/>
      <c r="I38" s="91"/>
      <c r="J38" s="91"/>
      <c r="K38" s="91"/>
      <c r="L38" s="91"/>
      <c r="M38" s="91"/>
      <c r="N38" s="91"/>
      <c r="O38" s="91"/>
      <c r="P38" s="91"/>
      <c r="Q38" s="103"/>
      <c r="R38" s="104"/>
      <c r="S38" s="104"/>
      <c r="T38" s="104"/>
      <c r="U38" s="106"/>
      <c r="V38" s="106"/>
      <c r="W38" s="106"/>
      <c r="X38" s="91"/>
      <c r="Y38" s="91"/>
      <c r="Z38" s="91"/>
      <c r="AA38" s="93"/>
      <c r="AB38" s="93"/>
      <c r="AC38" s="93"/>
      <c r="AD38" s="93"/>
      <c r="AE38" s="93"/>
      <c r="AF38" s="93"/>
      <c r="AG38" s="93"/>
      <c r="AH38" s="93"/>
      <c r="AI38" s="91"/>
      <c r="AJ38" s="109"/>
      <c r="AK38" s="109"/>
      <c r="AL38" s="104"/>
      <c r="AM38" s="106"/>
      <c r="AN38" s="106"/>
      <c r="AO38" s="106"/>
      <c r="AP38" s="91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</row>
    <row r="39" spans="1:59">
      <c r="A39" s="70"/>
      <c r="B39" s="70"/>
      <c r="C39" s="71"/>
      <c r="D39" s="71"/>
      <c r="E39" s="92"/>
      <c r="F39" s="71"/>
      <c r="G39" s="71"/>
      <c r="H39" s="93"/>
      <c r="I39" s="91"/>
      <c r="J39" s="91"/>
      <c r="K39" s="91"/>
      <c r="L39" s="91"/>
      <c r="M39" s="91"/>
      <c r="N39" s="91"/>
      <c r="O39" s="91"/>
      <c r="P39" s="91"/>
      <c r="Q39" s="103"/>
      <c r="R39" s="104"/>
      <c r="S39" s="104"/>
      <c r="T39" s="104"/>
      <c r="U39" s="106"/>
      <c r="V39" s="106"/>
      <c r="W39" s="106"/>
      <c r="X39" s="91"/>
      <c r="Y39" s="91"/>
      <c r="Z39" s="91"/>
      <c r="AA39" s="93"/>
      <c r="AB39" s="93"/>
      <c r="AC39" s="93"/>
      <c r="AD39" s="93"/>
      <c r="AE39" s="93"/>
      <c r="AF39" s="93"/>
      <c r="AG39" s="93"/>
      <c r="AH39" s="93"/>
      <c r="AI39" s="91"/>
      <c r="AJ39" s="109"/>
      <c r="AK39" s="109"/>
      <c r="AL39" s="104"/>
      <c r="AM39" s="106"/>
      <c r="AN39" s="106"/>
      <c r="AO39" s="106"/>
      <c r="AP39" s="91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</row>
    <row r="40" spans="1:59">
      <c r="A40" s="70"/>
      <c r="B40" s="70"/>
      <c r="C40" s="71"/>
      <c r="D40" s="71"/>
      <c r="E40" s="92"/>
      <c r="F40" s="71"/>
      <c r="G40" s="71"/>
      <c r="H40" s="93"/>
      <c r="I40" s="91"/>
      <c r="J40" s="91"/>
      <c r="K40" s="91"/>
      <c r="L40" s="91"/>
      <c r="M40" s="91"/>
      <c r="N40" s="91"/>
      <c r="O40" s="91"/>
      <c r="P40" s="91"/>
      <c r="Q40" s="103"/>
      <c r="R40" s="104"/>
      <c r="S40" s="104"/>
      <c r="T40" s="104"/>
      <c r="U40" s="106"/>
      <c r="V40" s="106"/>
      <c r="W40" s="106"/>
      <c r="X40" s="91"/>
      <c r="Y40" s="91"/>
      <c r="Z40" s="91"/>
      <c r="AA40" s="93"/>
      <c r="AB40" s="93"/>
      <c r="AC40" s="93"/>
      <c r="AD40" s="93"/>
      <c r="AE40" s="93"/>
      <c r="AF40" s="93"/>
      <c r="AG40" s="93"/>
      <c r="AH40" s="93"/>
      <c r="AI40" s="91"/>
      <c r="AJ40" s="109"/>
      <c r="AK40" s="109"/>
      <c r="AL40" s="104"/>
      <c r="AM40" s="106"/>
      <c r="AN40" s="106"/>
      <c r="AO40" s="106"/>
      <c r="AP40" s="91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</row>
    <row r="41" spans="1:59">
      <c r="A41" s="70"/>
      <c r="B41" s="70"/>
      <c r="C41" s="71"/>
      <c r="D41" s="71"/>
      <c r="E41" s="92"/>
      <c r="F41" s="71"/>
      <c r="G41" s="71"/>
      <c r="H41" s="93"/>
      <c r="I41" s="91"/>
      <c r="J41" s="91"/>
      <c r="K41" s="91"/>
      <c r="L41" s="91"/>
      <c r="M41" s="91"/>
      <c r="N41" s="91"/>
      <c r="O41" s="91"/>
      <c r="P41" s="91"/>
      <c r="Q41" s="103"/>
      <c r="R41" s="104"/>
      <c r="S41" s="104"/>
      <c r="T41" s="104"/>
      <c r="U41" s="106"/>
      <c r="V41" s="106"/>
      <c r="W41" s="106"/>
      <c r="X41" s="91"/>
      <c r="Y41" s="91"/>
      <c r="Z41" s="91"/>
      <c r="AA41" s="93"/>
      <c r="AB41" s="93"/>
      <c r="AC41" s="93"/>
      <c r="AD41" s="93"/>
      <c r="AE41" s="93"/>
      <c r="AF41" s="93"/>
      <c r="AG41" s="93"/>
      <c r="AH41" s="93"/>
      <c r="AI41" s="91"/>
      <c r="AJ41" s="109"/>
      <c r="AK41" s="109"/>
      <c r="AL41" s="104"/>
      <c r="AM41" s="106"/>
      <c r="AN41" s="106"/>
      <c r="AO41" s="106"/>
      <c r="AP41" s="91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</row>
    <row r="42" spans="1:59">
      <c r="A42" s="70"/>
      <c r="B42" s="70"/>
      <c r="C42" s="71"/>
      <c r="D42" s="71"/>
      <c r="E42" s="92"/>
      <c r="F42" s="71"/>
      <c r="G42" s="71"/>
      <c r="H42" s="93"/>
      <c r="I42" s="91"/>
      <c r="J42" s="91"/>
      <c r="K42" s="91"/>
      <c r="L42" s="91"/>
      <c r="M42" s="91"/>
      <c r="N42" s="91"/>
      <c r="O42" s="91"/>
      <c r="P42" s="91"/>
      <c r="Q42" s="103"/>
      <c r="R42" s="104"/>
      <c r="S42" s="104"/>
      <c r="T42" s="104"/>
      <c r="U42" s="106"/>
      <c r="V42" s="106"/>
      <c r="W42" s="106"/>
      <c r="X42" s="91"/>
      <c r="Y42" s="91"/>
      <c r="Z42" s="91"/>
      <c r="AA42" s="93"/>
      <c r="AB42" s="93"/>
      <c r="AC42" s="93"/>
      <c r="AD42" s="93"/>
      <c r="AE42" s="93"/>
      <c r="AF42" s="93"/>
      <c r="AG42" s="93"/>
      <c r="AH42" s="93"/>
      <c r="AI42" s="91"/>
      <c r="AJ42" s="109"/>
      <c r="AK42" s="109"/>
      <c r="AL42" s="104"/>
      <c r="AM42" s="106"/>
      <c r="AN42" s="106"/>
      <c r="AO42" s="106"/>
      <c r="AP42" s="91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</row>
  </sheetData>
  <sortState ref="A2:CY24">
    <sortCondition ref="A2"/>
  </sortState>
  <mergeCells count="41">
    <mergeCell ref="H1:W1"/>
    <mergeCell ref="X1:AO1"/>
    <mergeCell ref="AQ1:AY1"/>
    <mergeCell ref="BH1:BJ1"/>
    <mergeCell ref="F2:T2"/>
    <mergeCell ref="U2:W2"/>
    <mergeCell ref="X2:AL2"/>
    <mergeCell ref="AM2:AO2"/>
    <mergeCell ref="AT2:AY2"/>
    <mergeCell ref="AZ2:BE2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F13:BG13"/>
    <mergeCell ref="BF14:BG14"/>
    <mergeCell ref="BF15:BG15"/>
    <mergeCell ref="BF16:BG16"/>
    <mergeCell ref="BF17:BG17"/>
    <mergeCell ref="BF18:BG18"/>
    <mergeCell ref="BF19:BG19"/>
    <mergeCell ref="BF30:BG30"/>
    <mergeCell ref="BF31:BG31"/>
    <mergeCell ref="BF32:BG32"/>
    <mergeCell ref="BF33:BG33"/>
    <mergeCell ref="BF34:BG34"/>
    <mergeCell ref="A1:A3"/>
    <mergeCell ref="B1:B3"/>
    <mergeCell ref="C1:C3"/>
    <mergeCell ref="D1:D3"/>
    <mergeCell ref="E1:E3"/>
    <mergeCell ref="AP1:AP3"/>
    <mergeCell ref="AQ2:AQ3"/>
    <mergeCell ref="AR2:AR3"/>
    <mergeCell ref="AS2:AS3"/>
    <mergeCell ref="BF2:BG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B11" sqref="B11"/>
    </sheetView>
  </sheetViews>
  <sheetFormatPr defaultColWidth="8.94117647058824" defaultRowHeight="14.8" outlineLevelCol="5"/>
  <cols>
    <col min="4" max="4" width="8.94117647058824" style="14"/>
    <col min="6" max="6" width="8.94117647058824" style="15"/>
  </cols>
  <sheetData>
    <row r="1" spans="1:6">
      <c r="A1" s="1">
        <v>601677</v>
      </c>
      <c r="B1" s="2" t="s">
        <v>73</v>
      </c>
      <c r="C1" s="2" t="s">
        <v>0</v>
      </c>
      <c r="D1" s="16">
        <v>2.12</v>
      </c>
      <c r="F1"/>
    </row>
    <row r="2" ht="18" spans="1:6">
      <c r="A2" s="10" t="s">
        <v>86</v>
      </c>
      <c r="B2" s="10" t="s">
        <v>87</v>
      </c>
      <c r="C2" s="2" t="s">
        <v>3</v>
      </c>
      <c r="D2" s="17">
        <v>2.665</v>
      </c>
      <c r="F2"/>
    </row>
    <row r="3" ht="28" spans="1:6">
      <c r="A3" s="4" t="s">
        <v>114</v>
      </c>
      <c r="B3" s="5" t="s">
        <v>115</v>
      </c>
      <c r="C3" s="18" t="s">
        <v>112</v>
      </c>
      <c r="D3" s="19">
        <v>2.22</v>
      </c>
      <c r="F3"/>
    </row>
    <row r="4" ht="28" spans="1:6">
      <c r="A4" s="4" t="s">
        <v>110</v>
      </c>
      <c r="B4" s="5" t="s">
        <v>111</v>
      </c>
      <c r="C4" s="20"/>
      <c r="D4" s="19">
        <v>2.16</v>
      </c>
      <c r="F4"/>
    </row>
    <row r="5" ht="15" spans="1:6">
      <c r="A5" s="4">
        <v>603995</v>
      </c>
      <c r="B5" s="5" t="s">
        <v>99</v>
      </c>
      <c r="C5" s="2" t="s">
        <v>10</v>
      </c>
      <c r="D5" s="19">
        <v>1.87</v>
      </c>
      <c r="F5"/>
    </row>
    <row r="6" ht="15" spans="1:6">
      <c r="A6" s="9">
        <v>600976</v>
      </c>
      <c r="B6" s="5" t="s">
        <v>91</v>
      </c>
      <c r="C6" s="2" t="s">
        <v>1</v>
      </c>
      <c r="D6" s="21">
        <v>1.69</v>
      </c>
      <c r="F6"/>
    </row>
    <row r="7" ht="28" spans="1:6">
      <c r="A7" s="6" t="s">
        <v>117</v>
      </c>
      <c r="B7" s="7" t="s">
        <v>118</v>
      </c>
      <c r="C7" s="22" t="s">
        <v>11</v>
      </c>
      <c r="D7" s="23">
        <v>1.27</v>
      </c>
      <c r="F7"/>
    </row>
    <row r="8" ht="28" spans="1:6">
      <c r="A8" s="6" t="s">
        <v>121</v>
      </c>
      <c r="B8" s="7" t="s">
        <v>122</v>
      </c>
      <c r="C8" s="22" t="s">
        <v>123</v>
      </c>
      <c r="D8" s="23">
        <v>1.2</v>
      </c>
      <c r="F8"/>
    </row>
    <row r="9" ht="28" spans="1:6">
      <c r="A9" s="4" t="s">
        <v>124</v>
      </c>
      <c r="B9" s="5" t="s">
        <v>125</v>
      </c>
      <c r="C9" s="18" t="s">
        <v>126</v>
      </c>
      <c r="D9" s="19">
        <v>1.18</v>
      </c>
      <c r="F9"/>
    </row>
    <row r="10" ht="28" spans="1:4">
      <c r="A10" s="4" t="s">
        <v>128</v>
      </c>
      <c r="B10" s="5" t="s">
        <v>129</v>
      </c>
      <c r="C10" s="18" t="s">
        <v>130</v>
      </c>
      <c r="D10" s="19">
        <v>1.1</v>
      </c>
    </row>
    <row r="11" ht="17.6" spans="1:4">
      <c r="A11" s="11">
        <v>600587</v>
      </c>
      <c r="B11" s="12" t="s">
        <v>108</v>
      </c>
      <c r="C11" s="20"/>
      <c r="D11" s="24">
        <v>1.08</v>
      </c>
    </row>
  </sheetData>
  <sortState ref="A2:D11">
    <sortCondition ref="D2" descending="1"/>
  </sortState>
  <conditionalFormatting sqref="B5">
    <cfRule type="duplicateValues" dxfId="0" priority="2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C9" sqref="C9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203.41</v>
      </c>
    </row>
    <row r="2" ht="15" spans="1:3">
      <c r="A2" s="9">
        <v>600976</v>
      </c>
      <c r="B2" s="5" t="s">
        <v>91</v>
      </c>
      <c r="C2" s="3">
        <v>215.03</v>
      </c>
    </row>
    <row r="3" ht="28" spans="1:3">
      <c r="A3" s="4" t="s">
        <v>128</v>
      </c>
      <c r="B3" s="5" t="s">
        <v>129</v>
      </c>
      <c r="C3" s="3">
        <v>151.24</v>
      </c>
    </row>
    <row r="4" ht="15" spans="1:3">
      <c r="A4" s="11">
        <v>600587</v>
      </c>
      <c r="B4" s="12" t="s">
        <v>108</v>
      </c>
      <c r="C4" s="3">
        <v>113.14</v>
      </c>
    </row>
    <row r="5" ht="28" spans="1:3">
      <c r="A5" s="6" t="s">
        <v>121</v>
      </c>
      <c r="B5" s="7" t="s">
        <v>122</v>
      </c>
      <c r="C5" s="8">
        <v>109.17</v>
      </c>
    </row>
    <row r="6" ht="28" spans="1:3">
      <c r="A6" s="6" t="s">
        <v>117</v>
      </c>
      <c r="B6" s="7" t="s">
        <v>118</v>
      </c>
      <c r="C6" s="8">
        <v>81.5</v>
      </c>
    </row>
    <row r="7" ht="28" spans="1:3">
      <c r="A7" s="4" t="s">
        <v>110</v>
      </c>
      <c r="B7" s="5" t="s">
        <v>111</v>
      </c>
      <c r="C7" s="3">
        <v>81.17</v>
      </c>
    </row>
    <row r="8" ht="28" spans="1:3">
      <c r="A8" s="4" t="s">
        <v>114</v>
      </c>
      <c r="B8" s="5" t="s">
        <v>115</v>
      </c>
      <c r="C8" s="3">
        <v>74.65</v>
      </c>
    </row>
    <row r="9" ht="18" spans="1:3">
      <c r="A9" s="10" t="s">
        <v>86</v>
      </c>
      <c r="B9" s="10" t="s">
        <v>87</v>
      </c>
      <c r="C9" s="3"/>
    </row>
    <row r="10" ht="15" spans="1:3">
      <c r="A10" s="4">
        <v>603995</v>
      </c>
      <c r="B10" s="5" t="s">
        <v>99</v>
      </c>
      <c r="C10" s="3"/>
    </row>
    <row r="11" ht="28" spans="1:3">
      <c r="A11" s="4" t="s">
        <v>124</v>
      </c>
      <c r="B11" s="5" t="s">
        <v>125</v>
      </c>
      <c r="C11" s="3"/>
    </row>
  </sheetData>
  <sortState ref="A2:C11">
    <sortCondition ref="C2" descending="1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C10" sqref="C10"/>
    </sheetView>
  </sheetViews>
  <sheetFormatPr defaultColWidth="8.94117647058824" defaultRowHeight="14.8" outlineLevelCol="4"/>
  <sheetData>
    <row r="1" spans="1:5">
      <c r="A1" s="1">
        <v>601677</v>
      </c>
      <c r="B1" s="2" t="s">
        <v>73</v>
      </c>
      <c r="C1" s="3">
        <v>6.824</v>
      </c>
      <c r="D1" s="13"/>
      <c r="E1" s="13"/>
    </row>
    <row r="2" ht="28" spans="1:5">
      <c r="A2" s="4" t="s">
        <v>110</v>
      </c>
      <c r="B2" s="5" t="s">
        <v>111</v>
      </c>
      <c r="C2" s="3">
        <v>0.457</v>
      </c>
      <c r="D2" s="13"/>
      <c r="E2" s="13"/>
    </row>
    <row r="3" ht="15" spans="1:5">
      <c r="A3" s="4">
        <v>603995</v>
      </c>
      <c r="B3" s="5" t="s">
        <v>99</v>
      </c>
      <c r="C3" s="3">
        <v>1.118</v>
      </c>
      <c r="D3" s="13"/>
      <c r="E3" s="13"/>
    </row>
    <row r="4" ht="15" spans="1:5">
      <c r="A4" s="9">
        <v>600976</v>
      </c>
      <c r="B4" s="5" t="s">
        <v>91</v>
      </c>
      <c r="C4" s="3">
        <v>1.522</v>
      </c>
      <c r="D4" s="13"/>
      <c r="E4" s="13"/>
    </row>
    <row r="5" ht="28" spans="1:5">
      <c r="A5" s="4" t="s">
        <v>128</v>
      </c>
      <c r="B5" s="5" t="s">
        <v>129</v>
      </c>
      <c r="C5" s="3">
        <v>1.961</v>
      </c>
      <c r="D5" s="13"/>
      <c r="E5" s="13"/>
    </row>
    <row r="6" ht="28" spans="1:5">
      <c r="A6" s="6" t="s">
        <v>121</v>
      </c>
      <c r="B6" s="7" t="s">
        <v>122</v>
      </c>
      <c r="C6" s="8">
        <v>2.019</v>
      </c>
      <c r="D6" s="13"/>
      <c r="E6" s="13"/>
    </row>
    <row r="7" ht="28" spans="1:5">
      <c r="A7" s="6" t="s">
        <v>117</v>
      </c>
      <c r="B7" s="7" t="s">
        <v>118</v>
      </c>
      <c r="C7" s="8">
        <v>2.65</v>
      </c>
      <c r="D7" s="13"/>
      <c r="E7" s="13"/>
    </row>
    <row r="8" ht="15" spans="1:5">
      <c r="A8" s="11">
        <v>600587</v>
      </c>
      <c r="B8" s="12" t="s">
        <v>108</v>
      </c>
      <c r="C8" s="3">
        <v>4.035</v>
      </c>
      <c r="D8" s="13"/>
      <c r="E8" s="13"/>
    </row>
    <row r="9" ht="28" spans="1:5">
      <c r="A9" s="4" t="s">
        <v>114</v>
      </c>
      <c r="B9" s="5" t="s">
        <v>115</v>
      </c>
      <c r="C9" s="3">
        <v>4.627</v>
      </c>
      <c r="D9" s="13"/>
      <c r="E9" s="13"/>
    </row>
    <row r="10" ht="28" spans="1:5">
      <c r="A10" s="4" t="s">
        <v>124</v>
      </c>
      <c r="B10" s="5" t="s">
        <v>125</v>
      </c>
      <c r="C10" s="3">
        <v>5.07</v>
      </c>
      <c r="D10" s="13"/>
      <c r="E10" s="13"/>
    </row>
    <row r="11" ht="18" spans="1:5">
      <c r="A11" s="10" t="s">
        <v>86</v>
      </c>
      <c r="B11" s="10" t="s">
        <v>87</v>
      </c>
      <c r="C11" s="3">
        <v>6.959</v>
      </c>
      <c r="D11" s="13"/>
      <c r="E11" s="13"/>
    </row>
    <row r="12" spans="1:5">
      <c r="A12" s="13"/>
      <c r="B12" s="13"/>
      <c r="C12" s="13"/>
      <c r="D12" s="13"/>
      <c r="E12" s="13"/>
    </row>
    <row r="13" spans="1:5">
      <c r="A13" s="13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</sheetData>
  <sortState ref="A2:C22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D11" sqref="D11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35.95</v>
      </c>
    </row>
    <row r="2" ht="28" spans="1:3">
      <c r="A2" s="4" t="s">
        <v>110</v>
      </c>
      <c r="B2" s="5" t="s">
        <v>111</v>
      </c>
      <c r="C2" s="3">
        <v>17.82</v>
      </c>
    </row>
    <row r="3" ht="28" spans="1:3">
      <c r="A3" s="6" t="s">
        <v>117</v>
      </c>
      <c r="B3" s="7" t="s">
        <v>118</v>
      </c>
      <c r="C3" s="8">
        <v>19.36</v>
      </c>
    </row>
    <row r="4" ht="28" spans="1:3">
      <c r="A4" s="4" t="s">
        <v>114</v>
      </c>
      <c r="B4" s="5" t="s">
        <v>115</v>
      </c>
      <c r="C4" s="3">
        <v>30.26</v>
      </c>
    </row>
    <row r="5" ht="28" spans="1:3">
      <c r="A5" s="4" t="s">
        <v>124</v>
      </c>
      <c r="B5" s="5" t="s">
        <v>125</v>
      </c>
      <c r="C5" s="3">
        <v>38.29</v>
      </c>
    </row>
    <row r="6" ht="15" spans="1:3">
      <c r="A6" s="9">
        <v>600976</v>
      </c>
      <c r="B6" s="5" t="s">
        <v>91</v>
      </c>
      <c r="C6" s="3">
        <v>44.23</v>
      </c>
    </row>
    <row r="7" ht="18" spans="1:3">
      <c r="A7" s="10" t="s">
        <v>86</v>
      </c>
      <c r="B7" s="10" t="s">
        <v>87</v>
      </c>
      <c r="C7" s="3">
        <v>46.58</v>
      </c>
    </row>
    <row r="8" ht="28" spans="1:3">
      <c r="A8" s="4" t="s">
        <v>128</v>
      </c>
      <c r="B8" s="5" t="s">
        <v>129</v>
      </c>
      <c r="C8" s="3">
        <v>46.86</v>
      </c>
    </row>
    <row r="9" ht="15" spans="1:3">
      <c r="A9" s="4">
        <v>603995</v>
      </c>
      <c r="B9" s="5" t="s">
        <v>99</v>
      </c>
      <c r="C9" s="3">
        <v>52.04</v>
      </c>
    </row>
    <row r="10" ht="28" spans="1:3">
      <c r="A10" s="6" t="s">
        <v>121</v>
      </c>
      <c r="B10" s="7" t="s">
        <v>122</v>
      </c>
      <c r="C10" s="8">
        <v>53.73</v>
      </c>
    </row>
    <row r="11" ht="15" spans="1:3">
      <c r="A11" s="11">
        <v>600587</v>
      </c>
      <c r="B11" s="12" t="s">
        <v>108</v>
      </c>
      <c r="C11" s="3">
        <v>55.36</v>
      </c>
    </row>
  </sheetData>
  <sortState ref="A2:C11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行业分析</vt:lpstr>
      <vt:lpstr>技术面分析</vt:lpstr>
      <vt:lpstr>基本面分析</vt:lpstr>
      <vt:lpstr>催化剂分析</vt:lpstr>
      <vt:lpstr>每股收益</vt:lpstr>
      <vt:lpstr>增长幅度</vt:lpstr>
      <vt:lpstr>流通股数目</vt:lpstr>
      <vt:lpstr>负债率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2021-12-23T06:00:00Z</dcterms:created>
  <dcterms:modified xsi:type="dcterms:W3CDTF">2022-01-05T23:45:01Z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