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<sst xmlns="http://schemas.openxmlformats.org/spreadsheetml/2006/main" count="48">
  <si>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</si>
  <si>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</si>
  <si>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</si>
  <si>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</si>
  <si>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</si>
  <si>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</si>
  <si>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</si>
  <si>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</si>
  <si>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</si>
  <si>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</si>
  <si>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</si>
  <si>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</si>
  <si>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</si>
  <si>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</si>
  <si>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</si>
  <si>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</si>
  <si>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</si>
  <si>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</si>
  <si>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</si>
  <si>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</si>
  <si>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</si>
  <si>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</si>
  <si>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</si>
  <si>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</si>
  <si>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</si>
  <si>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</si>
  <si>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</si>
  <si>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</si>
  <si>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</si>
  <si>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</si>
  <si>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</si>
  <si>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</si>
  <si>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</si>
  <si>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t>15</t>
    </r>
    <r>
      <rPr>
        <sz val="12"/>
        <color theme="1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</si>
  <si>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</si>
  <si>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</si>
  <si>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</si>
  <si>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</si>
  <si>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</si>
  <si>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</si>
  <si>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</si>
  <si>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</si>
  <si>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</si>
  <si>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</si>
  <si>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</si>
  <si>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6.21%</t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</si>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</sst>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0.00_);\(0.00\)"/>
    <numFmt numFmtId="178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38" borderId="9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39" borderId="11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/>
    </xf>
    <xf numFmtId="10" fontId="0" fillId="10" borderId="1" xfId="9" applyNumberForma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0" fillId="10" borderId="1" xfId="9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5"/>
  <sheetViews>
    <sheetView tabSelected="1" workbookViewId="0">
      <pane xSplit="1" ySplit="5" topLeftCell="AC6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3" customWidth="1"/>
    <col min="35" max="35" width="23.5089285714286" customWidth="1"/>
    <col min="36" max="36" width="15.4732142857143" customWidth="1"/>
  </cols>
  <sheetData>
    <row r="1" ht="29" customHeight="1" spans="1:36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3" t="s">
        <v>2</v>
      </c>
      <c r="M1" s="13"/>
      <c r="N1" s="13"/>
      <c r="O1" s="13"/>
      <c r="P1" s="13"/>
      <c r="Q1" s="13"/>
      <c r="R1" s="25" t="s">
        <v>3</v>
      </c>
      <c r="S1" s="25"/>
      <c r="T1" s="25"/>
      <c r="U1" s="25"/>
      <c r="V1" s="25"/>
      <c r="W1" s="25"/>
      <c r="X1" s="32" t="s">
        <v>4</v>
      </c>
      <c r="Y1" s="32"/>
      <c r="Z1" s="40"/>
      <c r="AA1" s="32"/>
      <c r="AB1" s="32"/>
      <c r="AC1" s="32"/>
      <c r="AD1" s="32"/>
      <c r="AE1" s="32"/>
      <c r="AF1" s="32"/>
      <c r="AG1" s="18" t="s">
        <v>5</v>
      </c>
      <c r="AH1" s="52" t="s">
        <v>6</v>
      </c>
      <c r="AI1" s="27" t="s">
        <v>7</v>
      </c>
      <c r="AJ1" s="53" t="s">
        <v>8</v>
      </c>
    </row>
    <row r="2" ht="29" customHeight="1" spans="1:36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3"/>
      <c r="M2" s="13"/>
      <c r="N2" s="13"/>
      <c r="O2" s="13"/>
      <c r="P2" s="13"/>
      <c r="Q2" s="13"/>
      <c r="R2" s="25"/>
      <c r="S2" s="25"/>
      <c r="T2" s="25"/>
      <c r="U2" s="25"/>
      <c r="V2" s="25"/>
      <c r="W2" s="25"/>
      <c r="X2" s="32"/>
      <c r="Y2" s="32"/>
      <c r="Z2" s="40"/>
      <c r="AA2" s="32"/>
      <c r="AB2" s="32"/>
      <c r="AC2" s="32"/>
      <c r="AD2" s="32"/>
      <c r="AE2" s="32"/>
      <c r="AF2" s="32"/>
      <c r="AG2" s="18"/>
      <c r="AH2" s="52"/>
      <c r="AI2" s="52"/>
      <c r="AJ2" s="21"/>
    </row>
    <row r="3" ht="20" customHeight="1" spans="1:36">
      <c r="A3" s="4"/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14" t="s">
        <v>16</v>
      </c>
      <c r="J3" s="6" t="s">
        <v>17</v>
      </c>
      <c r="K3" s="15" t="s">
        <v>18</v>
      </c>
      <c r="L3" s="16" t="s">
        <v>19</v>
      </c>
      <c r="M3" s="16" t="s">
        <v>20</v>
      </c>
      <c r="N3" s="16" t="s">
        <v>21</v>
      </c>
      <c r="O3" s="16"/>
      <c r="P3" s="16" t="s">
        <v>22</v>
      </c>
      <c r="Q3" s="16"/>
      <c r="R3" s="26" t="s">
        <v>23</v>
      </c>
      <c r="S3" s="26"/>
      <c r="T3" s="26"/>
      <c r="U3" s="33" t="s">
        <v>24</v>
      </c>
      <c r="V3" s="33"/>
      <c r="W3" s="33"/>
      <c r="X3" s="34" t="s">
        <v>25</v>
      </c>
      <c r="Y3" s="34"/>
      <c r="Z3" s="41"/>
      <c r="AA3" s="34"/>
      <c r="AB3" s="34"/>
      <c r="AC3" s="34"/>
      <c r="AD3" s="34"/>
      <c r="AE3" s="18" t="s">
        <v>26</v>
      </c>
      <c r="AF3" s="18"/>
      <c r="AG3" s="18"/>
      <c r="AH3" s="52"/>
      <c r="AI3" s="52"/>
      <c r="AJ3" s="21"/>
    </row>
    <row r="4" ht="56" customHeight="1" spans="1:36">
      <c r="A4" s="4"/>
      <c r="B4" s="6"/>
      <c r="C4" s="6"/>
      <c r="D4" s="6"/>
      <c r="E4" s="6"/>
      <c r="F4" s="6"/>
      <c r="G4" s="6"/>
      <c r="H4" s="6"/>
      <c r="I4" s="14"/>
      <c r="J4" s="6"/>
      <c r="K4" s="15"/>
      <c r="L4" s="16"/>
      <c r="M4" s="16"/>
      <c r="N4" s="16"/>
      <c r="O4" s="16"/>
      <c r="P4" s="16"/>
      <c r="Q4" s="16"/>
      <c r="R4" s="26"/>
      <c r="S4" s="26"/>
      <c r="T4" s="26"/>
      <c r="U4" s="35" t="s">
        <v>27</v>
      </c>
      <c r="V4" s="35" t="s">
        <v>28</v>
      </c>
      <c r="W4" s="35" t="s">
        <v>29</v>
      </c>
      <c r="X4" s="36" t="s">
        <v>30</v>
      </c>
      <c r="Y4" s="36" t="s">
        <v>31</v>
      </c>
      <c r="Z4" s="41" t="s">
        <v>32</v>
      </c>
      <c r="AA4" s="42"/>
      <c r="AB4" s="43" t="s">
        <v>33</v>
      </c>
      <c r="AC4" s="48" t="s">
        <v>34</v>
      </c>
      <c r="AD4" s="48" t="s">
        <v>35</v>
      </c>
      <c r="AE4" s="18" t="s">
        <v>36</v>
      </c>
      <c r="AF4" s="49" t="s">
        <v>37</v>
      </c>
      <c r="AG4" s="18"/>
      <c r="AH4" s="52"/>
      <c r="AI4" s="52"/>
      <c r="AJ4" s="21"/>
    </row>
    <row r="5" ht="71" spans="1:36">
      <c r="A5" s="4"/>
      <c r="B5" s="6"/>
      <c r="C5" s="6"/>
      <c r="D5" s="6"/>
      <c r="E5" s="6"/>
      <c r="F5" s="6"/>
      <c r="G5" s="6"/>
      <c r="H5" s="6"/>
      <c r="I5" s="14"/>
      <c r="J5" s="6"/>
      <c r="K5" s="15"/>
      <c r="L5" s="16"/>
      <c r="M5" s="16"/>
      <c r="N5" s="21" t="s">
        <v>38</v>
      </c>
      <c r="O5" s="21" t="s">
        <v>39</v>
      </c>
      <c r="P5" s="21" t="s">
        <v>38</v>
      </c>
      <c r="Q5" s="21" t="s">
        <v>39</v>
      </c>
      <c r="R5" s="27" t="s">
        <v>40</v>
      </c>
      <c r="S5" s="27" t="s">
        <v>41</v>
      </c>
      <c r="T5" s="27" t="s">
        <v>42</v>
      </c>
      <c r="U5" s="35"/>
      <c r="V5" s="35"/>
      <c r="W5" s="35"/>
      <c r="X5" s="36"/>
      <c r="Y5" s="36"/>
      <c r="Z5" s="44" t="s">
        <v>43</v>
      </c>
      <c r="AA5" s="43" t="s">
        <v>44</v>
      </c>
      <c r="AB5" s="42"/>
      <c r="AC5" s="34"/>
      <c r="AD5" s="34"/>
      <c r="AE5" s="18"/>
      <c r="AF5" s="49"/>
      <c r="AG5" s="18"/>
      <c r="AH5" s="52"/>
      <c r="AI5" s="52"/>
      <c r="AJ5" s="21"/>
    </row>
    <row r="6" ht="18" spans="1:36">
      <c r="A6" s="7">
        <v>44523</v>
      </c>
      <c r="B6" s="8">
        <v>35.24</v>
      </c>
      <c r="C6" s="8">
        <v>33.15</v>
      </c>
      <c r="D6" s="8">
        <v>35.36</v>
      </c>
      <c r="E6" s="8">
        <v>33.1</v>
      </c>
      <c r="F6" s="12"/>
      <c r="G6" s="8">
        <v>33.27</v>
      </c>
      <c r="H6" s="8">
        <v>33.25</v>
      </c>
      <c r="I6" s="8">
        <v>36.8</v>
      </c>
      <c r="J6" s="11">
        <f>IF(B6&gt;(D6-(D6-E6)/2),1,-1)</f>
        <v>1</v>
      </c>
      <c r="K6" s="17" t="s">
        <v>45</v>
      </c>
      <c r="L6" s="11"/>
      <c r="M6" s="11"/>
      <c r="N6" s="11"/>
      <c r="O6" s="11"/>
      <c r="P6" s="11"/>
      <c r="Q6" s="11"/>
      <c r="R6" s="28"/>
      <c r="S6" s="28"/>
      <c r="T6" s="28"/>
      <c r="U6" s="37" t="str">
        <f>IF(B6&lt;G6,"是","否")</f>
        <v>否</v>
      </c>
      <c r="V6" s="38"/>
      <c r="W6" s="38"/>
      <c r="X6" s="11">
        <v>2</v>
      </c>
      <c r="Y6" s="45">
        <f>$I6/$I$6</f>
        <v>1</v>
      </c>
      <c r="Z6" s="46"/>
      <c r="AA6" s="3"/>
      <c r="AB6" s="3"/>
      <c r="AC6" s="50">
        <f>D6-E6</f>
        <v>2.26</v>
      </c>
      <c r="AD6" s="3"/>
      <c r="AE6" s="3"/>
      <c r="AF6" s="3"/>
      <c r="AG6" s="54">
        <v>34.7</v>
      </c>
      <c r="AI6" s="3"/>
      <c r="AJ6" s="3"/>
    </row>
    <row r="7" ht="18" spans="1:36">
      <c r="A7" s="9">
        <v>44524</v>
      </c>
      <c r="B7" s="8">
        <v>34.44</v>
      </c>
      <c r="C7" s="8">
        <v>35.1</v>
      </c>
      <c r="D7" s="8">
        <v>35.13</v>
      </c>
      <c r="E7" s="8">
        <v>34.38</v>
      </c>
      <c r="F7" s="12"/>
      <c r="G7" s="8">
        <v>33.39</v>
      </c>
      <c r="H7" s="8">
        <v>33.3</v>
      </c>
      <c r="I7" s="8">
        <v>39.09</v>
      </c>
      <c r="J7" s="18">
        <f t="shared" ref="J7:J29" si="0">IF(B7&gt;(D7-(D7-E7)/2),1,-1)</f>
        <v>-1</v>
      </c>
      <c r="K7" s="19">
        <f>(B7-B6)/B6</f>
        <v>-0.0227014755959139</v>
      </c>
      <c r="L7" s="11"/>
      <c r="M7" s="11"/>
      <c r="N7" s="11"/>
      <c r="O7" s="11"/>
      <c r="P7" s="11"/>
      <c r="Q7" s="11"/>
      <c r="R7" s="11"/>
      <c r="S7" s="11"/>
      <c r="T7" s="11"/>
      <c r="U7" s="37" t="str">
        <f t="shared" ref="U7:U29" si="1">IF(B7&lt;G7,"是","否")</f>
        <v>否</v>
      </c>
      <c r="V7" s="39"/>
      <c r="W7" s="39"/>
      <c r="X7" s="11">
        <v>2</v>
      </c>
      <c r="Y7" s="45">
        <f t="shared" ref="Y7:Y20" si="2">$I7/$I$6</f>
        <v>1.06222826086957</v>
      </c>
      <c r="Z7" s="46"/>
      <c r="AA7" s="3"/>
      <c r="AB7" s="3"/>
      <c r="AC7" s="50">
        <f t="shared" ref="AC7:AC29" si="3">D7-E7</f>
        <v>0.75</v>
      </c>
      <c r="AD7" s="3"/>
      <c r="AE7" s="3"/>
      <c r="AF7" s="3"/>
      <c r="AG7" s="55"/>
      <c r="AI7" s="3"/>
      <c r="AJ7" s="3"/>
    </row>
    <row r="8" ht="18" spans="1:36">
      <c r="A8" s="9">
        <v>44525</v>
      </c>
      <c r="B8" s="8">
        <v>37</v>
      </c>
      <c r="C8" s="8">
        <v>34.6</v>
      </c>
      <c r="D8" s="8">
        <v>37.6</v>
      </c>
      <c r="E8" s="8">
        <v>34.6</v>
      </c>
      <c r="F8" s="12"/>
      <c r="G8" s="8">
        <v>33.73</v>
      </c>
      <c r="H8" s="8">
        <v>33.45</v>
      </c>
      <c r="I8" s="8">
        <v>38.2</v>
      </c>
      <c r="J8" s="11">
        <f t="shared" si="0"/>
        <v>1</v>
      </c>
      <c r="K8" s="20">
        <f t="shared" ref="K8:K29" si="4">(B8-B7)/B7</f>
        <v>0.0743321718931476</v>
      </c>
      <c r="L8" s="11" t="s">
        <v>46</v>
      </c>
      <c r="M8" s="11"/>
      <c r="N8" s="11"/>
      <c r="O8" s="11"/>
      <c r="P8" s="11"/>
      <c r="Q8" s="11"/>
      <c r="R8" s="11"/>
      <c r="S8" s="11"/>
      <c r="T8" s="11"/>
      <c r="U8" s="37" t="str">
        <f t="shared" si="1"/>
        <v>否</v>
      </c>
      <c r="V8" s="39"/>
      <c r="W8" s="39"/>
      <c r="X8" s="11">
        <v>2</v>
      </c>
      <c r="Y8" s="45">
        <f t="shared" si="2"/>
        <v>1.03804347826087</v>
      </c>
      <c r="Z8" s="46"/>
      <c r="AA8" s="3"/>
      <c r="AB8" s="3"/>
      <c r="AC8" s="50">
        <f t="shared" si="3"/>
        <v>3</v>
      </c>
      <c r="AD8" s="3"/>
      <c r="AE8" s="3"/>
      <c r="AF8" s="3"/>
      <c r="AG8" s="55"/>
      <c r="AI8" s="3"/>
      <c r="AJ8" s="3"/>
    </row>
    <row r="9" ht="18" spans="1:36">
      <c r="A9" s="9">
        <v>44526</v>
      </c>
      <c r="B9" s="8">
        <v>36.81</v>
      </c>
      <c r="C9" s="8">
        <v>37</v>
      </c>
      <c r="D9" s="8">
        <v>37.25</v>
      </c>
      <c r="E9" s="8">
        <v>36.34</v>
      </c>
      <c r="F9" s="12"/>
      <c r="G9" s="8">
        <v>34.02</v>
      </c>
      <c r="H9" s="8">
        <v>33.58</v>
      </c>
      <c r="I9" s="8">
        <v>41.04</v>
      </c>
      <c r="J9" s="11">
        <f t="shared" si="0"/>
        <v>1</v>
      </c>
      <c r="K9" s="19">
        <f t="shared" si="4"/>
        <v>-0.00513513513513507</v>
      </c>
      <c r="L9" s="11"/>
      <c r="M9" s="11"/>
      <c r="N9" s="11"/>
      <c r="O9" s="11"/>
      <c r="P9" s="11"/>
      <c r="Q9" s="11"/>
      <c r="R9" s="11"/>
      <c r="S9" s="11"/>
      <c r="T9" s="11"/>
      <c r="U9" s="37" t="str">
        <f t="shared" si="1"/>
        <v>否</v>
      </c>
      <c r="V9" s="39"/>
      <c r="W9" s="39"/>
      <c r="X9" s="11">
        <v>2</v>
      </c>
      <c r="Y9" s="45">
        <f t="shared" si="2"/>
        <v>1.11521739130435</v>
      </c>
      <c r="Z9" s="46"/>
      <c r="AA9" s="3"/>
      <c r="AB9" s="3"/>
      <c r="AC9" s="50">
        <f t="shared" si="3"/>
        <v>0.909999999999997</v>
      </c>
      <c r="AD9" s="3"/>
      <c r="AE9" s="3"/>
      <c r="AF9" s="3"/>
      <c r="AG9" s="55"/>
      <c r="AI9" s="3"/>
      <c r="AJ9" s="3"/>
    </row>
    <row r="10" ht="18" spans="1:36">
      <c r="A10" s="9">
        <v>44529</v>
      </c>
      <c r="B10" s="8">
        <v>36.12</v>
      </c>
      <c r="C10" s="8">
        <v>36.7</v>
      </c>
      <c r="D10" s="8">
        <v>37.38</v>
      </c>
      <c r="E10" s="8">
        <v>35.92</v>
      </c>
      <c r="F10" s="12"/>
      <c r="G10" s="8">
        <v>34.22</v>
      </c>
      <c r="H10" s="8">
        <v>33.68</v>
      </c>
      <c r="I10" s="8">
        <v>40.83</v>
      </c>
      <c r="J10" s="18">
        <f t="shared" si="0"/>
        <v>-1</v>
      </c>
      <c r="K10" s="19">
        <f t="shared" si="4"/>
        <v>-0.0187449062754688</v>
      </c>
      <c r="L10" s="11"/>
      <c r="M10" s="21" t="s">
        <v>47</v>
      </c>
      <c r="N10" s="22">
        <f>COUNTIF(K6:K10,"&gt;0")/5</f>
        <v>0.2</v>
      </c>
      <c r="O10" s="11"/>
      <c r="P10" s="23">
        <v>0.6</v>
      </c>
      <c r="Q10" s="11"/>
      <c r="R10" s="11"/>
      <c r="S10" s="11"/>
      <c r="T10" s="11"/>
      <c r="U10" s="37" t="str">
        <f t="shared" si="1"/>
        <v>否</v>
      </c>
      <c r="V10" s="11"/>
      <c r="W10" s="11"/>
      <c r="X10" s="11">
        <v>2</v>
      </c>
      <c r="Y10" s="45">
        <f t="shared" si="2"/>
        <v>1.10951086956522</v>
      </c>
      <c r="Z10" s="46">
        <f>(B10-B6)/B6</f>
        <v>0.024971623155505</v>
      </c>
      <c r="AA10" s="3"/>
      <c r="AB10" s="46">
        <f>COUNTIF(K6:K10,"&gt;0")/5</f>
        <v>0.2</v>
      </c>
      <c r="AC10" s="50">
        <f t="shared" si="3"/>
        <v>1.46</v>
      </c>
      <c r="AD10" s="3"/>
      <c r="AE10" s="3"/>
      <c r="AF10" s="3"/>
      <c r="AG10" s="55"/>
      <c r="AI10" s="3"/>
      <c r="AJ10" s="3"/>
    </row>
    <row r="11" ht="18" spans="1:36">
      <c r="A11" s="9">
        <v>44530</v>
      </c>
      <c r="B11" s="8">
        <v>36.31</v>
      </c>
      <c r="C11" s="8">
        <v>36.38</v>
      </c>
      <c r="D11" s="8">
        <v>36.56</v>
      </c>
      <c r="E11" s="8">
        <v>35.7</v>
      </c>
      <c r="F11" s="12"/>
      <c r="G11" s="8">
        <v>34.42</v>
      </c>
      <c r="H11" s="8">
        <v>33.78</v>
      </c>
      <c r="I11" s="8">
        <v>40.07</v>
      </c>
      <c r="J11" s="11">
        <f t="shared" si="0"/>
        <v>1</v>
      </c>
      <c r="K11" s="19">
        <f t="shared" si="4"/>
        <v>0.00526024363233679</v>
      </c>
      <c r="L11" s="11"/>
      <c r="M11" s="11"/>
      <c r="N11" s="11"/>
      <c r="O11" s="11"/>
      <c r="P11" s="11"/>
      <c r="Q11" s="11"/>
      <c r="R11" s="11"/>
      <c r="S11" s="11"/>
      <c r="T11" s="11"/>
      <c r="U11" s="37" t="str">
        <f t="shared" si="1"/>
        <v>否</v>
      </c>
      <c r="V11" s="11"/>
      <c r="W11" s="11"/>
      <c r="X11" s="11">
        <v>2</v>
      </c>
      <c r="Y11" s="45">
        <f t="shared" si="2"/>
        <v>1.08885869565217</v>
      </c>
      <c r="Z11" s="46">
        <f>(B11-B7)/B7</f>
        <v>0.0542973286875727</v>
      </c>
      <c r="AA11" s="3"/>
      <c r="AB11" s="3"/>
      <c r="AC11" s="50">
        <f t="shared" si="3"/>
        <v>0.859999999999999</v>
      </c>
      <c r="AD11" s="3"/>
      <c r="AE11" s="3"/>
      <c r="AF11" s="3"/>
      <c r="AG11" s="55"/>
      <c r="AI11" s="3"/>
      <c r="AJ11" s="3"/>
    </row>
    <row r="12" ht="18" spans="1:36">
      <c r="A12" s="9">
        <v>44531</v>
      </c>
      <c r="B12" s="8">
        <v>37.11</v>
      </c>
      <c r="C12" s="8">
        <v>36.17</v>
      </c>
      <c r="D12" s="8">
        <v>37.8</v>
      </c>
      <c r="E12" s="8">
        <v>35.6</v>
      </c>
      <c r="F12" s="12"/>
      <c r="G12" s="8">
        <v>34.68</v>
      </c>
      <c r="H12" s="8">
        <v>33.91</v>
      </c>
      <c r="I12" s="8">
        <v>40.28</v>
      </c>
      <c r="J12" s="11">
        <f t="shared" si="0"/>
        <v>1</v>
      </c>
      <c r="K12" s="19">
        <f t="shared" si="4"/>
        <v>0.0220324979344532</v>
      </c>
      <c r="L12" s="11"/>
      <c r="M12" s="11"/>
      <c r="N12" s="11"/>
      <c r="O12" s="11"/>
      <c r="P12" s="11"/>
      <c r="Q12" s="11"/>
      <c r="R12" s="11"/>
      <c r="S12" s="11"/>
      <c r="T12" s="11"/>
      <c r="U12" s="37" t="str">
        <f t="shared" si="1"/>
        <v>否</v>
      </c>
      <c r="V12" s="11"/>
      <c r="W12" s="11"/>
      <c r="X12" s="11">
        <v>2</v>
      </c>
      <c r="Y12" s="45">
        <f t="shared" si="2"/>
        <v>1.0945652173913</v>
      </c>
      <c r="Z12" s="46">
        <f>(B12-B8)/B8</f>
        <v>0.00297297297297296</v>
      </c>
      <c r="AA12" s="3"/>
      <c r="AB12" s="3"/>
      <c r="AC12" s="50">
        <f t="shared" si="3"/>
        <v>2.2</v>
      </c>
      <c r="AD12" s="3"/>
      <c r="AE12" s="3"/>
      <c r="AF12" s="3"/>
      <c r="AG12" s="55"/>
      <c r="AI12" s="3"/>
      <c r="AJ12" s="3"/>
    </row>
    <row r="13" ht="18" spans="1:36">
      <c r="A13" s="9">
        <v>44532</v>
      </c>
      <c r="B13" s="8">
        <v>36.8</v>
      </c>
      <c r="C13" s="8">
        <v>37.5</v>
      </c>
      <c r="D13" s="8">
        <v>38.8</v>
      </c>
      <c r="E13" s="8">
        <v>36.71</v>
      </c>
      <c r="F13" s="12"/>
      <c r="G13" s="8">
        <v>34.88</v>
      </c>
      <c r="H13" s="8">
        <v>34.02</v>
      </c>
      <c r="I13" s="8">
        <v>41.16</v>
      </c>
      <c r="J13" s="18">
        <f t="shared" si="0"/>
        <v>-1</v>
      </c>
      <c r="K13" s="19">
        <f t="shared" si="4"/>
        <v>-0.0083535435192671</v>
      </c>
      <c r="L13" s="11"/>
      <c r="M13" s="11"/>
      <c r="N13" s="11"/>
      <c r="O13" s="11"/>
      <c r="P13" s="11"/>
      <c r="Q13" s="11"/>
      <c r="R13" s="11"/>
      <c r="S13" s="11"/>
      <c r="T13" s="11"/>
      <c r="U13" s="37" t="str">
        <f t="shared" si="1"/>
        <v>否</v>
      </c>
      <c r="V13" s="11"/>
      <c r="W13" s="11"/>
      <c r="X13" s="11">
        <v>2</v>
      </c>
      <c r="Y13" s="45">
        <f t="shared" si="2"/>
        <v>1.11847826086957</v>
      </c>
      <c r="Z13" s="46">
        <f>(B13-B9)/B9</f>
        <v>-0.000271665308340264</v>
      </c>
      <c r="AA13" s="3"/>
      <c r="AB13" s="3"/>
      <c r="AC13" s="50">
        <f t="shared" si="3"/>
        <v>2.09</v>
      </c>
      <c r="AD13" s="3"/>
      <c r="AE13" s="3"/>
      <c r="AF13" s="3"/>
      <c r="AG13" s="55"/>
      <c r="AI13" s="3"/>
      <c r="AJ13" s="3"/>
    </row>
    <row r="14" ht="18" spans="1:36">
      <c r="A14" s="9">
        <v>44533</v>
      </c>
      <c r="B14" s="8">
        <v>36.8</v>
      </c>
      <c r="C14" s="8">
        <v>36.85</v>
      </c>
      <c r="D14" s="8">
        <v>37.3</v>
      </c>
      <c r="E14" s="8">
        <v>36.5</v>
      </c>
      <c r="F14" s="12"/>
      <c r="G14" s="8">
        <v>35.06</v>
      </c>
      <c r="H14" s="8">
        <v>34.13</v>
      </c>
      <c r="I14" s="8">
        <v>40.82</v>
      </c>
      <c r="J14" s="18">
        <f t="shared" si="0"/>
        <v>-1</v>
      </c>
      <c r="K14" s="19">
        <f t="shared" si="4"/>
        <v>0</v>
      </c>
      <c r="L14" s="11"/>
      <c r="M14" s="11"/>
      <c r="N14" s="11"/>
      <c r="O14" s="11"/>
      <c r="P14" s="11"/>
      <c r="Q14" s="11"/>
      <c r="R14" s="11"/>
      <c r="S14" s="11"/>
      <c r="T14" s="11"/>
      <c r="U14" s="37" t="str">
        <f t="shared" si="1"/>
        <v>否</v>
      </c>
      <c r="V14" s="11"/>
      <c r="W14" s="11"/>
      <c r="X14" s="11">
        <v>2</v>
      </c>
      <c r="Y14" s="45">
        <f t="shared" si="2"/>
        <v>1.10923913043478</v>
      </c>
      <c r="Z14" s="46">
        <f>(B14-B10)/B10</f>
        <v>0.0188261351052049</v>
      </c>
      <c r="AA14" s="3"/>
      <c r="AB14" s="3"/>
      <c r="AC14" s="50">
        <f t="shared" si="3"/>
        <v>0.799999999999997</v>
      </c>
      <c r="AD14" s="3"/>
      <c r="AE14" s="3"/>
      <c r="AF14" s="3"/>
      <c r="AG14" s="55"/>
      <c r="AI14" s="3"/>
      <c r="AJ14" s="3"/>
    </row>
    <row r="15" ht="18" spans="1:36">
      <c r="A15" s="9">
        <v>44536</v>
      </c>
      <c r="B15" s="8">
        <v>37.1</v>
      </c>
      <c r="C15" s="8">
        <v>36.9</v>
      </c>
      <c r="D15" s="8">
        <v>37.81</v>
      </c>
      <c r="E15" s="8">
        <v>36.52</v>
      </c>
      <c r="F15" s="12"/>
      <c r="G15" s="8">
        <v>35.26</v>
      </c>
      <c r="H15" s="8">
        <v>34.25</v>
      </c>
      <c r="I15" s="8">
        <v>40.82</v>
      </c>
      <c r="J15" s="18">
        <f t="shared" si="0"/>
        <v>-1</v>
      </c>
      <c r="K15" s="19">
        <f t="shared" si="4"/>
        <v>0.00815217391304359</v>
      </c>
      <c r="L15" s="11"/>
      <c r="M15" s="11"/>
      <c r="N15" s="24"/>
      <c r="O15" s="22">
        <v>0.6</v>
      </c>
      <c r="P15" s="11"/>
      <c r="Q15" s="22">
        <v>0.5</v>
      </c>
      <c r="R15" s="29"/>
      <c r="S15" s="30"/>
      <c r="T15" s="31"/>
      <c r="U15" s="37" t="str">
        <f t="shared" si="1"/>
        <v>否</v>
      </c>
      <c r="V15" s="11"/>
      <c r="W15" s="11"/>
      <c r="X15" s="11">
        <v>2</v>
      </c>
      <c r="Y15" s="45">
        <f t="shared" si="2"/>
        <v>1.10923913043478</v>
      </c>
      <c r="Z15" s="46">
        <f>(B15-B11)/B11</f>
        <v>0.0217570917102726</v>
      </c>
      <c r="AA15" s="3"/>
      <c r="AB15" s="46">
        <f>COUNTIF(K6:K15,"&gt;0")/10</f>
        <v>0.4</v>
      </c>
      <c r="AC15" s="50">
        <f t="shared" si="3"/>
        <v>1.29</v>
      </c>
      <c r="AD15" s="3"/>
      <c r="AE15" s="3"/>
      <c r="AF15" s="3"/>
      <c r="AG15" s="55"/>
      <c r="AI15" s="3"/>
      <c r="AJ15" s="3"/>
    </row>
    <row r="16" ht="18" spans="1:36">
      <c r="A16" s="9">
        <v>44537</v>
      </c>
      <c r="B16" s="8">
        <v>38.35</v>
      </c>
      <c r="C16" s="8">
        <v>37.63</v>
      </c>
      <c r="D16" s="8">
        <v>38.8</v>
      </c>
      <c r="E16" s="8">
        <v>37.06</v>
      </c>
      <c r="F16" s="12"/>
      <c r="G16" s="8">
        <v>35.55</v>
      </c>
      <c r="H16" s="8">
        <v>34.41</v>
      </c>
      <c r="I16" s="8">
        <v>41.15</v>
      </c>
      <c r="J16" s="11">
        <f t="shared" si="0"/>
        <v>1</v>
      </c>
      <c r="K16" s="19">
        <f t="shared" si="4"/>
        <v>0.0336927223719677</v>
      </c>
      <c r="L16" s="11"/>
      <c r="M16" s="11"/>
      <c r="N16" s="11"/>
      <c r="O16" s="11"/>
      <c r="P16" s="11"/>
      <c r="Q16" s="11"/>
      <c r="R16" s="11"/>
      <c r="S16" s="11"/>
      <c r="T16" s="22"/>
      <c r="U16" s="37" t="str">
        <f t="shared" si="1"/>
        <v>否</v>
      </c>
      <c r="V16" s="11"/>
      <c r="W16" s="11"/>
      <c r="X16" s="11">
        <v>2</v>
      </c>
      <c r="Y16" s="45">
        <f t="shared" si="2"/>
        <v>1.11820652173913</v>
      </c>
      <c r="Z16" s="46">
        <f t="shared" ref="Z16:Z22" si="5">(B16-B12)/B12</f>
        <v>0.0334141740770682</v>
      </c>
      <c r="AA16" s="3"/>
      <c r="AB16" s="3"/>
      <c r="AC16" s="50">
        <f t="shared" si="3"/>
        <v>1.73999999999999</v>
      </c>
      <c r="AD16" s="3"/>
      <c r="AE16" s="3"/>
      <c r="AF16" s="3"/>
      <c r="AG16" s="55"/>
      <c r="AI16" s="3"/>
      <c r="AJ16" s="3"/>
    </row>
    <row r="17" ht="18" spans="1:36">
      <c r="A17" s="9">
        <v>44538</v>
      </c>
      <c r="B17" s="8">
        <v>38.37</v>
      </c>
      <c r="C17" s="8">
        <v>38.35</v>
      </c>
      <c r="D17" s="8">
        <v>38.89</v>
      </c>
      <c r="E17" s="8">
        <v>37.68</v>
      </c>
      <c r="F17" s="12"/>
      <c r="G17" s="8">
        <v>35.82</v>
      </c>
      <c r="H17" s="8">
        <v>34.57</v>
      </c>
      <c r="I17" s="8">
        <v>42.54</v>
      </c>
      <c r="J17" s="11">
        <f t="shared" si="0"/>
        <v>1</v>
      </c>
      <c r="K17" s="19">
        <f t="shared" si="4"/>
        <v>0.000521512385919062</v>
      </c>
      <c r="L17" s="11"/>
      <c r="M17" s="11"/>
      <c r="N17" s="11"/>
      <c r="O17" s="11"/>
      <c r="P17" s="11"/>
      <c r="Q17" s="11"/>
      <c r="R17" s="11"/>
      <c r="S17" s="11"/>
      <c r="T17" s="22"/>
      <c r="U17" s="37" t="str">
        <f t="shared" si="1"/>
        <v>否</v>
      </c>
      <c r="V17" s="11"/>
      <c r="W17" s="11"/>
      <c r="X17" s="11">
        <v>2</v>
      </c>
      <c r="Y17" s="45">
        <f t="shared" si="2"/>
        <v>1.15597826086957</v>
      </c>
      <c r="Z17" s="46">
        <f t="shared" si="5"/>
        <v>0.0426630434782609</v>
      </c>
      <c r="AA17" s="3"/>
      <c r="AB17" s="3"/>
      <c r="AC17" s="50">
        <f t="shared" si="3"/>
        <v>1.21</v>
      </c>
      <c r="AD17" s="3"/>
      <c r="AE17" s="3"/>
      <c r="AF17" s="3"/>
      <c r="AG17" s="55"/>
      <c r="AI17" s="3"/>
      <c r="AJ17" s="3"/>
    </row>
    <row r="18" ht="18" spans="1:36">
      <c r="A18" s="9">
        <v>44539</v>
      </c>
      <c r="B18" s="8">
        <v>37.99</v>
      </c>
      <c r="C18" s="8">
        <v>38.3</v>
      </c>
      <c r="D18" s="8">
        <v>39</v>
      </c>
      <c r="E18" s="8">
        <v>37.85</v>
      </c>
      <c r="F18" s="12"/>
      <c r="G18" s="8">
        <v>36.03</v>
      </c>
      <c r="H18" s="8">
        <v>34.7</v>
      </c>
      <c r="I18" s="8">
        <v>42.56</v>
      </c>
      <c r="J18" s="18">
        <f t="shared" si="0"/>
        <v>-1</v>
      </c>
      <c r="K18" s="19">
        <f t="shared" si="4"/>
        <v>-0.00990357049778461</v>
      </c>
      <c r="L18" s="11"/>
      <c r="M18" s="11"/>
      <c r="N18" s="11"/>
      <c r="O18" s="11"/>
      <c r="P18" s="11"/>
      <c r="Q18" s="11"/>
      <c r="R18" s="11"/>
      <c r="S18" s="11"/>
      <c r="T18" s="22"/>
      <c r="U18" s="37" t="str">
        <f t="shared" si="1"/>
        <v>否</v>
      </c>
      <c r="V18" s="11"/>
      <c r="W18" s="11"/>
      <c r="X18" s="11">
        <v>2</v>
      </c>
      <c r="Y18" s="45">
        <f t="shared" si="2"/>
        <v>1.15652173913043</v>
      </c>
      <c r="Z18" s="46">
        <f t="shared" si="5"/>
        <v>0.0323369565217393</v>
      </c>
      <c r="AA18" s="3"/>
      <c r="AB18" s="3"/>
      <c r="AC18" s="50">
        <f t="shared" si="3"/>
        <v>1.15</v>
      </c>
      <c r="AD18" s="3"/>
      <c r="AE18" s="3"/>
      <c r="AF18" s="3"/>
      <c r="AG18" s="55"/>
      <c r="AI18" s="3"/>
      <c r="AJ18" s="3"/>
    </row>
    <row r="19" ht="18" spans="1:36">
      <c r="A19" s="9">
        <v>44540</v>
      </c>
      <c r="B19" s="8">
        <v>37.21</v>
      </c>
      <c r="C19" s="8">
        <v>37.65</v>
      </c>
      <c r="D19" s="8">
        <v>38.4</v>
      </c>
      <c r="E19" s="8">
        <v>36.65</v>
      </c>
      <c r="F19" s="12"/>
      <c r="G19" s="8">
        <v>36.14</v>
      </c>
      <c r="H19" s="8">
        <v>34.8</v>
      </c>
      <c r="I19" s="8">
        <v>42.14</v>
      </c>
      <c r="J19" s="18">
        <f t="shared" si="0"/>
        <v>-1</v>
      </c>
      <c r="K19" s="19">
        <f t="shared" si="4"/>
        <v>-0.0205317188733878</v>
      </c>
      <c r="L19" s="11"/>
      <c r="M19" s="11"/>
      <c r="N19" s="11"/>
      <c r="O19" s="11"/>
      <c r="P19" s="11"/>
      <c r="Q19" s="11"/>
      <c r="R19" s="11"/>
      <c r="S19" s="11"/>
      <c r="T19" s="22"/>
      <c r="U19" s="37" t="str">
        <f t="shared" si="1"/>
        <v>否</v>
      </c>
      <c r="V19" s="11"/>
      <c r="W19" s="11"/>
      <c r="X19" s="11">
        <v>2</v>
      </c>
      <c r="Y19" s="45">
        <f t="shared" si="2"/>
        <v>1.14510869565217</v>
      </c>
      <c r="Z19" s="46">
        <f t="shared" si="5"/>
        <v>0.00296495956873314</v>
      </c>
      <c r="AA19" s="3"/>
      <c r="AB19" s="3"/>
      <c r="AC19" s="50">
        <f t="shared" si="3"/>
        <v>1.75</v>
      </c>
      <c r="AD19" s="3"/>
      <c r="AE19" s="3"/>
      <c r="AF19" s="3"/>
      <c r="AG19" s="55"/>
      <c r="AI19" s="3"/>
      <c r="AJ19" s="3"/>
    </row>
    <row r="20" ht="18" spans="1:36">
      <c r="A20" s="9">
        <v>44543</v>
      </c>
      <c r="B20" s="8">
        <v>37.6</v>
      </c>
      <c r="C20" s="8">
        <v>37.3</v>
      </c>
      <c r="D20" s="8">
        <v>38.66</v>
      </c>
      <c r="E20" s="8">
        <v>37.23</v>
      </c>
      <c r="F20" s="12"/>
      <c r="G20" s="8">
        <v>36.28</v>
      </c>
      <c r="H20" s="8">
        <v>34.91</v>
      </c>
      <c r="I20" s="8">
        <v>41.27</v>
      </c>
      <c r="J20" s="18">
        <f t="shared" si="0"/>
        <v>-1</v>
      </c>
      <c r="K20" s="19">
        <f t="shared" si="4"/>
        <v>0.0104810534802473</v>
      </c>
      <c r="L20" s="11"/>
      <c r="M20" s="11"/>
      <c r="N20" s="11"/>
      <c r="O20" s="11"/>
      <c r="P20" s="11"/>
      <c r="Q20" s="11"/>
      <c r="R20" s="23">
        <f>COUNTIF(K6:K20,"&gt;0")/15</f>
        <v>0.466666666666667</v>
      </c>
      <c r="S20" s="11"/>
      <c r="T20" s="22">
        <f>(B20-B6)/B6</f>
        <v>0.0669693530079455</v>
      </c>
      <c r="U20" s="37" t="str">
        <f t="shared" si="1"/>
        <v>否</v>
      </c>
      <c r="V20" s="11"/>
      <c r="W20" s="11"/>
      <c r="X20" s="11">
        <v>2</v>
      </c>
      <c r="Y20" s="45">
        <f t="shared" si="2"/>
        <v>1.12146739130435</v>
      </c>
      <c r="Z20" s="46">
        <f t="shared" si="5"/>
        <v>-0.0195567144719687</v>
      </c>
      <c r="AA20" s="46">
        <f>(B20-B6)/B6</f>
        <v>0.0669693530079455</v>
      </c>
      <c r="AB20" s="46">
        <f>COUNTIF(K6:K20,"&gt;0")/15</f>
        <v>0.466666666666667</v>
      </c>
      <c r="AC20" s="50">
        <f t="shared" si="3"/>
        <v>1.43</v>
      </c>
      <c r="AD20" s="3"/>
      <c r="AE20" s="3"/>
      <c r="AF20" s="3"/>
      <c r="AG20" s="55"/>
      <c r="AI20" s="3"/>
      <c r="AJ20" s="3"/>
    </row>
    <row r="21" ht="18" spans="1:36">
      <c r="A21" s="9">
        <v>44544</v>
      </c>
      <c r="B21" s="8">
        <v>37.65</v>
      </c>
      <c r="C21" s="8">
        <v>37.7</v>
      </c>
      <c r="D21" s="8">
        <v>38.44</v>
      </c>
      <c r="E21" s="8">
        <v>37.35</v>
      </c>
      <c r="F21" s="12"/>
      <c r="G21" s="8">
        <v>36.41</v>
      </c>
      <c r="H21" s="8">
        <v>35.02</v>
      </c>
      <c r="I21" s="8">
        <v>41.71</v>
      </c>
      <c r="J21" s="18">
        <f t="shared" si="0"/>
        <v>-1</v>
      </c>
      <c r="K21" s="19">
        <f t="shared" si="4"/>
        <v>0.00132978723404248</v>
      </c>
      <c r="L21" s="11"/>
      <c r="M21" s="11"/>
      <c r="N21" s="11"/>
      <c r="O21" s="11"/>
      <c r="P21" s="11"/>
      <c r="Q21" s="11"/>
      <c r="R21" s="11"/>
      <c r="S21" s="11"/>
      <c r="T21" s="11"/>
      <c r="U21" s="37" t="str">
        <f t="shared" si="1"/>
        <v>否</v>
      </c>
      <c r="V21" s="11"/>
      <c r="W21" s="11"/>
      <c r="X21" s="11">
        <v>2</v>
      </c>
      <c r="Y21" s="45">
        <f t="shared" ref="Y21:Y29" si="6">$I21/$I$6</f>
        <v>1.13342391304348</v>
      </c>
      <c r="Z21" s="46">
        <f t="shared" si="5"/>
        <v>-0.0187646598905395</v>
      </c>
      <c r="AA21" s="46">
        <f t="shared" ref="AA21:AA29" si="7">(B21-B7)/B7</f>
        <v>0.093205574912892</v>
      </c>
      <c r="AB21" s="3"/>
      <c r="AC21" s="50">
        <f t="shared" si="3"/>
        <v>1.09</v>
      </c>
      <c r="AD21" s="3"/>
      <c r="AE21" s="3"/>
      <c r="AF21" s="3"/>
      <c r="AG21" s="55"/>
      <c r="AI21" s="3"/>
      <c r="AJ21" s="3"/>
    </row>
    <row r="22" ht="18" spans="1:36">
      <c r="A22" s="9">
        <v>44545</v>
      </c>
      <c r="B22" s="8">
        <v>37.47</v>
      </c>
      <c r="C22" s="8">
        <v>37.35</v>
      </c>
      <c r="D22" s="8">
        <v>37.9</v>
      </c>
      <c r="E22" s="8">
        <v>37</v>
      </c>
      <c r="F22" s="12"/>
      <c r="G22" s="8">
        <v>36.51</v>
      </c>
      <c r="H22" s="8">
        <v>35.11</v>
      </c>
      <c r="I22" s="8">
        <v>41.76</v>
      </c>
      <c r="J22" s="11">
        <f t="shared" si="0"/>
        <v>1</v>
      </c>
      <c r="K22" s="19">
        <f t="shared" si="4"/>
        <v>-0.0047808764940239</v>
      </c>
      <c r="L22" s="11"/>
      <c r="M22" s="11"/>
      <c r="N22" s="11"/>
      <c r="O22" s="11"/>
      <c r="P22" s="11"/>
      <c r="Q22" s="11"/>
      <c r="R22" s="11"/>
      <c r="S22" s="11"/>
      <c r="T22" s="11"/>
      <c r="U22" s="37" t="str">
        <f t="shared" si="1"/>
        <v>否</v>
      </c>
      <c r="V22" s="11"/>
      <c r="W22" s="11"/>
      <c r="X22" s="11">
        <v>2</v>
      </c>
      <c r="Y22" s="45">
        <f t="shared" si="6"/>
        <v>1.13478260869565</v>
      </c>
      <c r="Z22" s="46">
        <f t="shared" si="5"/>
        <v>-0.0136878125822586</v>
      </c>
      <c r="AA22" s="46">
        <f t="shared" si="7"/>
        <v>0.0127027027027027</v>
      </c>
      <c r="AB22" s="3"/>
      <c r="AC22" s="50">
        <f t="shared" si="3"/>
        <v>0.899999999999999</v>
      </c>
      <c r="AD22" s="3"/>
      <c r="AE22" s="3"/>
      <c r="AF22" s="3"/>
      <c r="AG22" s="55"/>
      <c r="AI22" s="3"/>
      <c r="AJ22" s="3"/>
    </row>
    <row r="23" ht="18" spans="1:36">
      <c r="A23" s="9">
        <v>44546</v>
      </c>
      <c r="B23" s="8">
        <v>38.01</v>
      </c>
      <c r="C23" s="8">
        <v>38.48</v>
      </c>
      <c r="D23" s="8">
        <v>38.95</v>
      </c>
      <c r="E23" s="8">
        <v>37.47</v>
      </c>
      <c r="F23" s="12"/>
      <c r="G23" s="8">
        <v>36.65</v>
      </c>
      <c r="H23" s="8">
        <v>35.23</v>
      </c>
      <c r="I23" s="8">
        <v>41.56</v>
      </c>
      <c r="J23" s="18">
        <f t="shared" si="0"/>
        <v>-1</v>
      </c>
      <c r="K23" s="19">
        <f t="shared" si="4"/>
        <v>0.0144115292233787</v>
      </c>
      <c r="L23" s="11"/>
      <c r="M23" s="11"/>
      <c r="N23" s="11"/>
      <c r="O23" s="11"/>
      <c r="P23" s="11"/>
      <c r="Q23" s="11"/>
      <c r="R23" s="11"/>
      <c r="S23" s="11"/>
      <c r="T23" s="11"/>
      <c r="U23" s="37" t="str">
        <f t="shared" si="1"/>
        <v>否</v>
      </c>
      <c r="V23" s="11"/>
      <c r="W23" s="11"/>
      <c r="X23" s="11">
        <v>2</v>
      </c>
      <c r="Y23" s="45">
        <f t="shared" si="6"/>
        <v>1.12934782608696</v>
      </c>
      <c r="Z23" s="46">
        <f t="shared" ref="Z23:Z29" si="8">(B23-B19)/B19</f>
        <v>0.0214995968825584</v>
      </c>
      <c r="AA23" s="46">
        <f t="shared" si="7"/>
        <v>0.0325998370008149</v>
      </c>
      <c r="AB23" s="3"/>
      <c r="AC23" s="50">
        <f t="shared" si="3"/>
        <v>1.48</v>
      </c>
      <c r="AD23" s="3"/>
      <c r="AE23" s="3"/>
      <c r="AF23" s="3"/>
      <c r="AG23" s="55"/>
      <c r="AI23" s="3"/>
      <c r="AJ23" s="3"/>
    </row>
    <row r="24" ht="18" spans="1:36">
      <c r="A24" s="9">
        <v>44547</v>
      </c>
      <c r="B24" s="8">
        <v>38.9</v>
      </c>
      <c r="C24" s="8">
        <v>38</v>
      </c>
      <c r="D24" s="8">
        <v>39.56</v>
      </c>
      <c r="E24" s="8">
        <v>37.2</v>
      </c>
      <c r="F24" s="12"/>
      <c r="G24" s="8">
        <v>36.87</v>
      </c>
      <c r="H24" s="8">
        <v>35.37</v>
      </c>
      <c r="I24" s="8">
        <v>42.16</v>
      </c>
      <c r="J24" s="11">
        <f t="shared" si="0"/>
        <v>1</v>
      </c>
      <c r="K24" s="19">
        <f t="shared" si="4"/>
        <v>0.0234148908182058</v>
      </c>
      <c r="L24" s="11"/>
      <c r="M24" s="11"/>
      <c r="N24" s="11"/>
      <c r="O24" s="11"/>
      <c r="P24" s="11"/>
      <c r="Q24" s="11"/>
      <c r="R24" s="11"/>
      <c r="S24" s="11"/>
      <c r="T24" s="11"/>
      <c r="U24" s="37" t="str">
        <f t="shared" si="1"/>
        <v>否</v>
      </c>
      <c r="V24" s="11"/>
      <c r="W24" s="11"/>
      <c r="X24" s="11">
        <v>2</v>
      </c>
      <c r="Y24" s="45">
        <f t="shared" si="6"/>
        <v>1.14565217391304</v>
      </c>
      <c r="Z24" s="46">
        <f t="shared" si="8"/>
        <v>0.0345744680851063</v>
      </c>
      <c r="AA24" s="46">
        <f t="shared" si="7"/>
        <v>0.0769656699889258</v>
      </c>
      <c r="AB24" s="3"/>
      <c r="AC24" s="50">
        <f t="shared" si="3"/>
        <v>2.36</v>
      </c>
      <c r="AD24" s="3"/>
      <c r="AE24" s="3"/>
      <c r="AF24" s="3"/>
      <c r="AG24" s="55"/>
      <c r="AI24" s="3"/>
      <c r="AJ24" s="3"/>
    </row>
    <row r="25" ht="18" spans="1:36">
      <c r="A25" s="9">
        <v>44550</v>
      </c>
      <c r="B25" s="8">
        <v>39.94</v>
      </c>
      <c r="C25" s="8">
        <v>39.1</v>
      </c>
      <c r="D25" s="8">
        <v>40.66</v>
      </c>
      <c r="E25" s="8">
        <v>38.8</v>
      </c>
      <c r="F25" s="12"/>
      <c r="G25" s="8">
        <v>37.16</v>
      </c>
      <c r="H25" s="8">
        <v>35.55</v>
      </c>
      <c r="I25" s="8">
        <v>43.15</v>
      </c>
      <c r="J25" s="11">
        <f t="shared" si="0"/>
        <v>1</v>
      </c>
      <c r="K25" s="19">
        <f t="shared" si="4"/>
        <v>0.0267352185089974</v>
      </c>
      <c r="L25" s="11"/>
      <c r="M25" s="11"/>
      <c r="N25" s="11"/>
      <c r="O25" s="11"/>
      <c r="P25" s="11"/>
      <c r="Q25" s="11"/>
      <c r="R25" s="11"/>
      <c r="S25" s="11"/>
      <c r="T25" s="11"/>
      <c r="U25" s="37" t="str">
        <f t="shared" si="1"/>
        <v>否</v>
      </c>
      <c r="V25" s="11"/>
      <c r="W25" s="11"/>
      <c r="X25" s="11">
        <v>2</v>
      </c>
      <c r="Y25" s="45">
        <f t="shared" si="6"/>
        <v>1.17255434782609</v>
      </c>
      <c r="Z25" s="46">
        <f t="shared" si="8"/>
        <v>0.0608233731739708</v>
      </c>
      <c r="AA25" s="46">
        <f t="shared" si="7"/>
        <v>0.0999724593775818</v>
      </c>
      <c r="AB25" s="46">
        <f>COUNTIF(K11:K25,"&gt;0")/15</f>
        <v>0.666666666666667</v>
      </c>
      <c r="AC25" s="50">
        <f t="shared" si="3"/>
        <v>1.86</v>
      </c>
      <c r="AD25" s="3"/>
      <c r="AE25" s="3"/>
      <c r="AF25" s="3"/>
      <c r="AG25" s="55"/>
      <c r="AI25" s="3"/>
      <c r="AJ25" s="3"/>
    </row>
    <row r="26" ht="18" spans="1:36">
      <c r="A26" s="9">
        <v>44551</v>
      </c>
      <c r="B26" s="8">
        <v>39.99</v>
      </c>
      <c r="C26" s="8">
        <v>39.93</v>
      </c>
      <c r="D26" s="8">
        <v>40.37</v>
      </c>
      <c r="E26" s="8">
        <v>39.38</v>
      </c>
      <c r="F26" s="12"/>
      <c r="G26" s="8">
        <v>37.43</v>
      </c>
      <c r="H26" s="8">
        <v>35.72</v>
      </c>
      <c r="I26" s="8">
        <v>44.3</v>
      </c>
      <c r="J26" s="11">
        <f t="shared" si="0"/>
        <v>1</v>
      </c>
      <c r="K26" s="19">
        <f t="shared" si="4"/>
        <v>0.00125187781672519</v>
      </c>
      <c r="L26" s="11"/>
      <c r="M26" s="11"/>
      <c r="N26" s="11"/>
      <c r="O26" s="11"/>
      <c r="P26" s="11"/>
      <c r="Q26" s="11"/>
      <c r="R26" s="11"/>
      <c r="S26" s="11"/>
      <c r="T26" s="11"/>
      <c r="U26" s="37" t="str">
        <f t="shared" si="1"/>
        <v>否</v>
      </c>
      <c r="V26" s="11"/>
      <c r="W26" s="11"/>
      <c r="X26" s="11">
        <v>2</v>
      </c>
      <c r="Y26" s="45">
        <f t="shared" si="6"/>
        <v>1.20380434782609</v>
      </c>
      <c r="Z26" s="46">
        <f t="shared" si="8"/>
        <v>0.067253803042434</v>
      </c>
      <c r="AA26" s="46">
        <f t="shared" si="7"/>
        <v>0.0776071139854487</v>
      </c>
      <c r="AB26" s="3"/>
      <c r="AC26" s="50">
        <f t="shared" si="3"/>
        <v>0.989999999999995</v>
      </c>
      <c r="AD26" s="3"/>
      <c r="AE26" s="3"/>
      <c r="AF26" s="3"/>
      <c r="AG26" s="55"/>
      <c r="AI26" s="3"/>
      <c r="AJ26" s="3"/>
    </row>
    <row r="27" ht="18" spans="1:36">
      <c r="A27" s="9">
        <v>44552</v>
      </c>
      <c r="B27" s="8">
        <v>42.8</v>
      </c>
      <c r="C27" s="8">
        <v>39.9</v>
      </c>
      <c r="D27" s="8">
        <v>43.33</v>
      </c>
      <c r="E27" s="8">
        <v>39.62</v>
      </c>
      <c r="F27" s="12"/>
      <c r="G27" s="8">
        <v>37.94</v>
      </c>
      <c r="H27" s="8">
        <v>36</v>
      </c>
      <c r="I27" s="8">
        <v>44.36</v>
      </c>
      <c r="J27" s="11">
        <f t="shared" si="0"/>
        <v>1</v>
      </c>
      <c r="K27" s="20">
        <f t="shared" si="4"/>
        <v>0.0702675668917228</v>
      </c>
      <c r="L27" s="11"/>
      <c r="M27" s="11"/>
      <c r="N27" s="11"/>
      <c r="O27" s="11"/>
      <c r="P27" s="11"/>
      <c r="Q27" s="11"/>
      <c r="R27" s="11"/>
      <c r="S27" s="11"/>
      <c r="T27" s="11"/>
      <c r="U27" s="37" t="str">
        <f t="shared" si="1"/>
        <v>否</v>
      </c>
      <c r="V27" s="11"/>
      <c r="W27" s="11"/>
      <c r="X27" s="11">
        <v>2</v>
      </c>
      <c r="Y27" s="45">
        <f t="shared" si="6"/>
        <v>1.2054347826087</v>
      </c>
      <c r="Z27" s="46">
        <f t="shared" si="8"/>
        <v>0.126019468560905</v>
      </c>
      <c r="AA27" s="46">
        <f t="shared" si="7"/>
        <v>0.16304347826087</v>
      </c>
      <c r="AB27" s="3"/>
      <c r="AC27" s="51">
        <f t="shared" si="3"/>
        <v>3.71</v>
      </c>
      <c r="AD27" s="3"/>
      <c r="AE27" s="3"/>
      <c r="AF27" s="3"/>
      <c r="AG27" s="55"/>
      <c r="AI27" s="3"/>
      <c r="AJ27" s="3"/>
    </row>
    <row r="28" ht="18" spans="1:36">
      <c r="A28" s="9">
        <v>44553</v>
      </c>
      <c r="B28" s="8">
        <v>43.35</v>
      </c>
      <c r="C28" s="8">
        <v>42.8</v>
      </c>
      <c r="D28" s="8">
        <v>43.86</v>
      </c>
      <c r="E28" s="8">
        <v>42.2</v>
      </c>
      <c r="F28" s="12"/>
      <c r="G28" s="8">
        <v>38.46</v>
      </c>
      <c r="H28" s="8">
        <v>36.29</v>
      </c>
      <c r="I28" s="8">
        <v>47.48</v>
      </c>
      <c r="J28" s="11">
        <f t="shared" si="0"/>
        <v>1</v>
      </c>
      <c r="K28" s="19">
        <f t="shared" si="4"/>
        <v>0.0128504672897197</v>
      </c>
      <c r="L28" s="11"/>
      <c r="M28" s="11"/>
      <c r="N28" s="11"/>
      <c r="O28" s="11"/>
      <c r="P28" s="11"/>
      <c r="Q28" s="11"/>
      <c r="R28" s="11"/>
      <c r="S28" s="11"/>
      <c r="T28" s="11"/>
      <c r="U28" s="37" t="str">
        <f t="shared" si="1"/>
        <v>否</v>
      </c>
      <c r="V28" s="11"/>
      <c r="W28" s="11"/>
      <c r="X28" s="11">
        <v>2</v>
      </c>
      <c r="Y28" s="45">
        <f t="shared" si="6"/>
        <v>1.29021739130435</v>
      </c>
      <c r="Z28" s="46">
        <f t="shared" si="8"/>
        <v>0.11439588688946</v>
      </c>
      <c r="AA28" s="46">
        <f t="shared" si="7"/>
        <v>0.177989130434783</v>
      </c>
      <c r="AB28" s="3"/>
      <c r="AC28" s="50">
        <f t="shared" si="3"/>
        <v>1.66</v>
      </c>
      <c r="AD28" s="3"/>
      <c r="AE28" s="3"/>
      <c r="AF28" s="3"/>
      <c r="AG28" s="55"/>
      <c r="AI28" s="3"/>
      <c r="AJ28" s="3"/>
    </row>
    <row r="29" ht="18" spans="1:36">
      <c r="A29" s="9">
        <v>44554</v>
      </c>
      <c r="B29" s="8">
        <v>43.67</v>
      </c>
      <c r="C29" s="8">
        <v>43.1</v>
      </c>
      <c r="D29" s="8">
        <v>45.9</v>
      </c>
      <c r="E29" s="8">
        <v>42.77</v>
      </c>
      <c r="F29" s="12"/>
      <c r="G29" s="8">
        <v>38.95</v>
      </c>
      <c r="H29" s="8">
        <v>36.58</v>
      </c>
      <c r="I29" s="8">
        <v>48.09</v>
      </c>
      <c r="J29" s="18">
        <f t="shared" si="0"/>
        <v>-1</v>
      </c>
      <c r="K29" s="19">
        <f t="shared" si="4"/>
        <v>0.00738177623990773</v>
      </c>
      <c r="L29" s="11"/>
      <c r="M29" s="11"/>
      <c r="N29" s="11"/>
      <c r="O29" s="11"/>
      <c r="P29" s="11"/>
      <c r="Q29" s="11"/>
      <c r="R29" s="11"/>
      <c r="S29" s="11"/>
      <c r="T29" s="11"/>
      <c r="U29" s="37" t="str">
        <f t="shared" si="1"/>
        <v>否</v>
      </c>
      <c r="V29" s="11"/>
      <c r="W29" s="11"/>
      <c r="X29" s="11">
        <v>2</v>
      </c>
      <c r="Y29" s="45">
        <f t="shared" si="6"/>
        <v>1.30679347826087</v>
      </c>
      <c r="Z29" s="46">
        <f t="shared" si="8"/>
        <v>0.0933900851276916</v>
      </c>
      <c r="AA29" s="46">
        <f t="shared" si="7"/>
        <v>0.177088948787062</v>
      </c>
      <c r="AB29" s="47">
        <f>COUNTIF(K14:K29,"&gt;0")/15</f>
        <v>0.8</v>
      </c>
      <c r="AC29" s="51">
        <f t="shared" si="3"/>
        <v>3.13</v>
      </c>
      <c r="AD29" s="3"/>
      <c r="AE29" s="3"/>
      <c r="AF29" s="3"/>
      <c r="AG29" s="55"/>
      <c r="AI29" s="3"/>
      <c r="AJ29" s="3"/>
    </row>
    <row r="30" spans="1:36">
      <c r="A30" s="9">
        <v>44555</v>
      </c>
      <c r="B30" s="10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46"/>
      <c r="AA30" s="3"/>
      <c r="AB30" s="3"/>
      <c r="AC30" s="3"/>
      <c r="AD30" s="3"/>
      <c r="AE30" s="3"/>
      <c r="AF30" s="3"/>
      <c r="AG30" s="55"/>
      <c r="AI30" s="3"/>
      <c r="AJ30" s="3"/>
    </row>
    <row r="31" spans="1:36">
      <c r="A31" s="9">
        <v>44556</v>
      </c>
      <c r="B31" s="10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46"/>
      <c r="AA31" s="3"/>
      <c r="AB31" s="3"/>
      <c r="AC31" s="3"/>
      <c r="AD31" s="3"/>
      <c r="AE31" s="3"/>
      <c r="AF31" s="3"/>
      <c r="AG31" s="55"/>
      <c r="AI31" s="3"/>
      <c r="AJ31" s="3"/>
    </row>
    <row r="32" spans="1:36">
      <c r="A32" s="9">
        <v>44557</v>
      </c>
      <c r="B32" s="10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46"/>
      <c r="AA32" s="3"/>
      <c r="AB32" s="3"/>
      <c r="AC32" s="3"/>
      <c r="AD32" s="3"/>
      <c r="AE32" s="3"/>
      <c r="AF32" s="3"/>
      <c r="AG32" s="55"/>
      <c r="AI32" s="3"/>
      <c r="AJ32" s="3"/>
    </row>
    <row r="33" spans="1:36">
      <c r="A33" s="9">
        <v>44558</v>
      </c>
      <c r="B33" s="10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46"/>
      <c r="AA33" s="3"/>
      <c r="AB33" s="3"/>
      <c r="AC33" s="3"/>
      <c r="AD33" s="3"/>
      <c r="AE33" s="3"/>
      <c r="AF33" s="3"/>
      <c r="AG33" s="55"/>
      <c r="AI33" s="3"/>
      <c r="AJ33" s="3"/>
    </row>
    <row r="34" spans="1:36">
      <c r="A34" s="9">
        <v>44559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46"/>
      <c r="AA34" s="3"/>
      <c r="AB34" s="3"/>
      <c r="AC34" s="3"/>
      <c r="AD34" s="3"/>
      <c r="AE34" s="3"/>
      <c r="AF34" s="3"/>
      <c r="AG34" s="55"/>
      <c r="AI34" s="3"/>
      <c r="AJ34" s="3"/>
    </row>
    <row r="35" spans="1:36">
      <c r="A35" s="9">
        <v>44560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23">
        <f>COUNTIF(K21:K35,"&gt;0")/15</f>
        <v>0.533333333333333</v>
      </c>
      <c r="S35" s="11"/>
      <c r="T35" s="22">
        <f>(B35-B21)/B21</f>
        <v>-1</v>
      </c>
      <c r="U35" s="11"/>
      <c r="V35" s="11"/>
      <c r="W35" s="11"/>
      <c r="X35" s="11"/>
      <c r="Y35" s="11"/>
      <c r="Z35" s="46"/>
      <c r="AA35" s="3"/>
      <c r="AB35" s="3"/>
      <c r="AC35" s="3"/>
      <c r="AD35" s="3"/>
      <c r="AE35" s="3"/>
      <c r="AF35" s="3"/>
      <c r="AG35" s="55"/>
      <c r="AI35" s="3"/>
      <c r="AJ35" s="3"/>
    </row>
    <row r="36" spans="1:36">
      <c r="A36" s="9">
        <v>44561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46"/>
      <c r="AA36" s="3"/>
      <c r="AB36" s="3"/>
      <c r="AC36" s="3"/>
      <c r="AD36" s="3"/>
      <c r="AE36" s="3"/>
      <c r="AF36" s="3"/>
      <c r="AG36" s="55"/>
      <c r="AI36" s="3"/>
      <c r="AJ36" s="3"/>
    </row>
    <row r="37" spans="1:36">
      <c r="A37" s="9">
        <v>44562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46"/>
      <c r="AA37" s="3"/>
      <c r="AB37" s="3"/>
      <c r="AC37" s="3"/>
      <c r="AD37" s="3"/>
      <c r="AE37" s="3"/>
      <c r="AF37" s="3"/>
      <c r="AG37" s="55"/>
      <c r="AI37" s="3"/>
      <c r="AJ37" s="3"/>
    </row>
    <row r="38" spans="1:36">
      <c r="A38" s="9">
        <v>44563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46"/>
      <c r="AA38" s="3"/>
      <c r="AB38" s="3"/>
      <c r="AC38" s="3"/>
      <c r="AD38" s="3"/>
      <c r="AE38" s="3"/>
      <c r="AF38" s="3"/>
      <c r="AG38" s="55"/>
      <c r="AI38" s="3"/>
      <c r="AJ38" s="3"/>
    </row>
    <row r="39" spans="1:36">
      <c r="A39" s="9">
        <v>44564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46"/>
      <c r="AA39" s="3"/>
      <c r="AB39" s="3"/>
      <c r="AC39" s="3"/>
      <c r="AD39" s="3"/>
      <c r="AE39" s="3"/>
      <c r="AF39" s="3"/>
      <c r="AG39" s="55"/>
      <c r="AI39" s="3"/>
      <c r="AJ39" s="3"/>
    </row>
    <row r="40" spans="1:36">
      <c r="A40" s="9">
        <v>44565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46"/>
      <c r="AA40" s="3"/>
      <c r="AB40" s="3"/>
      <c r="AC40" s="3"/>
      <c r="AD40" s="3"/>
      <c r="AE40" s="3"/>
      <c r="AF40" s="3"/>
      <c r="AG40" s="55"/>
      <c r="AI40" s="3"/>
      <c r="AJ40" s="3"/>
    </row>
    <row r="41" spans="1:36">
      <c r="A41" s="9">
        <v>44566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46"/>
      <c r="AA41" s="3"/>
      <c r="AB41" s="3"/>
      <c r="AC41" s="3"/>
      <c r="AD41" s="3"/>
      <c r="AE41" s="3"/>
      <c r="AF41" s="3"/>
      <c r="AG41" s="55"/>
      <c r="AI41" s="3"/>
      <c r="AJ41" s="3"/>
    </row>
    <row r="42" spans="1:36">
      <c r="A42" s="9">
        <v>44567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46"/>
      <c r="AA42" s="3"/>
      <c r="AB42" s="3"/>
      <c r="AC42" s="3"/>
      <c r="AD42" s="3"/>
      <c r="AE42" s="3"/>
      <c r="AF42" s="3"/>
      <c r="AG42" s="55"/>
      <c r="AI42" s="3"/>
      <c r="AJ42" s="3"/>
    </row>
    <row r="43" spans="1:36">
      <c r="A43" s="9">
        <v>44568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46"/>
      <c r="AA43" s="3"/>
      <c r="AB43" s="3"/>
      <c r="AC43" s="3"/>
      <c r="AD43" s="3"/>
      <c r="AE43" s="3"/>
      <c r="AF43" s="3"/>
      <c r="AG43" s="55"/>
      <c r="AI43" s="3"/>
      <c r="AJ43" s="3"/>
    </row>
    <row r="44" spans="1:36">
      <c r="A44" s="9">
        <v>44569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46"/>
      <c r="AA44" s="3"/>
      <c r="AB44" s="3"/>
      <c r="AC44" s="3"/>
      <c r="AD44" s="3"/>
      <c r="AE44" s="3"/>
      <c r="AF44" s="3"/>
      <c r="AG44" s="55"/>
      <c r="AI44" s="3"/>
      <c r="AJ44" s="3"/>
    </row>
    <row r="45" spans="1:36">
      <c r="A45" s="9">
        <v>44570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46"/>
      <c r="AA45" s="3"/>
      <c r="AB45" s="3"/>
      <c r="AC45" s="3"/>
      <c r="AD45" s="3"/>
      <c r="AE45" s="3"/>
      <c r="AF45" s="3"/>
      <c r="AG45" s="55"/>
      <c r="AI45" s="3"/>
      <c r="AJ45" s="3"/>
    </row>
    <row r="46" spans="1:36">
      <c r="A46" s="9">
        <v>44571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46"/>
      <c r="AA46" s="3"/>
      <c r="AB46" s="3"/>
      <c r="AC46" s="3"/>
      <c r="AD46" s="3"/>
      <c r="AE46" s="3"/>
      <c r="AF46" s="3"/>
      <c r="AG46" s="55"/>
      <c r="AI46" s="3"/>
      <c r="AJ46" s="3"/>
    </row>
    <row r="47" spans="1:36">
      <c r="A47" s="9">
        <v>44572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46"/>
      <c r="AA47" s="3"/>
      <c r="AB47" s="3"/>
      <c r="AC47" s="3"/>
      <c r="AD47" s="3"/>
      <c r="AE47" s="3"/>
      <c r="AF47" s="3"/>
      <c r="AG47" s="55"/>
      <c r="AI47" s="3"/>
      <c r="AJ47" s="3"/>
    </row>
    <row r="48" spans="1:36">
      <c r="A48" s="9">
        <v>44573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46"/>
      <c r="AA48" s="3"/>
      <c r="AB48" s="3"/>
      <c r="AC48" s="3"/>
      <c r="AD48" s="3"/>
      <c r="AE48" s="3"/>
      <c r="AF48" s="3"/>
      <c r="AG48" s="55"/>
      <c r="AI48" s="3"/>
      <c r="AJ48" s="3"/>
    </row>
    <row r="49" spans="1:36">
      <c r="A49" s="9">
        <v>44574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46"/>
      <c r="AA49" s="3"/>
      <c r="AB49" s="3"/>
      <c r="AC49" s="3"/>
      <c r="AD49" s="3"/>
      <c r="AE49" s="3"/>
      <c r="AF49" s="3"/>
      <c r="AG49" s="55"/>
      <c r="AI49" s="3"/>
      <c r="AJ49" s="3"/>
    </row>
    <row r="50" spans="1:36">
      <c r="A50" s="9">
        <v>44575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46"/>
      <c r="AA50" s="3"/>
      <c r="AB50" s="3"/>
      <c r="AC50" s="3"/>
      <c r="AD50" s="3"/>
      <c r="AE50" s="3"/>
      <c r="AF50" s="3"/>
      <c r="AG50" s="55"/>
      <c r="AI50" s="3"/>
      <c r="AJ50" s="3"/>
    </row>
    <row r="51" spans="1:36">
      <c r="A51" s="9">
        <v>44576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46"/>
      <c r="AA51" s="3"/>
      <c r="AB51" s="3"/>
      <c r="AC51" s="3"/>
      <c r="AD51" s="3"/>
      <c r="AE51" s="3"/>
      <c r="AF51" s="3"/>
      <c r="AG51" s="55"/>
      <c r="AI51" s="3"/>
      <c r="AJ51" s="3"/>
    </row>
    <row r="52" spans="1:36">
      <c r="A52" s="9">
        <v>44577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46"/>
      <c r="AA52" s="3"/>
      <c r="AB52" s="3"/>
      <c r="AC52" s="3"/>
      <c r="AD52" s="3"/>
      <c r="AE52" s="3"/>
      <c r="AF52" s="3"/>
      <c r="AG52" s="55"/>
      <c r="AI52" s="3"/>
      <c r="AJ52" s="3"/>
    </row>
    <row r="53" spans="1:36">
      <c r="A53" s="9">
        <v>44578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46"/>
      <c r="AA53" s="3"/>
      <c r="AB53" s="3"/>
      <c r="AC53" s="3"/>
      <c r="AD53" s="3"/>
      <c r="AE53" s="3"/>
      <c r="AF53" s="3"/>
      <c r="AG53" s="55"/>
      <c r="AI53" s="3"/>
      <c r="AJ53" s="3"/>
    </row>
    <row r="54" spans="1:36">
      <c r="A54" s="9">
        <v>44579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46"/>
      <c r="AA54" s="3"/>
      <c r="AB54" s="3"/>
      <c r="AC54" s="3"/>
      <c r="AD54" s="3"/>
      <c r="AE54" s="3"/>
      <c r="AF54" s="3"/>
      <c r="AG54" s="55"/>
      <c r="AI54" s="3"/>
      <c r="AJ54" s="3"/>
    </row>
    <row r="55" spans="1:36">
      <c r="A55" s="9">
        <v>44580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46"/>
      <c r="AA55" s="3"/>
      <c r="AB55" s="3"/>
      <c r="AC55" s="3"/>
      <c r="AD55" s="3"/>
      <c r="AE55" s="3"/>
      <c r="AF55" s="3"/>
      <c r="AG55" s="55"/>
      <c r="AI55" s="3"/>
      <c r="AJ55" s="3"/>
    </row>
    <row r="56" spans="1:36">
      <c r="A56" s="9">
        <v>44581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46"/>
      <c r="AA56" s="3"/>
      <c r="AB56" s="3"/>
      <c r="AC56" s="3"/>
      <c r="AD56" s="3"/>
      <c r="AE56" s="3"/>
      <c r="AF56" s="3"/>
      <c r="AG56" s="55"/>
      <c r="AI56" s="3"/>
      <c r="AJ56" s="3"/>
    </row>
    <row r="57" spans="1:36">
      <c r="A57" s="9">
        <v>44582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46"/>
      <c r="AA57" s="3"/>
      <c r="AB57" s="3"/>
      <c r="AC57" s="3"/>
      <c r="AD57" s="3"/>
      <c r="AE57" s="3"/>
      <c r="AF57" s="3"/>
      <c r="AG57" s="55"/>
      <c r="AI57" s="3"/>
      <c r="AJ57" s="3"/>
    </row>
    <row r="58" spans="1:36">
      <c r="A58" s="9">
        <v>44583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46"/>
      <c r="AA58" s="3"/>
      <c r="AB58" s="3"/>
      <c r="AC58" s="3"/>
      <c r="AD58" s="3"/>
      <c r="AE58" s="3"/>
      <c r="AF58" s="3"/>
      <c r="AG58" s="55"/>
      <c r="AI58" s="3"/>
      <c r="AJ58" s="3"/>
    </row>
    <row r="59" spans="1:36">
      <c r="A59" s="9">
        <v>44584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46"/>
      <c r="AA59" s="3"/>
      <c r="AB59" s="3"/>
      <c r="AC59" s="3"/>
      <c r="AD59" s="3"/>
      <c r="AE59" s="3"/>
      <c r="AF59" s="3"/>
      <c r="AG59" s="55"/>
      <c r="AI59" s="3"/>
      <c r="AJ59" s="3"/>
    </row>
    <row r="60" spans="1:36">
      <c r="A60" s="9">
        <v>44585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46"/>
      <c r="AA60" s="3"/>
      <c r="AB60" s="3"/>
      <c r="AC60" s="3"/>
      <c r="AD60" s="3"/>
      <c r="AE60" s="3"/>
      <c r="AF60" s="3"/>
      <c r="AG60" s="55"/>
      <c r="AI60" s="3"/>
      <c r="AJ60" s="3"/>
    </row>
    <row r="61" spans="1:36">
      <c r="A61" s="9">
        <v>44586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46"/>
      <c r="AA61" s="3"/>
      <c r="AB61" s="3"/>
      <c r="AC61" s="3"/>
      <c r="AD61" s="3"/>
      <c r="AE61" s="3"/>
      <c r="AF61" s="3"/>
      <c r="AG61" s="55"/>
      <c r="AI61" s="3"/>
      <c r="AJ61" s="3"/>
    </row>
    <row r="62" spans="1:36">
      <c r="A62" s="9">
        <v>44587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46"/>
      <c r="AA62" s="3"/>
      <c r="AB62" s="3"/>
      <c r="AC62" s="3"/>
      <c r="AD62" s="3"/>
      <c r="AE62" s="3"/>
      <c r="AF62" s="3"/>
      <c r="AG62" s="55"/>
      <c r="AI62" s="3"/>
      <c r="AJ62" s="3"/>
    </row>
    <row r="63" spans="1:36">
      <c r="A63" s="9">
        <v>44588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46"/>
      <c r="AA63" s="3"/>
      <c r="AB63" s="3"/>
      <c r="AC63" s="3"/>
      <c r="AD63" s="3"/>
      <c r="AE63" s="3"/>
      <c r="AF63" s="3"/>
      <c r="AG63" s="55"/>
      <c r="AI63" s="3"/>
      <c r="AJ63" s="3"/>
    </row>
    <row r="64" spans="1:36">
      <c r="A64" s="9">
        <v>44589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46"/>
      <c r="AA64" s="3"/>
      <c r="AB64" s="3"/>
      <c r="AC64" s="3"/>
      <c r="AD64" s="3"/>
      <c r="AE64" s="3"/>
      <c r="AF64" s="3"/>
      <c r="AG64" s="55"/>
      <c r="AI64" s="3"/>
      <c r="AJ64" s="3"/>
    </row>
    <row r="65" spans="1:36">
      <c r="A65" s="9">
        <v>44590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46"/>
      <c r="AA65" s="3"/>
      <c r="AB65" s="3"/>
      <c r="AC65" s="3"/>
      <c r="AD65" s="3"/>
      <c r="AE65" s="3"/>
      <c r="AF65" s="3"/>
      <c r="AG65" s="55"/>
      <c r="AI65" s="3"/>
      <c r="AJ65" s="3"/>
    </row>
    <row r="66" spans="1:36">
      <c r="A66" s="9">
        <v>44591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46"/>
      <c r="AA66" s="3"/>
      <c r="AB66" s="3"/>
      <c r="AC66" s="3"/>
      <c r="AD66" s="3"/>
      <c r="AE66" s="3"/>
      <c r="AF66" s="3"/>
      <c r="AG66" s="55"/>
      <c r="AI66" s="3"/>
      <c r="AJ66" s="3"/>
    </row>
    <row r="67" spans="1:36">
      <c r="A67" s="9">
        <v>44592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46"/>
      <c r="AA67" s="3"/>
      <c r="AB67" s="3"/>
      <c r="AC67" s="3"/>
      <c r="AD67" s="3"/>
      <c r="AE67" s="3"/>
      <c r="AF67" s="3"/>
      <c r="AG67" s="55"/>
      <c r="AI67" s="3"/>
      <c r="AJ67" s="3"/>
    </row>
    <row r="68" spans="1:36">
      <c r="A68" s="9">
        <v>44593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46"/>
      <c r="AA68" s="3"/>
      <c r="AB68" s="3"/>
      <c r="AC68" s="3"/>
      <c r="AD68" s="3"/>
      <c r="AE68" s="3"/>
      <c r="AF68" s="3"/>
      <c r="AG68" s="55"/>
      <c r="AI68" s="3"/>
      <c r="AJ68" s="3"/>
    </row>
    <row r="69" spans="1:36">
      <c r="A69" s="9">
        <v>44594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46"/>
      <c r="AA69" s="3"/>
      <c r="AB69" s="3"/>
      <c r="AC69" s="3"/>
      <c r="AD69" s="3"/>
      <c r="AE69" s="3"/>
      <c r="AF69" s="3"/>
      <c r="AG69" s="55"/>
      <c r="AI69" s="3"/>
      <c r="AJ69" s="3"/>
    </row>
    <row r="70" spans="1:36">
      <c r="A70" s="9">
        <v>44595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46"/>
      <c r="AA70" s="3"/>
      <c r="AB70" s="3"/>
      <c r="AC70" s="3"/>
      <c r="AD70" s="3"/>
      <c r="AE70" s="3"/>
      <c r="AF70" s="3"/>
      <c r="AG70" s="55"/>
      <c r="AI70" s="3"/>
      <c r="AJ70" s="3"/>
    </row>
    <row r="71" spans="1:36">
      <c r="A71" s="9">
        <v>44596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46"/>
      <c r="AA71" s="3"/>
      <c r="AB71" s="3"/>
      <c r="AC71" s="3"/>
      <c r="AD71" s="3"/>
      <c r="AE71" s="3"/>
      <c r="AF71" s="3"/>
      <c r="AG71" s="55"/>
      <c r="AI71" s="3"/>
      <c r="AJ71" s="3"/>
    </row>
    <row r="72" spans="1:36">
      <c r="A72" s="9">
        <v>44597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46"/>
      <c r="AA72" s="3"/>
      <c r="AB72" s="3"/>
      <c r="AC72" s="3"/>
      <c r="AD72" s="3"/>
      <c r="AE72" s="3"/>
      <c r="AF72" s="3"/>
      <c r="AG72" s="55"/>
      <c r="AI72" s="3"/>
      <c r="AJ72" s="3"/>
    </row>
    <row r="73" spans="1:36">
      <c r="A73" s="9">
        <v>44598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46"/>
      <c r="AA73" s="3"/>
      <c r="AB73" s="3"/>
      <c r="AC73" s="3"/>
      <c r="AD73" s="3"/>
      <c r="AE73" s="3"/>
      <c r="AF73" s="3"/>
      <c r="AG73" s="55"/>
      <c r="AI73" s="3"/>
      <c r="AJ73" s="3"/>
    </row>
    <row r="74" spans="1:36">
      <c r="A74" s="9">
        <v>44599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46"/>
      <c r="AA74" s="3"/>
      <c r="AB74" s="3"/>
      <c r="AC74" s="3"/>
      <c r="AD74" s="3"/>
      <c r="AE74" s="3"/>
      <c r="AF74" s="3"/>
      <c r="AG74" s="55"/>
      <c r="AI74" s="3"/>
      <c r="AJ74" s="3"/>
    </row>
    <row r="75" spans="1:36">
      <c r="A75" s="9">
        <v>44600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46"/>
      <c r="AA75" s="3"/>
      <c r="AB75" s="3"/>
      <c r="AC75" s="3"/>
      <c r="AD75" s="3"/>
      <c r="AE75" s="3"/>
      <c r="AF75" s="3"/>
      <c r="AG75" s="55"/>
      <c r="AI75" s="3"/>
      <c r="AJ75" s="3"/>
    </row>
    <row r="76" spans="1:36">
      <c r="A76" s="9">
        <v>44601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46"/>
      <c r="AA76" s="3"/>
      <c r="AB76" s="3"/>
      <c r="AC76" s="3"/>
      <c r="AD76" s="3"/>
      <c r="AE76" s="3"/>
      <c r="AF76" s="3"/>
      <c r="AG76" s="55"/>
      <c r="AI76" s="3"/>
      <c r="AJ76" s="3"/>
    </row>
    <row r="77" spans="1:36">
      <c r="A77" s="9">
        <v>44602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46"/>
      <c r="AA77" s="3"/>
      <c r="AB77" s="3"/>
      <c r="AC77" s="3"/>
      <c r="AD77" s="3"/>
      <c r="AE77" s="3"/>
      <c r="AF77" s="3"/>
      <c r="AG77" s="55"/>
      <c r="AI77" s="3"/>
      <c r="AJ77" s="3"/>
    </row>
    <row r="78" spans="1:36">
      <c r="A78" s="9">
        <v>44603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46"/>
      <c r="AA78" s="3"/>
      <c r="AB78" s="3"/>
      <c r="AC78" s="3"/>
      <c r="AD78" s="3"/>
      <c r="AE78" s="3"/>
      <c r="AF78" s="3"/>
      <c r="AG78" s="55"/>
      <c r="AI78" s="3"/>
      <c r="AJ78" s="3"/>
    </row>
    <row r="79" spans="1:36">
      <c r="A79" s="9">
        <v>44604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46"/>
      <c r="AA79" s="3"/>
      <c r="AB79" s="3"/>
      <c r="AC79" s="3"/>
      <c r="AD79" s="3"/>
      <c r="AE79" s="3"/>
      <c r="AF79" s="3"/>
      <c r="AG79" s="55"/>
      <c r="AI79" s="3"/>
      <c r="AJ79" s="3"/>
    </row>
    <row r="80" spans="1:36">
      <c r="A80" s="9">
        <v>44605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46"/>
      <c r="AA80" s="3"/>
      <c r="AB80" s="3"/>
      <c r="AC80" s="3"/>
      <c r="AD80" s="3"/>
      <c r="AE80" s="3"/>
      <c r="AF80" s="3"/>
      <c r="AG80" s="55"/>
      <c r="AI80" s="3"/>
      <c r="AJ80" s="3"/>
    </row>
    <row r="81" spans="1:36">
      <c r="A81" s="9">
        <v>44606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46"/>
      <c r="AA81" s="3"/>
      <c r="AB81" s="3"/>
      <c r="AC81" s="3"/>
      <c r="AD81" s="3"/>
      <c r="AE81" s="3"/>
      <c r="AF81" s="3"/>
      <c r="AG81" s="55"/>
      <c r="AI81" s="3"/>
      <c r="AJ81" s="3"/>
    </row>
    <row r="82" spans="1:36">
      <c r="A82" s="9">
        <v>44607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46"/>
      <c r="AA82" s="3"/>
      <c r="AB82" s="3"/>
      <c r="AC82" s="3"/>
      <c r="AD82" s="3"/>
      <c r="AE82" s="3"/>
      <c r="AF82" s="3"/>
      <c r="AG82" s="55"/>
      <c r="AI82" s="3"/>
      <c r="AJ82" s="3"/>
    </row>
    <row r="83" spans="1:36">
      <c r="A83" s="9">
        <v>44608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46"/>
      <c r="AA83" s="3"/>
      <c r="AB83" s="3"/>
      <c r="AC83" s="3"/>
      <c r="AD83" s="3"/>
      <c r="AE83" s="3"/>
      <c r="AF83" s="3"/>
      <c r="AG83" s="55"/>
      <c r="AI83" s="3"/>
      <c r="AJ83" s="3"/>
    </row>
    <row r="84" spans="1:36">
      <c r="A84" s="9">
        <v>44609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46"/>
      <c r="AA84" s="3"/>
      <c r="AB84" s="3"/>
      <c r="AC84" s="3"/>
      <c r="AD84" s="3"/>
      <c r="AE84" s="3"/>
      <c r="AF84" s="3"/>
      <c r="AG84" s="55"/>
      <c r="AI84" s="3"/>
      <c r="AJ84" s="3"/>
    </row>
    <row r="85" spans="1:36">
      <c r="A85" s="9">
        <v>44610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46"/>
      <c r="AA85" s="3"/>
      <c r="AB85" s="3"/>
      <c r="AC85" s="3"/>
      <c r="AD85" s="3"/>
      <c r="AE85" s="3"/>
      <c r="AF85" s="3"/>
      <c r="AG85" s="55"/>
      <c r="AI85" s="3"/>
      <c r="AJ85" s="3"/>
    </row>
    <row r="86" spans="1:36">
      <c r="A86" s="9">
        <v>44611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46"/>
      <c r="AA86" s="3"/>
      <c r="AB86" s="3"/>
      <c r="AC86" s="3"/>
      <c r="AD86" s="3"/>
      <c r="AE86" s="3"/>
      <c r="AF86" s="3"/>
      <c r="AG86" s="55"/>
      <c r="AI86" s="3"/>
      <c r="AJ86" s="3"/>
    </row>
    <row r="87" spans="1:36">
      <c r="A87" s="9">
        <v>44612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46"/>
      <c r="AA87" s="3"/>
      <c r="AB87" s="3"/>
      <c r="AC87" s="3"/>
      <c r="AD87" s="3"/>
      <c r="AE87" s="3"/>
      <c r="AF87" s="3"/>
      <c r="AG87" s="55"/>
      <c r="AI87" s="3"/>
      <c r="AJ87" s="3"/>
    </row>
    <row r="88" spans="1:36">
      <c r="A88" s="9">
        <v>44613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46"/>
      <c r="AA88" s="3"/>
      <c r="AB88" s="3"/>
      <c r="AC88" s="3"/>
      <c r="AD88" s="3"/>
      <c r="AE88" s="3"/>
      <c r="AF88" s="3"/>
      <c r="AG88" s="55"/>
      <c r="AI88" s="3"/>
      <c r="AJ88" s="3"/>
    </row>
    <row r="89" spans="1:36">
      <c r="A89" s="9">
        <v>44614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46"/>
      <c r="AA89" s="3"/>
      <c r="AB89" s="3"/>
      <c r="AC89" s="3"/>
      <c r="AD89" s="3"/>
      <c r="AE89" s="3"/>
      <c r="AF89" s="3"/>
      <c r="AG89" s="55"/>
      <c r="AI89" s="3"/>
      <c r="AJ89" s="3"/>
    </row>
    <row r="90" spans="1:36">
      <c r="A90" s="9">
        <v>44615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46"/>
      <c r="AA90" s="3"/>
      <c r="AB90" s="3"/>
      <c r="AC90" s="3"/>
      <c r="AD90" s="3"/>
      <c r="AE90" s="3"/>
      <c r="AF90" s="3"/>
      <c r="AG90" s="55"/>
      <c r="AI90" s="3"/>
      <c r="AJ90" s="3"/>
    </row>
    <row r="91" spans="1:36">
      <c r="A91" s="9">
        <v>44616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46"/>
      <c r="AA91" s="3"/>
      <c r="AB91" s="3"/>
      <c r="AC91" s="3"/>
      <c r="AD91" s="3"/>
      <c r="AE91" s="3"/>
      <c r="AF91" s="3"/>
      <c r="AG91" s="55"/>
      <c r="AI91" s="3"/>
      <c r="AJ91" s="3"/>
    </row>
    <row r="92" spans="1:36">
      <c r="A92" s="9">
        <v>44617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46"/>
      <c r="AA92" s="3"/>
      <c r="AB92" s="3"/>
      <c r="AC92" s="3"/>
      <c r="AD92" s="3"/>
      <c r="AE92" s="3"/>
      <c r="AF92" s="3"/>
      <c r="AG92" s="55"/>
      <c r="AI92" s="3"/>
      <c r="AJ92" s="3"/>
    </row>
    <row r="93" spans="1:36">
      <c r="A93" s="9">
        <v>44618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46"/>
      <c r="AA93" s="3"/>
      <c r="AB93" s="3"/>
      <c r="AC93" s="3"/>
      <c r="AD93" s="3"/>
      <c r="AE93" s="3"/>
      <c r="AF93" s="3"/>
      <c r="AG93" s="55"/>
      <c r="AI93" s="3"/>
      <c r="AJ93" s="3"/>
    </row>
    <row r="94" spans="1:36">
      <c r="A94" s="9">
        <v>44619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46"/>
      <c r="AA94" s="3"/>
      <c r="AB94" s="3"/>
      <c r="AC94" s="3"/>
      <c r="AD94" s="3"/>
      <c r="AE94" s="3"/>
      <c r="AF94" s="3"/>
      <c r="AG94" s="55"/>
      <c r="AI94" s="3"/>
      <c r="AJ94" s="3"/>
    </row>
    <row r="95" spans="1:36">
      <c r="A95" s="9">
        <v>44620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46"/>
      <c r="AA95" s="3"/>
      <c r="AB95" s="3"/>
      <c r="AC95" s="3"/>
      <c r="AD95" s="3"/>
      <c r="AE95" s="3"/>
      <c r="AF95" s="3"/>
      <c r="AG95" s="55"/>
      <c r="AI95" s="3"/>
      <c r="AJ95" s="3"/>
    </row>
    <row r="96" spans="1:36">
      <c r="A96" s="9">
        <v>44621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46"/>
      <c r="AA96" s="3"/>
      <c r="AB96" s="3"/>
      <c r="AC96" s="3"/>
      <c r="AD96" s="3"/>
      <c r="AE96" s="3"/>
      <c r="AF96" s="3"/>
      <c r="AG96" s="55"/>
      <c r="AI96" s="3"/>
      <c r="AJ96" s="3"/>
    </row>
    <row r="97" spans="1:36">
      <c r="A97" s="9">
        <v>44622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46"/>
      <c r="AA97" s="3"/>
      <c r="AB97" s="3"/>
      <c r="AC97" s="3"/>
      <c r="AD97" s="3"/>
      <c r="AE97" s="3"/>
      <c r="AF97" s="3"/>
      <c r="AG97" s="55"/>
      <c r="AI97" s="3"/>
      <c r="AJ97" s="3"/>
    </row>
    <row r="98" spans="1:36">
      <c r="A98" s="9">
        <v>44623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46"/>
      <c r="AA98" s="3"/>
      <c r="AB98" s="3"/>
      <c r="AC98" s="3"/>
      <c r="AD98" s="3"/>
      <c r="AE98" s="3"/>
      <c r="AF98" s="3"/>
      <c r="AG98" s="55"/>
      <c r="AI98" s="3"/>
      <c r="AJ98" s="3"/>
    </row>
    <row r="99" spans="1:36">
      <c r="A99" s="9">
        <v>44624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46"/>
      <c r="AA99" s="3"/>
      <c r="AB99" s="3"/>
      <c r="AC99" s="3"/>
      <c r="AD99" s="3"/>
      <c r="AE99" s="3"/>
      <c r="AF99" s="3"/>
      <c r="AG99" s="55"/>
      <c r="AI99" s="3"/>
      <c r="AJ99" s="3"/>
    </row>
    <row r="100" spans="1:36">
      <c r="A100" s="9">
        <v>44625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46"/>
      <c r="AA100" s="3"/>
      <c r="AB100" s="3"/>
      <c r="AC100" s="3"/>
      <c r="AD100" s="3"/>
      <c r="AE100" s="3"/>
      <c r="AF100" s="3"/>
      <c r="AG100" s="55"/>
      <c r="AI100" s="3"/>
      <c r="AJ100" s="3"/>
    </row>
    <row r="101" spans="1:36">
      <c r="A101" s="9">
        <v>44626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46"/>
      <c r="AA101" s="3"/>
      <c r="AB101" s="3"/>
      <c r="AC101" s="3"/>
      <c r="AD101" s="3"/>
      <c r="AE101" s="3"/>
      <c r="AF101" s="3"/>
      <c r="AG101" s="55"/>
      <c r="AI101" s="3"/>
      <c r="AJ101" s="3"/>
    </row>
    <row r="102" spans="1:36">
      <c r="A102" s="9">
        <v>44627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46"/>
      <c r="AA102" s="3"/>
      <c r="AB102" s="3"/>
      <c r="AC102" s="3"/>
      <c r="AD102" s="3"/>
      <c r="AE102" s="3"/>
      <c r="AF102" s="3"/>
      <c r="AG102" s="55"/>
      <c r="AI102" s="3"/>
      <c r="AJ102" s="3"/>
    </row>
    <row r="103" spans="1:36">
      <c r="A103" s="9">
        <v>44628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46"/>
      <c r="AA103" s="3"/>
      <c r="AB103" s="3"/>
      <c r="AC103" s="3"/>
      <c r="AD103" s="3"/>
      <c r="AE103" s="3"/>
      <c r="AF103" s="3"/>
      <c r="AG103" s="55"/>
      <c r="AI103" s="3"/>
      <c r="AJ103" s="3"/>
    </row>
    <row r="104" spans="1:36">
      <c r="A104" s="9">
        <v>44629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46"/>
      <c r="AA104" s="3"/>
      <c r="AB104" s="3"/>
      <c r="AC104" s="3"/>
      <c r="AD104" s="3"/>
      <c r="AE104" s="3"/>
      <c r="AF104" s="3"/>
      <c r="AG104" s="55"/>
      <c r="AI104" s="3"/>
      <c r="AJ104" s="3"/>
    </row>
    <row r="105" spans="1:36">
      <c r="A105" s="9">
        <v>44630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46"/>
      <c r="AA105" s="3"/>
      <c r="AB105" s="3"/>
      <c r="AC105" s="3"/>
      <c r="AD105" s="3"/>
      <c r="AE105" s="3"/>
      <c r="AF105" s="3"/>
      <c r="AG105" s="55"/>
      <c r="AI105" s="3"/>
      <c r="AJ105" s="3"/>
    </row>
    <row r="106" spans="1:36">
      <c r="A106" s="9">
        <v>44631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46"/>
      <c r="AA106" s="3"/>
      <c r="AB106" s="3"/>
      <c r="AC106" s="3"/>
      <c r="AD106" s="3"/>
      <c r="AE106" s="3"/>
      <c r="AF106" s="3"/>
      <c r="AG106" s="55"/>
      <c r="AI106" s="3"/>
      <c r="AJ106" s="3"/>
    </row>
    <row r="107" spans="1:36">
      <c r="A107" s="9">
        <v>44632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46"/>
      <c r="AA107" s="3"/>
      <c r="AB107" s="3"/>
      <c r="AC107" s="3"/>
      <c r="AD107" s="3"/>
      <c r="AE107" s="3"/>
      <c r="AF107" s="3"/>
      <c r="AG107" s="55"/>
      <c r="AI107" s="3"/>
      <c r="AJ107" s="3"/>
    </row>
    <row r="108" spans="1:36">
      <c r="A108" s="9">
        <v>44633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46"/>
      <c r="AA108" s="3"/>
      <c r="AB108" s="3"/>
      <c r="AC108" s="3"/>
      <c r="AD108" s="3"/>
      <c r="AE108" s="3"/>
      <c r="AF108" s="3"/>
      <c r="AG108" s="55"/>
      <c r="AI108" s="3"/>
      <c r="AJ108" s="3"/>
    </row>
    <row r="109" spans="1:36">
      <c r="A109" s="9">
        <v>44634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46"/>
      <c r="AA109" s="3"/>
      <c r="AB109" s="3"/>
      <c r="AC109" s="3"/>
      <c r="AD109" s="3"/>
      <c r="AE109" s="3"/>
      <c r="AF109" s="3"/>
      <c r="AG109" s="55"/>
      <c r="AI109" s="3"/>
      <c r="AJ109" s="3"/>
    </row>
    <row r="110" spans="1:36">
      <c r="A110" s="9">
        <v>44635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46"/>
      <c r="AA110" s="3"/>
      <c r="AB110" s="3"/>
      <c r="AC110" s="3"/>
      <c r="AD110" s="3"/>
      <c r="AE110" s="3"/>
      <c r="AF110" s="3"/>
      <c r="AG110" s="55"/>
      <c r="AI110" s="3"/>
      <c r="AJ110" s="3"/>
    </row>
    <row r="111" spans="1:36">
      <c r="A111" s="9">
        <v>44636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46"/>
      <c r="AA111" s="3"/>
      <c r="AB111" s="3"/>
      <c r="AC111" s="3"/>
      <c r="AD111" s="3"/>
      <c r="AE111" s="3"/>
      <c r="AF111" s="3"/>
      <c r="AG111" s="55"/>
      <c r="AI111" s="3"/>
      <c r="AJ111" s="3"/>
    </row>
    <row r="112" spans="1:36">
      <c r="A112" s="9">
        <v>44637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46"/>
      <c r="AA112" s="3"/>
      <c r="AB112" s="3"/>
      <c r="AC112" s="3"/>
      <c r="AD112" s="3"/>
      <c r="AE112" s="3"/>
      <c r="AF112" s="3"/>
      <c r="AG112" s="55"/>
      <c r="AI112" s="3"/>
      <c r="AJ112" s="3"/>
    </row>
    <row r="113" spans="1:36">
      <c r="A113" s="9">
        <v>44638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46"/>
      <c r="AA113" s="3"/>
      <c r="AB113" s="3"/>
      <c r="AC113" s="3"/>
      <c r="AD113" s="3"/>
      <c r="AE113" s="3"/>
      <c r="AF113" s="3"/>
      <c r="AG113" s="55"/>
      <c r="AI113" s="3"/>
      <c r="AJ113" s="3"/>
    </row>
    <row r="114" spans="1:36">
      <c r="A114" s="9">
        <v>44639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46"/>
      <c r="AA114" s="3"/>
      <c r="AB114" s="3"/>
      <c r="AC114" s="3"/>
      <c r="AD114" s="3"/>
      <c r="AE114" s="3"/>
      <c r="AF114" s="3"/>
      <c r="AG114" s="55"/>
      <c r="AI114" s="3"/>
      <c r="AJ114" s="3"/>
    </row>
    <row r="115" spans="1:36">
      <c r="A115" s="9">
        <v>44640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46"/>
      <c r="AA115" s="3"/>
      <c r="AB115" s="3"/>
      <c r="AC115" s="3"/>
      <c r="AD115" s="3"/>
      <c r="AE115" s="3"/>
      <c r="AF115" s="3"/>
      <c r="AG115" s="55"/>
      <c r="AI115" s="3"/>
      <c r="AJ115" s="3"/>
    </row>
    <row r="116" spans="1:36">
      <c r="A116" s="9">
        <v>44641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46"/>
      <c r="AA116" s="3"/>
      <c r="AB116" s="3"/>
      <c r="AC116" s="3"/>
      <c r="AD116" s="3"/>
      <c r="AE116" s="3"/>
      <c r="AF116" s="3"/>
      <c r="AG116" s="55"/>
      <c r="AI116" s="3"/>
      <c r="AJ116" s="3"/>
    </row>
    <row r="117" spans="1:36">
      <c r="A117" s="9">
        <v>44642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46"/>
      <c r="AA117" s="3"/>
      <c r="AB117" s="3"/>
      <c r="AC117" s="3"/>
      <c r="AD117" s="3"/>
      <c r="AE117" s="3"/>
      <c r="AF117" s="3"/>
      <c r="AG117" s="55"/>
      <c r="AI117" s="3"/>
      <c r="AJ117" s="3"/>
    </row>
    <row r="118" spans="1:36">
      <c r="A118" s="9">
        <v>44643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46"/>
      <c r="AA118" s="3"/>
      <c r="AB118" s="3"/>
      <c r="AC118" s="3"/>
      <c r="AD118" s="3"/>
      <c r="AE118" s="3"/>
      <c r="AF118" s="3"/>
      <c r="AG118" s="55"/>
      <c r="AI118" s="3"/>
      <c r="AJ118" s="3"/>
    </row>
    <row r="119" spans="1:36">
      <c r="A119" s="9">
        <v>44644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46"/>
      <c r="AA119" s="3"/>
      <c r="AB119" s="3"/>
      <c r="AC119" s="3"/>
      <c r="AD119" s="3"/>
      <c r="AE119" s="3"/>
      <c r="AF119" s="3"/>
      <c r="AG119" s="55"/>
      <c r="AI119" s="3"/>
      <c r="AJ119" s="3"/>
    </row>
    <row r="120" spans="1:36">
      <c r="A120" s="9">
        <v>44645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46"/>
      <c r="AA120" s="3"/>
      <c r="AB120" s="3"/>
      <c r="AC120" s="3"/>
      <c r="AD120" s="3"/>
      <c r="AE120" s="3"/>
      <c r="AF120" s="3"/>
      <c r="AG120" s="55"/>
      <c r="AI120" s="3"/>
      <c r="AJ120" s="3"/>
    </row>
    <row r="121" spans="1:36">
      <c r="A121" s="9">
        <v>44646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46"/>
      <c r="AA121" s="3"/>
      <c r="AB121" s="3"/>
      <c r="AC121" s="3"/>
      <c r="AD121" s="3"/>
      <c r="AE121" s="3"/>
      <c r="AF121" s="3"/>
      <c r="AG121" s="55"/>
      <c r="AI121" s="3"/>
      <c r="AJ121" s="3"/>
    </row>
    <row r="122" spans="1:36">
      <c r="A122" s="9">
        <v>44647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46"/>
      <c r="AA122" s="3"/>
      <c r="AB122" s="3"/>
      <c r="AC122" s="3"/>
      <c r="AD122" s="3"/>
      <c r="AE122" s="3"/>
      <c r="AF122" s="3"/>
      <c r="AG122" s="55"/>
      <c r="AI122" s="3"/>
      <c r="AJ122" s="3"/>
    </row>
    <row r="123" spans="1:36">
      <c r="A123" s="9">
        <v>44648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46"/>
      <c r="AA123" s="3"/>
      <c r="AB123" s="3"/>
      <c r="AC123" s="3"/>
      <c r="AD123" s="3"/>
      <c r="AE123" s="3"/>
      <c r="AF123" s="3"/>
      <c r="AG123" s="55"/>
      <c r="AI123" s="3"/>
      <c r="AJ123" s="3"/>
    </row>
    <row r="124" spans="1:36">
      <c r="A124" s="9">
        <v>44649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46"/>
      <c r="AA124" s="3"/>
      <c r="AB124" s="3"/>
      <c r="AC124" s="3"/>
      <c r="AD124" s="3"/>
      <c r="AE124" s="3"/>
      <c r="AF124" s="3"/>
      <c r="AG124" s="55"/>
      <c r="AI124" s="3"/>
      <c r="AJ124" s="3"/>
    </row>
    <row r="125" spans="1:34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  <c r="AH125" s="56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2021-12-25T21:58:08Z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