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<sst xmlns="http://schemas.openxmlformats.org/spreadsheetml/2006/main" count="54">
  <si>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</si>
  <si>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</si>
  <si>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</si>
  <si>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</si>
  <si>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</si>
  <si>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</si>
  <si>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</si>
  <si>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</si>
  <si>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</si>
  <si>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</si>
  <si>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</si>
  <si>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</si>
  <si>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</si>
  <si>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</si>
  <si>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</si>
  <si>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</si>
  <si>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</si>
  <si>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</si>
  <si>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(涨幅大于5%标红，跌幅大于3%标绿)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</si>
  <si>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</si>
  <si>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</si>
  <si>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</si>
  <si>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</si>
  <si>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</si>
  <si>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</si>
  <si>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</si>
  <si>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</si>
  <si>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</si>
  <si>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</si>
  <si>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</si>
  <si>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</si>
  <si>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</si>
  <si>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</si>
  <si>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>15</t>
    </r>
    <r>
      <rPr>
        <sz val="12"/>
        <color theme="1"/>
        <rFont val="宋体"/>
        <charset val="134"/>
      </rPr>
      <t>个交易日</t>
    </r>
    <r>
      <rPr>
        <sz val="12"/>
        <color theme="1"/>
        <rFont val="宋体"/>
        <charset val="134"/>
      </rPr>
      <t xml:space="preserve">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</si>
  <si>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</si>
  <si>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</si>
  <si>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</si>
  <si>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</si>
  <si>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</si>
  <si>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</si>
  <si>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</si>
  <si>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</si>
  <si>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</si>
  <si>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t>1周内股价涨幅
（超过25%，则考虑卖出）</t>
  </si>
  <si>
    <r>
      <rPr>
        <sz val="12"/>
        <color theme="1"/>
        <rFont val="宋体"/>
        <charset val="134"/>
      </rPr>
      <t xml:space="preserve">3周内股价涨幅
</t>
    </r>
    <r>
      <rPr>
        <sz val="10"/>
        <color theme="1"/>
        <rFont val="宋体"/>
        <charset val="134"/>
      </rPr>
      <t>(超过50%，则考虑卖出)</t>
    </r>
  </si>
  <si>
    <t>止损线1</t>
  </si>
  <si>
    <t>止损线2</t>
  </si>
  <si>
    <t>盈利金额1</t>
  </si>
  <si>
    <t>盈利金额2</t>
  </si>
  <si>
    <t>入场点1</t>
  </si>
  <si>
    <t>入场点2</t>
  </si>
  <si>
    <t>6.21%</t>
  </si>
  <si>
    <t>是</t>
  </si>
  <si>
    <t>否</t>
  </si>
</sst>
</file>

<file path=xl/styles.xml><?xml version="1.0" encoding="utf-8"?>
<styleSheet xmlns="http://schemas.openxmlformats.org/spreadsheetml/2006/main">
  <numFmts count="8">
    <numFmt numFmtId="176" formatCode="0.00_);[Red]\(0.00\)"/>
    <numFmt numFmtId="177" formatCode="0.00_ "/>
    <numFmt numFmtId="178" formatCode="0.00_);\(0.00\)"/>
    <numFmt numFmtId="179" formatCode="yyyy/m/d;@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b/>
      <sz val="12"/>
      <color theme="1"/>
      <name val="宋体"/>
      <charset val="134"/>
      <scheme val="major"/>
    </font>
    <font>
      <sz val="12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9" fillId="3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31" borderId="9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25" borderId="9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18" fillId="20" borderId="7" applyNumberFormat="0" applyAlignment="0" applyProtection="0">
      <alignment vertical="center"/>
    </xf>
    <xf numFmtId="0" fontId="22" fillId="25" borderId="10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0" fillId="35" borderId="11" applyNumberFormat="0" applyFon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177" fontId="0" fillId="0" borderId="1" xfId="0" applyNumberFormat="1" applyBorder="1">
      <alignment vertical="center"/>
    </xf>
    <xf numFmtId="10" fontId="0" fillId="0" borderId="0" xfId="9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9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10" fontId="0" fillId="6" borderId="1" xfId="9" applyNumberForma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0" fontId="4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0" fontId="1" fillId="9" borderId="1" xfId="9" applyNumberFormat="1" applyFont="1" applyFill="1" applyBorder="1" applyAlignment="1">
      <alignment horizontal="center" vertical="center"/>
    </xf>
    <xf numFmtId="10" fontId="0" fillId="9" borderId="1" xfId="9" applyNumberFormat="1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10" fontId="6" fillId="9" borderId="1" xfId="0" applyNumberFormat="1" applyFont="1" applyFill="1" applyBorder="1" applyAlignment="1">
      <alignment horizontal="center" vertical="center" wrapText="1"/>
    </xf>
    <xf numFmtId="10" fontId="6" fillId="9" borderId="1" xfId="9" applyNumberFormat="1" applyFont="1" applyFill="1" applyBorder="1" applyAlignment="1">
      <alignment horizontal="center" vertical="center" wrapText="1"/>
    </xf>
    <xf numFmtId="176" fontId="4" fillId="6" borderId="2" xfId="0" applyNumberFormat="1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8" fontId="0" fillId="5" borderId="1" xfId="0" applyNumberFormat="1" applyFont="1" applyFill="1" applyBorder="1" applyAlignment="1">
      <alignment horizontal="center" vertical="center"/>
    </xf>
    <xf numFmtId="177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8" fontId="0" fillId="5" borderId="1" xfId="0" applyNumberFormat="1" applyFont="1" applyFill="1" applyBorder="1" applyAlignment="1">
      <alignment vertical="center"/>
    </xf>
    <xf numFmtId="177" fontId="0" fillId="8" borderId="1" xfId="0" applyNumberFormat="1" applyFill="1" applyBorder="1" applyAlignment="1">
      <alignment vertical="center"/>
    </xf>
    <xf numFmtId="178" fontId="6" fillId="6" borderId="1" xfId="0" applyNumberFormat="1" applyFont="1" applyFill="1" applyBorder="1" applyAlignment="1">
      <alignment horizontal="center" vertical="center" wrapText="1"/>
    </xf>
    <xf numFmtId="178" fontId="6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3" xfId="0" applyNumberFormat="1" applyFont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7" fontId="0" fillId="0" borderId="2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N495"/>
  <sheetViews>
    <sheetView tabSelected="1" workbookViewId="0">
      <pane xSplit="1" ySplit="5" topLeftCell="Y19" activePane="bottomRight" state="frozen"/>
      <selection/>
      <selection pane="topRight"/>
      <selection pane="bottomLeft"/>
      <selection pane="bottomRight" activeCell="AA29" sqref="AA29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8" width="9.96428571428571" customWidth="1"/>
    <col min="9" max="9" width="10.4107142857143" style="1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1" customWidth="1"/>
    <col min="22" max="22" width="24.4107142857143" style="1" customWidth="1"/>
    <col min="23" max="23" width="23.0625" style="1" customWidth="1"/>
    <col min="24" max="24" width="20.5267857142857" style="1" customWidth="1"/>
    <col min="25" max="25" width="18.4464285714286" customWidth="1"/>
    <col min="26" max="26" width="23.3571428571429" style="2" customWidth="1"/>
    <col min="27" max="27" width="29.1607142857143" customWidth="1"/>
    <col min="28" max="28" width="19.1875" customWidth="1"/>
    <col min="29" max="29" width="22.0178571428571" customWidth="1"/>
    <col min="30" max="30" width="26.4821428571429" style="3" customWidth="1"/>
    <col min="31" max="31" width="24.5446428571429" customWidth="1"/>
    <col min="32" max="32" width="18.75" customWidth="1"/>
    <col min="33" max="33" width="10.5625" style="4" customWidth="1"/>
    <col min="34" max="34" width="11" style="3" customWidth="1"/>
    <col min="35" max="35" width="11" style="5" customWidth="1"/>
    <col min="36" max="36" width="11.3035714285714" customWidth="1"/>
    <col min="37" max="37" width="12.3482142857143" style="6" customWidth="1"/>
    <col min="38" max="38" width="11.4464285714286" style="6" customWidth="1"/>
    <col min="39" max="39" width="11.1607142857143" style="3" customWidth="1"/>
    <col min="40" max="40" width="10.5535714285714" style="3" customWidth="1"/>
  </cols>
  <sheetData>
    <row r="1" ht="29" customHeight="1" spans="1:40">
      <c r="A1" s="7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16" t="s">
        <v>2</v>
      </c>
      <c r="M1" s="16"/>
      <c r="N1" s="16"/>
      <c r="O1" s="16"/>
      <c r="P1" s="16"/>
      <c r="Q1" s="16"/>
      <c r="R1" s="28" t="s">
        <v>3</v>
      </c>
      <c r="S1" s="28"/>
      <c r="T1" s="28"/>
      <c r="U1" s="28"/>
      <c r="V1" s="28"/>
      <c r="W1" s="28"/>
      <c r="X1" s="33" t="s">
        <v>4</v>
      </c>
      <c r="Y1" s="33"/>
      <c r="Z1" s="41"/>
      <c r="AA1" s="33"/>
      <c r="AB1" s="33"/>
      <c r="AC1" s="33"/>
      <c r="AD1" s="33"/>
      <c r="AE1" s="33"/>
      <c r="AF1" s="33"/>
      <c r="AG1" s="50" t="s">
        <v>5</v>
      </c>
      <c r="AH1" s="50"/>
      <c r="AI1" s="51" t="s">
        <v>6</v>
      </c>
      <c r="AJ1" s="52"/>
      <c r="AK1" s="60" t="s">
        <v>7</v>
      </c>
      <c r="AL1" s="60"/>
      <c r="AM1" s="61" t="s">
        <v>8</v>
      </c>
      <c r="AN1" s="62"/>
    </row>
    <row r="2" ht="29" customHeight="1" spans="1:40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16"/>
      <c r="M2" s="16"/>
      <c r="N2" s="16"/>
      <c r="O2" s="16"/>
      <c r="P2" s="16"/>
      <c r="Q2" s="16"/>
      <c r="R2" s="28"/>
      <c r="S2" s="28"/>
      <c r="T2" s="28"/>
      <c r="U2" s="28"/>
      <c r="V2" s="28"/>
      <c r="W2" s="28"/>
      <c r="X2" s="33"/>
      <c r="Y2" s="33"/>
      <c r="Z2" s="41"/>
      <c r="AA2" s="33"/>
      <c r="AB2" s="33"/>
      <c r="AC2" s="33"/>
      <c r="AD2" s="33"/>
      <c r="AE2" s="33"/>
      <c r="AF2" s="33"/>
      <c r="AG2" s="50"/>
      <c r="AH2" s="50"/>
      <c r="AI2" s="51"/>
      <c r="AJ2" s="52"/>
      <c r="AK2" s="60"/>
      <c r="AL2" s="60"/>
      <c r="AM2" s="61"/>
      <c r="AN2" s="62"/>
    </row>
    <row r="3" ht="20" customHeight="1" spans="1:40">
      <c r="A3" s="7"/>
      <c r="B3" s="9" t="s">
        <v>9</v>
      </c>
      <c r="C3" s="9" t="s">
        <v>10</v>
      </c>
      <c r="D3" s="9" t="s">
        <v>11</v>
      </c>
      <c r="E3" s="9" t="s">
        <v>12</v>
      </c>
      <c r="F3" s="9" t="s">
        <v>13</v>
      </c>
      <c r="G3" s="9" t="s">
        <v>14</v>
      </c>
      <c r="H3" s="9" t="s">
        <v>15</v>
      </c>
      <c r="I3" s="17" t="s">
        <v>16</v>
      </c>
      <c r="J3" s="9" t="s">
        <v>17</v>
      </c>
      <c r="K3" s="18" t="s">
        <v>18</v>
      </c>
      <c r="L3" s="19" t="s">
        <v>19</v>
      </c>
      <c r="M3" s="19" t="s">
        <v>20</v>
      </c>
      <c r="N3" s="19" t="s">
        <v>21</v>
      </c>
      <c r="O3" s="19"/>
      <c r="P3" s="19" t="s">
        <v>22</v>
      </c>
      <c r="Q3" s="19"/>
      <c r="R3" s="29" t="s">
        <v>23</v>
      </c>
      <c r="S3" s="29"/>
      <c r="T3" s="29"/>
      <c r="U3" s="34" t="s">
        <v>24</v>
      </c>
      <c r="V3" s="34"/>
      <c r="W3" s="34"/>
      <c r="X3" s="35" t="s">
        <v>25</v>
      </c>
      <c r="Y3" s="35"/>
      <c r="Z3" s="42"/>
      <c r="AA3" s="35"/>
      <c r="AB3" s="35"/>
      <c r="AC3" s="35"/>
      <c r="AD3" s="35"/>
      <c r="AE3" s="21" t="s">
        <v>26</v>
      </c>
      <c r="AF3" s="21"/>
      <c r="AG3" s="50"/>
      <c r="AH3" s="50"/>
      <c r="AI3" s="51"/>
      <c r="AJ3" s="52"/>
      <c r="AK3" s="60"/>
      <c r="AL3" s="60"/>
      <c r="AM3" s="61"/>
      <c r="AN3" s="62"/>
    </row>
    <row r="4" ht="56" customHeight="1" spans="1:40">
      <c r="A4" s="7"/>
      <c r="B4" s="9"/>
      <c r="C4" s="9"/>
      <c r="D4" s="9"/>
      <c r="E4" s="9"/>
      <c r="F4" s="9"/>
      <c r="G4" s="9"/>
      <c r="H4" s="9"/>
      <c r="I4" s="17"/>
      <c r="J4" s="9"/>
      <c r="K4" s="18"/>
      <c r="L4" s="19"/>
      <c r="M4" s="19"/>
      <c r="N4" s="19"/>
      <c r="O4" s="19"/>
      <c r="P4" s="19"/>
      <c r="Q4" s="19"/>
      <c r="R4" s="29"/>
      <c r="S4" s="29"/>
      <c r="T4" s="29"/>
      <c r="U4" s="36" t="s">
        <v>27</v>
      </c>
      <c r="V4" s="36" t="s">
        <v>28</v>
      </c>
      <c r="W4" s="36" t="s">
        <v>29</v>
      </c>
      <c r="X4" s="37" t="s">
        <v>30</v>
      </c>
      <c r="Y4" s="37" t="s">
        <v>31</v>
      </c>
      <c r="Z4" s="42" t="s">
        <v>32</v>
      </c>
      <c r="AA4" s="43"/>
      <c r="AB4" s="44" t="s">
        <v>33</v>
      </c>
      <c r="AC4" s="47" t="s">
        <v>34</v>
      </c>
      <c r="AD4" s="47" t="s">
        <v>35</v>
      </c>
      <c r="AE4" s="21" t="s">
        <v>36</v>
      </c>
      <c r="AF4" s="48" t="s">
        <v>37</v>
      </c>
      <c r="AG4" s="50"/>
      <c r="AH4" s="50"/>
      <c r="AI4" s="51"/>
      <c r="AJ4" s="52"/>
      <c r="AK4" s="60"/>
      <c r="AL4" s="60"/>
      <c r="AM4" s="61"/>
      <c r="AN4" s="62"/>
    </row>
    <row r="5" ht="71" spans="1:40">
      <c r="A5" s="7"/>
      <c r="B5" s="9"/>
      <c r="C5" s="9"/>
      <c r="D5" s="9"/>
      <c r="E5" s="9"/>
      <c r="F5" s="9"/>
      <c r="G5" s="9"/>
      <c r="H5" s="9"/>
      <c r="I5" s="17"/>
      <c r="J5" s="9"/>
      <c r="K5" s="18"/>
      <c r="L5" s="19"/>
      <c r="M5" s="19"/>
      <c r="N5" s="24" t="s">
        <v>38</v>
      </c>
      <c r="O5" s="24" t="s">
        <v>39</v>
      </c>
      <c r="P5" s="24" t="s">
        <v>38</v>
      </c>
      <c r="Q5" s="24" t="s">
        <v>39</v>
      </c>
      <c r="R5" s="30" t="s">
        <v>40</v>
      </c>
      <c r="S5" s="30" t="s">
        <v>41</v>
      </c>
      <c r="T5" s="30" t="s">
        <v>42</v>
      </c>
      <c r="U5" s="36"/>
      <c r="V5" s="36"/>
      <c r="W5" s="36"/>
      <c r="X5" s="37"/>
      <c r="Y5" s="37"/>
      <c r="Z5" s="45" t="s">
        <v>43</v>
      </c>
      <c r="AA5" s="44" t="s">
        <v>44</v>
      </c>
      <c r="AB5" s="43"/>
      <c r="AC5" s="35"/>
      <c r="AD5" s="35"/>
      <c r="AE5" s="21"/>
      <c r="AF5" s="48"/>
      <c r="AG5" s="53" t="s">
        <v>45</v>
      </c>
      <c r="AH5" s="21" t="s">
        <v>46</v>
      </c>
      <c r="AI5" s="54" t="s">
        <v>47</v>
      </c>
      <c r="AJ5" s="52" t="s">
        <v>48</v>
      </c>
      <c r="AK5" s="60" t="s">
        <v>49</v>
      </c>
      <c r="AL5" s="63" t="s">
        <v>50</v>
      </c>
      <c r="AM5" s="30" t="s">
        <v>49</v>
      </c>
      <c r="AN5" s="52" t="s">
        <v>50</v>
      </c>
    </row>
    <row r="6" ht="18" spans="1:40">
      <c r="A6" s="10">
        <v>44523</v>
      </c>
      <c r="B6" s="11">
        <v>35.24</v>
      </c>
      <c r="C6" s="11">
        <v>33.15</v>
      </c>
      <c r="D6" s="11">
        <v>35.36</v>
      </c>
      <c r="E6" s="11">
        <v>33.1</v>
      </c>
      <c r="F6" s="15"/>
      <c r="G6" s="11">
        <v>33.27</v>
      </c>
      <c r="H6" s="11">
        <v>33.25</v>
      </c>
      <c r="I6" s="11">
        <v>36.8</v>
      </c>
      <c r="J6" s="14">
        <f>IF(B6&gt;(D6-(D6-E6)/2),1,-1)</f>
        <v>1</v>
      </c>
      <c r="K6" s="20" t="s">
        <v>51</v>
      </c>
      <c r="L6" s="14"/>
      <c r="M6" s="14"/>
      <c r="N6" s="14"/>
      <c r="O6" s="14"/>
      <c r="P6" s="14"/>
      <c r="Q6" s="14"/>
      <c r="R6" s="31"/>
      <c r="S6" s="31"/>
      <c r="T6" s="31"/>
      <c r="U6" s="38" t="str">
        <f>IF(B6&lt;G6,"是","否")</f>
        <v>否</v>
      </c>
      <c r="V6" s="39"/>
      <c r="W6" s="39"/>
      <c r="X6" s="14">
        <v>2</v>
      </c>
      <c r="Y6" s="46">
        <f>$I6/$I$6</f>
        <v>1</v>
      </c>
      <c r="Z6" s="25"/>
      <c r="AA6" s="15"/>
      <c r="AB6" s="15"/>
      <c r="AC6" s="14">
        <f>D6-E6</f>
        <v>2.26</v>
      </c>
      <c r="AD6" s="49"/>
      <c r="AE6" s="15"/>
      <c r="AF6" s="15"/>
      <c r="AG6" s="55">
        <v>32.53</v>
      </c>
      <c r="AH6" s="49"/>
      <c r="AI6" s="5">
        <f>(AG6-VLOOKUP([1]交易计划及执行表!$A$6,[1]交易计划及执行表!$A$4:$AF10005,6,FALSE))*VLOOKUP([1]交易计划及执行表!$A$6,[1]交易计划及执行表!$A$4:$AF10005,7,FALSE)</f>
        <v>-120</v>
      </c>
      <c r="AJ6" s="15"/>
      <c r="AK6" s="64">
        <f>($B6-VLOOKUP([1]交易计划及执行表!$A$6,[1]交易计划及执行表!$A$4:$AF10004,6,FALSE))/VLOOKUP([1]交易计划及执行表!$A$6,[1]交易计划及执行表!$A$4:$AF10004,6,FALSE)</f>
        <v>0.0447672694930331</v>
      </c>
      <c r="AL6" s="64"/>
      <c r="AM6" s="65" t="s">
        <v>52</v>
      </c>
      <c r="AN6" s="66"/>
    </row>
    <row r="7" ht="18" spans="1:40">
      <c r="A7" s="12">
        <v>44524</v>
      </c>
      <c r="B7" s="11">
        <v>34.44</v>
      </c>
      <c r="C7" s="11">
        <v>35.1</v>
      </c>
      <c r="D7" s="11">
        <v>35.13</v>
      </c>
      <c r="E7" s="11">
        <v>34.38</v>
      </c>
      <c r="F7" s="15"/>
      <c r="G7" s="11">
        <v>33.39</v>
      </c>
      <c r="H7" s="11">
        <v>33.3</v>
      </c>
      <c r="I7" s="11">
        <v>39.09</v>
      </c>
      <c r="J7" s="21">
        <f t="shared" ref="J7:J29" si="0">IF(B7&gt;(D7-(D7-E7)/2),1,-1)</f>
        <v>-1</v>
      </c>
      <c r="K7" s="22">
        <f>(B7-B6)/B6</f>
        <v>-0.0227014755959139</v>
      </c>
      <c r="L7" s="14"/>
      <c r="M7" s="14"/>
      <c r="N7" s="14"/>
      <c r="O7" s="14"/>
      <c r="P7" s="14"/>
      <c r="Q7" s="14"/>
      <c r="R7" s="14"/>
      <c r="S7" s="14"/>
      <c r="T7" s="14"/>
      <c r="U7" s="38" t="str">
        <f t="shared" ref="U7:U29" si="1">IF(B7&lt;G7,"是","否")</f>
        <v>否</v>
      </c>
      <c r="V7" s="40"/>
      <c r="W7" s="40"/>
      <c r="X7" s="14">
        <v>2</v>
      </c>
      <c r="Y7" s="46">
        <f t="shared" ref="Y7:Y20" si="2">$I7/$I$6</f>
        <v>1.06222826086957</v>
      </c>
      <c r="Z7" s="25"/>
      <c r="AA7" s="15"/>
      <c r="AB7" s="15"/>
      <c r="AC7" s="14">
        <f t="shared" ref="AC7:AC29" si="3">D7-E7</f>
        <v>0.75</v>
      </c>
      <c r="AD7" s="49"/>
      <c r="AE7" s="15"/>
      <c r="AF7" s="15"/>
      <c r="AG7" s="56">
        <f>IF(AND(H7-VLOOKUP([1]交易计划及执行表!$A$6,[1]交易计划及执行表!$A$4:$AF10004,6,FALSE)&gt;0,H7&gt;H6),H7,AG6)</f>
        <v>32.53</v>
      </c>
      <c r="AH7" s="57"/>
      <c r="AI7" s="5">
        <f>(AG7-VLOOKUP([1]交易计划及执行表!$A$6,[1]交易计划及执行表!$A$4:$AF10006,6,FALSE))*VLOOKUP([1]交易计划及执行表!$A$6,[1]交易计划及执行表!$A$4:$AF10006,7,FALSE)</f>
        <v>-120</v>
      </c>
      <c r="AJ7" s="15"/>
      <c r="AK7" s="64">
        <f>($B7-VLOOKUP([1]交易计划及执行表!$A$6,[1]交易计划及执行表!$A$4:$AF10005,6,FALSE))/VLOOKUP([1]交易计划及执行表!$A$6,[1]交易计划及执行表!$A$4:$AF10005,6,FALSE)</f>
        <v>0.0210495108212274</v>
      </c>
      <c r="AL7" s="64"/>
      <c r="AM7" s="65" t="s">
        <v>52</v>
      </c>
      <c r="AN7" s="66"/>
    </row>
    <row r="8" ht="18" spans="1:40">
      <c r="A8" s="12">
        <v>44525</v>
      </c>
      <c r="B8" s="11">
        <v>37</v>
      </c>
      <c r="C8" s="11">
        <v>34.6</v>
      </c>
      <c r="D8" s="11">
        <v>37.6</v>
      </c>
      <c r="E8" s="11">
        <v>34.6</v>
      </c>
      <c r="F8" s="15"/>
      <c r="G8" s="11">
        <v>33.73</v>
      </c>
      <c r="H8" s="11">
        <v>33.45</v>
      </c>
      <c r="I8" s="11">
        <v>38.2</v>
      </c>
      <c r="J8" s="14">
        <f t="shared" si="0"/>
        <v>1</v>
      </c>
      <c r="K8" s="23">
        <f t="shared" ref="K8:K29" si="4">(B8-B7)/B7</f>
        <v>0.0743321718931476</v>
      </c>
      <c r="L8" s="14" t="s">
        <v>53</v>
      </c>
      <c r="M8" s="14"/>
      <c r="N8" s="14"/>
      <c r="O8" s="14"/>
      <c r="P8" s="14"/>
      <c r="Q8" s="14"/>
      <c r="R8" s="14"/>
      <c r="S8" s="14"/>
      <c r="T8" s="14"/>
      <c r="U8" s="38" t="str">
        <f t="shared" si="1"/>
        <v>否</v>
      </c>
      <c r="V8" s="40"/>
      <c r="W8" s="40"/>
      <c r="X8" s="14">
        <v>2</v>
      </c>
      <c r="Y8" s="46">
        <f t="shared" si="2"/>
        <v>1.03804347826087</v>
      </c>
      <c r="Z8" s="25"/>
      <c r="AA8" s="15"/>
      <c r="AB8" s="15"/>
      <c r="AC8" s="14">
        <f t="shared" si="3"/>
        <v>3</v>
      </c>
      <c r="AD8" s="49"/>
      <c r="AE8" s="15"/>
      <c r="AF8" s="15"/>
      <c r="AG8" s="56">
        <f>IF(AND(H8-VLOOKUP([1]交易计划及执行表!$A$6,[1]交易计划及执行表!$A$4:$AF10005,6,FALSE)&gt;0,H8&gt;H7),H8,AG7)</f>
        <v>32.53</v>
      </c>
      <c r="AH8" s="57"/>
      <c r="AI8" s="5">
        <f>(AG8-VLOOKUP([1]交易计划及执行表!$A$6,[1]交易计划及执行表!$A$4:$AF10007,6,FALSE))*VLOOKUP([1]交易计划及执行表!$A$6,[1]交易计划及执行表!$A$4:$AF10007,7,FALSE)</f>
        <v>-120</v>
      </c>
      <c r="AJ8" s="15"/>
      <c r="AK8" s="64">
        <f>($B8-VLOOKUP([1]交易计划及执行表!$A$6,[1]交易计划及执行表!$A$4:$AF10006,6,FALSE))/VLOOKUP([1]交易计划及执行表!$A$6,[1]交易计划及执行表!$A$4:$AF10006,6,FALSE)</f>
        <v>0.0969463385710051</v>
      </c>
      <c r="AL8" s="64"/>
      <c r="AM8" s="65" t="s">
        <v>52</v>
      </c>
      <c r="AN8" s="66"/>
    </row>
    <row r="9" ht="18" spans="1:40">
      <c r="A9" s="12">
        <v>44526</v>
      </c>
      <c r="B9" s="11">
        <v>36.81</v>
      </c>
      <c r="C9" s="11">
        <v>37</v>
      </c>
      <c r="D9" s="11">
        <v>37.25</v>
      </c>
      <c r="E9" s="11">
        <v>36.34</v>
      </c>
      <c r="F9" s="15"/>
      <c r="G9" s="11">
        <v>34.02</v>
      </c>
      <c r="H9" s="11">
        <v>33.58</v>
      </c>
      <c r="I9" s="11">
        <v>41.04</v>
      </c>
      <c r="J9" s="14">
        <f t="shared" si="0"/>
        <v>1</v>
      </c>
      <c r="K9" s="22">
        <f t="shared" si="4"/>
        <v>-0.00513513513513507</v>
      </c>
      <c r="L9" s="14"/>
      <c r="M9" s="14"/>
      <c r="N9" s="14"/>
      <c r="O9" s="14"/>
      <c r="P9" s="14"/>
      <c r="Q9" s="14"/>
      <c r="R9" s="14"/>
      <c r="S9" s="14"/>
      <c r="T9" s="14"/>
      <c r="U9" s="38" t="str">
        <f t="shared" si="1"/>
        <v>否</v>
      </c>
      <c r="V9" s="40"/>
      <c r="W9" s="40"/>
      <c r="X9" s="14">
        <v>2</v>
      </c>
      <c r="Y9" s="46">
        <f t="shared" si="2"/>
        <v>1.11521739130435</v>
      </c>
      <c r="Z9" s="25"/>
      <c r="AA9" s="15"/>
      <c r="AB9" s="15"/>
      <c r="AC9" s="14">
        <f t="shared" si="3"/>
        <v>0.909999999999997</v>
      </c>
      <c r="AD9" s="49"/>
      <c r="AE9" s="15"/>
      <c r="AF9" s="15"/>
      <c r="AG9" s="56">
        <f>IF(AND(H9-VLOOKUP([1]交易计划及执行表!$A$6,[1]交易计划及执行表!$A$4:$AF10006,6,FALSE)&gt;0,H9&gt;H8),H9,AG8)</f>
        <v>32.53</v>
      </c>
      <c r="AH9" s="57"/>
      <c r="AI9" s="5">
        <f>(AG9-VLOOKUP([1]交易计划及执行表!$A$6,[1]交易计划及执行表!$A$4:$AF10008,6,FALSE))*VLOOKUP([1]交易计划及执行表!$A$6,[1]交易计划及执行表!$A$4:$AF10008,7,FALSE)</f>
        <v>-120</v>
      </c>
      <c r="AJ9" s="15"/>
      <c r="AK9" s="64">
        <f>($B9-VLOOKUP([1]交易计划及执行表!$A$6,[1]交易计划及执行表!$A$4:$AF10007,6,FALSE))/VLOOKUP([1]交易计划及执行表!$A$6,[1]交易计划及执行表!$A$4:$AF10007,6,FALSE)</f>
        <v>0.0913133708864514</v>
      </c>
      <c r="AL9" s="64"/>
      <c r="AM9" s="65" t="s">
        <v>52</v>
      </c>
      <c r="AN9" s="66"/>
    </row>
    <row r="10" ht="18" spans="1:40">
      <c r="A10" s="12">
        <v>44529</v>
      </c>
      <c r="B10" s="11">
        <v>36.12</v>
      </c>
      <c r="C10" s="11">
        <v>36.7</v>
      </c>
      <c r="D10" s="11">
        <v>37.38</v>
      </c>
      <c r="E10" s="11">
        <v>35.92</v>
      </c>
      <c r="F10" s="15"/>
      <c r="G10" s="11">
        <v>34.22</v>
      </c>
      <c r="H10" s="11">
        <v>33.68</v>
      </c>
      <c r="I10" s="11">
        <v>40.83</v>
      </c>
      <c r="J10" s="21">
        <f t="shared" si="0"/>
        <v>-1</v>
      </c>
      <c r="K10" s="22">
        <f t="shared" si="4"/>
        <v>-0.0187449062754688</v>
      </c>
      <c r="L10" s="14"/>
      <c r="M10" s="24" t="s">
        <v>52</v>
      </c>
      <c r="N10" s="25">
        <f>COUNTIF(K6:K10,"&gt;0")/5</f>
        <v>0.2</v>
      </c>
      <c r="O10" s="14"/>
      <c r="P10" s="26">
        <v>0.6</v>
      </c>
      <c r="Q10" s="14"/>
      <c r="R10" s="14"/>
      <c r="S10" s="14"/>
      <c r="T10" s="14"/>
      <c r="U10" s="38" t="str">
        <f t="shared" si="1"/>
        <v>否</v>
      </c>
      <c r="V10" s="14"/>
      <c r="W10" s="14"/>
      <c r="X10" s="14">
        <v>2</v>
      </c>
      <c r="Y10" s="46">
        <f t="shared" si="2"/>
        <v>1.10951086956522</v>
      </c>
      <c r="Z10" s="25">
        <f t="shared" ref="Z10:Z15" si="5">(B10-B6)/B6</f>
        <v>0.024971623155505</v>
      </c>
      <c r="AA10" s="15"/>
      <c r="AB10" s="25">
        <f>COUNTIF(K6:K10,"&gt;0")/5</f>
        <v>0.2</v>
      </c>
      <c r="AC10" s="14">
        <f t="shared" si="3"/>
        <v>1.46</v>
      </c>
      <c r="AD10" s="49"/>
      <c r="AE10" s="15"/>
      <c r="AF10" s="15"/>
      <c r="AG10" s="56">
        <f>IF(AND(H10-VLOOKUP([1]交易计划及执行表!$A$6,[1]交易计划及执行表!$A$4:$AF10007,6,FALSE)&gt;0,H10&gt;H9),H10,AG9)</f>
        <v>32.53</v>
      </c>
      <c r="AH10" s="57"/>
      <c r="AI10" s="5">
        <f>(AG10-VLOOKUP([1]交易计划及执行表!$A$6,[1]交易计划及执行表!$A$4:$AF10009,6,FALSE))*VLOOKUP([1]交易计划及执行表!$A$6,[1]交易计划及执行表!$A$4:$AF10009,7,FALSE)</f>
        <v>-120</v>
      </c>
      <c r="AJ10" s="15"/>
      <c r="AK10" s="64">
        <f>($B10-VLOOKUP([1]交易计划及执行表!$A$6,[1]交易计划及执行表!$A$4:$AF10008,6,FALSE))/VLOOKUP([1]交易计划及执行表!$A$6,[1]交易计划及执行表!$A$4:$AF10008,6,FALSE)</f>
        <v>0.070856804032019</v>
      </c>
      <c r="AL10" s="64"/>
      <c r="AM10" s="65" t="s">
        <v>52</v>
      </c>
      <c r="AN10" s="66"/>
    </row>
    <row r="11" ht="18" spans="1:40">
      <c r="A11" s="12">
        <v>44530</v>
      </c>
      <c r="B11" s="11">
        <v>36.31</v>
      </c>
      <c r="C11" s="11">
        <v>36.38</v>
      </c>
      <c r="D11" s="11">
        <v>36.56</v>
      </c>
      <c r="E11" s="11">
        <v>35.7</v>
      </c>
      <c r="F11" s="15"/>
      <c r="G11" s="11">
        <v>34.42</v>
      </c>
      <c r="H11" s="11">
        <v>33.78</v>
      </c>
      <c r="I11" s="11">
        <v>40.07</v>
      </c>
      <c r="J11" s="14">
        <f t="shared" si="0"/>
        <v>1</v>
      </c>
      <c r="K11" s="22">
        <f t="shared" si="4"/>
        <v>0.00526024363233679</v>
      </c>
      <c r="L11" s="14"/>
      <c r="M11" s="14"/>
      <c r="N11" s="14"/>
      <c r="O11" s="14"/>
      <c r="P11" s="14"/>
      <c r="Q11" s="14"/>
      <c r="R11" s="14"/>
      <c r="S11" s="14"/>
      <c r="T11" s="14"/>
      <c r="U11" s="38" t="str">
        <f t="shared" si="1"/>
        <v>否</v>
      </c>
      <c r="V11" s="14"/>
      <c r="W11" s="14"/>
      <c r="X11" s="14">
        <v>2</v>
      </c>
      <c r="Y11" s="46">
        <f t="shared" si="2"/>
        <v>1.08885869565217</v>
      </c>
      <c r="Z11" s="25">
        <f t="shared" si="5"/>
        <v>0.0542973286875727</v>
      </c>
      <c r="AA11" s="15"/>
      <c r="AB11" s="15"/>
      <c r="AC11" s="14">
        <f t="shared" si="3"/>
        <v>0.859999999999999</v>
      </c>
      <c r="AD11" s="49"/>
      <c r="AE11" s="15"/>
      <c r="AF11" s="15"/>
      <c r="AG11" s="56">
        <f>IF(AND(H11-VLOOKUP([1]交易计划及执行表!$A$6,[1]交易计划及执行表!$A$4:$AF10008,6,FALSE)&gt;0,H11&gt;H10),H11,AG10)</f>
        <v>33.78</v>
      </c>
      <c r="AH11" s="57"/>
      <c r="AI11" s="5">
        <f>(AG11-VLOOKUP([1]交易计划及执行表!$A$6,[1]交易计划及执行表!$A$4:$AF10010,6,FALSE))*VLOOKUP([1]交易计划及执行表!$A$6,[1]交易计划及执行表!$A$4:$AF10010,7,FALSE)</f>
        <v>5.00000000000043</v>
      </c>
      <c r="AJ11" s="15"/>
      <c r="AK11" s="64">
        <f>($B11-VLOOKUP([1]交易计划及执行表!$A$6,[1]交易计划及执行表!$A$4:$AF10009,6,FALSE))/VLOOKUP([1]交易计划及执行表!$A$6,[1]交易计划及执行表!$A$4:$AF10009,6,FALSE)</f>
        <v>0.076489771716573</v>
      </c>
      <c r="AL11" s="64"/>
      <c r="AM11" s="65" t="s">
        <v>52</v>
      </c>
      <c r="AN11" s="66"/>
    </row>
    <row r="12" ht="18" spans="1:40">
      <c r="A12" s="12">
        <v>44531</v>
      </c>
      <c r="B12" s="11">
        <v>37.11</v>
      </c>
      <c r="C12" s="11">
        <v>36.17</v>
      </c>
      <c r="D12" s="11">
        <v>37.8</v>
      </c>
      <c r="E12" s="11">
        <v>35.6</v>
      </c>
      <c r="F12" s="15"/>
      <c r="G12" s="11">
        <v>34.68</v>
      </c>
      <c r="H12" s="11">
        <v>33.91</v>
      </c>
      <c r="I12" s="11">
        <v>40.28</v>
      </c>
      <c r="J12" s="14">
        <f t="shared" si="0"/>
        <v>1</v>
      </c>
      <c r="K12" s="22">
        <f t="shared" si="4"/>
        <v>0.0220324979344532</v>
      </c>
      <c r="L12" s="14"/>
      <c r="M12" s="14"/>
      <c r="N12" s="14"/>
      <c r="O12" s="14"/>
      <c r="P12" s="14"/>
      <c r="Q12" s="14"/>
      <c r="R12" s="14"/>
      <c r="S12" s="14"/>
      <c r="T12" s="14"/>
      <c r="U12" s="38" t="str">
        <f t="shared" si="1"/>
        <v>否</v>
      </c>
      <c r="V12" s="14"/>
      <c r="W12" s="14"/>
      <c r="X12" s="14">
        <v>2</v>
      </c>
      <c r="Y12" s="46">
        <f t="shared" si="2"/>
        <v>1.0945652173913</v>
      </c>
      <c r="Z12" s="25">
        <f t="shared" si="5"/>
        <v>0.00297297297297296</v>
      </c>
      <c r="AA12" s="15"/>
      <c r="AB12" s="15"/>
      <c r="AC12" s="14">
        <f t="shared" si="3"/>
        <v>2.2</v>
      </c>
      <c r="AD12" s="49"/>
      <c r="AE12" s="15"/>
      <c r="AF12" s="15"/>
      <c r="AG12" s="56">
        <f>IF(AND(H12-VLOOKUP([1]交易计划及执行表!$A$6,[1]交易计划及执行表!$A$4:$AF10009,6,FALSE)&gt;0,H12&gt;H11),H12,AG11)</f>
        <v>33.91</v>
      </c>
      <c r="AH12" s="57"/>
      <c r="AI12" s="5">
        <f>(AG12-VLOOKUP([1]交易计划及执行表!$A$6,[1]交易计划及执行表!$A$4:$AF10011,6,FALSE))*VLOOKUP([1]交易计划及执行表!$A$6,[1]交易计划及执行表!$A$4:$AF10011,7,FALSE)</f>
        <v>18</v>
      </c>
      <c r="AJ12" s="15"/>
      <c r="AK12" s="64">
        <f>($B12-VLOOKUP([1]交易计划及执行表!$A$6,[1]交易计划及执行表!$A$4:$AF10010,6,FALSE))/VLOOKUP([1]交易计划及执行表!$A$6,[1]交易计划及执行表!$A$4:$AF10010,6,FALSE)</f>
        <v>0.100207530388378</v>
      </c>
      <c r="AL12" s="64"/>
      <c r="AM12" s="65" t="s">
        <v>52</v>
      </c>
      <c r="AN12" s="66"/>
    </row>
    <row r="13" ht="18" spans="1:40">
      <c r="A13" s="12">
        <v>44532</v>
      </c>
      <c r="B13" s="11">
        <v>36.8</v>
      </c>
      <c r="C13" s="11">
        <v>37.5</v>
      </c>
      <c r="D13" s="11">
        <v>38.8</v>
      </c>
      <c r="E13" s="11">
        <v>36.71</v>
      </c>
      <c r="F13" s="15"/>
      <c r="G13" s="11">
        <v>34.88</v>
      </c>
      <c r="H13" s="11">
        <v>34.02</v>
      </c>
      <c r="I13" s="11">
        <v>41.16</v>
      </c>
      <c r="J13" s="21">
        <f t="shared" si="0"/>
        <v>-1</v>
      </c>
      <c r="K13" s="22">
        <f t="shared" si="4"/>
        <v>-0.0083535435192671</v>
      </c>
      <c r="L13" s="14"/>
      <c r="M13" s="14"/>
      <c r="N13" s="14"/>
      <c r="O13" s="14"/>
      <c r="P13" s="14"/>
      <c r="Q13" s="14"/>
      <c r="R13" s="14"/>
      <c r="S13" s="14"/>
      <c r="T13" s="14"/>
      <c r="U13" s="38" t="str">
        <f t="shared" si="1"/>
        <v>否</v>
      </c>
      <c r="V13" s="14"/>
      <c r="W13" s="14"/>
      <c r="X13" s="14">
        <v>2</v>
      </c>
      <c r="Y13" s="46">
        <f t="shared" si="2"/>
        <v>1.11847826086957</v>
      </c>
      <c r="Z13" s="25">
        <f t="shared" si="5"/>
        <v>-0.000271665308340264</v>
      </c>
      <c r="AA13" s="15"/>
      <c r="AB13" s="15"/>
      <c r="AC13" s="14">
        <f t="shared" si="3"/>
        <v>2.09</v>
      </c>
      <c r="AD13" s="49"/>
      <c r="AE13" s="15"/>
      <c r="AF13" s="15"/>
      <c r="AG13" s="56">
        <f>IF(AND(H13-VLOOKUP([1]交易计划及执行表!$A$6,[1]交易计划及执行表!$A$4:$AF10010,6,FALSE)&gt;0,H13&gt;H12),H13,AG12)</f>
        <v>34.02</v>
      </c>
      <c r="AH13" s="57"/>
      <c r="AI13" s="5">
        <f>(AG13-VLOOKUP([1]交易计划及执行表!$A$6,[1]交易计划及执行表!$A$4:$AF10012,6,FALSE))*VLOOKUP([1]交易计划及执行表!$A$6,[1]交易计划及执行表!$A$4:$AF10012,7,FALSE)</f>
        <v>29.0000000000006</v>
      </c>
      <c r="AJ13" s="15"/>
      <c r="AK13" s="64">
        <f>($B13-VLOOKUP([1]交易计划及执行表!$A$6,[1]交易计划及执行表!$A$4:$AF10011,6,FALSE))/VLOOKUP([1]交易计划及执行表!$A$6,[1]交易计划及执行表!$A$4:$AF10011,6,FALSE)</f>
        <v>0.0910168989030537</v>
      </c>
      <c r="AL13" s="64"/>
      <c r="AM13" s="65" t="s">
        <v>52</v>
      </c>
      <c r="AN13" s="66"/>
    </row>
    <row r="14" ht="18" spans="1:40">
      <c r="A14" s="12">
        <v>44533</v>
      </c>
      <c r="B14" s="11">
        <v>36.8</v>
      </c>
      <c r="C14" s="11">
        <v>36.85</v>
      </c>
      <c r="D14" s="11">
        <v>37.3</v>
      </c>
      <c r="E14" s="11">
        <v>36.5</v>
      </c>
      <c r="F14" s="15"/>
      <c r="G14" s="11">
        <v>35.06</v>
      </c>
      <c r="H14" s="11">
        <v>34.13</v>
      </c>
      <c r="I14" s="11">
        <v>40.82</v>
      </c>
      <c r="J14" s="21">
        <f t="shared" si="0"/>
        <v>-1</v>
      </c>
      <c r="K14" s="22">
        <f t="shared" si="4"/>
        <v>0</v>
      </c>
      <c r="L14" s="14"/>
      <c r="M14" s="14"/>
      <c r="N14" s="14"/>
      <c r="O14" s="14"/>
      <c r="P14" s="14"/>
      <c r="Q14" s="14"/>
      <c r="R14" s="14"/>
      <c r="S14" s="14"/>
      <c r="T14" s="14"/>
      <c r="U14" s="38" t="str">
        <f t="shared" si="1"/>
        <v>否</v>
      </c>
      <c r="V14" s="14"/>
      <c r="W14" s="14"/>
      <c r="X14" s="14">
        <v>2</v>
      </c>
      <c r="Y14" s="46">
        <f t="shared" si="2"/>
        <v>1.10923913043478</v>
      </c>
      <c r="Z14" s="25">
        <f t="shared" si="5"/>
        <v>0.0188261351052049</v>
      </c>
      <c r="AA14" s="15"/>
      <c r="AB14" s="15"/>
      <c r="AC14" s="14">
        <f t="shared" si="3"/>
        <v>0.799999999999997</v>
      </c>
      <c r="AD14" s="49"/>
      <c r="AE14" s="15"/>
      <c r="AF14" s="15"/>
      <c r="AG14" s="56">
        <f>IF(AND(H14-VLOOKUP([1]交易计划及执行表!$A$6,[1]交易计划及执行表!$A$4:$AF10011,6,FALSE)&gt;0,H14&gt;H13),H14,AG13)</f>
        <v>34.13</v>
      </c>
      <c r="AH14" s="57"/>
      <c r="AI14" s="5">
        <f>(AG14-VLOOKUP([1]交易计划及执行表!$A$6,[1]交易计划及执行表!$A$4:$AF10013,6,FALSE))*VLOOKUP([1]交易计划及执行表!$A$6,[1]交易计划及执行表!$A$4:$AF10013,7,FALSE)</f>
        <v>40.0000000000006</v>
      </c>
      <c r="AJ14" s="15"/>
      <c r="AK14" s="64">
        <f>($B14-VLOOKUP([1]交易计划及执行表!$A$6,[1]交易计划及执行表!$A$4:$AF10012,6,FALSE))/VLOOKUP([1]交易计划及执行表!$A$6,[1]交易计划及执行表!$A$4:$AF10012,6,FALSE)</f>
        <v>0.0910168989030537</v>
      </c>
      <c r="AL14" s="64"/>
      <c r="AM14" s="65" t="s">
        <v>52</v>
      </c>
      <c r="AN14" s="66"/>
    </row>
    <row r="15" ht="18" spans="1:40">
      <c r="A15" s="12">
        <v>44536</v>
      </c>
      <c r="B15" s="11">
        <v>37.1</v>
      </c>
      <c r="C15" s="11">
        <v>36.9</v>
      </c>
      <c r="D15" s="11">
        <v>37.81</v>
      </c>
      <c r="E15" s="11">
        <v>36.52</v>
      </c>
      <c r="F15" s="15"/>
      <c r="G15" s="11">
        <v>35.26</v>
      </c>
      <c r="H15" s="11">
        <v>34.25</v>
      </c>
      <c r="I15" s="11">
        <v>40.82</v>
      </c>
      <c r="J15" s="21">
        <f t="shared" si="0"/>
        <v>-1</v>
      </c>
      <c r="K15" s="22">
        <f t="shared" si="4"/>
        <v>0.00815217391304359</v>
      </c>
      <c r="L15" s="14"/>
      <c r="M15" s="14"/>
      <c r="N15" s="27"/>
      <c r="O15" s="25">
        <v>0.6</v>
      </c>
      <c r="P15" s="14"/>
      <c r="Q15" s="25">
        <v>0.5</v>
      </c>
      <c r="R15" s="32"/>
      <c r="S15" s="32"/>
      <c r="T15" s="27"/>
      <c r="U15" s="38" t="str">
        <f t="shared" si="1"/>
        <v>否</v>
      </c>
      <c r="V15" s="14"/>
      <c r="W15" s="14"/>
      <c r="X15" s="14">
        <v>2</v>
      </c>
      <c r="Y15" s="46">
        <f t="shared" si="2"/>
        <v>1.10923913043478</v>
      </c>
      <c r="Z15" s="25">
        <f t="shared" si="5"/>
        <v>0.0217570917102726</v>
      </c>
      <c r="AA15" s="15"/>
      <c r="AB15" s="25">
        <f>COUNTIF(K6:K15,"&gt;0")/10</f>
        <v>0.4</v>
      </c>
      <c r="AC15" s="14">
        <f t="shared" si="3"/>
        <v>1.29</v>
      </c>
      <c r="AD15" s="49"/>
      <c r="AE15" s="15"/>
      <c r="AF15" s="15"/>
      <c r="AG15" s="56">
        <f>IF(AND(H15-VLOOKUP([1]交易计划及执行表!$A$6,[1]交易计划及执行表!$A$4:$AF10012,6,FALSE)&gt;0,H15&gt;H14),H15,AG14)</f>
        <v>34.25</v>
      </c>
      <c r="AH15" s="57"/>
      <c r="AI15" s="5">
        <f>(AG15-VLOOKUP([1]交易计划及执行表!$A$6,[1]交易计划及执行表!$A$4:$AF10014,6,FALSE))*VLOOKUP([1]交易计划及执行表!$A$6,[1]交易计划及执行表!$A$4:$AF10014,7,FALSE)</f>
        <v>52.0000000000003</v>
      </c>
      <c r="AJ15" s="15"/>
      <c r="AK15" s="67">
        <f>($B15-VLOOKUP([1]交易计划及执行表!$A$6,[1]交易计划及执行表!$A$4:$AF10013,6,FALSE))/VLOOKUP([1]交易计划及执行表!$A$6,[1]交易计划及执行表!$A$4:$AF10013,6,FALSE)</f>
        <v>0.0999110584049809</v>
      </c>
      <c r="AL15" s="64"/>
      <c r="AM15" s="65" t="s">
        <v>52</v>
      </c>
      <c r="AN15" s="66"/>
    </row>
    <row r="16" ht="18" spans="1:40">
      <c r="A16" s="12">
        <v>44537</v>
      </c>
      <c r="B16" s="11">
        <v>38.35</v>
      </c>
      <c r="C16" s="11">
        <v>37.63</v>
      </c>
      <c r="D16" s="11">
        <v>38.8</v>
      </c>
      <c r="E16" s="11">
        <v>37.06</v>
      </c>
      <c r="F16" s="15"/>
      <c r="G16" s="11">
        <v>35.55</v>
      </c>
      <c r="H16" s="11">
        <v>34.41</v>
      </c>
      <c r="I16" s="11">
        <v>41.15</v>
      </c>
      <c r="J16" s="14">
        <f t="shared" si="0"/>
        <v>1</v>
      </c>
      <c r="K16" s="22">
        <f t="shared" si="4"/>
        <v>0.0336927223719677</v>
      </c>
      <c r="L16" s="14"/>
      <c r="M16" s="14"/>
      <c r="N16" s="14"/>
      <c r="O16" s="14"/>
      <c r="P16" s="14"/>
      <c r="Q16" s="14"/>
      <c r="R16" s="14"/>
      <c r="S16" s="14"/>
      <c r="T16" s="25"/>
      <c r="U16" s="38" t="str">
        <f t="shared" si="1"/>
        <v>否</v>
      </c>
      <c r="V16" s="14"/>
      <c r="W16" s="14"/>
      <c r="X16" s="14">
        <v>2</v>
      </c>
      <c r="Y16" s="46">
        <f t="shared" si="2"/>
        <v>1.11820652173913</v>
      </c>
      <c r="Z16" s="25">
        <f t="shared" ref="Z16:Z22" si="6">(B16-B12)/B12</f>
        <v>0.0334141740770682</v>
      </c>
      <c r="AA16" s="15"/>
      <c r="AB16" s="15"/>
      <c r="AC16" s="14">
        <f t="shared" si="3"/>
        <v>1.73999999999999</v>
      </c>
      <c r="AD16" s="49"/>
      <c r="AE16" s="15"/>
      <c r="AF16" s="15"/>
      <c r="AG16" s="56">
        <f>IF(AND(H16-VLOOKUP([1]交易计划及执行表!$A$6,[1]交易计划及执行表!$A$4:$AF10013,6,FALSE)&gt;0,H16&gt;H15),H16,AG15)</f>
        <v>34.41</v>
      </c>
      <c r="AH16" s="57"/>
      <c r="AI16" s="5">
        <f>(AG16-VLOOKUP([1]交易计划及执行表!$A$6,[1]交易计划及执行表!$A$4:$AF10015,6,FALSE))*VLOOKUP([1]交易计划及执行表!$A$6,[1]交易计划及执行表!$A$4:$AF10015,7,FALSE)</f>
        <v>68</v>
      </c>
      <c r="AJ16" s="15"/>
      <c r="AK16" s="67">
        <f>($B16-VLOOKUP([1]交易计划及执行表!$A$6,[1]交易计划及执行表!$A$4:$AF10014,6,FALSE))/VLOOKUP([1]交易计划及执行表!$A$6,[1]交易计划及执行表!$A$4:$AF10014,6,FALSE)</f>
        <v>0.136970056329677</v>
      </c>
      <c r="AL16" s="64"/>
      <c r="AM16" s="65" t="s">
        <v>52</v>
      </c>
      <c r="AN16" s="66"/>
    </row>
    <row r="17" ht="18" spans="1:40">
      <c r="A17" s="12">
        <v>44538</v>
      </c>
      <c r="B17" s="11">
        <v>38.37</v>
      </c>
      <c r="C17" s="11">
        <v>38.35</v>
      </c>
      <c r="D17" s="11">
        <v>38.89</v>
      </c>
      <c r="E17" s="11">
        <v>37.68</v>
      </c>
      <c r="F17" s="15"/>
      <c r="G17" s="11">
        <v>35.82</v>
      </c>
      <c r="H17" s="11">
        <v>34.57</v>
      </c>
      <c r="I17" s="11">
        <v>42.54</v>
      </c>
      <c r="J17" s="14">
        <f t="shared" si="0"/>
        <v>1</v>
      </c>
      <c r="K17" s="22">
        <f t="shared" si="4"/>
        <v>0.000521512385919062</v>
      </c>
      <c r="L17" s="14"/>
      <c r="M17" s="14"/>
      <c r="N17" s="14"/>
      <c r="O17" s="14"/>
      <c r="P17" s="14"/>
      <c r="Q17" s="14"/>
      <c r="R17" s="14"/>
      <c r="S17" s="14"/>
      <c r="T17" s="25"/>
      <c r="U17" s="38" t="str">
        <f t="shared" si="1"/>
        <v>否</v>
      </c>
      <c r="V17" s="14"/>
      <c r="W17" s="14"/>
      <c r="X17" s="14">
        <v>2</v>
      </c>
      <c r="Y17" s="46">
        <f t="shared" si="2"/>
        <v>1.15597826086957</v>
      </c>
      <c r="Z17" s="25">
        <f t="shared" si="6"/>
        <v>0.0426630434782609</v>
      </c>
      <c r="AA17" s="15"/>
      <c r="AB17" s="15"/>
      <c r="AC17" s="14">
        <f t="shared" si="3"/>
        <v>1.21</v>
      </c>
      <c r="AD17" s="49"/>
      <c r="AE17" s="15"/>
      <c r="AF17" s="15"/>
      <c r="AG17" s="56">
        <f>IF(AND(H17-VLOOKUP([1]交易计划及执行表!$A$6,[1]交易计划及执行表!$A$4:$AF10014,6,FALSE)&gt;0,H17&gt;H16),H17,AG16)</f>
        <v>34.57</v>
      </c>
      <c r="AH17" s="57"/>
      <c r="AI17" s="5">
        <f>(AG17-VLOOKUP([1]交易计划及执行表!$A$6,[1]交易计划及执行表!$A$4:$AF10016,6,FALSE))*VLOOKUP([1]交易计划及执行表!$A$6,[1]交易计划及执行表!$A$4:$AF10016,7,FALSE)</f>
        <v>84.0000000000003</v>
      </c>
      <c r="AJ17" s="15"/>
      <c r="AK17" s="67">
        <f>($B17-VLOOKUP([1]交易计划及执行表!$A$6,[1]交易计划及执行表!$A$4:$AF10015,6,FALSE))/VLOOKUP([1]交易计划及执行表!$A$6,[1]交易计划及执行表!$A$4:$AF10015,6,FALSE)</f>
        <v>0.137563000296472</v>
      </c>
      <c r="AL17" s="64"/>
      <c r="AM17" s="65" t="s">
        <v>52</v>
      </c>
      <c r="AN17" s="66"/>
    </row>
    <row r="18" ht="18" spans="1:40">
      <c r="A18" s="12">
        <v>44539</v>
      </c>
      <c r="B18" s="11">
        <v>37.99</v>
      </c>
      <c r="C18" s="11">
        <v>38.3</v>
      </c>
      <c r="D18" s="11">
        <v>39</v>
      </c>
      <c r="E18" s="11">
        <v>37.85</v>
      </c>
      <c r="F18" s="15"/>
      <c r="G18" s="11">
        <v>36.03</v>
      </c>
      <c r="H18" s="11">
        <v>34.7</v>
      </c>
      <c r="I18" s="11">
        <v>42.56</v>
      </c>
      <c r="J18" s="21">
        <f t="shared" si="0"/>
        <v>-1</v>
      </c>
      <c r="K18" s="22">
        <f t="shared" si="4"/>
        <v>-0.00990357049778461</v>
      </c>
      <c r="L18" s="14"/>
      <c r="M18" s="14"/>
      <c r="N18" s="14"/>
      <c r="O18" s="14"/>
      <c r="P18" s="14"/>
      <c r="Q18" s="14"/>
      <c r="R18" s="14"/>
      <c r="S18" s="14"/>
      <c r="T18" s="25"/>
      <c r="U18" s="38" t="str">
        <f t="shared" si="1"/>
        <v>否</v>
      </c>
      <c r="V18" s="14"/>
      <c r="W18" s="14"/>
      <c r="X18" s="14">
        <v>2</v>
      </c>
      <c r="Y18" s="46">
        <f t="shared" si="2"/>
        <v>1.15652173913043</v>
      </c>
      <c r="Z18" s="25">
        <f t="shared" si="6"/>
        <v>0.0323369565217393</v>
      </c>
      <c r="AA18" s="15"/>
      <c r="AB18" s="15"/>
      <c r="AC18" s="14">
        <f t="shared" si="3"/>
        <v>1.15</v>
      </c>
      <c r="AD18" s="49"/>
      <c r="AE18" s="15"/>
      <c r="AF18" s="15"/>
      <c r="AG18" s="56">
        <f>IF(AND(H18-VLOOKUP([1]交易计划及执行表!$A$6,[1]交易计划及执行表!$A$4:$AF10015,6,FALSE)&gt;0,H18&gt;H17),H18,AG17)</f>
        <v>34.7</v>
      </c>
      <c r="AH18" s="57"/>
      <c r="AI18" s="5">
        <f>(AG18-VLOOKUP([1]交易计划及执行表!$A$6,[1]交易计划及执行表!$A$4:$AF10017,6,FALSE))*VLOOKUP([1]交易计划及执行表!$A$6,[1]交易计划及执行表!$A$4:$AF10017,7,FALSE)</f>
        <v>97.0000000000006</v>
      </c>
      <c r="AJ18" s="15"/>
      <c r="AK18" s="67">
        <f>($B18-VLOOKUP([1]交易计划及执行表!$A$6,[1]交易计划及执行表!$A$4:$AF10016,6,FALSE))/VLOOKUP([1]交易计划及执行表!$A$6,[1]交易计划及执行表!$A$4:$AF10016,6,FALSE)</f>
        <v>0.126297064927365</v>
      </c>
      <c r="AL18" s="64"/>
      <c r="AM18" s="65" t="s">
        <v>52</v>
      </c>
      <c r="AN18" s="66"/>
    </row>
    <row r="19" ht="18" spans="1:40">
      <c r="A19" s="12">
        <v>44540</v>
      </c>
      <c r="B19" s="11">
        <v>37.21</v>
      </c>
      <c r="C19" s="11">
        <v>37.65</v>
      </c>
      <c r="D19" s="11">
        <v>38.4</v>
      </c>
      <c r="E19" s="11">
        <v>36.65</v>
      </c>
      <c r="F19" s="15"/>
      <c r="G19" s="11">
        <v>36.14</v>
      </c>
      <c r="H19" s="11">
        <v>34.8</v>
      </c>
      <c r="I19" s="11">
        <v>42.14</v>
      </c>
      <c r="J19" s="21">
        <f t="shared" si="0"/>
        <v>-1</v>
      </c>
      <c r="K19" s="22">
        <f t="shared" si="4"/>
        <v>-0.0205317188733878</v>
      </c>
      <c r="L19" s="14"/>
      <c r="M19" s="14"/>
      <c r="N19" s="14"/>
      <c r="O19" s="14"/>
      <c r="P19" s="14"/>
      <c r="Q19" s="14"/>
      <c r="R19" s="14"/>
      <c r="S19" s="14"/>
      <c r="T19" s="25"/>
      <c r="U19" s="38" t="str">
        <f t="shared" si="1"/>
        <v>否</v>
      </c>
      <c r="V19" s="14"/>
      <c r="W19" s="14"/>
      <c r="X19" s="14">
        <v>2</v>
      </c>
      <c r="Y19" s="46">
        <f t="shared" si="2"/>
        <v>1.14510869565217</v>
      </c>
      <c r="Z19" s="25">
        <f t="shared" si="6"/>
        <v>0.00296495956873314</v>
      </c>
      <c r="AA19" s="15"/>
      <c r="AB19" s="15"/>
      <c r="AC19" s="14">
        <f t="shared" si="3"/>
        <v>1.75</v>
      </c>
      <c r="AD19" s="49"/>
      <c r="AE19" s="15"/>
      <c r="AF19" s="15"/>
      <c r="AG19" s="56">
        <f>IF(AND(H19-VLOOKUP([1]交易计划及执行表!$A$6,[1]交易计划及执行表!$A$4:$AF10016,6,FALSE)&gt;0,H19&gt;H18),H19,AG18)</f>
        <v>34.8</v>
      </c>
      <c r="AH19" s="57"/>
      <c r="AI19" s="5">
        <f>(AG19-VLOOKUP([1]交易计划及执行表!$A$6,[1]交易计划及执行表!$A$4:$AF10018,6,FALSE))*VLOOKUP([1]交易计划及执行表!$A$6,[1]交易计划及执行表!$A$4:$AF10018,7,FALSE)</f>
        <v>107</v>
      </c>
      <c r="AJ19" s="15"/>
      <c r="AK19" s="67">
        <f>($B19-VLOOKUP([1]交易计划及执行表!$A$6,[1]交易计划及执行表!$A$4:$AF10017,6,FALSE))/VLOOKUP([1]交易计划及执行表!$A$6,[1]交易计划及执行表!$A$4:$AF10017,6,FALSE)</f>
        <v>0.103172250222354</v>
      </c>
      <c r="AL19" s="64"/>
      <c r="AM19" s="65" t="s">
        <v>52</v>
      </c>
      <c r="AN19" s="66"/>
    </row>
    <row r="20" ht="18" spans="1:40">
      <c r="A20" s="12">
        <v>44543</v>
      </c>
      <c r="B20" s="11">
        <v>37.6</v>
      </c>
      <c r="C20" s="11">
        <v>37.3</v>
      </c>
      <c r="D20" s="11">
        <v>38.66</v>
      </c>
      <c r="E20" s="11">
        <v>37.23</v>
      </c>
      <c r="F20" s="15"/>
      <c r="G20" s="11">
        <v>36.28</v>
      </c>
      <c r="H20" s="11">
        <v>34.91</v>
      </c>
      <c r="I20" s="11">
        <v>41.27</v>
      </c>
      <c r="J20" s="21">
        <f t="shared" si="0"/>
        <v>-1</v>
      </c>
      <c r="K20" s="22">
        <f t="shared" si="4"/>
        <v>0.0104810534802473</v>
      </c>
      <c r="L20" s="14"/>
      <c r="M20" s="14"/>
      <c r="N20" s="14"/>
      <c r="O20" s="14"/>
      <c r="P20" s="14"/>
      <c r="Q20" s="14"/>
      <c r="R20" s="26">
        <f>COUNTIF(K6:K20,"&gt;0")/15</f>
        <v>0.466666666666667</v>
      </c>
      <c r="S20" s="14"/>
      <c r="T20" s="25">
        <f>(B20-B6)/B6</f>
        <v>0.0669693530079455</v>
      </c>
      <c r="U20" s="38" t="str">
        <f t="shared" si="1"/>
        <v>否</v>
      </c>
      <c r="V20" s="14"/>
      <c r="W20" s="14"/>
      <c r="X20" s="14">
        <v>2</v>
      </c>
      <c r="Y20" s="46">
        <f t="shared" si="2"/>
        <v>1.12146739130435</v>
      </c>
      <c r="Z20" s="25">
        <f t="shared" si="6"/>
        <v>-0.0195567144719687</v>
      </c>
      <c r="AA20" s="25">
        <f>(B20-B6)/B6</f>
        <v>0.0669693530079455</v>
      </c>
      <c r="AB20" s="25">
        <f>COUNTIF(K6:K20,"&gt;0")/15</f>
        <v>0.466666666666667</v>
      </c>
      <c r="AC20" s="14">
        <f t="shared" si="3"/>
        <v>1.43</v>
      </c>
      <c r="AD20" s="49"/>
      <c r="AE20" s="15"/>
      <c r="AF20" s="15"/>
      <c r="AG20" s="56">
        <f>IF(AND(H20-VLOOKUP([1]交易计划及执行表!$A$6,[1]交易计划及执行表!$A$4:$AF10017,6,FALSE)&gt;0,H20&gt;H19),H20,AG19)</f>
        <v>34.91</v>
      </c>
      <c r="AH20" s="57"/>
      <c r="AI20" s="5">
        <f>(AG20-VLOOKUP([1]交易计划及执行表!$A$6,[1]交易计划及执行表!$A$4:$AF10019,6,FALSE))*VLOOKUP([1]交易计划及执行表!$A$6,[1]交易计划及执行表!$A$4:$AF10019,7,FALSE)</f>
        <v>118</v>
      </c>
      <c r="AJ20" s="15"/>
      <c r="AK20" s="67">
        <f>($B20-VLOOKUP([1]交易计划及执行表!$A$6,[1]交易计划及执行表!$A$4:$AF10018,6,FALSE))/VLOOKUP([1]交易计划及执行表!$A$6,[1]交易计划及执行表!$A$4:$AF10018,6,FALSE)</f>
        <v>0.114734657574859</v>
      </c>
      <c r="AL20" s="64"/>
      <c r="AM20" s="65" t="s">
        <v>52</v>
      </c>
      <c r="AN20" s="66"/>
    </row>
    <row r="21" ht="18" spans="1:40">
      <c r="A21" s="12">
        <v>44544</v>
      </c>
      <c r="B21" s="11">
        <v>37.65</v>
      </c>
      <c r="C21" s="11">
        <v>37.7</v>
      </c>
      <c r="D21" s="11">
        <v>38.44</v>
      </c>
      <c r="E21" s="11">
        <v>37.35</v>
      </c>
      <c r="F21" s="15"/>
      <c r="G21" s="11">
        <v>36.41</v>
      </c>
      <c r="H21" s="11">
        <v>35.02</v>
      </c>
      <c r="I21" s="11">
        <v>41.71</v>
      </c>
      <c r="J21" s="21">
        <f t="shared" si="0"/>
        <v>-1</v>
      </c>
      <c r="K21" s="22">
        <f t="shared" si="4"/>
        <v>0.00132978723404248</v>
      </c>
      <c r="L21" s="14"/>
      <c r="M21" s="14"/>
      <c r="N21" s="14"/>
      <c r="O21" s="14"/>
      <c r="P21" s="14"/>
      <c r="Q21" s="14"/>
      <c r="R21" s="14"/>
      <c r="S21" s="14"/>
      <c r="T21" s="14"/>
      <c r="U21" s="38" t="str">
        <f t="shared" si="1"/>
        <v>否</v>
      </c>
      <c r="V21" s="14"/>
      <c r="W21" s="14"/>
      <c r="X21" s="14">
        <v>2</v>
      </c>
      <c r="Y21" s="46">
        <f t="shared" ref="Y21:Y29" si="7">$I21/$I$6</f>
        <v>1.13342391304348</v>
      </c>
      <c r="Z21" s="25">
        <f t="shared" si="6"/>
        <v>-0.0187646598905395</v>
      </c>
      <c r="AA21" s="25">
        <f t="shared" ref="AA21:AA29" si="8">(B21-B7)/B7</f>
        <v>0.093205574912892</v>
      </c>
      <c r="AB21" s="15"/>
      <c r="AC21" s="14">
        <f t="shared" si="3"/>
        <v>1.09</v>
      </c>
      <c r="AD21" s="49"/>
      <c r="AE21" s="15"/>
      <c r="AF21" s="15"/>
      <c r="AG21" s="56">
        <f>IF(AND(H21-VLOOKUP([1]交易计划及执行表!$A$6,[1]交易计划及执行表!$A$4:$AF10018,6,FALSE)&gt;0,H21&gt;H20),H21,AG20)</f>
        <v>35.02</v>
      </c>
      <c r="AH21" s="57"/>
      <c r="AI21" s="5">
        <f>(AG21-VLOOKUP([1]交易计划及执行表!$A$6,[1]交易计划及执行表!$A$4:$AF10020,6,FALSE))*VLOOKUP([1]交易计划及执行表!$A$6,[1]交易计划及执行表!$A$4:$AF10020,7,FALSE)</f>
        <v>129.000000000001</v>
      </c>
      <c r="AJ21" s="15"/>
      <c r="AK21" s="67">
        <f>($B21-VLOOKUP([1]交易计划及执行表!$A$6,[1]交易计划及执行表!$A$4:$AF10019,6,FALSE))/VLOOKUP([1]交易计划及执行表!$A$6,[1]交易计划及执行表!$A$4:$AF10019,6,FALSE)</f>
        <v>0.116217017491847</v>
      </c>
      <c r="AL21" s="64"/>
      <c r="AM21" s="65" t="s">
        <v>52</v>
      </c>
      <c r="AN21" s="66"/>
    </row>
    <row r="22" ht="18" spans="1:40">
      <c r="A22" s="12">
        <v>44545</v>
      </c>
      <c r="B22" s="11">
        <v>37.47</v>
      </c>
      <c r="C22" s="11">
        <v>37.35</v>
      </c>
      <c r="D22" s="11">
        <v>37.9</v>
      </c>
      <c r="E22" s="11">
        <v>37</v>
      </c>
      <c r="F22" s="15"/>
      <c r="G22" s="11">
        <v>36.51</v>
      </c>
      <c r="H22" s="11">
        <v>35.11</v>
      </c>
      <c r="I22" s="11">
        <v>41.76</v>
      </c>
      <c r="J22" s="14">
        <f t="shared" si="0"/>
        <v>1</v>
      </c>
      <c r="K22" s="22">
        <f t="shared" si="4"/>
        <v>-0.0047808764940239</v>
      </c>
      <c r="L22" s="14"/>
      <c r="M22" s="14"/>
      <c r="N22" s="14"/>
      <c r="O22" s="14"/>
      <c r="P22" s="14"/>
      <c r="Q22" s="14"/>
      <c r="R22" s="14"/>
      <c r="S22" s="14"/>
      <c r="T22" s="14"/>
      <c r="U22" s="38" t="str">
        <f t="shared" si="1"/>
        <v>否</v>
      </c>
      <c r="V22" s="14"/>
      <c r="W22" s="14"/>
      <c r="X22" s="14">
        <v>2</v>
      </c>
      <c r="Y22" s="46">
        <f t="shared" si="7"/>
        <v>1.13478260869565</v>
      </c>
      <c r="Z22" s="25">
        <f t="shared" si="6"/>
        <v>-0.0136878125822586</v>
      </c>
      <c r="AA22" s="25">
        <f t="shared" si="8"/>
        <v>0.0127027027027027</v>
      </c>
      <c r="AB22" s="15"/>
      <c r="AC22" s="14">
        <f t="shared" si="3"/>
        <v>0.899999999999999</v>
      </c>
      <c r="AD22" s="49"/>
      <c r="AE22" s="15"/>
      <c r="AF22" s="15"/>
      <c r="AG22" s="56">
        <f>IF(AND(H22-VLOOKUP([1]交易计划及执行表!$A$6,[1]交易计划及执行表!$A$4:$AF10019,6,FALSE)&gt;0,H22&gt;H21),H22,AG21)</f>
        <v>35.11</v>
      </c>
      <c r="AH22" s="57"/>
      <c r="AI22" s="5">
        <f>(AG22-VLOOKUP([1]交易计划及执行表!$A$6,[1]交易计划及执行表!$A$4:$AF10021,6,FALSE))*VLOOKUP([1]交易计划及执行表!$A$6,[1]交易计划及执行表!$A$4:$AF10021,7,FALSE)</f>
        <v>138</v>
      </c>
      <c r="AJ22" s="15"/>
      <c r="AK22" s="67">
        <f>($B22-VLOOKUP([1]交易计划及执行表!$A$6,[1]交易计划及执行表!$A$4:$AF10020,6,FALSE))/VLOOKUP([1]交易计划及执行表!$A$6,[1]交易计划及执行表!$A$4:$AF10020,6,FALSE)</f>
        <v>0.110880521790691</v>
      </c>
      <c r="AL22" s="64"/>
      <c r="AM22" s="65" t="s">
        <v>52</v>
      </c>
      <c r="AN22" s="66"/>
    </row>
    <row r="23" ht="18" spans="1:40">
      <c r="A23" s="12">
        <v>44546</v>
      </c>
      <c r="B23" s="11">
        <v>38.01</v>
      </c>
      <c r="C23" s="11">
        <v>38.48</v>
      </c>
      <c r="D23" s="11">
        <v>38.95</v>
      </c>
      <c r="E23" s="11">
        <v>37.47</v>
      </c>
      <c r="F23" s="15"/>
      <c r="G23" s="11">
        <v>36.65</v>
      </c>
      <c r="H23" s="11">
        <v>35.23</v>
      </c>
      <c r="I23" s="11">
        <v>41.56</v>
      </c>
      <c r="J23" s="21">
        <f t="shared" si="0"/>
        <v>-1</v>
      </c>
      <c r="K23" s="22">
        <f t="shared" si="4"/>
        <v>0.0144115292233787</v>
      </c>
      <c r="L23" s="14"/>
      <c r="M23" s="14"/>
      <c r="N23" s="14"/>
      <c r="O23" s="14"/>
      <c r="P23" s="14"/>
      <c r="Q23" s="14"/>
      <c r="R23" s="14"/>
      <c r="S23" s="14"/>
      <c r="T23" s="14"/>
      <c r="U23" s="38" t="str">
        <f t="shared" si="1"/>
        <v>否</v>
      </c>
      <c r="V23" s="14"/>
      <c r="W23" s="14"/>
      <c r="X23" s="14">
        <v>2</v>
      </c>
      <c r="Y23" s="46">
        <f t="shared" si="7"/>
        <v>1.12934782608696</v>
      </c>
      <c r="Z23" s="25">
        <f t="shared" ref="Z23:Z29" si="9">(B23-B19)/B19</f>
        <v>0.0214995968825584</v>
      </c>
      <c r="AA23" s="25">
        <f t="shared" si="8"/>
        <v>0.0325998370008149</v>
      </c>
      <c r="AB23" s="15"/>
      <c r="AC23" s="14">
        <f t="shared" si="3"/>
        <v>1.48</v>
      </c>
      <c r="AD23" s="49"/>
      <c r="AE23" s="15"/>
      <c r="AF23" s="15"/>
      <c r="AG23" s="56">
        <f>IF(AND(H23-VLOOKUP([1]交易计划及执行表!$A$6,[1]交易计划及执行表!$A$4:$AF10020,6,FALSE)&gt;0,H23&gt;H22),H23,AG22)</f>
        <v>35.23</v>
      </c>
      <c r="AH23" s="58">
        <v>36.65</v>
      </c>
      <c r="AI23" s="5">
        <f>(AG23-VLOOKUP([1]交易计划及执行表!$A$6,[1]交易计划及执行表!$A$4:$AF10022,6,FALSE))*VLOOKUP([1]交易计划及执行表!$A$6,[1]交易计划及执行表!$A$4:$AF10022,7,FALSE)</f>
        <v>150</v>
      </c>
      <c r="AJ23" s="5">
        <f>(AH23-VLOOKUP([1]交易计划及执行表!$A$23,[1]交易计划及执行表!$A$4:$AF10022,6,FALSE))*VLOOKUP([1]交易计划及执行表!$A$23,[1]交易计划及执行表!$A$4:$AF10022,7,FALSE)</f>
        <v>-450</v>
      </c>
      <c r="AK23" s="67">
        <f>($B23-VLOOKUP([1]交易计划及执行表!$A$6,[1]交易计划及执行表!$A$4:$AF10021,6,FALSE))/VLOOKUP([1]交易计划及执行表!$A$6,[1]交易计划及执行表!$A$4:$AF10021,6,FALSE)</f>
        <v>0.12689000889416</v>
      </c>
      <c r="AL23" s="64">
        <f>($B23-VLOOKUP([1]交易计划及执行表!$A$23,[1]交易计划及执行表!$A$4:$AF10021,6,FALSE))/VLOOKUP([1]交易计划及执行表!$A$23,[1]交易计划及执行表!$A$4:$AF10021,6,FALSE)</f>
        <v>-0.022879177377892</v>
      </c>
      <c r="AM23" s="65" t="s">
        <v>52</v>
      </c>
      <c r="AN23" s="68" t="s">
        <v>52</v>
      </c>
    </row>
    <row r="24" ht="18" spans="1:40">
      <c r="A24" s="12">
        <v>44547</v>
      </c>
      <c r="B24" s="11">
        <v>38.9</v>
      </c>
      <c r="C24" s="11">
        <v>38</v>
      </c>
      <c r="D24" s="11">
        <v>39.56</v>
      </c>
      <c r="E24" s="11">
        <v>37.2</v>
      </c>
      <c r="F24" s="15"/>
      <c r="G24" s="11">
        <v>36.87</v>
      </c>
      <c r="H24" s="11">
        <v>35.37</v>
      </c>
      <c r="I24" s="11">
        <v>42.16</v>
      </c>
      <c r="J24" s="14">
        <f t="shared" si="0"/>
        <v>1</v>
      </c>
      <c r="K24" s="22">
        <f t="shared" si="4"/>
        <v>0.0234148908182058</v>
      </c>
      <c r="L24" s="14"/>
      <c r="M24" s="14"/>
      <c r="N24" s="14"/>
      <c r="O24" s="14"/>
      <c r="P24" s="14"/>
      <c r="Q24" s="14"/>
      <c r="R24" s="14"/>
      <c r="S24" s="14"/>
      <c r="T24" s="14"/>
      <c r="U24" s="38" t="str">
        <f t="shared" si="1"/>
        <v>否</v>
      </c>
      <c r="V24" s="14"/>
      <c r="W24" s="14"/>
      <c r="X24" s="14">
        <v>2</v>
      </c>
      <c r="Y24" s="46">
        <f t="shared" si="7"/>
        <v>1.14565217391304</v>
      </c>
      <c r="Z24" s="25">
        <f t="shared" si="9"/>
        <v>0.0345744680851063</v>
      </c>
      <c r="AA24" s="25">
        <f t="shared" si="8"/>
        <v>0.0769656699889258</v>
      </c>
      <c r="AB24" s="15"/>
      <c r="AC24" s="14">
        <f t="shared" si="3"/>
        <v>2.36</v>
      </c>
      <c r="AD24" s="49"/>
      <c r="AE24" s="15"/>
      <c r="AF24" s="15"/>
      <c r="AG24" s="56">
        <f>IF(AND(H24-VLOOKUP([1]交易计划及执行表!$A$6,[1]交易计划及执行表!$A$4:$AF10021,6,FALSE)&gt;0,H24&gt;H23),H24,AG23)</f>
        <v>35.37</v>
      </c>
      <c r="AH24" s="57">
        <f>IF(AND(H24-VLOOKUP([1]交易计划及执行表!$A$23,[1]交易计划及执行表!$A$4:$AF10021,6,FALSE)&gt;0,H24&gt;H23),H24,AH23)</f>
        <v>36.65</v>
      </c>
      <c r="AI24" s="5">
        <f>(AG24-VLOOKUP([1]交易计划及执行表!$A$6,[1]交易计划及执行表!$A$4:$AF10023,6,FALSE))*VLOOKUP([1]交易计划及执行表!$A$6,[1]交易计划及执行表!$A$4:$AF10023,7,FALSE)</f>
        <v>164</v>
      </c>
      <c r="AJ24" s="5">
        <f>(AH24-VLOOKUP([1]交易计划及执行表!$A$23,[1]交易计划及执行表!$A$4:$AF10023,6,FALSE))*VLOOKUP([1]交易计划及执行表!$A$23,[1]交易计划及执行表!$A$4:$AF10023,7,FALSE)</f>
        <v>-450</v>
      </c>
      <c r="AK24" s="67">
        <f>($B24-VLOOKUP([1]交易计划及执行表!$A$6,[1]交易计划及执行表!$A$4:$AF10022,6,FALSE))/VLOOKUP([1]交易计划及执行表!$A$6,[1]交易计划及执行表!$A$4:$AF10022,6,FALSE)</f>
        <v>0.153276015416543</v>
      </c>
      <c r="AL24" s="64">
        <f>($B24-VLOOKUP([1]交易计划及执行表!$A$23,[1]交易计划及执行表!$A$4:$AF10022,6,FALSE))/VLOOKUP([1]交易计划及执行表!$A$23,[1]交易计划及执行表!$A$4:$AF10022,6,FALSE)</f>
        <v>0</v>
      </c>
      <c r="AM24" s="65" t="s">
        <v>52</v>
      </c>
      <c r="AN24" s="68" t="s">
        <v>52</v>
      </c>
    </row>
    <row r="25" ht="18" spans="1:40">
      <c r="A25" s="12">
        <v>44550</v>
      </c>
      <c r="B25" s="11">
        <v>39.94</v>
      </c>
      <c r="C25" s="11">
        <v>39.1</v>
      </c>
      <c r="D25" s="11">
        <v>40.66</v>
      </c>
      <c r="E25" s="11">
        <v>38.8</v>
      </c>
      <c r="F25" s="15"/>
      <c r="G25" s="11">
        <v>37.16</v>
      </c>
      <c r="H25" s="11">
        <v>35.55</v>
      </c>
      <c r="I25" s="11">
        <v>43.15</v>
      </c>
      <c r="J25" s="14">
        <f t="shared" si="0"/>
        <v>1</v>
      </c>
      <c r="K25" s="22">
        <f t="shared" si="4"/>
        <v>0.0267352185089974</v>
      </c>
      <c r="L25" s="14"/>
      <c r="M25" s="14"/>
      <c r="N25" s="14"/>
      <c r="O25" s="14"/>
      <c r="P25" s="14"/>
      <c r="Q25" s="14"/>
      <c r="R25" s="14"/>
      <c r="S25" s="14"/>
      <c r="T25" s="14"/>
      <c r="U25" s="38" t="str">
        <f t="shared" si="1"/>
        <v>否</v>
      </c>
      <c r="V25" s="14"/>
      <c r="W25" s="14"/>
      <c r="X25" s="14">
        <v>2</v>
      </c>
      <c r="Y25" s="46">
        <f t="shared" si="7"/>
        <v>1.17255434782609</v>
      </c>
      <c r="Z25" s="25">
        <f t="shared" si="9"/>
        <v>0.0608233731739708</v>
      </c>
      <c r="AA25" s="25">
        <f t="shared" si="8"/>
        <v>0.0999724593775818</v>
      </c>
      <c r="AB25" s="25">
        <f>COUNTIF(K11:K25,"&gt;0")/15</f>
        <v>0.666666666666667</v>
      </c>
      <c r="AC25" s="14">
        <f t="shared" si="3"/>
        <v>1.86</v>
      </c>
      <c r="AD25" s="49"/>
      <c r="AE25" s="15"/>
      <c r="AF25" s="15"/>
      <c r="AG25" s="56">
        <f>IF(AND(H25-VLOOKUP([1]交易计划及执行表!$A$6,[1]交易计划及执行表!$A$4:$AF10022,6,FALSE)&gt;0,H25&gt;H24),H25,AG24)</f>
        <v>35.55</v>
      </c>
      <c r="AH25" s="57">
        <f>IF(AND(H25-VLOOKUP([1]交易计划及执行表!$A$23,[1]交易计划及执行表!$A$4:$AF10022,6,FALSE)&gt;0,H25&gt;H24),H25,AH24)</f>
        <v>36.65</v>
      </c>
      <c r="AI25" s="5">
        <f>(AG25-VLOOKUP([1]交易计划及执行表!$A$6,[1]交易计划及执行表!$A$4:$AF10024,6,FALSE))*VLOOKUP([1]交易计划及执行表!$A$6,[1]交易计划及执行表!$A$4:$AF10024,7,FALSE)</f>
        <v>182</v>
      </c>
      <c r="AJ25" s="5">
        <f>(AH25-VLOOKUP([1]交易计划及执行表!$A$23,[1]交易计划及执行表!$A$4:$AF10024,6,FALSE))*VLOOKUP([1]交易计划及执行表!$A$23,[1]交易计划及执行表!$A$4:$AF10024,7,FALSE)</f>
        <v>-450</v>
      </c>
      <c r="AK25" s="67">
        <f>($B25-VLOOKUP([1]交易计划及执行表!$A$6,[1]交易计划及执行表!$A$4:$AF10023,6,FALSE))/VLOOKUP([1]交易计划及执行表!$A$6,[1]交易计划及执行表!$A$4:$AF10023,6,FALSE)</f>
        <v>0.18410910168989</v>
      </c>
      <c r="AL25" s="64">
        <f>($B25-VLOOKUP([1]交易计划及执行表!$A$23,[1]交易计划及执行表!$A$4:$AF10023,6,FALSE))/VLOOKUP([1]交易计划及执行表!$A$23,[1]交易计划及执行表!$A$4:$AF10023,6,FALSE)</f>
        <v>0.0267352185089974</v>
      </c>
      <c r="AM25" s="65" t="s">
        <v>52</v>
      </c>
      <c r="AN25" s="68" t="s">
        <v>52</v>
      </c>
    </row>
    <row r="26" ht="18" spans="1:40">
      <c r="A26" s="12">
        <v>44551</v>
      </c>
      <c r="B26" s="11">
        <v>39.99</v>
      </c>
      <c r="C26" s="11">
        <v>39.93</v>
      </c>
      <c r="D26" s="11">
        <v>40.37</v>
      </c>
      <c r="E26" s="11">
        <v>39.38</v>
      </c>
      <c r="F26" s="15"/>
      <c r="G26" s="11">
        <v>37.43</v>
      </c>
      <c r="H26" s="11">
        <v>35.72</v>
      </c>
      <c r="I26" s="11">
        <v>44.3</v>
      </c>
      <c r="J26" s="14">
        <f t="shared" si="0"/>
        <v>1</v>
      </c>
      <c r="K26" s="22">
        <f t="shared" si="4"/>
        <v>0.00125187781672519</v>
      </c>
      <c r="L26" s="14"/>
      <c r="M26" s="14"/>
      <c r="N26" s="14"/>
      <c r="O26" s="14"/>
      <c r="P26" s="14"/>
      <c r="Q26" s="14"/>
      <c r="R26" s="14"/>
      <c r="S26" s="14"/>
      <c r="T26" s="14"/>
      <c r="U26" s="38" t="str">
        <f t="shared" si="1"/>
        <v>否</v>
      </c>
      <c r="V26" s="14"/>
      <c r="W26" s="14"/>
      <c r="X26" s="14">
        <v>2</v>
      </c>
      <c r="Y26" s="46">
        <f t="shared" si="7"/>
        <v>1.20380434782609</v>
      </c>
      <c r="Z26" s="25">
        <f t="shared" si="9"/>
        <v>0.067253803042434</v>
      </c>
      <c r="AA26" s="25">
        <f t="shared" si="8"/>
        <v>0.0776071139854487</v>
      </c>
      <c r="AB26" s="15"/>
      <c r="AC26" s="14">
        <f t="shared" si="3"/>
        <v>0.989999999999995</v>
      </c>
      <c r="AD26" s="49"/>
      <c r="AE26" s="15"/>
      <c r="AF26" s="15"/>
      <c r="AG26" s="56">
        <f>IF(AND(H26-VLOOKUP([1]交易计划及执行表!$A$6,[1]交易计划及执行表!$A$4:$AF10023,6,FALSE)&gt;0,H26&gt;H25),H26,AG25)</f>
        <v>35.72</v>
      </c>
      <c r="AH26" s="57">
        <f>IF(AND(H26-VLOOKUP([1]交易计划及执行表!$A$23,[1]交易计划及执行表!$A$4:$AF10023,6,FALSE)&gt;0,H26&gt;H25),H26,AH25)</f>
        <v>36.65</v>
      </c>
      <c r="AI26" s="5">
        <f>(AG26-VLOOKUP([1]交易计划及执行表!$A$6,[1]交易计划及执行表!$A$4:$AF10025,6,FALSE))*VLOOKUP([1]交易计划及执行表!$A$6,[1]交易计划及执行表!$A$4:$AF10025,7,FALSE)</f>
        <v>199</v>
      </c>
      <c r="AJ26" s="5">
        <f>(AH26-VLOOKUP([1]交易计划及执行表!$A$23,[1]交易计划及执行表!$A$4:$AF10025,6,FALSE))*VLOOKUP([1]交易计划及执行表!$A$23,[1]交易计划及执行表!$A$4:$AF10025,7,FALSE)</f>
        <v>-450</v>
      </c>
      <c r="AK26" s="67">
        <f>($B26-VLOOKUP([1]交易计划及执行表!$A$6,[1]交易计划及执行表!$A$4:$AF10024,6,FALSE))/VLOOKUP([1]交易计划及执行表!$A$6,[1]交易计划及执行表!$A$4:$AF10024,6,FALSE)</f>
        <v>0.185591461606878</v>
      </c>
      <c r="AL26" s="64">
        <f>($B26-VLOOKUP([1]交易计划及执行表!$A$23,[1]交易计划及执行表!$A$4:$AF10024,6,FALSE))/VLOOKUP([1]交易计划及执行表!$A$23,[1]交易计划及执行表!$A$4:$AF10024,6,FALSE)</f>
        <v>0.0280205655526993</v>
      </c>
      <c r="AM26" s="65" t="s">
        <v>52</v>
      </c>
      <c r="AN26" s="68" t="s">
        <v>52</v>
      </c>
    </row>
    <row r="27" ht="18" spans="1:40">
      <c r="A27" s="12">
        <v>44552</v>
      </c>
      <c r="B27" s="11">
        <v>42.8</v>
      </c>
      <c r="C27" s="11">
        <v>39.9</v>
      </c>
      <c r="D27" s="11">
        <v>43.33</v>
      </c>
      <c r="E27" s="11">
        <v>39.62</v>
      </c>
      <c r="F27" s="15"/>
      <c r="G27" s="11">
        <v>37.94</v>
      </c>
      <c r="H27" s="11">
        <v>36</v>
      </c>
      <c r="I27" s="11">
        <v>44.36</v>
      </c>
      <c r="J27" s="14">
        <f t="shared" si="0"/>
        <v>1</v>
      </c>
      <c r="K27" s="23">
        <f t="shared" si="4"/>
        <v>0.0702675668917228</v>
      </c>
      <c r="L27" s="14"/>
      <c r="M27" s="14"/>
      <c r="N27" s="14"/>
      <c r="O27" s="14"/>
      <c r="P27" s="14"/>
      <c r="Q27" s="14"/>
      <c r="R27" s="14"/>
      <c r="S27" s="14"/>
      <c r="T27" s="14"/>
      <c r="U27" s="38" t="str">
        <f t="shared" si="1"/>
        <v>否</v>
      </c>
      <c r="V27" s="14"/>
      <c r="W27" s="14"/>
      <c r="X27" s="14">
        <v>2</v>
      </c>
      <c r="Y27" s="46">
        <f t="shared" si="7"/>
        <v>1.2054347826087</v>
      </c>
      <c r="Z27" s="25">
        <f t="shared" si="9"/>
        <v>0.126019468560905</v>
      </c>
      <c r="AA27" s="25">
        <f t="shared" si="8"/>
        <v>0.16304347826087</v>
      </c>
      <c r="AB27" s="15"/>
      <c r="AC27" s="35">
        <f t="shared" si="3"/>
        <v>3.71</v>
      </c>
      <c r="AD27" s="49"/>
      <c r="AE27" s="15"/>
      <c r="AF27" s="15"/>
      <c r="AG27" s="56">
        <f>IF(AND(H27-VLOOKUP([1]交易计划及执行表!$A$6,[1]交易计划及执行表!$A$4:$AF10024,6,FALSE)&gt;0,H27&gt;H26),H27,AG26)</f>
        <v>36</v>
      </c>
      <c r="AH27" s="57">
        <f>IF(AND(H27-VLOOKUP([1]交易计划及执行表!$A$23,[1]交易计划及执行表!$A$4:$AF10024,6,FALSE)&gt;0,H27&gt;H26),H27,AH26)</f>
        <v>36.65</v>
      </c>
      <c r="AI27" s="5">
        <f>(AG27-VLOOKUP([1]交易计划及执行表!$A$6,[1]交易计划及执行表!$A$4:$AF10026,6,FALSE))*VLOOKUP([1]交易计划及执行表!$A$6,[1]交易计划及执行表!$A$4:$AF10026,7,FALSE)</f>
        <v>227</v>
      </c>
      <c r="AJ27" s="5">
        <f>(AH27-VLOOKUP([1]交易计划及执行表!$A$23,[1]交易计划及执行表!$A$4:$AF10026,6,FALSE))*VLOOKUP([1]交易计划及执行表!$A$23,[1]交易计划及执行表!$A$4:$AF10026,7,FALSE)</f>
        <v>-450</v>
      </c>
      <c r="AK27" s="67">
        <f>($B27-VLOOKUP([1]交易计划及执行表!$A$6,[1]交易计划及执行表!$A$4:$AF10025,6,FALSE))/VLOOKUP([1]交易计划及执行表!$A$6,[1]交易计划及执行表!$A$4:$AF10025,6,FALSE)</f>
        <v>0.268900088941595</v>
      </c>
      <c r="AL27" s="64">
        <f>($B27-VLOOKUP([1]交易计划及执行表!$A$23,[1]交易计划及执行表!$A$4:$AF10025,6,FALSE))/VLOOKUP([1]交易计划及执行表!$A$23,[1]交易计划及执行表!$A$4:$AF10025,6,FALSE)</f>
        <v>0.10025706940874</v>
      </c>
      <c r="AM27" s="65" t="s">
        <v>52</v>
      </c>
      <c r="AN27" s="68" t="s">
        <v>52</v>
      </c>
    </row>
    <row r="28" ht="18" spans="1:40">
      <c r="A28" s="12">
        <v>44553</v>
      </c>
      <c r="B28" s="11">
        <v>43.35</v>
      </c>
      <c r="C28" s="11">
        <v>42.8</v>
      </c>
      <c r="D28" s="11">
        <v>43.86</v>
      </c>
      <c r="E28" s="11">
        <v>42.2</v>
      </c>
      <c r="F28" s="15"/>
      <c r="G28" s="11">
        <v>38.46</v>
      </c>
      <c r="H28" s="11">
        <v>36.29</v>
      </c>
      <c r="I28" s="11">
        <v>47.48</v>
      </c>
      <c r="J28" s="14">
        <f t="shared" si="0"/>
        <v>1</v>
      </c>
      <c r="K28" s="22">
        <f t="shared" si="4"/>
        <v>0.0128504672897197</v>
      </c>
      <c r="L28" s="14"/>
      <c r="M28" s="14"/>
      <c r="N28" s="14"/>
      <c r="O28" s="14"/>
      <c r="P28" s="14"/>
      <c r="Q28" s="14"/>
      <c r="R28" s="14"/>
      <c r="S28" s="14"/>
      <c r="T28" s="14"/>
      <c r="U28" s="38" t="str">
        <f t="shared" si="1"/>
        <v>否</v>
      </c>
      <c r="V28" s="14"/>
      <c r="W28" s="14"/>
      <c r="X28" s="14">
        <v>2</v>
      </c>
      <c r="Y28" s="46">
        <f t="shared" si="7"/>
        <v>1.29021739130435</v>
      </c>
      <c r="Z28" s="25">
        <f t="shared" si="9"/>
        <v>0.11439588688946</v>
      </c>
      <c r="AA28" s="25">
        <f t="shared" si="8"/>
        <v>0.177989130434783</v>
      </c>
      <c r="AB28" s="15"/>
      <c r="AC28" s="14">
        <f t="shared" si="3"/>
        <v>1.66</v>
      </c>
      <c r="AD28" s="49"/>
      <c r="AE28" s="15"/>
      <c r="AF28" s="15"/>
      <c r="AG28" s="56">
        <f>IF(AND(H28-VLOOKUP([1]交易计划及执行表!$A$6,[1]交易计划及执行表!$A$4:$AF10025,6,FALSE)&gt;0,H28&gt;H27),H28,AG27)</f>
        <v>36.29</v>
      </c>
      <c r="AH28" s="57">
        <f>IF(AND(H28-VLOOKUP([1]交易计划及执行表!$A$23,[1]交易计划及执行表!$A$4:$AF10025,6,FALSE)&gt;0,H28&gt;H27),H28,AH27)</f>
        <v>36.65</v>
      </c>
      <c r="AI28" s="5">
        <f>(AG28-VLOOKUP([1]交易计划及执行表!$A$6,[1]交易计划及执行表!$A$4:$AF10027,6,FALSE))*VLOOKUP([1]交易计划及执行表!$A$6,[1]交易计划及执行表!$A$4:$AF10027,7,FALSE)</f>
        <v>256</v>
      </c>
      <c r="AJ28" s="5">
        <f>(AH28-VLOOKUP([1]交易计划及执行表!$A$23,[1]交易计划及执行表!$A$4:$AF10027,6,FALSE))*VLOOKUP([1]交易计划及执行表!$A$23,[1]交易计划及执行表!$A$4:$AF10027,7,FALSE)</f>
        <v>-450</v>
      </c>
      <c r="AK28" s="67">
        <f>($B28-VLOOKUP([1]交易计划及执行表!$A$6,[1]交易计划及执行表!$A$4:$AF10026,6,FALSE))/VLOOKUP([1]交易计划及执行表!$A$6,[1]交易计划及执行表!$A$4:$AF10026,6,FALSE)</f>
        <v>0.285206048028461</v>
      </c>
      <c r="AL28" s="67">
        <f>($B28-VLOOKUP([1]交易计划及执行表!$A$23,[1]交易计划及执行表!$A$4:$AF10026,6,FALSE))/VLOOKUP([1]交易计划及执行表!$A$23,[1]交易计划及执行表!$A$4:$AF10026,6,FALSE)</f>
        <v>0.11439588688946</v>
      </c>
      <c r="AM28" s="65" t="s">
        <v>52</v>
      </c>
      <c r="AN28" s="69" t="s">
        <v>53</v>
      </c>
    </row>
    <row r="29" ht="18" spans="1:40">
      <c r="A29" s="12">
        <v>44554</v>
      </c>
      <c r="B29" s="11">
        <v>43.67</v>
      </c>
      <c r="C29" s="11">
        <v>43.1</v>
      </c>
      <c r="D29" s="11">
        <v>45.9</v>
      </c>
      <c r="E29" s="11">
        <v>42.77</v>
      </c>
      <c r="F29" s="15"/>
      <c r="G29" s="11">
        <v>38.95</v>
      </c>
      <c r="H29" s="11">
        <v>36.58</v>
      </c>
      <c r="I29" s="11">
        <v>48.09</v>
      </c>
      <c r="J29" s="21">
        <f t="shared" si="0"/>
        <v>-1</v>
      </c>
      <c r="K29" s="22">
        <f t="shared" si="4"/>
        <v>0.00738177623990773</v>
      </c>
      <c r="L29" s="14"/>
      <c r="M29" s="14"/>
      <c r="N29" s="14"/>
      <c r="O29" s="14"/>
      <c r="P29" s="14"/>
      <c r="Q29" s="14"/>
      <c r="R29" s="14"/>
      <c r="S29" s="14"/>
      <c r="T29" s="14"/>
      <c r="U29" s="38" t="str">
        <f t="shared" si="1"/>
        <v>否</v>
      </c>
      <c r="V29" s="14"/>
      <c r="W29" s="14"/>
      <c r="X29" s="14">
        <v>2</v>
      </c>
      <c r="Y29" s="46">
        <f t="shared" si="7"/>
        <v>1.30679347826087</v>
      </c>
      <c r="Z29" s="25">
        <f t="shared" si="9"/>
        <v>0.0933900851276916</v>
      </c>
      <c r="AA29" s="25">
        <f t="shared" si="8"/>
        <v>0.177088948787062</v>
      </c>
      <c r="AB29" s="42">
        <f>COUNTIF(K14:K29,"&gt;0")/15</f>
        <v>0.8</v>
      </c>
      <c r="AC29" s="35">
        <f t="shared" si="3"/>
        <v>3.13</v>
      </c>
      <c r="AD29" s="49" t="s">
        <v>53</v>
      </c>
      <c r="AE29" s="15"/>
      <c r="AF29" s="15"/>
      <c r="AG29" s="56">
        <f>IF(AND(H29-VLOOKUP([1]交易计划及执行表!$A$6,[1]交易计划及执行表!$A$4:$AF10026,6,FALSE)&gt;0,H29&gt;H28),H29,AG28)</f>
        <v>36.58</v>
      </c>
      <c r="AH29" s="57">
        <f>IF(AND(H29-VLOOKUP([1]交易计划及执行表!$A$23,[1]交易计划及执行表!$A$4:$AF10026,6,FALSE)&gt;0,H29&gt;H28),H29,AH28)</f>
        <v>36.65</v>
      </c>
      <c r="AI29" s="5">
        <f>(AG29-VLOOKUP([1]交易计划及执行表!$A$6,[1]交易计划及执行表!$A$4:$AF10028,6,FALSE))*VLOOKUP([1]交易计划及执行表!$A$6,[1]交易计划及执行表!$A$4:$AF10028,7,FALSE)</f>
        <v>285</v>
      </c>
      <c r="AJ29" s="5">
        <f>(AH29-VLOOKUP([1]交易计划及执行表!$A$23,[1]交易计划及执行表!$A$4:$AF10028,6,FALSE))*VLOOKUP([1]交易计划及执行表!$A$23,[1]交易计划及执行表!$A$4:$AF10028,7,FALSE)</f>
        <v>-450</v>
      </c>
      <c r="AK29" s="67">
        <f>($B29-VLOOKUP([1]交易计划及执行表!$A$6,[1]交易计划及执行表!$A$4:$AF10027,6,FALSE))/VLOOKUP([1]交易计划及执行表!$A$6,[1]交易计划及执行表!$A$4:$AF10027,6,FALSE)</f>
        <v>0.294693151497184</v>
      </c>
      <c r="AL29" s="64"/>
      <c r="AM29" s="65" t="s">
        <v>52</v>
      </c>
      <c r="AN29" s="66"/>
    </row>
    <row r="30" spans="1:40">
      <c r="A30" s="12">
        <v>44555</v>
      </c>
      <c r="B30" s="13"/>
      <c r="C30" s="13"/>
      <c r="D30" s="13"/>
      <c r="E30" s="13"/>
      <c r="F30" s="13"/>
      <c r="G30" s="13"/>
      <c r="H30" s="13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25"/>
      <c r="AA30" s="15"/>
      <c r="AB30" s="15"/>
      <c r="AC30" s="15"/>
      <c r="AD30" s="49"/>
      <c r="AE30" s="15"/>
      <c r="AF30" s="15"/>
      <c r="AG30" s="59"/>
      <c r="AH30" s="57"/>
      <c r="AJ30" s="15"/>
      <c r="AK30" s="64"/>
      <c r="AL30" s="64"/>
      <c r="AM30" s="49"/>
      <c r="AN30" s="66"/>
    </row>
    <row r="31" spans="1:40">
      <c r="A31" s="12">
        <v>44556</v>
      </c>
      <c r="B31" s="13"/>
      <c r="C31" s="13"/>
      <c r="D31" s="13"/>
      <c r="E31" s="13"/>
      <c r="F31" s="13"/>
      <c r="G31" s="13"/>
      <c r="H31" s="13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25"/>
      <c r="AA31" s="15"/>
      <c r="AB31" s="15"/>
      <c r="AC31" s="15"/>
      <c r="AD31" s="49"/>
      <c r="AE31" s="15"/>
      <c r="AF31" s="15"/>
      <c r="AG31" s="59"/>
      <c r="AH31" s="57"/>
      <c r="AJ31" s="15"/>
      <c r="AK31" s="64"/>
      <c r="AL31" s="64"/>
      <c r="AM31" s="49"/>
      <c r="AN31" s="66"/>
    </row>
    <row r="32" spans="1:40">
      <c r="A32" s="12">
        <v>44557</v>
      </c>
      <c r="B32" s="13"/>
      <c r="C32" s="13"/>
      <c r="D32" s="13"/>
      <c r="E32" s="13"/>
      <c r="F32" s="13"/>
      <c r="G32" s="13"/>
      <c r="H32" s="13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25"/>
      <c r="AA32" s="15"/>
      <c r="AB32" s="15"/>
      <c r="AC32" s="15"/>
      <c r="AD32" s="49"/>
      <c r="AE32" s="15"/>
      <c r="AF32" s="15"/>
      <c r="AG32" s="59"/>
      <c r="AH32" s="57"/>
      <c r="AJ32" s="15"/>
      <c r="AK32" s="64"/>
      <c r="AL32" s="64"/>
      <c r="AM32" s="49"/>
      <c r="AN32" s="66"/>
    </row>
    <row r="33" spans="1:40">
      <c r="A33" s="12">
        <v>44558</v>
      </c>
      <c r="B33" s="13"/>
      <c r="C33" s="13"/>
      <c r="D33" s="13"/>
      <c r="E33" s="13"/>
      <c r="F33" s="13"/>
      <c r="G33" s="13"/>
      <c r="H33" s="13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25"/>
      <c r="AA33" s="15"/>
      <c r="AB33" s="15"/>
      <c r="AC33" s="15"/>
      <c r="AD33" s="49"/>
      <c r="AE33" s="15"/>
      <c r="AF33" s="15"/>
      <c r="AG33" s="59"/>
      <c r="AH33" s="57"/>
      <c r="AJ33" s="15"/>
      <c r="AK33" s="64"/>
      <c r="AL33" s="64"/>
      <c r="AM33" s="49"/>
      <c r="AN33" s="66"/>
    </row>
    <row r="34" spans="1:40">
      <c r="A34" s="12">
        <v>44559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25"/>
      <c r="AA34" s="15"/>
      <c r="AB34" s="15"/>
      <c r="AC34" s="15"/>
      <c r="AD34" s="49"/>
      <c r="AE34" s="15"/>
      <c r="AF34" s="15"/>
      <c r="AG34" s="59"/>
      <c r="AH34" s="57"/>
      <c r="AJ34" s="15"/>
      <c r="AK34" s="64"/>
      <c r="AL34" s="64"/>
      <c r="AM34" s="49"/>
      <c r="AN34" s="66"/>
    </row>
    <row r="35" spans="1:40">
      <c r="A35" s="12">
        <v>44560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26">
        <f>COUNTIF(K21:K35,"&gt;0")/15</f>
        <v>0.533333333333333</v>
      </c>
      <c r="S35" s="14"/>
      <c r="T35" s="25">
        <f>(B35-B21)/B21</f>
        <v>-1</v>
      </c>
      <c r="U35" s="14"/>
      <c r="V35" s="14"/>
      <c r="W35" s="14"/>
      <c r="X35" s="14"/>
      <c r="Y35" s="14"/>
      <c r="Z35" s="25"/>
      <c r="AA35" s="15"/>
      <c r="AB35" s="15"/>
      <c r="AC35" s="15"/>
      <c r="AD35" s="49"/>
      <c r="AE35" s="15"/>
      <c r="AF35" s="15"/>
      <c r="AG35" s="59"/>
      <c r="AH35" s="57"/>
      <c r="AJ35" s="15"/>
      <c r="AK35" s="64"/>
      <c r="AL35" s="64"/>
      <c r="AM35" s="49"/>
      <c r="AN35" s="66"/>
    </row>
    <row r="36" spans="1:40">
      <c r="A36" s="12">
        <v>44561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25"/>
      <c r="AA36" s="15"/>
      <c r="AB36" s="15"/>
      <c r="AC36" s="15"/>
      <c r="AD36" s="49"/>
      <c r="AE36" s="15"/>
      <c r="AF36" s="15"/>
      <c r="AG36" s="59"/>
      <c r="AH36" s="57"/>
      <c r="AJ36" s="15"/>
      <c r="AK36" s="64"/>
      <c r="AL36" s="64"/>
      <c r="AM36" s="49"/>
      <c r="AN36" s="66"/>
    </row>
    <row r="37" spans="1:40">
      <c r="A37" s="12">
        <v>44562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25"/>
      <c r="AA37" s="15"/>
      <c r="AB37" s="15"/>
      <c r="AC37" s="15"/>
      <c r="AD37" s="49"/>
      <c r="AE37" s="15"/>
      <c r="AF37" s="15"/>
      <c r="AG37" s="59"/>
      <c r="AH37" s="57"/>
      <c r="AJ37" s="15"/>
      <c r="AK37" s="64"/>
      <c r="AL37" s="64"/>
      <c r="AM37" s="49"/>
      <c r="AN37" s="66"/>
    </row>
    <row r="38" spans="1:40">
      <c r="A38" s="12">
        <v>44563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25"/>
      <c r="AA38" s="15"/>
      <c r="AB38" s="15"/>
      <c r="AC38" s="15"/>
      <c r="AD38" s="49"/>
      <c r="AE38" s="15"/>
      <c r="AF38" s="15"/>
      <c r="AG38" s="59"/>
      <c r="AH38" s="57"/>
      <c r="AJ38" s="15"/>
      <c r="AK38" s="64"/>
      <c r="AL38" s="64"/>
      <c r="AM38" s="49"/>
      <c r="AN38" s="66"/>
    </row>
    <row r="39" spans="1:40">
      <c r="A39" s="12">
        <v>44564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25"/>
      <c r="AA39" s="15"/>
      <c r="AB39" s="15"/>
      <c r="AC39" s="15"/>
      <c r="AD39" s="49"/>
      <c r="AE39" s="15"/>
      <c r="AF39" s="15"/>
      <c r="AG39" s="59"/>
      <c r="AH39" s="57"/>
      <c r="AJ39" s="15"/>
      <c r="AK39" s="64"/>
      <c r="AL39" s="64"/>
      <c r="AM39" s="49"/>
      <c r="AN39" s="66"/>
    </row>
    <row r="40" spans="1:40">
      <c r="A40" s="12">
        <v>44565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25"/>
      <c r="AA40" s="15"/>
      <c r="AB40" s="15"/>
      <c r="AC40" s="15"/>
      <c r="AD40" s="49"/>
      <c r="AE40" s="15"/>
      <c r="AF40" s="15"/>
      <c r="AG40" s="59"/>
      <c r="AH40" s="57"/>
      <c r="AJ40" s="15"/>
      <c r="AK40" s="64"/>
      <c r="AL40" s="64"/>
      <c r="AM40" s="49"/>
      <c r="AN40" s="66"/>
    </row>
    <row r="41" spans="1:40">
      <c r="A41" s="12">
        <v>44566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25"/>
      <c r="AA41" s="15"/>
      <c r="AB41" s="15"/>
      <c r="AC41" s="15"/>
      <c r="AD41" s="49"/>
      <c r="AE41" s="15"/>
      <c r="AF41" s="15"/>
      <c r="AG41" s="59"/>
      <c r="AH41" s="57"/>
      <c r="AJ41" s="15"/>
      <c r="AK41" s="64"/>
      <c r="AL41" s="64"/>
      <c r="AM41" s="49"/>
      <c r="AN41" s="66"/>
    </row>
    <row r="42" spans="1:40">
      <c r="A42" s="12">
        <v>44567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25"/>
      <c r="AA42" s="15"/>
      <c r="AB42" s="15"/>
      <c r="AC42" s="15"/>
      <c r="AD42" s="49"/>
      <c r="AE42" s="15"/>
      <c r="AF42" s="15"/>
      <c r="AG42" s="59"/>
      <c r="AH42" s="57"/>
      <c r="AJ42" s="15"/>
      <c r="AK42" s="64"/>
      <c r="AL42" s="64"/>
      <c r="AM42" s="49"/>
      <c r="AN42" s="66"/>
    </row>
    <row r="43" spans="1:40">
      <c r="A43" s="12">
        <v>44568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25"/>
      <c r="AA43" s="15"/>
      <c r="AB43" s="15"/>
      <c r="AC43" s="15"/>
      <c r="AD43" s="49"/>
      <c r="AE43" s="15"/>
      <c r="AF43" s="15"/>
      <c r="AG43" s="59"/>
      <c r="AH43" s="57"/>
      <c r="AJ43" s="15"/>
      <c r="AK43" s="64"/>
      <c r="AL43" s="64"/>
      <c r="AM43" s="49"/>
      <c r="AN43" s="66"/>
    </row>
    <row r="44" spans="1:40">
      <c r="A44" s="12">
        <v>44569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25"/>
      <c r="AA44" s="15"/>
      <c r="AB44" s="15"/>
      <c r="AC44" s="15"/>
      <c r="AD44" s="49"/>
      <c r="AE44" s="15"/>
      <c r="AF44" s="15"/>
      <c r="AG44" s="59"/>
      <c r="AH44" s="57"/>
      <c r="AJ44" s="15"/>
      <c r="AK44" s="64"/>
      <c r="AL44" s="64"/>
      <c r="AM44" s="49"/>
      <c r="AN44" s="66"/>
    </row>
    <row r="45" spans="1:40">
      <c r="A45" s="12">
        <v>44570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25"/>
      <c r="AA45" s="15"/>
      <c r="AB45" s="15"/>
      <c r="AC45" s="15"/>
      <c r="AD45" s="49"/>
      <c r="AE45" s="15"/>
      <c r="AF45" s="15"/>
      <c r="AG45" s="59"/>
      <c r="AH45" s="57"/>
      <c r="AJ45" s="15"/>
      <c r="AK45" s="64"/>
      <c r="AL45" s="64"/>
      <c r="AM45" s="49"/>
      <c r="AN45" s="66"/>
    </row>
    <row r="46" spans="1:40">
      <c r="A46" s="12">
        <v>44571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25"/>
      <c r="AA46" s="15"/>
      <c r="AB46" s="15"/>
      <c r="AC46" s="15"/>
      <c r="AD46" s="49"/>
      <c r="AE46" s="15"/>
      <c r="AF46" s="15"/>
      <c r="AG46" s="59"/>
      <c r="AH46" s="57"/>
      <c r="AJ46" s="15"/>
      <c r="AK46" s="64"/>
      <c r="AL46" s="64"/>
      <c r="AM46" s="49"/>
      <c r="AN46" s="66"/>
    </row>
    <row r="47" spans="1:40">
      <c r="A47" s="12">
        <v>44572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25"/>
      <c r="AA47" s="15"/>
      <c r="AB47" s="15"/>
      <c r="AC47" s="15"/>
      <c r="AD47" s="49"/>
      <c r="AE47" s="15"/>
      <c r="AF47" s="15"/>
      <c r="AG47" s="59"/>
      <c r="AH47" s="57"/>
      <c r="AJ47" s="15"/>
      <c r="AK47" s="64"/>
      <c r="AL47" s="64"/>
      <c r="AM47" s="49"/>
      <c r="AN47" s="66"/>
    </row>
    <row r="48" spans="1:40">
      <c r="A48" s="12">
        <v>44573</v>
      </c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25"/>
      <c r="AA48" s="15"/>
      <c r="AB48" s="15"/>
      <c r="AC48" s="15"/>
      <c r="AD48" s="49"/>
      <c r="AE48" s="15"/>
      <c r="AF48" s="15"/>
      <c r="AG48" s="59"/>
      <c r="AH48" s="57"/>
      <c r="AJ48" s="15"/>
      <c r="AK48" s="64"/>
      <c r="AL48" s="64"/>
      <c r="AM48" s="49"/>
      <c r="AN48" s="66"/>
    </row>
    <row r="49" spans="1:40">
      <c r="A49" s="12">
        <v>44574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25"/>
      <c r="AA49" s="15"/>
      <c r="AB49" s="15"/>
      <c r="AC49" s="15"/>
      <c r="AD49" s="49"/>
      <c r="AE49" s="15"/>
      <c r="AF49" s="15"/>
      <c r="AG49" s="59"/>
      <c r="AH49" s="57"/>
      <c r="AJ49" s="15"/>
      <c r="AK49" s="64"/>
      <c r="AL49" s="64"/>
      <c r="AM49" s="49"/>
      <c r="AN49" s="66"/>
    </row>
    <row r="50" spans="1:40">
      <c r="A50" s="12">
        <v>44575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25"/>
      <c r="AA50" s="15"/>
      <c r="AB50" s="15"/>
      <c r="AC50" s="15"/>
      <c r="AD50" s="49"/>
      <c r="AE50" s="15"/>
      <c r="AF50" s="15"/>
      <c r="AG50" s="59"/>
      <c r="AH50" s="57"/>
      <c r="AJ50" s="15"/>
      <c r="AK50" s="64"/>
      <c r="AL50" s="64"/>
      <c r="AM50" s="49"/>
      <c r="AN50" s="66"/>
    </row>
    <row r="51" spans="1:40">
      <c r="A51" s="12">
        <v>44576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25"/>
      <c r="AA51" s="15"/>
      <c r="AB51" s="15"/>
      <c r="AC51" s="15"/>
      <c r="AD51" s="49"/>
      <c r="AE51" s="15"/>
      <c r="AF51" s="15"/>
      <c r="AG51" s="59"/>
      <c r="AH51" s="57"/>
      <c r="AJ51" s="15"/>
      <c r="AK51" s="64"/>
      <c r="AL51" s="64"/>
      <c r="AM51" s="49"/>
      <c r="AN51" s="66"/>
    </row>
    <row r="52" spans="1:40">
      <c r="A52" s="12">
        <v>44577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25"/>
      <c r="AA52" s="15"/>
      <c r="AB52" s="15"/>
      <c r="AC52" s="15"/>
      <c r="AD52" s="49"/>
      <c r="AE52" s="15"/>
      <c r="AF52" s="15"/>
      <c r="AG52" s="59"/>
      <c r="AH52" s="57"/>
      <c r="AJ52" s="15"/>
      <c r="AK52" s="64"/>
      <c r="AL52" s="64"/>
      <c r="AM52" s="49"/>
      <c r="AN52" s="66"/>
    </row>
    <row r="53" spans="1:40">
      <c r="A53" s="12">
        <v>44578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25"/>
      <c r="AA53" s="15"/>
      <c r="AB53" s="15"/>
      <c r="AC53" s="15"/>
      <c r="AD53" s="49"/>
      <c r="AE53" s="15"/>
      <c r="AF53" s="15"/>
      <c r="AG53" s="59"/>
      <c r="AH53" s="57"/>
      <c r="AJ53" s="15"/>
      <c r="AK53" s="64"/>
      <c r="AL53" s="64"/>
      <c r="AM53" s="49"/>
      <c r="AN53" s="66"/>
    </row>
    <row r="54" spans="1:40">
      <c r="A54" s="12">
        <v>44579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25"/>
      <c r="AA54" s="15"/>
      <c r="AB54" s="15"/>
      <c r="AC54" s="15"/>
      <c r="AD54" s="49"/>
      <c r="AE54" s="15"/>
      <c r="AF54" s="15"/>
      <c r="AG54" s="59"/>
      <c r="AH54" s="57"/>
      <c r="AJ54" s="15"/>
      <c r="AK54" s="64"/>
      <c r="AL54" s="64"/>
      <c r="AM54" s="49"/>
      <c r="AN54" s="66"/>
    </row>
    <row r="55" spans="1:40">
      <c r="A55" s="12">
        <v>44580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25"/>
      <c r="AA55" s="15"/>
      <c r="AB55" s="15"/>
      <c r="AC55" s="15"/>
      <c r="AD55" s="49"/>
      <c r="AE55" s="15"/>
      <c r="AF55" s="15"/>
      <c r="AG55" s="59"/>
      <c r="AH55" s="57"/>
      <c r="AJ55" s="15"/>
      <c r="AK55" s="64"/>
      <c r="AL55" s="64"/>
      <c r="AM55" s="49"/>
      <c r="AN55" s="66"/>
    </row>
    <row r="56" spans="1:40">
      <c r="A56" s="12">
        <v>44581</v>
      </c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25"/>
      <c r="AA56" s="15"/>
      <c r="AB56" s="15"/>
      <c r="AC56" s="15"/>
      <c r="AD56" s="49"/>
      <c r="AE56" s="15"/>
      <c r="AF56" s="15"/>
      <c r="AG56" s="59"/>
      <c r="AH56" s="57"/>
      <c r="AJ56" s="15"/>
      <c r="AK56" s="64"/>
      <c r="AL56" s="64"/>
      <c r="AM56" s="49"/>
      <c r="AN56" s="66"/>
    </row>
    <row r="57" spans="1:40">
      <c r="A57" s="12">
        <v>44582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25"/>
      <c r="AA57" s="15"/>
      <c r="AB57" s="15"/>
      <c r="AC57" s="15"/>
      <c r="AD57" s="49"/>
      <c r="AE57" s="15"/>
      <c r="AF57" s="15"/>
      <c r="AG57" s="59"/>
      <c r="AH57" s="57"/>
      <c r="AJ57" s="15"/>
      <c r="AK57" s="64"/>
      <c r="AL57" s="64"/>
      <c r="AM57" s="49"/>
      <c r="AN57" s="66"/>
    </row>
    <row r="58" spans="1:40">
      <c r="A58" s="12">
        <v>44583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25"/>
      <c r="AA58" s="15"/>
      <c r="AB58" s="15"/>
      <c r="AC58" s="15"/>
      <c r="AD58" s="49"/>
      <c r="AE58" s="15"/>
      <c r="AF58" s="15"/>
      <c r="AG58" s="59"/>
      <c r="AH58" s="57"/>
      <c r="AJ58" s="15"/>
      <c r="AK58" s="64"/>
      <c r="AL58" s="64"/>
      <c r="AM58" s="49"/>
      <c r="AN58" s="66"/>
    </row>
    <row r="59" spans="1:40">
      <c r="A59" s="12">
        <v>44584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25"/>
      <c r="AA59" s="15"/>
      <c r="AB59" s="15"/>
      <c r="AC59" s="15"/>
      <c r="AD59" s="49"/>
      <c r="AE59" s="15"/>
      <c r="AF59" s="15"/>
      <c r="AG59" s="59"/>
      <c r="AH59" s="57"/>
      <c r="AJ59" s="15"/>
      <c r="AK59" s="64"/>
      <c r="AL59" s="64"/>
      <c r="AM59" s="49"/>
      <c r="AN59" s="66"/>
    </row>
    <row r="60" spans="1:40">
      <c r="A60" s="12">
        <v>44585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25"/>
      <c r="AA60" s="15"/>
      <c r="AB60" s="15"/>
      <c r="AC60" s="15"/>
      <c r="AD60" s="49"/>
      <c r="AE60" s="15"/>
      <c r="AF60" s="15"/>
      <c r="AG60" s="59"/>
      <c r="AH60" s="57"/>
      <c r="AJ60" s="15"/>
      <c r="AK60" s="64"/>
      <c r="AL60" s="64"/>
      <c r="AM60" s="49"/>
      <c r="AN60" s="66"/>
    </row>
    <row r="61" spans="1:40">
      <c r="A61" s="12">
        <v>44586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25"/>
      <c r="AA61" s="15"/>
      <c r="AB61" s="15"/>
      <c r="AC61" s="15"/>
      <c r="AD61" s="49"/>
      <c r="AE61" s="15"/>
      <c r="AF61" s="15"/>
      <c r="AG61" s="59"/>
      <c r="AH61" s="57"/>
      <c r="AJ61" s="15"/>
      <c r="AK61" s="64"/>
      <c r="AL61" s="64"/>
      <c r="AM61" s="49"/>
      <c r="AN61" s="66"/>
    </row>
    <row r="62" spans="1:40">
      <c r="A62" s="12">
        <v>44587</v>
      </c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25"/>
      <c r="AA62" s="15"/>
      <c r="AB62" s="15"/>
      <c r="AC62" s="15"/>
      <c r="AD62" s="49"/>
      <c r="AE62" s="15"/>
      <c r="AF62" s="15"/>
      <c r="AG62" s="59"/>
      <c r="AH62" s="57"/>
      <c r="AJ62" s="15"/>
      <c r="AK62" s="64"/>
      <c r="AL62" s="64"/>
      <c r="AM62" s="49"/>
      <c r="AN62" s="66"/>
    </row>
    <row r="63" spans="1:40">
      <c r="A63" s="12">
        <v>44588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25"/>
      <c r="AA63" s="15"/>
      <c r="AB63" s="15"/>
      <c r="AC63" s="15"/>
      <c r="AD63" s="49"/>
      <c r="AE63" s="15"/>
      <c r="AF63" s="15"/>
      <c r="AG63" s="59"/>
      <c r="AH63" s="57"/>
      <c r="AJ63" s="15"/>
      <c r="AK63" s="64"/>
      <c r="AL63" s="64"/>
      <c r="AM63" s="49"/>
      <c r="AN63" s="66"/>
    </row>
    <row r="64" spans="1:40">
      <c r="A64" s="12">
        <v>44589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25"/>
      <c r="AA64" s="15"/>
      <c r="AB64" s="15"/>
      <c r="AC64" s="15"/>
      <c r="AD64" s="49"/>
      <c r="AE64" s="15"/>
      <c r="AF64" s="15"/>
      <c r="AG64" s="59"/>
      <c r="AH64" s="57"/>
      <c r="AJ64" s="15"/>
      <c r="AK64" s="64"/>
      <c r="AL64" s="64"/>
      <c r="AM64" s="49"/>
      <c r="AN64" s="66"/>
    </row>
    <row r="65" spans="1:40">
      <c r="A65" s="12">
        <v>44590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25"/>
      <c r="AA65" s="15"/>
      <c r="AB65" s="15"/>
      <c r="AC65" s="15"/>
      <c r="AD65" s="49"/>
      <c r="AE65" s="15"/>
      <c r="AF65" s="15"/>
      <c r="AG65" s="59"/>
      <c r="AH65" s="57"/>
      <c r="AJ65" s="15"/>
      <c r="AK65" s="64"/>
      <c r="AL65" s="64"/>
      <c r="AM65" s="49"/>
      <c r="AN65" s="66"/>
    </row>
    <row r="66" spans="1:40">
      <c r="A66" s="12">
        <v>44591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25"/>
      <c r="AA66" s="15"/>
      <c r="AB66" s="15"/>
      <c r="AC66" s="15"/>
      <c r="AD66" s="49"/>
      <c r="AE66" s="15"/>
      <c r="AF66" s="15"/>
      <c r="AG66" s="59"/>
      <c r="AH66" s="57"/>
      <c r="AJ66" s="15"/>
      <c r="AK66" s="64"/>
      <c r="AL66" s="64"/>
      <c r="AM66" s="49"/>
      <c r="AN66" s="66"/>
    </row>
    <row r="67" spans="1:40">
      <c r="A67" s="12">
        <v>44592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25"/>
      <c r="AA67" s="15"/>
      <c r="AB67" s="15"/>
      <c r="AC67" s="15"/>
      <c r="AD67" s="49"/>
      <c r="AE67" s="15"/>
      <c r="AF67" s="15"/>
      <c r="AG67" s="59"/>
      <c r="AH67" s="57"/>
      <c r="AJ67" s="15"/>
      <c r="AK67" s="64"/>
      <c r="AL67" s="64"/>
      <c r="AM67" s="49"/>
      <c r="AN67" s="66"/>
    </row>
    <row r="68" spans="1:40">
      <c r="A68" s="12">
        <v>44593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25"/>
      <c r="AA68" s="15"/>
      <c r="AB68" s="15"/>
      <c r="AC68" s="15"/>
      <c r="AD68" s="49"/>
      <c r="AE68" s="15"/>
      <c r="AF68" s="15"/>
      <c r="AG68" s="59"/>
      <c r="AH68" s="57"/>
      <c r="AJ68" s="15"/>
      <c r="AK68" s="64"/>
      <c r="AL68" s="64"/>
      <c r="AM68" s="49"/>
      <c r="AN68" s="66"/>
    </row>
    <row r="69" spans="1:40">
      <c r="A69" s="12">
        <v>44594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25"/>
      <c r="AA69" s="15"/>
      <c r="AB69" s="15"/>
      <c r="AC69" s="15"/>
      <c r="AD69" s="49"/>
      <c r="AE69" s="15"/>
      <c r="AF69" s="15"/>
      <c r="AG69" s="59"/>
      <c r="AH69" s="57"/>
      <c r="AJ69" s="15"/>
      <c r="AK69" s="64"/>
      <c r="AL69" s="64"/>
      <c r="AM69" s="49"/>
      <c r="AN69" s="66"/>
    </row>
    <row r="70" spans="1:40">
      <c r="A70" s="12">
        <v>44595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25"/>
      <c r="AA70" s="15"/>
      <c r="AB70" s="15"/>
      <c r="AC70" s="15"/>
      <c r="AD70" s="49"/>
      <c r="AE70" s="15"/>
      <c r="AF70" s="15"/>
      <c r="AG70" s="59"/>
      <c r="AH70" s="57"/>
      <c r="AJ70" s="15"/>
      <c r="AK70" s="64"/>
      <c r="AL70" s="64"/>
      <c r="AM70" s="49"/>
      <c r="AN70" s="66"/>
    </row>
    <row r="71" spans="1:40">
      <c r="A71" s="12">
        <v>44596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25"/>
      <c r="AA71" s="15"/>
      <c r="AB71" s="15"/>
      <c r="AC71" s="15"/>
      <c r="AD71" s="49"/>
      <c r="AE71" s="15"/>
      <c r="AF71" s="15"/>
      <c r="AG71" s="59"/>
      <c r="AH71" s="57"/>
      <c r="AJ71" s="15"/>
      <c r="AK71" s="64"/>
      <c r="AL71" s="64"/>
      <c r="AM71" s="49"/>
      <c r="AN71" s="66"/>
    </row>
    <row r="72" spans="1:40">
      <c r="A72" s="12">
        <v>44597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25"/>
      <c r="AA72" s="15"/>
      <c r="AB72" s="15"/>
      <c r="AC72" s="15"/>
      <c r="AD72" s="49"/>
      <c r="AE72" s="15"/>
      <c r="AF72" s="15"/>
      <c r="AG72" s="59"/>
      <c r="AH72" s="57"/>
      <c r="AJ72" s="15"/>
      <c r="AK72" s="64"/>
      <c r="AL72" s="64"/>
      <c r="AM72" s="49"/>
      <c r="AN72" s="66"/>
    </row>
    <row r="73" spans="1:40">
      <c r="A73" s="12">
        <v>44598</v>
      </c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25"/>
      <c r="AA73" s="15"/>
      <c r="AB73" s="15"/>
      <c r="AC73" s="15"/>
      <c r="AD73" s="49"/>
      <c r="AE73" s="15"/>
      <c r="AF73" s="15"/>
      <c r="AG73" s="59"/>
      <c r="AH73" s="57"/>
      <c r="AJ73" s="15"/>
      <c r="AK73" s="64"/>
      <c r="AL73" s="64"/>
      <c r="AM73" s="49"/>
      <c r="AN73" s="66"/>
    </row>
    <row r="74" spans="1:40">
      <c r="A74" s="12">
        <v>44599</v>
      </c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25"/>
      <c r="AA74" s="15"/>
      <c r="AB74" s="15"/>
      <c r="AC74" s="15"/>
      <c r="AD74" s="49"/>
      <c r="AE74" s="15"/>
      <c r="AF74" s="15"/>
      <c r="AG74" s="59"/>
      <c r="AH74" s="57"/>
      <c r="AJ74" s="15"/>
      <c r="AK74" s="64"/>
      <c r="AL74" s="64"/>
      <c r="AM74" s="49"/>
      <c r="AN74" s="66"/>
    </row>
    <row r="75" spans="1:40">
      <c r="A75" s="12">
        <v>44600</v>
      </c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25"/>
      <c r="AA75" s="15"/>
      <c r="AB75" s="15"/>
      <c r="AC75" s="15"/>
      <c r="AD75" s="49"/>
      <c r="AE75" s="15"/>
      <c r="AF75" s="15"/>
      <c r="AG75" s="59"/>
      <c r="AH75" s="57"/>
      <c r="AJ75" s="15"/>
      <c r="AK75" s="64"/>
      <c r="AL75" s="64"/>
      <c r="AM75" s="49"/>
      <c r="AN75" s="66"/>
    </row>
    <row r="76" spans="1:40">
      <c r="A76" s="12">
        <v>44601</v>
      </c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25"/>
      <c r="AA76" s="15"/>
      <c r="AB76" s="15"/>
      <c r="AC76" s="15"/>
      <c r="AD76" s="49"/>
      <c r="AE76" s="15"/>
      <c r="AF76" s="15"/>
      <c r="AG76" s="59"/>
      <c r="AH76" s="57"/>
      <c r="AJ76" s="15"/>
      <c r="AK76" s="64"/>
      <c r="AL76" s="64"/>
      <c r="AM76" s="49"/>
      <c r="AN76" s="66"/>
    </row>
    <row r="77" spans="1:40">
      <c r="A77" s="12">
        <v>44602</v>
      </c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25"/>
      <c r="AA77" s="15"/>
      <c r="AB77" s="15"/>
      <c r="AC77" s="15"/>
      <c r="AD77" s="49"/>
      <c r="AE77" s="15"/>
      <c r="AF77" s="15"/>
      <c r="AG77" s="59"/>
      <c r="AH77" s="57"/>
      <c r="AJ77" s="15"/>
      <c r="AK77" s="64"/>
      <c r="AL77" s="64"/>
      <c r="AM77" s="49"/>
      <c r="AN77" s="66"/>
    </row>
    <row r="78" spans="1:40">
      <c r="A78" s="12">
        <v>44603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25"/>
      <c r="AA78" s="15"/>
      <c r="AB78" s="15"/>
      <c r="AC78" s="15"/>
      <c r="AD78" s="49"/>
      <c r="AE78" s="15"/>
      <c r="AF78" s="15"/>
      <c r="AG78" s="59"/>
      <c r="AH78" s="57"/>
      <c r="AJ78" s="15"/>
      <c r="AK78" s="64"/>
      <c r="AL78" s="64"/>
      <c r="AM78" s="49"/>
      <c r="AN78" s="66"/>
    </row>
    <row r="79" spans="1:40">
      <c r="A79" s="12">
        <v>44604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25"/>
      <c r="AA79" s="15"/>
      <c r="AB79" s="15"/>
      <c r="AC79" s="15"/>
      <c r="AD79" s="49"/>
      <c r="AE79" s="15"/>
      <c r="AF79" s="15"/>
      <c r="AG79" s="59"/>
      <c r="AH79" s="57"/>
      <c r="AJ79" s="15"/>
      <c r="AK79" s="64"/>
      <c r="AL79" s="64"/>
      <c r="AM79" s="49"/>
      <c r="AN79" s="66"/>
    </row>
    <row r="80" spans="1:40">
      <c r="A80" s="12">
        <v>44605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25"/>
      <c r="AA80" s="15"/>
      <c r="AB80" s="15"/>
      <c r="AC80" s="15"/>
      <c r="AD80" s="49"/>
      <c r="AE80" s="15"/>
      <c r="AF80" s="15"/>
      <c r="AG80" s="59"/>
      <c r="AH80" s="57"/>
      <c r="AJ80" s="15"/>
      <c r="AK80" s="64"/>
      <c r="AL80" s="64"/>
      <c r="AM80" s="49"/>
      <c r="AN80" s="66"/>
    </row>
    <row r="81" spans="1:40">
      <c r="A81" s="12">
        <v>44606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25"/>
      <c r="AA81" s="15"/>
      <c r="AB81" s="15"/>
      <c r="AC81" s="15"/>
      <c r="AD81" s="49"/>
      <c r="AE81" s="15"/>
      <c r="AF81" s="15"/>
      <c r="AG81" s="59"/>
      <c r="AH81" s="57"/>
      <c r="AJ81" s="15"/>
      <c r="AK81" s="64"/>
      <c r="AL81" s="64"/>
      <c r="AM81" s="49"/>
      <c r="AN81" s="66"/>
    </row>
    <row r="82" spans="1:40">
      <c r="A82" s="12">
        <v>44607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25"/>
      <c r="AA82" s="15"/>
      <c r="AB82" s="15"/>
      <c r="AC82" s="15"/>
      <c r="AD82" s="49"/>
      <c r="AE82" s="15"/>
      <c r="AF82" s="15"/>
      <c r="AG82" s="59"/>
      <c r="AH82" s="57"/>
      <c r="AJ82" s="15"/>
      <c r="AK82" s="64"/>
      <c r="AL82" s="64"/>
      <c r="AM82" s="49"/>
      <c r="AN82" s="66"/>
    </row>
    <row r="83" spans="1:40">
      <c r="A83" s="12">
        <v>44608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25"/>
      <c r="AA83" s="15"/>
      <c r="AB83" s="15"/>
      <c r="AC83" s="15"/>
      <c r="AD83" s="49"/>
      <c r="AE83" s="15"/>
      <c r="AF83" s="15"/>
      <c r="AG83" s="59"/>
      <c r="AH83" s="57"/>
      <c r="AJ83" s="15"/>
      <c r="AK83" s="64"/>
      <c r="AL83" s="64"/>
      <c r="AM83" s="49"/>
      <c r="AN83" s="66"/>
    </row>
    <row r="84" spans="1:40">
      <c r="A84" s="12">
        <v>44609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25"/>
      <c r="AA84" s="15"/>
      <c r="AB84" s="15"/>
      <c r="AC84" s="15"/>
      <c r="AD84" s="49"/>
      <c r="AE84" s="15"/>
      <c r="AF84" s="15"/>
      <c r="AG84" s="59"/>
      <c r="AH84" s="57"/>
      <c r="AJ84" s="15"/>
      <c r="AK84" s="64"/>
      <c r="AL84" s="64"/>
      <c r="AM84" s="49"/>
      <c r="AN84" s="66"/>
    </row>
    <row r="85" spans="1:40">
      <c r="A85" s="12">
        <v>44610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25"/>
      <c r="AA85" s="15"/>
      <c r="AB85" s="15"/>
      <c r="AC85" s="15"/>
      <c r="AD85" s="49"/>
      <c r="AE85" s="15"/>
      <c r="AF85" s="15"/>
      <c r="AG85" s="59"/>
      <c r="AH85" s="57"/>
      <c r="AJ85" s="15"/>
      <c r="AK85" s="64"/>
      <c r="AL85" s="64"/>
      <c r="AM85" s="49"/>
      <c r="AN85" s="66"/>
    </row>
    <row r="86" spans="1:40">
      <c r="A86" s="12">
        <v>44611</v>
      </c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25"/>
      <c r="AA86" s="15"/>
      <c r="AB86" s="15"/>
      <c r="AC86" s="15"/>
      <c r="AD86" s="49"/>
      <c r="AE86" s="15"/>
      <c r="AF86" s="15"/>
      <c r="AG86" s="59"/>
      <c r="AH86" s="57"/>
      <c r="AJ86" s="15"/>
      <c r="AK86" s="64"/>
      <c r="AL86" s="64"/>
      <c r="AM86" s="49"/>
      <c r="AN86" s="66"/>
    </row>
    <row r="87" spans="1:40">
      <c r="A87" s="12">
        <v>44612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25"/>
      <c r="AA87" s="15"/>
      <c r="AB87" s="15"/>
      <c r="AC87" s="15"/>
      <c r="AD87" s="49"/>
      <c r="AE87" s="15"/>
      <c r="AF87" s="15"/>
      <c r="AG87" s="59"/>
      <c r="AH87" s="57"/>
      <c r="AJ87" s="15"/>
      <c r="AK87" s="64"/>
      <c r="AL87" s="64"/>
      <c r="AM87" s="49"/>
      <c r="AN87" s="66"/>
    </row>
    <row r="88" spans="1:40">
      <c r="A88" s="12">
        <v>44613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25"/>
      <c r="AA88" s="15"/>
      <c r="AB88" s="15"/>
      <c r="AC88" s="15"/>
      <c r="AD88" s="49"/>
      <c r="AE88" s="15"/>
      <c r="AF88" s="15"/>
      <c r="AG88" s="59"/>
      <c r="AH88" s="57"/>
      <c r="AJ88" s="15"/>
      <c r="AK88" s="64"/>
      <c r="AL88" s="64"/>
      <c r="AM88" s="49"/>
      <c r="AN88" s="66"/>
    </row>
    <row r="89" spans="1:40">
      <c r="A89" s="12">
        <v>44614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25"/>
      <c r="AA89" s="15"/>
      <c r="AB89" s="15"/>
      <c r="AC89" s="15"/>
      <c r="AD89" s="49"/>
      <c r="AE89" s="15"/>
      <c r="AF89" s="15"/>
      <c r="AG89" s="59"/>
      <c r="AH89" s="57"/>
      <c r="AJ89" s="15"/>
      <c r="AK89" s="64"/>
      <c r="AL89" s="64"/>
      <c r="AM89" s="49"/>
      <c r="AN89" s="66"/>
    </row>
    <row r="90" spans="1:40">
      <c r="A90" s="12">
        <v>44615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25"/>
      <c r="AA90" s="15"/>
      <c r="AB90" s="15"/>
      <c r="AC90" s="15"/>
      <c r="AD90" s="49"/>
      <c r="AE90" s="15"/>
      <c r="AF90" s="15"/>
      <c r="AG90" s="59"/>
      <c r="AH90" s="57"/>
      <c r="AJ90" s="15"/>
      <c r="AK90" s="64"/>
      <c r="AL90" s="64"/>
      <c r="AM90" s="49"/>
      <c r="AN90" s="66"/>
    </row>
    <row r="91" spans="1:40">
      <c r="A91" s="12">
        <v>44616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25"/>
      <c r="AA91" s="15"/>
      <c r="AB91" s="15"/>
      <c r="AC91" s="15"/>
      <c r="AD91" s="49"/>
      <c r="AE91" s="15"/>
      <c r="AF91" s="15"/>
      <c r="AG91" s="59"/>
      <c r="AH91" s="57"/>
      <c r="AJ91" s="15"/>
      <c r="AK91" s="64"/>
      <c r="AL91" s="64"/>
      <c r="AM91" s="49"/>
      <c r="AN91" s="66"/>
    </row>
    <row r="92" spans="1:40">
      <c r="A92" s="12">
        <v>44617</v>
      </c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25"/>
      <c r="AA92" s="15"/>
      <c r="AB92" s="15"/>
      <c r="AC92" s="15"/>
      <c r="AD92" s="49"/>
      <c r="AE92" s="15"/>
      <c r="AF92" s="15"/>
      <c r="AG92" s="59"/>
      <c r="AH92" s="57"/>
      <c r="AJ92" s="15"/>
      <c r="AK92" s="64"/>
      <c r="AL92" s="64"/>
      <c r="AM92" s="49"/>
      <c r="AN92" s="66"/>
    </row>
    <row r="93" spans="1:40">
      <c r="A93" s="12">
        <v>44618</v>
      </c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25"/>
      <c r="AA93" s="15"/>
      <c r="AB93" s="15"/>
      <c r="AC93" s="15"/>
      <c r="AD93" s="49"/>
      <c r="AE93" s="15"/>
      <c r="AF93" s="15"/>
      <c r="AG93" s="59"/>
      <c r="AH93" s="57"/>
      <c r="AJ93" s="15"/>
      <c r="AK93" s="64"/>
      <c r="AL93" s="64"/>
      <c r="AM93" s="49"/>
      <c r="AN93" s="66"/>
    </row>
    <row r="94" spans="1:40">
      <c r="A94" s="12">
        <v>44619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25"/>
      <c r="AA94" s="15"/>
      <c r="AB94" s="15"/>
      <c r="AC94" s="15"/>
      <c r="AD94" s="49"/>
      <c r="AE94" s="15"/>
      <c r="AF94" s="15"/>
      <c r="AG94" s="59"/>
      <c r="AH94" s="57"/>
      <c r="AJ94" s="15"/>
      <c r="AK94" s="64"/>
      <c r="AL94" s="64"/>
      <c r="AM94" s="49"/>
      <c r="AN94" s="66"/>
    </row>
    <row r="95" spans="1:40">
      <c r="A95" s="12">
        <v>44620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25"/>
      <c r="AA95" s="15"/>
      <c r="AB95" s="15"/>
      <c r="AC95" s="15"/>
      <c r="AD95" s="49"/>
      <c r="AE95" s="15"/>
      <c r="AF95" s="15"/>
      <c r="AG95" s="59"/>
      <c r="AH95" s="57"/>
      <c r="AJ95" s="15"/>
      <c r="AK95" s="64"/>
      <c r="AL95" s="64"/>
      <c r="AM95" s="49"/>
      <c r="AN95" s="66"/>
    </row>
    <row r="96" spans="1:40">
      <c r="A96" s="12">
        <v>44621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25"/>
      <c r="AA96" s="15"/>
      <c r="AB96" s="15"/>
      <c r="AC96" s="15"/>
      <c r="AD96" s="49"/>
      <c r="AE96" s="15"/>
      <c r="AF96" s="15"/>
      <c r="AG96" s="59"/>
      <c r="AH96" s="57"/>
      <c r="AJ96" s="15"/>
      <c r="AK96" s="64"/>
      <c r="AL96" s="64"/>
      <c r="AM96" s="49"/>
      <c r="AN96" s="66"/>
    </row>
    <row r="97" spans="1:40">
      <c r="A97" s="12">
        <v>44622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25"/>
      <c r="AA97" s="15"/>
      <c r="AB97" s="15"/>
      <c r="AC97" s="15"/>
      <c r="AD97" s="49"/>
      <c r="AE97" s="15"/>
      <c r="AF97" s="15"/>
      <c r="AG97" s="59"/>
      <c r="AH97" s="57"/>
      <c r="AJ97" s="15"/>
      <c r="AK97" s="64"/>
      <c r="AL97" s="64"/>
      <c r="AM97" s="49"/>
      <c r="AN97" s="66"/>
    </row>
    <row r="98" spans="1:40">
      <c r="A98" s="12">
        <v>44623</v>
      </c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25"/>
      <c r="AA98" s="15"/>
      <c r="AB98" s="15"/>
      <c r="AC98" s="15"/>
      <c r="AD98" s="49"/>
      <c r="AE98" s="15"/>
      <c r="AF98" s="15"/>
      <c r="AG98" s="59"/>
      <c r="AH98" s="57"/>
      <c r="AJ98" s="15"/>
      <c r="AK98" s="64"/>
      <c r="AL98" s="64"/>
      <c r="AM98" s="49"/>
      <c r="AN98" s="66"/>
    </row>
    <row r="99" spans="1:40">
      <c r="A99" s="12">
        <v>44624</v>
      </c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25"/>
      <c r="AA99" s="15"/>
      <c r="AB99" s="15"/>
      <c r="AC99" s="15"/>
      <c r="AD99" s="49"/>
      <c r="AE99" s="15"/>
      <c r="AF99" s="15"/>
      <c r="AG99" s="59"/>
      <c r="AH99" s="57"/>
      <c r="AJ99" s="15"/>
      <c r="AK99" s="64"/>
      <c r="AL99" s="64"/>
      <c r="AM99" s="49"/>
      <c r="AN99" s="66"/>
    </row>
    <row r="100" spans="1:40">
      <c r="A100" s="12">
        <v>44625</v>
      </c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25"/>
      <c r="AA100" s="15"/>
      <c r="AB100" s="15"/>
      <c r="AC100" s="15"/>
      <c r="AD100" s="49"/>
      <c r="AE100" s="15"/>
      <c r="AF100" s="15"/>
      <c r="AG100" s="59"/>
      <c r="AH100" s="57"/>
      <c r="AJ100" s="15"/>
      <c r="AK100" s="64"/>
      <c r="AL100" s="64"/>
      <c r="AM100" s="49"/>
      <c r="AN100" s="66"/>
    </row>
    <row r="101" spans="1:40">
      <c r="A101" s="12">
        <v>44626</v>
      </c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25"/>
      <c r="AA101" s="15"/>
      <c r="AB101" s="15"/>
      <c r="AC101" s="15"/>
      <c r="AD101" s="49"/>
      <c r="AE101" s="15"/>
      <c r="AF101" s="15"/>
      <c r="AG101" s="59"/>
      <c r="AH101" s="57"/>
      <c r="AJ101" s="15"/>
      <c r="AK101" s="64"/>
      <c r="AL101" s="64"/>
      <c r="AM101" s="49"/>
      <c r="AN101" s="66"/>
    </row>
    <row r="102" spans="1:40">
      <c r="A102" s="12">
        <v>44627</v>
      </c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25"/>
      <c r="AA102" s="15"/>
      <c r="AB102" s="15"/>
      <c r="AC102" s="15"/>
      <c r="AD102" s="49"/>
      <c r="AE102" s="15"/>
      <c r="AF102" s="15"/>
      <c r="AG102" s="59"/>
      <c r="AH102" s="57"/>
      <c r="AJ102" s="15"/>
      <c r="AK102" s="64"/>
      <c r="AL102" s="64"/>
      <c r="AM102" s="49"/>
      <c r="AN102" s="66"/>
    </row>
    <row r="103" spans="1:40">
      <c r="A103" s="12">
        <v>44628</v>
      </c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25"/>
      <c r="AA103" s="15"/>
      <c r="AB103" s="15"/>
      <c r="AC103" s="15"/>
      <c r="AD103" s="49"/>
      <c r="AE103" s="15"/>
      <c r="AF103" s="15"/>
      <c r="AG103" s="59"/>
      <c r="AH103" s="57"/>
      <c r="AJ103" s="15"/>
      <c r="AK103" s="64"/>
      <c r="AL103" s="64"/>
      <c r="AM103" s="49"/>
      <c r="AN103" s="66"/>
    </row>
    <row r="104" spans="1:40">
      <c r="A104" s="12">
        <v>44629</v>
      </c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25"/>
      <c r="AA104" s="15"/>
      <c r="AB104" s="15"/>
      <c r="AC104" s="15"/>
      <c r="AD104" s="49"/>
      <c r="AE104" s="15"/>
      <c r="AF104" s="15"/>
      <c r="AG104" s="59"/>
      <c r="AH104" s="57"/>
      <c r="AJ104" s="15"/>
      <c r="AK104" s="64"/>
      <c r="AL104" s="64"/>
      <c r="AM104" s="49"/>
      <c r="AN104" s="66"/>
    </row>
    <row r="105" spans="1:40">
      <c r="A105" s="12">
        <v>44630</v>
      </c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25"/>
      <c r="AA105" s="15"/>
      <c r="AB105" s="15"/>
      <c r="AC105" s="15"/>
      <c r="AD105" s="49"/>
      <c r="AE105" s="15"/>
      <c r="AF105" s="15"/>
      <c r="AG105" s="59"/>
      <c r="AH105" s="57"/>
      <c r="AJ105" s="15"/>
      <c r="AK105" s="64"/>
      <c r="AL105" s="64"/>
      <c r="AM105" s="49"/>
      <c r="AN105" s="66"/>
    </row>
    <row r="106" spans="1:40">
      <c r="A106" s="12">
        <v>44631</v>
      </c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25"/>
      <c r="AA106" s="15"/>
      <c r="AB106" s="15"/>
      <c r="AC106" s="15"/>
      <c r="AD106" s="49"/>
      <c r="AE106" s="15"/>
      <c r="AF106" s="15"/>
      <c r="AG106" s="59"/>
      <c r="AH106" s="57"/>
      <c r="AJ106" s="15"/>
      <c r="AK106" s="64"/>
      <c r="AL106" s="64"/>
      <c r="AM106" s="49"/>
      <c r="AN106" s="66"/>
    </row>
    <row r="107" spans="1:40">
      <c r="A107" s="12">
        <v>44632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25"/>
      <c r="AA107" s="15"/>
      <c r="AB107" s="15"/>
      <c r="AC107" s="15"/>
      <c r="AD107" s="49"/>
      <c r="AE107" s="15"/>
      <c r="AF107" s="15"/>
      <c r="AG107" s="59"/>
      <c r="AH107" s="57"/>
      <c r="AJ107" s="15"/>
      <c r="AK107" s="64"/>
      <c r="AL107" s="64"/>
      <c r="AM107" s="49"/>
      <c r="AN107" s="66"/>
    </row>
    <row r="108" spans="1:40">
      <c r="A108" s="12">
        <v>44633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25"/>
      <c r="AA108" s="15"/>
      <c r="AB108" s="15"/>
      <c r="AC108" s="15"/>
      <c r="AD108" s="49"/>
      <c r="AE108" s="15"/>
      <c r="AF108" s="15"/>
      <c r="AG108" s="59"/>
      <c r="AH108" s="57"/>
      <c r="AJ108" s="15"/>
      <c r="AK108" s="64"/>
      <c r="AL108" s="64"/>
      <c r="AM108" s="49"/>
      <c r="AN108" s="66"/>
    </row>
    <row r="109" spans="1:40">
      <c r="A109" s="12">
        <v>44634</v>
      </c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25"/>
      <c r="AA109" s="15"/>
      <c r="AB109" s="15"/>
      <c r="AC109" s="15"/>
      <c r="AD109" s="49"/>
      <c r="AE109" s="15"/>
      <c r="AF109" s="15"/>
      <c r="AG109" s="59"/>
      <c r="AH109" s="57"/>
      <c r="AJ109" s="15"/>
      <c r="AK109" s="64"/>
      <c r="AL109" s="64"/>
      <c r="AM109" s="49"/>
      <c r="AN109" s="66"/>
    </row>
    <row r="110" spans="1:40">
      <c r="A110" s="12">
        <v>44635</v>
      </c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25"/>
      <c r="AA110" s="15"/>
      <c r="AB110" s="15"/>
      <c r="AC110" s="15"/>
      <c r="AD110" s="49"/>
      <c r="AE110" s="15"/>
      <c r="AF110" s="15"/>
      <c r="AG110" s="59"/>
      <c r="AH110" s="57"/>
      <c r="AJ110" s="15"/>
      <c r="AK110" s="64"/>
      <c r="AL110" s="64"/>
      <c r="AM110" s="49"/>
      <c r="AN110" s="66"/>
    </row>
    <row r="111" spans="1:40">
      <c r="A111" s="12">
        <v>44636</v>
      </c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25"/>
      <c r="AA111" s="15"/>
      <c r="AB111" s="15"/>
      <c r="AC111" s="15"/>
      <c r="AD111" s="49"/>
      <c r="AE111" s="15"/>
      <c r="AF111" s="15"/>
      <c r="AG111" s="59"/>
      <c r="AH111" s="57"/>
      <c r="AJ111" s="15"/>
      <c r="AK111" s="64"/>
      <c r="AL111" s="64"/>
      <c r="AM111" s="49"/>
      <c r="AN111" s="66"/>
    </row>
    <row r="112" spans="1:40">
      <c r="A112" s="12">
        <v>44637</v>
      </c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25"/>
      <c r="AA112" s="15"/>
      <c r="AB112" s="15"/>
      <c r="AC112" s="15"/>
      <c r="AD112" s="49"/>
      <c r="AE112" s="15"/>
      <c r="AF112" s="15"/>
      <c r="AG112" s="59"/>
      <c r="AH112" s="57"/>
      <c r="AJ112" s="15"/>
      <c r="AK112" s="64"/>
      <c r="AL112" s="64"/>
      <c r="AM112" s="49"/>
      <c r="AN112" s="66"/>
    </row>
    <row r="113" spans="1:40">
      <c r="A113" s="12">
        <v>44638</v>
      </c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25"/>
      <c r="AA113" s="15"/>
      <c r="AB113" s="15"/>
      <c r="AC113" s="15"/>
      <c r="AD113" s="49"/>
      <c r="AE113" s="15"/>
      <c r="AF113" s="15"/>
      <c r="AG113" s="59"/>
      <c r="AH113" s="57"/>
      <c r="AJ113" s="15"/>
      <c r="AK113" s="64"/>
      <c r="AL113" s="64"/>
      <c r="AM113" s="49"/>
      <c r="AN113" s="66"/>
    </row>
    <row r="114" spans="1:40">
      <c r="A114" s="12">
        <v>44639</v>
      </c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25"/>
      <c r="AA114" s="15"/>
      <c r="AB114" s="15"/>
      <c r="AC114" s="15"/>
      <c r="AD114" s="49"/>
      <c r="AE114" s="15"/>
      <c r="AF114" s="15"/>
      <c r="AG114" s="59"/>
      <c r="AH114" s="57"/>
      <c r="AJ114" s="15"/>
      <c r="AK114" s="64"/>
      <c r="AL114" s="64"/>
      <c r="AM114" s="49"/>
      <c r="AN114" s="66"/>
    </row>
    <row r="115" spans="1:40">
      <c r="A115" s="12">
        <v>44640</v>
      </c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25"/>
      <c r="AA115" s="15"/>
      <c r="AB115" s="15"/>
      <c r="AC115" s="15"/>
      <c r="AD115" s="49"/>
      <c r="AE115" s="15"/>
      <c r="AF115" s="15"/>
      <c r="AG115" s="59"/>
      <c r="AH115" s="57"/>
      <c r="AJ115" s="15"/>
      <c r="AK115" s="64"/>
      <c r="AL115" s="64"/>
      <c r="AM115" s="49"/>
      <c r="AN115" s="66"/>
    </row>
    <row r="116" spans="1:40">
      <c r="A116" s="12">
        <v>44641</v>
      </c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25"/>
      <c r="AA116" s="15"/>
      <c r="AB116" s="15"/>
      <c r="AC116" s="15"/>
      <c r="AD116" s="49"/>
      <c r="AE116" s="15"/>
      <c r="AF116" s="15"/>
      <c r="AG116" s="59"/>
      <c r="AH116" s="57"/>
      <c r="AJ116" s="15"/>
      <c r="AK116" s="64"/>
      <c r="AL116" s="64"/>
      <c r="AM116" s="49"/>
      <c r="AN116" s="66"/>
    </row>
    <row r="117" spans="1:40">
      <c r="A117" s="12">
        <v>44642</v>
      </c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25"/>
      <c r="AA117" s="15"/>
      <c r="AB117" s="15"/>
      <c r="AC117" s="15"/>
      <c r="AD117" s="49"/>
      <c r="AE117" s="15"/>
      <c r="AF117" s="15"/>
      <c r="AG117" s="59"/>
      <c r="AH117" s="57"/>
      <c r="AJ117" s="15"/>
      <c r="AK117" s="64"/>
      <c r="AL117" s="64"/>
      <c r="AM117" s="49"/>
      <c r="AN117" s="66"/>
    </row>
    <row r="118" spans="1:40">
      <c r="A118" s="12">
        <v>44643</v>
      </c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25"/>
      <c r="AA118" s="15"/>
      <c r="AB118" s="15"/>
      <c r="AC118" s="15"/>
      <c r="AD118" s="49"/>
      <c r="AE118" s="15"/>
      <c r="AF118" s="15"/>
      <c r="AG118" s="59"/>
      <c r="AH118" s="57"/>
      <c r="AJ118" s="15"/>
      <c r="AK118" s="64"/>
      <c r="AL118" s="64"/>
      <c r="AM118" s="49"/>
      <c r="AN118" s="66"/>
    </row>
    <row r="119" spans="1:40">
      <c r="A119" s="12">
        <v>44644</v>
      </c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25"/>
      <c r="AA119" s="15"/>
      <c r="AB119" s="15"/>
      <c r="AC119" s="15"/>
      <c r="AD119" s="49"/>
      <c r="AE119" s="15"/>
      <c r="AF119" s="15"/>
      <c r="AG119" s="59"/>
      <c r="AH119" s="57"/>
      <c r="AJ119" s="15"/>
      <c r="AK119" s="64"/>
      <c r="AL119" s="64"/>
      <c r="AM119" s="49"/>
      <c r="AN119" s="66"/>
    </row>
    <row r="120" spans="1:40">
      <c r="A120" s="12">
        <v>44645</v>
      </c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25"/>
      <c r="AA120" s="15"/>
      <c r="AB120" s="15"/>
      <c r="AC120" s="15"/>
      <c r="AD120" s="49"/>
      <c r="AE120" s="15"/>
      <c r="AF120" s="15"/>
      <c r="AG120" s="59"/>
      <c r="AH120" s="57"/>
      <c r="AJ120" s="15"/>
      <c r="AK120" s="64"/>
      <c r="AL120" s="64"/>
      <c r="AM120" s="49"/>
      <c r="AN120" s="66"/>
    </row>
    <row r="121" spans="1:40">
      <c r="A121" s="12">
        <v>44646</v>
      </c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25"/>
      <c r="AA121" s="15"/>
      <c r="AB121" s="15"/>
      <c r="AC121" s="15"/>
      <c r="AD121" s="49"/>
      <c r="AE121" s="15"/>
      <c r="AF121" s="15"/>
      <c r="AG121" s="59"/>
      <c r="AH121" s="57"/>
      <c r="AJ121" s="15"/>
      <c r="AK121" s="64"/>
      <c r="AL121" s="64"/>
      <c r="AM121" s="49"/>
      <c r="AN121" s="66"/>
    </row>
    <row r="122" spans="1:40">
      <c r="A122" s="12">
        <v>44647</v>
      </c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25"/>
      <c r="AA122" s="15"/>
      <c r="AB122" s="15"/>
      <c r="AC122" s="15"/>
      <c r="AD122" s="49"/>
      <c r="AE122" s="15"/>
      <c r="AF122" s="15"/>
      <c r="AG122" s="59"/>
      <c r="AH122" s="57"/>
      <c r="AJ122" s="15"/>
      <c r="AK122" s="64"/>
      <c r="AL122" s="64"/>
      <c r="AM122" s="49"/>
      <c r="AN122" s="66"/>
    </row>
    <row r="123" spans="1:40">
      <c r="A123" s="12">
        <v>44648</v>
      </c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25"/>
      <c r="AA123" s="15"/>
      <c r="AB123" s="15"/>
      <c r="AC123" s="15"/>
      <c r="AD123" s="49"/>
      <c r="AE123" s="15"/>
      <c r="AF123" s="15"/>
      <c r="AG123" s="59"/>
      <c r="AH123" s="57"/>
      <c r="AJ123" s="15"/>
      <c r="AK123" s="64"/>
      <c r="AL123" s="64"/>
      <c r="AM123" s="49"/>
      <c r="AN123" s="66"/>
    </row>
    <row r="124" spans="1:40">
      <c r="A124" s="12">
        <v>44649</v>
      </c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25"/>
      <c r="AA124" s="15"/>
      <c r="AB124" s="15"/>
      <c r="AC124" s="15"/>
      <c r="AD124" s="49"/>
      <c r="AE124" s="15"/>
      <c r="AF124" s="15"/>
      <c r="AG124" s="59"/>
      <c r="AH124" s="57"/>
      <c r="AJ124" s="15"/>
      <c r="AK124" s="64"/>
      <c r="AL124" s="64"/>
      <c r="AM124" s="49"/>
      <c r="AN124" s="66"/>
    </row>
    <row r="125" spans="1:35">
      <c r="A125" s="1"/>
      <c r="B125" s="1"/>
      <c r="C125" s="1"/>
      <c r="D125" s="1"/>
      <c r="E125" s="1"/>
      <c r="F125" s="1"/>
      <c r="G125" s="1"/>
      <c r="H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Y125" s="1"/>
      <c r="AI125" s="70"/>
    </row>
    <row r="126" spans="1:25">
      <c r="A126" s="1"/>
      <c r="B126" s="1"/>
      <c r="C126" s="1"/>
      <c r="D126" s="1"/>
      <c r="E126" s="1"/>
      <c r="F126" s="1"/>
      <c r="G126" s="1"/>
      <c r="H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Y126" s="1"/>
    </row>
    <row r="127" spans="1:25">
      <c r="A127" s="1"/>
      <c r="B127" s="1"/>
      <c r="C127" s="1"/>
      <c r="D127" s="1"/>
      <c r="E127" s="1"/>
      <c r="F127" s="1"/>
      <c r="G127" s="1"/>
      <c r="H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Y127" s="1"/>
    </row>
    <row r="128" spans="1:25">
      <c r="A128" s="1"/>
      <c r="B128" s="1"/>
      <c r="C128" s="1"/>
      <c r="D128" s="1"/>
      <c r="E128" s="1"/>
      <c r="F128" s="1"/>
      <c r="G128" s="1"/>
      <c r="H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Y128" s="1"/>
    </row>
    <row r="129" spans="1:25">
      <c r="A129" s="1"/>
      <c r="B129" s="1"/>
      <c r="C129" s="1"/>
      <c r="D129" s="1"/>
      <c r="E129" s="1"/>
      <c r="F129" s="1"/>
      <c r="G129" s="1"/>
      <c r="H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Y129" s="1"/>
    </row>
    <row r="130" spans="1:25">
      <c r="A130" s="1"/>
      <c r="B130" s="1"/>
      <c r="C130" s="1"/>
      <c r="D130" s="1"/>
      <c r="E130" s="1"/>
      <c r="F130" s="1"/>
      <c r="G130" s="1"/>
      <c r="H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Y130" s="1"/>
    </row>
    <row r="131" spans="1:25">
      <c r="A131" s="1"/>
      <c r="B131" s="1"/>
      <c r="C131" s="1"/>
      <c r="D131" s="1"/>
      <c r="E131" s="1"/>
      <c r="F131" s="1"/>
      <c r="G131" s="1"/>
      <c r="H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Y131" s="1"/>
    </row>
    <row r="132" spans="1:25">
      <c r="A132" s="1"/>
      <c r="B132" s="1"/>
      <c r="C132" s="1"/>
      <c r="D132" s="1"/>
      <c r="E132" s="1"/>
      <c r="F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Y132" s="1"/>
    </row>
    <row r="133" spans="1:25">
      <c r="A133" s="1"/>
      <c r="B133" s="1"/>
      <c r="C133" s="1"/>
      <c r="D133" s="1"/>
      <c r="E133" s="1"/>
      <c r="F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Y133" s="1"/>
    </row>
    <row r="134" spans="1:25">
      <c r="A134" s="1"/>
      <c r="B134" s="1"/>
      <c r="C134" s="1"/>
      <c r="D134" s="1"/>
      <c r="E134" s="1"/>
      <c r="F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Y134" s="1"/>
    </row>
    <row r="135" spans="1:25">
      <c r="A135" s="1"/>
      <c r="B135" s="1"/>
      <c r="C135" s="1"/>
      <c r="D135" s="1"/>
      <c r="E135" s="1"/>
      <c r="F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Y135" s="1"/>
    </row>
    <row r="136" spans="1:25">
      <c r="A136" s="1"/>
      <c r="B136" s="1"/>
      <c r="C136" s="1"/>
      <c r="D136" s="1"/>
      <c r="E136" s="1"/>
      <c r="F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Y136" s="1"/>
    </row>
    <row r="137" spans="1:25">
      <c r="A137" s="1"/>
      <c r="B137" s="1"/>
      <c r="C137" s="1"/>
      <c r="D137" s="1"/>
      <c r="E137" s="1"/>
      <c r="F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Y137" s="1"/>
    </row>
    <row r="138" spans="1:25">
      <c r="A138" s="1"/>
      <c r="B138" s="1"/>
      <c r="C138" s="1"/>
      <c r="D138" s="1"/>
      <c r="E138" s="1"/>
      <c r="F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Y138" s="1"/>
    </row>
    <row r="139" spans="1:25">
      <c r="A139" s="1"/>
      <c r="B139" s="1"/>
      <c r="C139" s="1"/>
      <c r="D139" s="1"/>
      <c r="E139" s="1"/>
      <c r="F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Y139" s="1"/>
    </row>
    <row r="140" spans="1:25">
      <c r="A140" s="1"/>
      <c r="B140" s="1"/>
      <c r="C140" s="1"/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Y140" s="1"/>
    </row>
    <row r="141" spans="1:25">
      <c r="A141" s="1"/>
      <c r="B141" s="1"/>
      <c r="C141" s="1"/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Y141" s="1"/>
    </row>
    <row r="142" spans="1:25">
      <c r="A142" s="1"/>
      <c r="B142" s="1"/>
      <c r="C142" s="1"/>
      <c r="D142" s="1"/>
      <c r="E142" s="1"/>
      <c r="F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Y142" s="1"/>
    </row>
    <row r="143" spans="1:25">
      <c r="A143" s="1"/>
      <c r="B143" s="1"/>
      <c r="C143" s="1"/>
      <c r="D143" s="1"/>
      <c r="E143" s="1"/>
      <c r="F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Y143" s="1"/>
    </row>
    <row r="144" spans="1:25">
      <c r="A144" s="1"/>
      <c r="B144" s="1"/>
      <c r="C144" s="1"/>
      <c r="D144" s="1"/>
      <c r="E144" s="1"/>
      <c r="F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Y144" s="1"/>
    </row>
    <row r="145" spans="1:25">
      <c r="A145" s="1"/>
      <c r="B145" s="1"/>
      <c r="C145" s="1"/>
      <c r="D145" s="1"/>
      <c r="E145" s="1"/>
      <c r="F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Y145" s="1"/>
    </row>
    <row r="146" spans="1:25">
      <c r="A146" s="1"/>
      <c r="B146" s="1"/>
      <c r="C146" s="1"/>
      <c r="D146" s="1"/>
      <c r="E146" s="1"/>
      <c r="F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Y146" s="1"/>
    </row>
    <row r="147" spans="1:25">
      <c r="A147" s="1"/>
      <c r="B147" s="1"/>
      <c r="C147" s="1"/>
      <c r="D147" s="1"/>
      <c r="E147" s="1"/>
      <c r="F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Y147" s="1"/>
    </row>
    <row r="148" spans="1:25">
      <c r="A148" s="1"/>
      <c r="B148" s="1"/>
      <c r="C148" s="1"/>
      <c r="D148" s="1"/>
      <c r="E148" s="1"/>
      <c r="F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Y148" s="1"/>
    </row>
    <row r="149" spans="1:25">
      <c r="A149" s="1"/>
      <c r="B149" s="1"/>
      <c r="C149" s="1"/>
      <c r="D149" s="1"/>
      <c r="E149" s="1"/>
      <c r="F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Y149" s="1"/>
    </row>
    <row r="150" spans="1:25">
      <c r="A150" s="1"/>
      <c r="B150" s="1"/>
      <c r="C150" s="1"/>
      <c r="D150" s="1"/>
      <c r="E150" s="1"/>
      <c r="F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Y150" s="1"/>
    </row>
    <row r="151" spans="1:25">
      <c r="A151" s="1"/>
      <c r="B151" s="1"/>
      <c r="C151" s="1"/>
      <c r="D151" s="1"/>
      <c r="E151" s="1"/>
      <c r="F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Y151" s="1"/>
    </row>
    <row r="152" spans="1:25">
      <c r="A152" s="1"/>
      <c r="B152" s="1"/>
      <c r="C152" s="1"/>
      <c r="D152" s="1"/>
      <c r="E152" s="1"/>
      <c r="F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Y152" s="1"/>
    </row>
    <row r="153" spans="1:25">
      <c r="A153" s="1"/>
      <c r="B153" s="1"/>
      <c r="C153" s="1"/>
      <c r="D153" s="1"/>
      <c r="E153" s="1"/>
      <c r="F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Y153" s="1"/>
    </row>
    <row r="154" spans="1:25">
      <c r="A154" s="1"/>
      <c r="B154" s="1"/>
      <c r="C154" s="1"/>
      <c r="D154" s="1"/>
      <c r="E154" s="1"/>
      <c r="F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Y154" s="1"/>
    </row>
    <row r="155" spans="1:25">
      <c r="A155" s="1"/>
      <c r="B155" s="1"/>
      <c r="C155" s="1"/>
      <c r="D155" s="1"/>
      <c r="E155" s="1"/>
      <c r="F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Y155" s="1"/>
    </row>
    <row r="156" spans="1:25">
      <c r="A156" s="1"/>
      <c r="B156" s="1"/>
      <c r="C156" s="1"/>
      <c r="D156" s="1"/>
      <c r="E156" s="1"/>
      <c r="F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Y156" s="1"/>
    </row>
    <row r="157" spans="1:25">
      <c r="A157" s="1"/>
      <c r="B157" s="1"/>
      <c r="C157" s="1"/>
      <c r="D157" s="1"/>
      <c r="E157" s="1"/>
      <c r="F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Y157" s="1"/>
    </row>
    <row r="158" spans="1:25">
      <c r="A158" s="1"/>
      <c r="B158" s="1"/>
      <c r="C158" s="1"/>
      <c r="D158" s="1"/>
      <c r="E158" s="1"/>
      <c r="F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Y158" s="1"/>
    </row>
    <row r="159" spans="1:25">
      <c r="A159" s="1"/>
      <c r="B159" s="1"/>
      <c r="C159" s="1"/>
      <c r="D159" s="1"/>
      <c r="E159" s="1"/>
      <c r="F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Y159" s="1"/>
    </row>
    <row r="160" spans="1:25">
      <c r="A160" s="1"/>
      <c r="B160" s="1"/>
      <c r="C160" s="1"/>
      <c r="D160" s="1"/>
      <c r="E160" s="1"/>
      <c r="F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Y160" s="1"/>
    </row>
    <row r="161" spans="1:25">
      <c r="A161" s="1"/>
      <c r="B161" s="1"/>
      <c r="C161" s="1"/>
      <c r="D161" s="1"/>
      <c r="E161" s="1"/>
      <c r="F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Y161" s="1"/>
    </row>
    <row r="162" spans="1:25">
      <c r="A162" s="1"/>
      <c r="B162" s="1"/>
      <c r="C162" s="1"/>
      <c r="D162" s="1"/>
      <c r="E162" s="1"/>
      <c r="F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Y162" s="1"/>
    </row>
    <row r="163" spans="1:25">
      <c r="A163" s="1"/>
      <c r="B163" s="1"/>
      <c r="C163" s="1"/>
      <c r="D163" s="1"/>
      <c r="E163" s="1"/>
      <c r="F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Y163" s="1"/>
    </row>
    <row r="164" spans="1:25">
      <c r="A164" s="1"/>
      <c r="B164" s="1"/>
      <c r="C164" s="1"/>
      <c r="D164" s="1"/>
      <c r="E164" s="1"/>
      <c r="F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Y164" s="1"/>
    </row>
    <row r="165" spans="1:25">
      <c r="A165" s="1"/>
      <c r="B165" s="1"/>
      <c r="C165" s="1"/>
      <c r="D165" s="1"/>
      <c r="E165" s="1"/>
      <c r="F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Y165" s="1"/>
    </row>
    <row r="166" spans="1:25">
      <c r="A166" s="1"/>
      <c r="B166" s="1"/>
      <c r="C166" s="1"/>
      <c r="D166" s="1"/>
      <c r="E166" s="1"/>
      <c r="F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Y166" s="1"/>
    </row>
    <row r="167" spans="1:25">
      <c r="A167" s="1"/>
      <c r="B167" s="1"/>
      <c r="C167" s="1"/>
      <c r="D167" s="1"/>
      <c r="E167" s="1"/>
      <c r="F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Y167" s="1"/>
    </row>
    <row r="168" spans="1:25">
      <c r="A168" s="1"/>
      <c r="B168" s="1"/>
      <c r="C168" s="1"/>
      <c r="D168" s="1"/>
      <c r="E168" s="1"/>
      <c r="F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Y168" s="1"/>
    </row>
    <row r="169" spans="1:25">
      <c r="A169" s="1"/>
      <c r="B169" s="1"/>
      <c r="C169" s="1"/>
      <c r="D169" s="1"/>
      <c r="E169" s="1"/>
      <c r="F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Y169" s="1"/>
    </row>
    <row r="170" spans="1:25">
      <c r="A170" s="1"/>
      <c r="B170" s="1"/>
      <c r="C170" s="1"/>
      <c r="D170" s="1"/>
      <c r="E170" s="1"/>
      <c r="F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Y170" s="1"/>
    </row>
    <row r="171" spans="1:25">
      <c r="A171" s="1"/>
      <c r="B171" s="1"/>
      <c r="C171" s="1"/>
      <c r="D171" s="1"/>
      <c r="E171" s="1"/>
      <c r="F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Y171" s="1"/>
    </row>
    <row r="172" spans="1:25">
      <c r="A172" s="1"/>
      <c r="B172" s="1"/>
      <c r="C172" s="1"/>
      <c r="D172" s="1"/>
      <c r="E172" s="1"/>
      <c r="F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Y172" s="1"/>
    </row>
    <row r="173" spans="1:25">
      <c r="A173" s="1"/>
      <c r="B173" s="1"/>
      <c r="C173" s="1"/>
      <c r="D173" s="1"/>
      <c r="E173" s="1"/>
      <c r="F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Y173" s="1"/>
    </row>
    <row r="174" spans="1:25">
      <c r="A174" s="1"/>
      <c r="B174" s="1"/>
      <c r="C174" s="1"/>
      <c r="D174" s="1"/>
      <c r="E174" s="1"/>
      <c r="F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Y174" s="1"/>
    </row>
    <row r="175" spans="1:25">
      <c r="A175" s="1"/>
      <c r="B175" s="1"/>
      <c r="C175" s="1"/>
      <c r="D175" s="1"/>
      <c r="E175" s="1"/>
      <c r="F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Y175" s="1"/>
    </row>
    <row r="176" spans="1:25">
      <c r="A176" s="1"/>
      <c r="B176" s="1"/>
      <c r="C176" s="1"/>
      <c r="D176" s="1"/>
      <c r="E176" s="1"/>
      <c r="F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Y176" s="1"/>
    </row>
    <row r="177" spans="1:25">
      <c r="A177" s="1"/>
      <c r="B177" s="1"/>
      <c r="C177" s="1"/>
      <c r="D177" s="1"/>
      <c r="E177" s="1"/>
      <c r="F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Y177" s="1"/>
    </row>
    <row r="178" spans="1:25">
      <c r="A178" s="1"/>
      <c r="B178" s="1"/>
      <c r="C178" s="1"/>
      <c r="D178" s="1"/>
      <c r="E178" s="1"/>
      <c r="F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Y178" s="1"/>
    </row>
    <row r="179" spans="1:25">
      <c r="A179" s="1"/>
      <c r="B179" s="1"/>
      <c r="C179" s="1"/>
      <c r="D179" s="1"/>
      <c r="E179" s="1"/>
      <c r="F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Y179" s="1"/>
    </row>
    <row r="180" spans="1:25">
      <c r="A180" s="1"/>
      <c r="B180" s="1"/>
      <c r="C180" s="1"/>
      <c r="D180" s="1"/>
      <c r="E180" s="1"/>
      <c r="F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Y180" s="1"/>
    </row>
    <row r="181" spans="1:25">
      <c r="A181" s="1"/>
      <c r="B181" s="1"/>
      <c r="C181" s="1"/>
      <c r="D181" s="1"/>
      <c r="E181" s="1"/>
      <c r="F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Y181" s="1"/>
    </row>
    <row r="182" spans="1:25">
      <c r="A182" s="1"/>
      <c r="B182" s="1"/>
      <c r="C182" s="1"/>
      <c r="D182" s="1"/>
      <c r="E182" s="1"/>
      <c r="F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Y182" s="1"/>
    </row>
    <row r="183" spans="1:25">
      <c r="A183" s="1"/>
      <c r="B183" s="1"/>
      <c r="C183" s="1"/>
      <c r="D183" s="1"/>
      <c r="E183" s="1"/>
      <c r="F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Y183" s="1"/>
    </row>
    <row r="184" spans="1:25">
      <c r="A184" s="1"/>
      <c r="B184" s="1"/>
      <c r="C184" s="1"/>
      <c r="D184" s="1"/>
      <c r="E184" s="1"/>
      <c r="F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Y184" s="1"/>
    </row>
    <row r="185" spans="1:25">
      <c r="A185" s="1"/>
      <c r="B185" s="1"/>
      <c r="C185" s="1"/>
      <c r="D185" s="1"/>
      <c r="E185" s="1"/>
      <c r="F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Y185" s="1"/>
    </row>
    <row r="186" spans="1:25">
      <c r="A186" s="1"/>
      <c r="B186" s="1"/>
      <c r="C186" s="1"/>
      <c r="D186" s="1"/>
      <c r="E186" s="1"/>
      <c r="F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Y186" s="1"/>
    </row>
    <row r="187" spans="1:25">
      <c r="A187" s="1"/>
      <c r="B187" s="1"/>
      <c r="C187" s="1"/>
      <c r="D187" s="1"/>
      <c r="E187" s="1"/>
      <c r="F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Y187" s="1"/>
    </row>
    <row r="188" spans="1:25">
      <c r="A188" s="1"/>
      <c r="B188" s="1"/>
      <c r="C188" s="1"/>
      <c r="D188" s="1"/>
      <c r="E188" s="1"/>
      <c r="F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Y188" s="1"/>
    </row>
    <row r="189" spans="1:25">
      <c r="A189" s="1"/>
      <c r="B189" s="1"/>
      <c r="C189" s="1"/>
      <c r="D189" s="1"/>
      <c r="E189" s="1"/>
      <c r="F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Y189" s="1"/>
    </row>
    <row r="190" spans="1:25">
      <c r="A190" s="1"/>
      <c r="B190" s="1"/>
      <c r="C190" s="1"/>
      <c r="D190" s="1"/>
      <c r="E190" s="1"/>
      <c r="F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Y190" s="1"/>
    </row>
    <row r="191" spans="1:25">
      <c r="A191" s="1"/>
      <c r="B191" s="1"/>
      <c r="C191" s="1"/>
      <c r="D191" s="1"/>
      <c r="E191" s="1"/>
      <c r="F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Y191" s="1"/>
    </row>
    <row r="192" spans="1:25">
      <c r="A192" s="1"/>
      <c r="B192" s="1"/>
      <c r="C192" s="1"/>
      <c r="D192" s="1"/>
      <c r="E192" s="1"/>
      <c r="F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Y192" s="1"/>
    </row>
    <row r="193" spans="1:25">
      <c r="A193" s="1"/>
      <c r="B193" s="1"/>
      <c r="C193" s="1"/>
      <c r="D193" s="1"/>
      <c r="E193" s="1"/>
      <c r="F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Y193" s="1"/>
    </row>
    <row r="194" spans="1:25">
      <c r="A194" s="1"/>
      <c r="B194" s="1"/>
      <c r="C194" s="1"/>
      <c r="D194" s="1"/>
      <c r="E194" s="1"/>
      <c r="F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Y194" s="1"/>
    </row>
    <row r="195" spans="1:25">
      <c r="A195" s="1"/>
      <c r="B195" s="1"/>
      <c r="C195" s="1"/>
      <c r="D195" s="1"/>
      <c r="E195" s="1"/>
      <c r="F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Y195" s="1"/>
    </row>
    <row r="196" spans="1:25">
      <c r="A196" s="1"/>
      <c r="B196" s="1"/>
      <c r="C196" s="1"/>
      <c r="D196" s="1"/>
      <c r="E196" s="1"/>
      <c r="F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Y196" s="1"/>
    </row>
    <row r="197" spans="1:25">
      <c r="A197" s="1"/>
      <c r="B197" s="1"/>
      <c r="C197" s="1"/>
      <c r="D197" s="1"/>
      <c r="E197" s="1"/>
      <c r="F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Y197" s="1"/>
    </row>
    <row r="198" spans="1:25">
      <c r="A198" s="1"/>
      <c r="B198" s="1"/>
      <c r="C198" s="1"/>
      <c r="D198" s="1"/>
      <c r="E198" s="1"/>
      <c r="F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Y198" s="1"/>
    </row>
    <row r="199" spans="1:25">
      <c r="A199" s="1"/>
      <c r="B199" s="1"/>
      <c r="C199" s="1"/>
      <c r="D199" s="1"/>
      <c r="E199" s="1"/>
      <c r="F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Y199" s="1"/>
    </row>
    <row r="200" spans="1:25">
      <c r="A200" s="1"/>
      <c r="B200" s="1"/>
      <c r="C200" s="1"/>
      <c r="D200" s="1"/>
      <c r="E200" s="1"/>
      <c r="F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Y200" s="1"/>
    </row>
    <row r="201" spans="1:25">
      <c r="A201" s="1"/>
      <c r="B201" s="1"/>
      <c r="C201" s="1"/>
      <c r="D201" s="1"/>
      <c r="E201" s="1"/>
      <c r="F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Y201" s="1"/>
    </row>
    <row r="202" spans="1:25">
      <c r="A202" s="1"/>
      <c r="B202" s="1"/>
      <c r="C202" s="1"/>
      <c r="D202" s="1"/>
      <c r="E202" s="1"/>
      <c r="F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Y202" s="1"/>
    </row>
    <row r="203" spans="1:25">
      <c r="A203" s="1"/>
      <c r="B203" s="1"/>
      <c r="C203" s="1"/>
      <c r="D203" s="1"/>
      <c r="E203" s="1"/>
      <c r="F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Y203" s="1"/>
    </row>
    <row r="204" spans="1:25">
      <c r="A204" s="1"/>
      <c r="B204" s="1"/>
      <c r="C204" s="1"/>
      <c r="D204" s="1"/>
      <c r="E204" s="1"/>
      <c r="F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Y204" s="1"/>
    </row>
    <row r="205" spans="1:25">
      <c r="A205" s="1"/>
      <c r="B205" s="1"/>
      <c r="C205" s="1"/>
      <c r="D205" s="1"/>
      <c r="E205" s="1"/>
      <c r="F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Y205" s="1"/>
    </row>
    <row r="206" spans="1:25">
      <c r="A206" s="1"/>
      <c r="B206" s="1"/>
      <c r="C206" s="1"/>
      <c r="D206" s="1"/>
      <c r="E206" s="1"/>
      <c r="F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Y206" s="1"/>
    </row>
    <row r="207" spans="1:25">
      <c r="A207" s="1"/>
      <c r="B207" s="1"/>
      <c r="C207" s="1"/>
      <c r="D207" s="1"/>
      <c r="E207" s="1"/>
      <c r="F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Y207" s="1"/>
    </row>
    <row r="208" spans="1:25">
      <c r="A208" s="1"/>
      <c r="B208" s="1"/>
      <c r="C208" s="1"/>
      <c r="D208" s="1"/>
      <c r="E208" s="1"/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Y208" s="1"/>
    </row>
    <row r="209" spans="1:25">
      <c r="A209" s="1"/>
      <c r="B209" s="1"/>
      <c r="C209" s="1"/>
      <c r="D209" s="1"/>
      <c r="E209" s="1"/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Y209" s="1"/>
    </row>
    <row r="210" spans="1:25">
      <c r="A210" s="1"/>
      <c r="B210" s="1"/>
      <c r="C210" s="1"/>
      <c r="D210" s="1"/>
      <c r="E210" s="1"/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Y210" s="1"/>
    </row>
    <row r="211" spans="1:25">
      <c r="A211" s="1"/>
      <c r="B211" s="1"/>
      <c r="C211" s="1"/>
      <c r="D211" s="1"/>
      <c r="E211" s="1"/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Y211" s="1"/>
    </row>
    <row r="212" spans="1:25">
      <c r="A212" s="1"/>
      <c r="B212" s="1"/>
      <c r="C212" s="1"/>
      <c r="D212" s="1"/>
      <c r="E212" s="1"/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Y212" s="1"/>
    </row>
    <row r="213" spans="1:25">
      <c r="A213" s="1"/>
      <c r="B213" s="1"/>
      <c r="C213" s="1"/>
      <c r="D213" s="1"/>
      <c r="E213" s="1"/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Y213" s="1"/>
    </row>
    <row r="214" spans="1:25">
      <c r="A214" s="1"/>
      <c r="B214" s="1"/>
      <c r="C214" s="1"/>
      <c r="D214" s="1"/>
      <c r="E214" s="1"/>
      <c r="F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Y214" s="1"/>
    </row>
    <row r="215" spans="1:25">
      <c r="A215" s="1"/>
      <c r="B215" s="1"/>
      <c r="C215" s="1"/>
      <c r="D215" s="1"/>
      <c r="E215" s="1"/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Y215" s="1"/>
    </row>
    <row r="216" spans="1:25">
      <c r="A216" s="1"/>
      <c r="B216" s="1"/>
      <c r="C216" s="1"/>
      <c r="D216" s="1"/>
      <c r="E216" s="1"/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Y216" s="1"/>
    </row>
    <row r="217" spans="1:25">
      <c r="A217" s="1"/>
      <c r="B217" s="1"/>
      <c r="C217" s="1"/>
      <c r="D217" s="1"/>
      <c r="E217" s="1"/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Y217" s="1"/>
    </row>
    <row r="218" spans="1:25">
      <c r="A218" s="1"/>
      <c r="B218" s="1"/>
      <c r="C218" s="1"/>
      <c r="D218" s="1"/>
      <c r="E218" s="1"/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Y218" s="1"/>
    </row>
    <row r="219" spans="1:25">
      <c r="A219" s="1"/>
      <c r="B219" s="1"/>
      <c r="C219" s="1"/>
      <c r="D219" s="1"/>
      <c r="E219" s="1"/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Y219" s="1"/>
    </row>
    <row r="220" spans="1:25">
      <c r="A220" s="1"/>
      <c r="B220" s="1"/>
      <c r="C220" s="1"/>
      <c r="D220" s="1"/>
      <c r="E220" s="1"/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Y220" s="1"/>
    </row>
    <row r="221" spans="1:25">
      <c r="A221" s="1"/>
      <c r="B221" s="1"/>
      <c r="C221" s="1"/>
      <c r="D221" s="1"/>
      <c r="E221" s="1"/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Y221" s="1"/>
    </row>
    <row r="222" spans="1:25">
      <c r="A222" s="1"/>
      <c r="B222" s="1"/>
      <c r="C222" s="1"/>
      <c r="D222" s="1"/>
      <c r="E222" s="1"/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Y222" s="1"/>
    </row>
    <row r="223" spans="1:25">
      <c r="A223" s="1"/>
      <c r="B223" s="1"/>
      <c r="C223" s="1"/>
      <c r="D223" s="1"/>
      <c r="E223" s="1"/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Y223" s="1"/>
    </row>
    <row r="224" spans="1:25">
      <c r="A224" s="1"/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Y224" s="1"/>
    </row>
    <row r="225" spans="1:25">
      <c r="A225" s="1"/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Y225" s="1"/>
    </row>
    <row r="226" spans="1:25">
      <c r="A226" s="1"/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Y226" s="1"/>
    </row>
    <row r="227" spans="1:25">
      <c r="A227" s="1"/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Y227" s="1"/>
    </row>
    <row r="228" spans="1:25">
      <c r="A228" s="1"/>
      <c r="B228" s="1"/>
      <c r="C228" s="1"/>
      <c r="D228" s="1"/>
      <c r="E228" s="1"/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Y228" s="1"/>
    </row>
    <row r="229" spans="1:25">
      <c r="A229" s="1"/>
      <c r="B229" s="1"/>
      <c r="C229" s="1"/>
      <c r="D229" s="1"/>
      <c r="E229" s="1"/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Y229" s="1"/>
    </row>
    <row r="230" spans="1:25">
      <c r="A230" s="1"/>
      <c r="B230" s="1"/>
      <c r="C230" s="1"/>
      <c r="D230" s="1"/>
      <c r="E230" s="1"/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Y230" s="1"/>
    </row>
    <row r="231" spans="1:25">
      <c r="A231" s="1"/>
      <c r="B231" s="1"/>
      <c r="C231" s="1"/>
      <c r="D231" s="1"/>
      <c r="E231" s="1"/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Y231" s="1"/>
    </row>
    <row r="232" spans="1:25">
      <c r="A232" s="1"/>
      <c r="B232" s="1"/>
      <c r="C232" s="1"/>
      <c r="D232" s="1"/>
      <c r="E232" s="1"/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Y232" s="1"/>
    </row>
    <row r="233" spans="1:25">
      <c r="A233" s="1"/>
      <c r="B233" s="1"/>
      <c r="C233" s="1"/>
      <c r="D233" s="1"/>
      <c r="E233" s="1"/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Y233" s="1"/>
    </row>
    <row r="234" spans="1:25">
      <c r="A234" s="1"/>
      <c r="B234" s="1"/>
      <c r="C234" s="1"/>
      <c r="D234" s="1"/>
      <c r="E234" s="1"/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Y234" s="1"/>
    </row>
    <row r="235" spans="1:25">
      <c r="A235" s="1"/>
      <c r="B235" s="1"/>
      <c r="C235" s="1"/>
      <c r="D235" s="1"/>
      <c r="E235" s="1"/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Y235" s="1"/>
    </row>
    <row r="236" spans="1:25">
      <c r="A236" s="1"/>
      <c r="B236" s="1"/>
      <c r="C236" s="1"/>
      <c r="D236" s="1"/>
      <c r="E236" s="1"/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Y236" s="1"/>
    </row>
    <row r="237" spans="1:25">
      <c r="A237" s="1"/>
      <c r="B237" s="1"/>
      <c r="C237" s="1"/>
      <c r="D237" s="1"/>
      <c r="E237" s="1"/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Y237" s="1"/>
    </row>
    <row r="238" spans="1:25">
      <c r="A238" s="1"/>
      <c r="B238" s="1"/>
      <c r="C238" s="1"/>
      <c r="D238" s="1"/>
      <c r="E238" s="1"/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Y238" s="1"/>
    </row>
    <row r="239" spans="1:25">
      <c r="A239" s="1"/>
      <c r="B239" s="1"/>
      <c r="C239" s="1"/>
      <c r="D239" s="1"/>
      <c r="E239" s="1"/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Y239" s="1"/>
    </row>
    <row r="240" spans="1:25">
      <c r="A240" s="1"/>
      <c r="B240" s="1"/>
      <c r="C240" s="1"/>
      <c r="D240" s="1"/>
      <c r="E240" s="1"/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Y240" s="1"/>
    </row>
    <row r="241" spans="1:25">
      <c r="A241" s="1"/>
      <c r="B241" s="1"/>
      <c r="C241" s="1"/>
      <c r="D241" s="1"/>
      <c r="E241" s="1"/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Y241" s="1"/>
    </row>
    <row r="242" spans="1:25">
      <c r="A242" s="1"/>
      <c r="B242" s="1"/>
      <c r="C242" s="1"/>
      <c r="D242" s="1"/>
      <c r="E242" s="1"/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Y242" s="1"/>
    </row>
    <row r="243" spans="1:25">
      <c r="A243" s="1"/>
      <c r="B243" s="1"/>
      <c r="C243" s="1"/>
      <c r="D243" s="1"/>
      <c r="E243" s="1"/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Y243" s="1"/>
    </row>
    <row r="244" spans="1:25">
      <c r="A244" s="1"/>
      <c r="B244" s="1"/>
      <c r="C244" s="1"/>
      <c r="D244" s="1"/>
      <c r="E244" s="1"/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Y244" s="1"/>
    </row>
    <row r="245" spans="1:25">
      <c r="A245" s="1"/>
      <c r="B245" s="1"/>
      <c r="C245" s="1"/>
      <c r="D245" s="1"/>
      <c r="E245" s="1"/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Y245" s="1"/>
    </row>
    <row r="246" spans="1:25">
      <c r="A246" s="1"/>
      <c r="B246" s="1"/>
      <c r="C246" s="1"/>
      <c r="D246" s="1"/>
      <c r="E246" s="1"/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Y246" s="1"/>
    </row>
    <row r="247" spans="1:25">
      <c r="A247" s="1"/>
      <c r="B247" s="1"/>
      <c r="C247" s="1"/>
      <c r="D247" s="1"/>
      <c r="E247" s="1"/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Y247" s="1"/>
    </row>
    <row r="248" spans="1:25">
      <c r="A248" s="1"/>
      <c r="B248" s="1"/>
      <c r="C248" s="1"/>
      <c r="D248" s="1"/>
      <c r="E248" s="1"/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Y248" s="1"/>
    </row>
    <row r="249" spans="1:25">
      <c r="A249" s="1"/>
      <c r="B249" s="1"/>
      <c r="C249" s="1"/>
      <c r="D249" s="1"/>
      <c r="E249" s="1"/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Y249" s="1"/>
    </row>
    <row r="250" spans="1:25">
      <c r="A250" s="1"/>
      <c r="B250" s="1"/>
      <c r="C250" s="1"/>
      <c r="D250" s="1"/>
      <c r="E250" s="1"/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Y250" s="1"/>
    </row>
    <row r="251" spans="1:25">
      <c r="A251" s="1"/>
      <c r="B251" s="1"/>
      <c r="C251" s="1"/>
      <c r="D251" s="1"/>
      <c r="E251" s="1"/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Y251" s="1"/>
    </row>
    <row r="252" spans="1:25">
      <c r="A252" s="1"/>
      <c r="B252" s="1"/>
      <c r="C252" s="1"/>
      <c r="D252" s="1"/>
      <c r="E252" s="1"/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Y252" s="1"/>
    </row>
    <row r="253" spans="1:25">
      <c r="A253" s="1"/>
      <c r="B253" s="1"/>
      <c r="C253" s="1"/>
      <c r="D253" s="1"/>
      <c r="E253" s="1"/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Y253" s="1"/>
    </row>
    <row r="254" spans="1:25">
      <c r="A254" s="1"/>
      <c r="B254" s="1"/>
      <c r="C254" s="1"/>
      <c r="D254" s="1"/>
      <c r="E254" s="1"/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Y254" s="1"/>
    </row>
    <row r="255" spans="1:25">
      <c r="A255" s="1"/>
      <c r="B255" s="1"/>
      <c r="C255" s="1"/>
      <c r="D255" s="1"/>
      <c r="E255" s="1"/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Y255" s="1"/>
    </row>
    <row r="256" spans="1:25">
      <c r="A256" s="1"/>
      <c r="B256" s="1"/>
      <c r="C256" s="1"/>
      <c r="D256" s="1"/>
      <c r="E256" s="1"/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Y256" s="1"/>
    </row>
    <row r="257" spans="1:25">
      <c r="A257" s="1"/>
      <c r="B257" s="1"/>
      <c r="C257" s="1"/>
      <c r="D257" s="1"/>
      <c r="E257" s="1"/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Y257" s="1"/>
    </row>
    <row r="258" spans="1:25">
      <c r="A258" s="1"/>
      <c r="B258" s="1"/>
      <c r="C258" s="1"/>
      <c r="D258" s="1"/>
      <c r="E258" s="1"/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Y258" s="1"/>
    </row>
    <row r="259" spans="1:25">
      <c r="A259" s="1"/>
      <c r="B259" s="1"/>
      <c r="C259" s="1"/>
      <c r="D259" s="1"/>
      <c r="E259" s="1"/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Y259" s="1"/>
    </row>
    <row r="260" spans="1:25">
      <c r="A260" s="1"/>
      <c r="B260" s="1"/>
      <c r="C260" s="1"/>
      <c r="D260" s="1"/>
      <c r="E260" s="1"/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Y260" s="1"/>
    </row>
    <row r="261" spans="1:25">
      <c r="A261" s="1"/>
      <c r="B261" s="1"/>
      <c r="C261" s="1"/>
      <c r="D261" s="1"/>
      <c r="E261" s="1"/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Y261" s="1"/>
    </row>
    <row r="262" spans="1:25">
      <c r="A262" s="1"/>
      <c r="B262" s="1"/>
      <c r="C262" s="1"/>
      <c r="D262" s="1"/>
      <c r="E262" s="1"/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Y262" s="1"/>
    </row>
    <row r="263" spans="1:25">
      <c r="A263" s="1"/>
      <c r="B263" s="1"/>
      <c r="C263" s="1"/>
      <c r="D263" s="1"/>
      <c r="E263" s="1"/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Y263" s="1"/>
    </row>
    <row r="264" spans="1:25">
      <c r="A264" s="1"/>
      <c r="B264" s="1"/>
      <c r="C264" s="1"/>
      <c r="D264" s="1"/>
      <c r="E264" s="1"/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Y264" s="1"/>
    </row>
    <row r="265" spans="1:25">
      <c r="A265" s="1"/>
      <c r="B265" s="1"/>
      <c r="C265" s="1"/>
      <c r="D265" s="1"/>
      <c r="E265" s="1"/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Y265" s="1"/>
    </row>
    <row r="266" spans="1:25">
      <c r="A266" s="1"/>
      <c r="B266" s="1"/>
      <c r="C266" s="1"/>
      <c r="D266" s="1"/>
      <c r="E266" s="1"/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Y266" s="1"/>
    </row>
    <row r="267" spans="1:25">
      <c r="A267" s="1"/>
      <c r="B267" s="1"/>
      <c r="C267" s="1"/>
      <c r="D267" s="1"/>
      <c r="E267" s="1"/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Y267" s="1"/>
    </row>
    <row r="268" spans="1:25">
      <c r="A268" s="1"/>
      <c r="B268" s="1"/>
      <c r="C268" s="1"/>
      <c r="D268" s="1"/>
      <c r="E268" s="1"/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Y268" s="1"/>
    </row>
    <row r="269" spans="1:25">
      <c r="A269" s="1"/>
      <c r="B269" s="1"/>
      <c r="C269" s="1"/>
      <c r="D269" s="1"/>
      <c r="E269" s="1"/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Y269" s="1"/>
    </row>
    <row r="270" spans="1:25">
      <c r="A270" s="1"/>
      <c r="B270" s="1"/>
      <c r="C270" s="1"/>
      <c r="D270" s="1"/>
      <c r="E270" s="1"/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Y270" s="1"/>
    </row>
    <row r="271" spans="1:25">
      <c r="A271" s="1"/>
      <c r="B271" s="1"/>
      <c r="C271" s="1"/>
      <c r="D271" s="1"/>
      <c r="E271" s="1"/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Y271" s="1"/>
    </row>
    <row r="272" spans="1:25">
      <c r="A272" s="1"/>
      <c r="B272" s="1"/>
      <c r="C272" s="1"/>
      <c r="D272" s="1"/>
      <c r="E272" s="1"/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Y272" s="1"/>
    </row>
    <row r="273" spans="1:25">
      <c r="A273" s="1"/>
      <c r="B273" s="1"/>
      <c r="C273" s="1"/>
      <c r="D273" s="1"/>
      <c r="E273" s="1"/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Y273" s="1"/>
    </row>
    <row r="274" spans="1:25">
      <c r="A274" s="1"/>
      <c r="B274" s="1"/>
      <c r="C274" s="1"/>
      <c r="D274" s="1"/>
      <c r="E274" s="1"/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Y274" s="1"/>
    </row>
    <row r="275" spans="1:25">
      <c r="A275" s="1"/>
      <c r="B275" s="1"/>
      <c r="C275" s="1"/>
      <c r="D275" s="1"/>
      <c r="E275" s="1"/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Y275" s="1"/>
    </row>
    <row r="276" spans="1:25">
      <c r="A276" s="1"/>
      <c r="B276" s="1"/>
      <c r="C276" s="1"/>
      <c r="D276" s="1"/>
      <c r="E276" s="1"/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Y276" s="1"/>
    </row>
    <row r="277" spans="1:25">
      <c r="A277" s="1"/>
      <c r="B277" s="1"/>
      <c r="C277" s="1"/>
      <c r="D277" s="1"/>
      <c r="E277" s="1"/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Y277" s="1"/>
    </row>
    <row r="278" spans="1:25">
      <c r="A278" s="1"/>
      <c r="B278" s="1"/>
      <c r="C278" s="1"/>
      <c r="D278" s="1"/>
      <c r="E278" s="1"/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Y278" s="1"/>
    </row>
    <row r="279" spans="1:25">
      <c r="A279" s="1"/>
      <c r="B279" s="1"/>
      <c r="C279" s="1"/>
      <c r="D279" s="1"/>
      <c r="E279" s="1"/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Y279" s="1"/>
    </row>
    <row r="280" spans="1:25">
      <c r="A280" s="1"/>
      <c r="B280" s="1"/>
      <c r="C280" s="1"/>
      <c r="D280" s="1"/>
      <c r="E280" s="1"/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Y280" s="1"/>
    </row>
    <row r="281" spans="1:25">
      <c r="A281" s="1"/>
      <c r="B281" s="1"/>
      <c r="C281" s="1"/>
      <c r="D281" s="1"/>
      <c r="E281" s="1"/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Y281" s="1"/>
    </row>
    <row r="282" spans="1:25">
      <c r="A282" s="1"/>
      <c r="B282" s="1"/>
      <c r="C282" s="1"/>
      <c r="D282" s="1"/>
      <c r="E282" s="1"/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Y282" s="1"/>
    </row>
    <row r="283" spans="1:25">
      <c r="A283" s="1"/>
      <c r="B283" s="1"/>
      <c r="C283" s="1"/>
      <c r="D283" s="1"/>
      <c r="E283" s="1"/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Y283" s="1"/>
    </row>
    <row r="284" spans="1:25">
      <c r="A284" s="1"/>
      <c r="B284" s="1"/>
      <c r="C284" s="1"/>
      <c r="D284" s="1"/>
      <c r="E284" s="1"/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Y284" s="1"/>
    </row>
    <row r="285" spans="1:25">
      <c r="A285" s="1"/>
      <c r="B285" s="1"/>
      <c r="C285" s="1"/>
      <c r="D285" s="1"/>
      <c r="E285" s="1"/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Y285" s="1"/>
    </row>
    <row r="286" spans="1:25">
      <c r="A286" s="1"/>
      <c r="B286" s="1"/>
      <c r="C286" s="1"/>
      <c r="D286" s="1"/>
      <c r="E286" s="1"/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Y286" s="1"/>
    </row>
    <row r="287" spans="1:25">
      <c r="A287" s="1"/>
      <c r="B287" s="1"/>
      <c r="C287" s="1"/>
      <c r="D287" s="1"/>
      <c r="E287" s="1"/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Y287" s="1"/>
    </row>
    <row r="288" spans="1:25">
      <c r="A288" s="1"/>
      <c r="B288" s="1"/>
      <c r="C288" s="1"/>
      <c r="D288" s="1"/>
      <c r="E288" s="1"/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Y288" s="1"/>
    </row>
    <row r="289" spans="1:25">
      <c r="A289" s="1"/>
      <c r="B289" s="1"/>
      <c r="C289" s="1"/>
      <c r="D289" s="1"/>
      <c r="E289" s="1"/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Y289" s="1"/>
    </row>
    <row r="290" spans="1:25">
      <c r="A290" s="1"/>
      <c r="B290" s="1"/>
      <c r="C290" s="1"/>
      <c r="D290" s="1"/>
      <c r="E290" s="1"/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Y290" s="1"/>
    </row>
    <row r="291" spans="1:25">
      <c r="A291" s="1"/>
      <c r="B291" s="1"/>
      <c r="C291" s="1"/>
      <c r="D291" s="1"/>
      <c r="E291" s="1"/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Y291" s="1"/>
    </row>
    <row r="292" spans="1:25">
      <c r="A292" s="1"/>
      <c r="B292" s="1"/>
      <c r="C292" s="1"/>
      <c r="D292" s="1"/>
      <c r="E292" s="1"/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Y292" s="1"/>
    </row>
    <row r="293" spans="1:25">
      <c r="A293" s="1"/>
      <c r="B293" s="1"/>
      <c r="C293" s="1"/>
      <c r="D293" s="1"/>
      <c r="E293" s="1"/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Y293" s="1"/>
    </row>
    <row r="294" spans="1:25">
      <c r="A294" s="1"/>
      <c r="B294" s="1"/>
      <c r="C294" s="1"/>
      <c r="D294" s="1"/>
      <c r="E294" s="1"/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Y294" s="1"/>
    </row>
    <row r="295" spans="1:25">
      <c r="A295" s="1"/>
      <c r="B295" s="1"/>
      <c r="C295" s="1"/>
      <c r="D295" s="1"/>
      <c r="E295" s="1"/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Y295" s="1"/>
    </row>
    <row r="296" spans="1:25">
      <c r="A296" s="1"/>
      <c r="B296" s="1"/>
      <c r="C296" s="1"/>
      <c r="D296" s="1"/>
      <c r="E296" s="1"/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Y296" s="1"/>
    </row>
    <row r="297" spans="1:25">
      <c r="A297" s="1"/>
      <c r="B297" s="1"/>
      <c r="C297" s="1"/>
      <c r="D297" s="1"/>
      <c r="E297" s="1"/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Y297" s="1"/>
    </row>
    <row r="298" spans="1:25">
      <c r="A298" s="1"/>
      <c r="B298" s="1"/>
      <c r="C298" s="1"/>
      <c r="D298" s="1"/>
      <c r="E298" s="1"/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Y298" s="1"/>
    </row>
    <row r="299" spans="1:25">
      <c r="A299" s="1"/>
      <c r="B299" s="1"/>
      <c r="C299" s="1"/>
      <c r="D299" s="1"/>
      <c r="E299" s="1"/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Y299" s="1"/>
    </row>
    <row r="300" spans="1:25">
      <c r="A300" s="1"/>
      <c r="B300" s="1"/>
      <c r="C300" s="1"/>
      <c r="D300" s="1"/>
      <c r="E300" s="1"/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Y300" s="1"/>
    </row>
    <row r="301" spans="1:25">
      <c r="A301" s="1"/>
      <c r="B301" s="1"/>
      <c r="C301" s="1"/>
      <c r="D301" s="1"/>
      <c r="E301" s="1"/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Y301" s="1"/>
    </row>
    <row r="302" spans="1:25">
      <c r="A302" s="1"/>
      <c r="B302" s="1"/>
      <c r="C302" s="1"/>
      <c r="D302" s="1"/>
      <c r="E302" s="1"/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Y302" s="1"/>
    </row>
    <row r="303" spans="1:25">
      <c r="A303" s="1"/>
      <c r="B303" s="1"/>
      <c r="C303" s="1"/>
      <c r="D303" s="1"/>
      <c r="E303" s="1"/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Y303" s="1"/>
    </row>
    <row r="304" spans="1:25">
      <c r="A304" s="1"/>
      <c r="B304" s="1"/>
      <c r="C304" s="1"/>
      <c r="D304" s="1"/>
      <c r="E304" s="1"/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Y304" s="1"/>
    </row>
    <row r="305" spans="1:25">
      <c r="A305" s="1"/>
      <c r="B305" s="1"/>
      <c r="C305" s="1"/>
      <c r="D305" s="1"/>
      <c r="E305" s="1"/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Y305" s="1"/>
    </row>
    <row r="306" spans="1:25">
      <c r="A306" s="1"/>
      <c r="B306" s="1"/>
      <c r="C306" s="1"/>
      <c r="D306" s="1"/>
      <c r="E306" s="1"/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Y306" s="1"/>
    </row>
    <row r="307" spans="1:25">
      <c r="A307" s="1"/>
      <c r="B307" s="1"/>
      <c r="C307" s="1"/>
      <c r="D307" s="1"/>
      <c r="E307" s="1"/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Y307" s="1"/>
    </row>
    <row r="308" spans="1:25">
      <c r="A308" s="1"/>
      <c r="B308" s="1"/>
      <c r="C308" s="1"/>
      <c r="D308" s="1"/>
      <c r="E308" s="1"/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Y308" s="1"/>
    </row>
    <row r="309" spans="1:25">
      <c r="A309" s="1"/>
      <c r="B309" s="1"/>
      <c r="C309" s="1"/>
      <c r="D309" s="1"/>
      <c r="E309" s="1"/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Y309" s="1"/>
    </row>
    <row r="310" spans="1:25">
      <c r="A310" s="1"/>
      <c r="B310" s="1"/>
      <c r="C310" s="1"/>
      <c r="D310" s="1"/>
      <c r="E310" s="1"/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Y310" s="1"/>
    </row>
    <row r="311" spans="1:25">
      <c r="A311" s="1"/>
      <c r="B311" s="1"/>
      <c r="C311" s="1"/>
      <c r="D311" s="1"/>
      <c r="E311" s="1"/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Y311" s="1"/>
    </row>
    <row r="312" spans="1:25">
      <c r="A312" s="1"/>
      <c r="B312" s="1"/>
      <c r="C312" s="1"/>
      <c r="D312" s="1"/>
      <c r="E312" s="1"/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Y312" s="1"/>
    </row>
    <row r="313" spans="1:25">
      <c r="A313" s="1"/>
      <c r="B313" s="1"/>
      <c r="C313" s="1"/>
      <c r="D313" s="1"/>
      <c r="E313" s="1"/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Y313" s="1"/>
    </row>
    <row r="314" spans="1:25">
      <c r="A314" s="1"/>
      <c r="B314" s="1"/>
      <c r="C314" s="1"/>
      <c r="D314" s="1"/>
      <c r="E314" s="1"/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Y314" s="1"/>
    </row>
    <row r="315" spans="1:25">
      <c r="A315" s="1"/>
      <c r="B315" s="1"/>
      <c r="C315" s="1"/>
      <c r="D315" s="1"/>
      <c r="E315" s="1"/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Y315" s="1"/>
    </row>
    <row r="316" spans="1:25">
      <c r="A316" s="1"/>
      <c r="B316" s="1"/>
      <c r="C316" s="1"/>
      <c r="D316" s="1"/>
      <c r="E316" s="1"/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Y316" s="1"/>
    </row>
    <row r="317" spans="1:25">
      <c r="A317" s="1"/>
      <c r="B317" s="1"/>
      <c r="C317" s="1"/>
      <c r="D317" s="1"/>
      <c r="E317" s="1"/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Y317" s="1"/>
    </row>
    <row r="318" spans="1:25">
      <c r="A318" s="1"/>
      <c r="B318" s="1"/>
      <c r="C318" s="1"/>
      <c r="D318" s="1"/>
      <c r="E318" s="1"/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Y318" s="1"/>
    </row>
    <row r="319" spans="1:25">
      <c r="A319" s="1"/>
      <c r="B319" s="1"/>
      <c r="C319" s="1"/>
      <c r="D319" s="1"/>
      <c r="E319" s="1"/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Y319" s="1"/>
    </row>
    <row r="320" spans="1:25">
      <c r="A320" s="1"/>
      <c r="B320" s="1"/>
      <c r="C320" s="1"/>
      <c r="D320" s="1"/>
      <c r="E320" s="1"/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Y320" s="1"/>
    </row>
    <row r="321" spans="1:25">
      <c r="A321" s="1"/>
      <c r="B321" s="1"/>
      <c r="C321" s="1"/>
      <c r="D321" s="1"/>
      <c r="E321" s="1"/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Y321" s="1"/>
    </row>
    <row r="322" spans="1:25">
      <c r="A322" s="1"/>
      <c r="B322" s="1"/>
      <c r="C322" s="1"/>
      <c r="D322" s="1"/>
      <c r="E322" s="1"/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Y322" s="1"/>
    </row>
    <row r="323" spans="1:25">
      <c r="A323" s="1"/>
      <c r="B323" s="1"/>
      <c r="C323" s="1"/>
      <c r="D323" s="1"/>
      <c r="E323" s="1"/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Y323" s="1"/>
    </row>
    <row r="324" spans="1:25">
      <c r="A324" s="1"/>
      <c r="B324" s="1"/>
      <c r="C324" s="1"/>
      <c r="D324" s="1"/>
      <c r="E324" s="1"/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Y324" s="1"/>
    </row>
    <row r="325" spans="1:25">
      <c r="A325" s="1"/>
      <c r="B325" s="1"/>
      <c r="C325" s="1"/>
      <c r="D325" s="1"/>
      <c r="E325" s="1"/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Y325" s="1"/>
    </row>
    <row r="326" spans="1:25">
      <c r="A326" s="1"/>
      <c r="B326" s="1"/>
      <c r="C326" s="1"/>
      <c r="D326" s="1"/>
      <c r="E326" s="1"/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Y326" s="1"/>
    </row>
    <row r="327" spans="1:25">
      <c r="A327" s="1"/>
      <c r="B327" s="1"/>
      <c r="C327" s="1"/>
      <c r="D327" s="1"/>
      <c r="E327" s="1"/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Y327" s="1"/>
    </row>
    <row r="328" spans="1:25">
      <c r="A328" s="1"/>
      <c r="B328" s="1"/>
      <c r="C328" s="1"/>
      <c r="D328" s="1"/>
      <c r="E328" s="1"/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Y328" s="1"/>
    </row>
    <row r="329" spans="1:25">
      <c r="A329" s="1"/>
      <c r="B329" s="1"/>
      <c r="C329" s="1"/>
      <c r="D329" s="1"/>
      <c r="E329" s="1"/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Y329" s="1"/>
    </row>
    <row r="330" spans="1:25">
      <c r="A330" s="1"/>
      <c r="B330" s="1"/>
      <c r="C330" s="1"/>
      <c r="D330" s="1"/>
      <c r="E330" s="1"/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Y330" s="1"/>
    </row>
    <row r="331" spans="1:25">
      <c r="A331" s="1"/>
      <c r="B331" s="1"/>
      <c r="C331" s="1"/>
      <c r="D331" s="1"/>
      <c r="E331" s="1"/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Y331" s="1"/>
    </row>
    <row r="332" spans="1:25">
      <c r="A332" s="1"/>
      <c r="B332" s="1"/>
      <c r="C332" s="1"/>
      <c r="D332" s="1"/>
      <c r="E332" s="1"/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Y332" s="1"/>
    </row>
    <row r="333" spans="1:25">
      <c r="A333" s="1"/>
      <c r="B333" s="1"/>
      <c r="C333" s="1"/>
      <c r="D333" s="1"/>
      <c r="E333" s="1"/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Y333" s="1"/>
    </row>
    <row r="334" spans="1:25">
      <c r="A334" s="1"/>
      <c r="B334" s="1"/>
      <c r="C334" s="1"/>
      <c r="D334" s="1"/>
      <c r="E334" s="1"/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Y334" s="1"/>
    </row>
    <row r="335" spans="1:25">
      <c r="A335" s="1"/>
      <c r="B335" s="1"/>
      <c r="C335" s="1"/>
      <c r="D335" s="1"/>
      <c r="E335" s="1"/>
      <c r="F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Y335" s="1"/>
    </row>
    <row r="336" spans="1:25">
      <c r="A336" s="1"/>
      <c r="B336" s="1"/>
      <c r="C336" s="1"/>
      <c r="D336" s="1"/>
      <c r="E336" s="1"/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Y336" s="1"/>
    </row>
    <row r="337" spans="1:25">
      <c r="A337" s="1"/>
      <c r="B337" s="1"/>
      <c r="C337" s="1"/>
      <c r="D337" s="1"/>
      <c r="E337" s="1"/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Y337" s="1"/>
    </row>
    <row r="338" spans="1:25">
      <c r="A338" s="1"/>
      <c r="B338" s="1"/>
      <c r="C338" s="1"/>
      <c r="D338" s="1"/>
      <c r="E338" s="1"/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Y338" s="1"/>
    </row>
    <row r="339" spans="1:25">
      <c r="A339" s="1"/>
      <c r="B339" s="1"/>
      <c r="C339" s="1"/>
      <c r="D339" s="1"/>
      <c r="E339" s="1"/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Y339" s="1"/>
    </row>
    <row r="340" spans="1:25">
      <c r="A340" s="1"/>
      <c r="B340" s="1"/>
      <c r="C340" s="1"/>
      <c r="D340" s="1"/>
      <c r="E340" s="1"/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Y340" s="1"/>
    </row>
    <row r="341" spans="1:25">
      <c r="A341" s="1"/>
      <c r="B341" s="1"/>
      <c r="C341" s="1"/>
      <c r="D341" s="1"/>
      <c r="E341" s="1"/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Y341" s="1"/>
    </row>
    <row r="342" spans="1:25">
      <c r="A342" s="1"/>
      <c r="B342" s="1"/>
      <c r="C342" s="1"/>
      <c r="D342" s="1"/>
      <c r="E342" s="1"/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Y342" s="1"/>
    </row>
    <row r="343" spans="1:25">
      <c r="A343" s="1"/>
      <c r="B343" s="1"/>
      <c r="C343" s="1"/>
      <c r="D343" s="1"/>
      <c r="E343" s="1"/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Y343" s="1"/>
    </row>
    <row r="344" spans="1:25">
      <c r="A344" s="1"/>
      <c r="B344" s="1"/>
      <c r="C344" s="1"/>
      <c r="D344" s="1"/>
      <c r="E344" s="1"/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Y344" s="1"/>
    </row>
    <row r="345" spans="1:25">
      <c r="A345" s="1"/>
      <c r="B345" s="1"/>
      <c r="C345" s="1"/>
      <c r="D345" s="1"/>
      <c r="E345" s="1"/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Y345" s="1"/>
    </row>
    <row r="346" spans="1:25">
      <c r="A346" s="1"/>
      <c r="B346" s="1"/>
      <c r="C346" s="1"/>
      <c r="D346" s="1"/>
      <c r="E346" s="1"/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Y346" s="1"/>
    </row>
    <row r="347" spans="1:25">
      <c r="A347" s="1"/>
      <c r="B347" s="1"/>
      <c r="C347" s="1"/>
      <c r="D347" s="1"/>
      <c r="E347" s="1"/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Y347" s="1"/>
    </row>
    <row r="348" spans="1:25">
      <c r="A348" s="1"/>
      <c r="B348" s="1"/>
      <c r="C348" s="1"/>
      <c r="D348" s="1"/>
      <c r="E348" s="1"/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Y348" s="1"/>
    </row>
    <row r="349" spans="1:25">
      <c r="A349" s="1"/>
      <c r="B349" s="1"/>
      <c r="C349" s="1"/>
      <c r="D349" s="1"/>
      <c r="E349" s="1"/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Y349" s="1"/>
    </row>
    <row r="350" spans="1:25">
      <c r="A350" s="1"/>
      <c r="B350" s="1"/>
      <c r="C350" s="1"/>
      <c r="D350" s="1"/>
      <c r="E350" s="1"/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Y350" s="1"/>
    </row>
    <row r="351" spans="1:25">
      <c r="A351" s="1"/>
      <c r="B351" s="1"/>
      <c r="C351" s="1"/>
      <c r="D351" s="1"/>
      <c r="E351" s="1"/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Y351" s="1"/>
    </row>
    <row r="352" spans="1:25">
      <c r="A352" s="1"/>
      <c r="B352" s="1"/>
      <c r="C352" s="1"/>
      <c r="D352" s="1"/>
      <c r="E352" s="1"/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Y352" s="1"/>
    </row>
    <row r="353" spans="1:25">
      <c r="A353" s="1"/>
      <c r="B353" s="1"/>
      <c r="C353" s="1"/>
      <c r="D353" s="1"/>
      <c r="E353" s="1"/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Y353" s="1"/>
    </row>
    <row r="354" spans="1:25">
      <c r="A354" s="1"/>
      <c r="B354" s="1"/>
      <c r="C354" s="1"/>
      <c r="D354" s="1"/>
      <c r="E354" s="1"/>
      <c r="F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Y354" s="1"/>
    </row>
    <row r="355" spans="1:25">
      <c r="A355" s="1"/>
      <c r="B355" s="1"/>
      <c r="C355" s="1"/>
      <c r="D355" s="1"/>
      <c r="E355" s="1"/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Y355" s="1"/>
    </row>
    <row r="356" spans="1:25">
      <c r="A356" s="1"/>
      <c r="B356" s="1"/>
      <c r="C356" s="1"/>
      <c r="D356" s="1"/>
      <c r="E356" s="1"/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Y356" s="1"/>
    </row>
    <row r="357" spans="1:25">
      <c r="A357" s="1"/>
      <c r="B357" s="1"/>
      <c r="C357" s="1"/>
      <c r="D357" s="1"/>
      <c r="E357" s="1"/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Y357" s="1"/>
    </row>
    <row r="358" spans="1:25">
      <c r="A358" s="1"/>
      <c r="B358" s="1"/>
      <c r="C358" s="1"/>
      <c r="D358" s="1"/>
      <c r="E358" s="1"/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Y358" s="1"/>
    </row>
    <row r="359" spans="1:25">
      <c r="A359" s="1"/>
      <c r="B359" s="1"/>
      <c r="C359" s="1"/>
      <c r="D359" s="1"/>
      <c r="E359" s="1"/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Y359" s="1"/>
    </row>
    <row r="360" spans="1:25">
      <c r="A360" s="1"/>
      <c r="B360" s="1"/>
      <c r="C360" s="1"/>
      <c r="D360" s="1"/>
      <c r="E360" s="1"/>
      <c r="F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Y360" s="1"/>
    </row>
    <row r="361" spans="1:25">
      <c r="A361" s="1"/>
      <c r="B361" s="1"/>
      <c r="C361" s="1"/>
      <c r="D361" s="1"/>
      <c r="E361" s="1"/>
      <c r="F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Y361" s="1"/>
    </row>
    <row r="362" spans="1:25">
      <c r="A362" s="1"/>
      <c r="B362" s="1"/>
      <c r="C362" s="1"/>
      <c r="D362" s="1"/>
      <c r="E362" s="1"/>
      <c r="F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Y362" s="1"/>
    </row>
    <row r="363" spans="1:25">
      <c r="A363" s="1"/>
      <c r="B363" s="1"/>
      <c r="C363" s="1"/>
      <c r="D363" s="1"/>
      <c r="E363" s="1"/>
      <c r="F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Y363" s="1"/>
    </row>
    <row r="364" spans="1:25">
      <c r="A364" s="1"/>
      <c r="B364" s="1"/>
      <c r="C364" s="1"/>
      <c r="D364" s="1"/>
      <c r="E364" s="1"/>
      <c r="F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Y364" s="1"/>
    </row>
    <row r="365" spans="1:25">
      <c r="A365" s="1"/>
      <c r="B365" s="1"/>
      <c r="C365" s="1"/>
      <c r="D365" s="1"/>
      <c r="E365" s="1"/>
      <c r="F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Y365" s="1"/>
    </row>
    <row r="366" spans="1:25">
      <c r="A366" s="1"/>
      <c r="B366" s="1"/>
      <c r="C366" s="1"/>
      <c r="D366" s="1"/>
      <c r="E366" s="1"/>
      <c r="F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Y366" s="1"/>
    </row>
    <row r="367" spans="1:25">
      <c r="A367" s="1"/>
      <c r="B367" s="1"/>
      <c r="C367" s="1"/>
      <c r="D367" s="1"/>
      <c r="E367" s="1"/>
      <c r="F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Y367" s="1"/>
    </row>
    <row r="368" spans="1:25">
      <c r="A368" s="1"/>
      <c r="B368" s="1"/>
      <c r="C368" s="1"/>
      <c r="D368" s="1"/>
      <c r="E368" s="1"/>
      <c r="F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Y368" s="1"/>
    </row>
    <row r="369" spans="1:25">
      <c r="A369" s="1"/>
      <c r="B369" s="1"/>
      <c r="C369" s="1"/>
      <c r="D369" s="1"/>
      <c r="E369" s="1"/>
      <c r="F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Y369" s="1"/>
    </row>
    <row r="370" spans="1:25">
      <c r="A370" s="1"/>
      <c r="B370" s="1"/>
      <c r="C370" s="1"/>
      <c r="D370" s="1"/>
      <c r="E370" s="1"/>
      <c r="F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Y370" s="1"/>
    </row>
    <row r="371" spans="1:25">
      <c r="A371" s="1"/>
      <c r="B371" s="1"/>
      <c r="C371" s="1"/>
      <c r="D371" s="1"/>
      <c r="E371" s="1"/>
      <c r="F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Y371" s="1"/>
    </row>
    <row r="372" spans="1:25">
      <c r="A372" s="1"/>
      <c r="B372" s="1"/>
      <c r="C372" s="1"/>
      <c r="D372" s="1"/>
      <c r="E372" s="1"/>
      <c r="F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Y372" s="1"/>
    </row>
    <row r="373" spans="1:25">
      <c r="A373" s="1"/>
      <c r="B373" s="1"/>
      <c r="C373" s="1"/>
      <c r="D373" s="1"/>
      <c r="E373" s="1"/>
      <c r="F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Y373" s="1"/>
    </row>
    <row r="374" spans="1:25">
      <c r="A374" s="1"/>
      <c r="B374" s="1"/>
      <c r="C374" s="1"/>
      <c r="D374" s="1"/>
      <c r="E374" s="1"/>
      <c r="F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Y374" s="1"/>
    </row>
    <row r="375" spans="1:25">
      <c r="A375" s="1"/>
      <c r="B375" s="1"/>
      <c r="C375" s="1"/>
      <c r="D375" s="1"/>
      <c r="E375" s="1"/>
      <c r="F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Y375" s="1"/>
    </row>
    <row r="376" spans="1:25">
      <c r="A376" s="1"/>
      <c r="B376" s="1"/>
      <c r="C376" s="1"/>
      <c r="D376" s="1"/>
      <c r="E376" s="1"/>
      <c r="F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Y376" s="1"/>
    </row>
    <row r="377" spans="1:25">
      <c r="A377" s="1"/>
      <c r="B377" s="1"/>
      <c r="C377" s="1"/>
      <c r="D377" s="1"/>
      <c r="E377" s="1"/>
      <c r="F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Y377" s="1"/>
    </row>
    <row r="378" spans="1:25">
      <c r="A378" s="1"/>
      <c r="B378" s="1"/>
      <c r="C378" s="1"/>
      <c r="D378" s="1"/>
      <c r="E378" s="1"/>
      <c r="F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Y378" s="1"/>
    </row>
    <row r="379" spans="1:25">
      <c r="A379" s="1"/>
      <c r="B379" s="1"/>
      <c r="C379" s="1"/>
      <c r="D379" s="1"/>
      <c r="E379" s="1"/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Y379" s="1"/>
    </row>
    <row r="380" spans="1:25">
      <c r="A380" s="1"/>
      <c r="B380" s="1"/>
      <c r="C380" s="1"/>
      <c r="D380" s="1"/>
      <c r="E380" s="1"/>
      <c r="F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Y380" s="1"/>
    </row>
    <row r="381" spans="1:25">
      <c r="A381" s="1"/>
      <c r="B381" s="1"/>
      <c r="C381" s="1"/>
      <c r="D381" s="1"/>
      <c r="E381" s="1"/>
      <c r="F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Y381" s="1"/>
    </row>
    <row r="382" spans="1:25">
      <c r="A382" s="1"/>
      <c r="B382" s="1"/>
      <c r="C382" s="1"/>
      <c r="D382" s="1"/>
      <c r="E382" s="1"/>
      <c r="F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Y382" s="1"/>
    </row>
    <row r="383" spans="1:25">
      <c r="A383" s="1"/>
      <c r="B383" s="1"/>
      <c r="C383" s="1"/>
      <c r="D383" s="1"/>
      <c r="E383" s="1"/>
      <c r="F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Y383" s="1"/>
    </row>
    <row r="384" spans="1:25">
      <c r="A384" s="1"/>
      <c r="B384" s="1"/>
      <c r="C384" s="1"/>
      <c r="D384" s="1"/>
      <c r="E384" s="1"/>
      <c r="F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Y384" s="1"/>
    </row>
    <row r="385" spans="1:25">
      <c r="A385" s="1"/>
      <c r="B385" s="1"/>
      <c r="C385" s="1"/>
      <c r="D385" s="1"/>
      <c r="E385" s="1"/>
      <c r="F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Y385" s="1"/>
    </row>
    <row r="386" spans="1:25">
      <c r="A386" s="1"/>
      <c r="B386" s="1"/>
      <c r="C386" s="1"/>
      <c r="D386" s="1"/>
      <c r="E386" s="1"/>
      <c r="F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Y386" s="1"/>
    </row>
    <row r="387" spans="1:25">
      <c r="A387" s="1"/>
      <c r="B387" s="1"/>
      <c r="C387" s="1"/>
      <c r="D387" s="1"/>
      <c r="E387" s="1"/>
      <c r="F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Y387" s="1"/>
    </row>
    <row r="388" spans="1:25">
      <c r="A388" s="1"/>
      <c r="B388" s="1"/>
      <c r="C388" s="1"/>
      <c r="D388" s="1"/>
      <c r="E388" s="1"/>
      <c r="F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Y388" s="1"/>
    </row>
    <row r="389" spans="1:25">
      <c r="A389" s="1"/>
      <c r="B389" s="1"/>
      <c r="C389" s="1"/>
      <c r="D389" s="1"/>
      <c r="E389" s="1"/>
      <c r="F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Y389" s="1"/>
    </row>
    <row r="390" spans="1:25">
      <c r="A390" s="1"/>
      <c r="B390" s="1"/>
      <c r="C390" s="1"/>
      <c r="D390" s="1"/>
      <c r="E390" s="1"/>
      <c r="F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Y390" s="1"/>
    </row>
    <row r="391" spans="1:25">
      <c r="A391" s="1"/>
      <c r="B391" s="1"/>
      <c r="C391" s="1"/>
      <c r="D391" s="1"/>
      <c r="E391" s="1"/>
      <c r="F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Y391" s="1"/>
    </row>
    <row r="392" spans="1:25">
      <c r="A392" s="1"/>
      <c r="B392" s="1"/>
      <c r="C392" s="1"/>
      <c r="D392" s="1"/>
      <c r="E392" s="1"/>
      <c r="F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Y392" s="1"/>
    </row>
    <row r="393" spans="1:25">
      <c r="A393" s="1"/>
      <c r="B393" s="1"/>
      <c r="C393" s="1"/>
      <c r="D393" s="1"/>
      <c r="E393" s="1"/>
      <c r="F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Y393" s="1"/>
    </row>
    <row r="394" spans="1:25">
      <c r="A394" s="1"/>
      <c r="B394" s="1"/>
      <c r="C394" s="1"/>
      <c r="D394" s="1"/>
      <c r="E394" s="1"/>
      <c r="F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Y394" s="1"/>
    </row>
    <row r="395" spans="1:25">
      <c r="A395" s="1"/>
      <c r="B395" s="1"/>
      <c r="C395" s="1"/>
      <c r="D395" s="1"/>
      <c r="E395" s="1"/>
      <c r="F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Y395" s="1"/>
    </row>
    <row r="396" spans="1:25">
      <c r="A396" s="1"/>
      <c r="B396" s="1"/>
      <c r="C396" s="1"/>
      <c r="D396" s="1"/>
      <c r="E396" s="1"/>
      <c r="F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Y396" s="1"/>
    </row>
    <row r="397" spans="1:25">
      <c r="A397" s="1"/>
      <c r="B397" s="1"/>
      <c r="C397" s="1"/>
      <c r="D397" s="1"/>
      <c r="E397" s="1"/>
      <c r="F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Y397" s="1"/>
    </row>
    <row r="398" spans="1:25">
      <c r="A398" s="1"/>
      <c r="B398" s="1"/>
      <c r="C398" s="1"/>
      <c r="D398" s="1"/>
      <c r="E398" s="1"/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Y398" s="1"/>
    </row>
    <row r="399" spans="1:25">
      <c r="A399" s="1"/>
      <c r="B399" s="1"/>
      <c r="C399" s="1"/>
      <c r="D399" s="1"/>
      <c r="E399" s="1"/>
      <c r="F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Y399" s="1"/>
    </row>
    <row r="400" spans="1:25">
      <c r="A400" s="1"/>
      <c r="B400" s="1"/>
      <c r="C400" s="1"/>
      <c r="D400" s="1"/>
      <c r="E400" s="1"/>
      <c r="F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Y400" s="1"/>
    </row>
    <row r="401" spans="1:25">
      <c r="A401" s="1"/>
      <c r="B401" s="1"/>
      <c r="C401" s="1"/>
      <c r="D401" s="1"/>
      <c r="E401" s="1"/>
      <c r="F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Y401" s="1"/>
    </row>
    <row r="402" spans="1:25">
      <c r="A402" s="1"/>
      <c r="B402" s="1"/>
      <c r="C402" s="1"/>
      <c r="D402" s="1"/>
      <c r="E402" s="1"/>
      <c r="F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Y402" s="1"/>
    </row>
    <row r="403" spans="1:25">
      <c r="A403" s="1"/>
      <c r="B403" s="1"/>
      <c r="C403" s="1"/>
      <c r="D403" s="1"/>
      <c r="E403" s="1"/>
      <c r="F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Y403" s="1"/>
    </row>
    <row r="404" spans="1:25">
      <c r="A404" s="1"/>
      <c r="B404" s="1"/>
      <c r="C404" s="1"/>
      <c r="D404" s="1"/>
      <c r="E404" s="1"/>
      <c r="F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Y404" s="1"/>
    </row>
    <row r="405" spans="1:25">
      <c r="A405" s="1"/>
      <c r="B405" s="1"/>
      <c r="C405" s="1"/>
      <c r="D405" s="1"/>
      <c r="E405" s="1"/>
      <c r="F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Y405" s="1"/>
    </row>
    <row r="406" spans="1:25">
      <c r="A406" s="1"/>
      <c r="B406" s="1"/>
      <c r="C406" s="1"/>
      <c r="D406" s="1"/>
      <c r="E406" s="1"/>
      <c r="F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Y406" s="1"/>
    </row>
    <row r="407" spans="1:25">
      <c r="A407" s="1"/>
      <c r="B407" s="1"/>
      <c r="C407" s="1"/>
      <c r="D407" s="1"/>
      <c r="E407" s="1"/>
      <c r="F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Y407" s="1"/>
    </row>
    <row r="408" spans="1:25">
      <c r="A408" s="1"/>
      <c r="B408" s="1"/>
      <c r="C408" s="1"/>
      <c r="D408" s="1"/>
      <c r="E408" s="1"/>
      <c r="F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Y408" s="1"/>
    </row>
    <row r="409" spans="1:25">
      <c r="A409" s="1"/>
      <c r="B409" s="1"/>
      <c r="C409" s="1"/>
      <c r="D409" s="1"/>
      <c r="E409" s="1"/>
      <c r="F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Y409" s="1"/>
    </row>
    <row r="410" spans="1:25">
      <c r="A410" s="1"/>
      <c r="B410" s="1"/>
      <c r="C410" s="1"/>
      <c r="D410" s="1"/>
      <c r="E410" s="1"/>
      <c r="F410" s="1"/>
      <c r="G410" s="1"/>
      <c r="H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Y410" s="1"/>
    </row>
    <row r="411" spans="1:25">
      <c r="A411" s="1"/>
      <c r="B411" s="1"/>
      <c r="C411" s="1"/>
      <c r="D411" s="1"/>
      <c r="E411" s="1"/>
      <c r="F411" s="1"/>
      <c r="G411" s="1"/>
      <c r="H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Y411" s="1"/>
    </row>
    <row r="412" spans="1:25">
      <c r="A412" s="1"/>
      <c r="B412" s="1"/>
      <c r="C412" s="1"/>
      <c r="D412" s="1"/>
      <c r="E412" s="1"/>
      <c r="F412" s="1"/>
      <c r="G412" s="1"/>
      <c r="H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Y412" s="1"/>
    </row>
    <row r="413" spans="1:25">
      <c r="A413" s="1"/>
      <c r="B413" s="1"/>
      <c r="C413" s="1"/>
      <c r="D413" s="1"/>
      <c r="E413" s="1"/>
      <c r="F413" s="1"/>
      <c r="G413" s="1"/>
      <c r="H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Y413" s="1"/>
    </row>
    <row r="414" spans="1:25">
      <c r="A414" s="1"/>
      <c r="B414" s="1"/>
      <c r="C414" s="1"/>
      <c r="D414" s="1"/>
      <c r="E414" s="1"/>
      <c r="F414" s="1"/>
      <c r="G414" s="1"/>
      <c r="H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Y414" s="1"/>
    </row>
    <row r="415" spans="1:25">
      <c r="A415" s="1"/>
      <c r="B415" s="1"/>
      <c r="C415" s="1"/>
      <c r="D415" s="1"/>
      <c r="E415" s="1"/>
      <c r="F415" s="1"/>
      <c r="G415" s="1"/>
      <c r="H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Y415" s="1"/>
    </row>
    <row r="416" spans="1:25">
      <c r="A416" s="1"/>
      <c r="B416" s="1"/>
      <c r="C416" s="1"/>
      <c r="D416" s="1"/>
      <c r="E416" s="1"/>
      <c r="F416" s="1"/>
      <c r="G416" s="1"/>
      <c r="H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Y416" s="1"/>
    </row>
    <row r="417" spans="1:25">
      <c r="A417" s="1"/>
      <c r="B417" s="1"/>
      <c r="C417" s="1"/>
      <c r="D417" s="1"/>
      <c r="E417" s="1"/>
      <c r="F417" s="1"/>
      <c r="G417" s="1"/>
      <c r="H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Y417" s="1"/>
    </row>
    <row r="418" spans="1:25">
      <c r="A418" s="1"/>
      <c r="B418" s="1"/>
      <c r="C418" s="1"/>
      <c r="D418" s="1"/>
      <c r="E418" s="1"/>
      <c r="F418" s="1"/>
      <c r="G418" s="1"/>
      <c r="H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Y418" s="1"/>
    </row>
    <row r="419" spans="1:25">
      <c r="A419" s="1"/>
      <c r="B419" s="1"/>
      <c r="C419" s="1"/>
      <c r="D419" s="1"/>
      <c r="E419" s="1"/>
      <c r="F419" s="1"/>
      <c r="G419" s="1"/>
      <c r="H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Y419" s="1"/>
    </row>
    <row r="420" spans="1:25">
      <c r="A420" s="1"/>
      <c r="B420" s="1"/>
      <c r="C420" s="1"/>
      <c r="D420" s="1"/>
      <c r="E420" s="1"/>
      <c r="F420" s="1"/>
      <c r="G420" s="1"/>
      <c r="H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Y420" s="1"/>
    </row>
    <row r="421" spans="1:25">
      <c r="A421" s="1"/>
      <c r="B421" s="1"/>
      <c r="C421" s="1"/>
      <c r="D421" s="1"/>
      <c r="E421" s="1"/>
      <c r="F421" s="1"/>
      <c r="G421" s="1"/>
      <c r="H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Y421" s="1"/>
    </row>
    <row r="422" spans="1:25">
      <c r="A422" s="1"/>
      <c r="B422" s="1"/>
      <c r="C422" s="1"/>
      <c r="D422" s="1"/>
      <c r="E422" s="1"/>
      <c r="F422" s="1"/>
      <c r="G422" s="1"/>
      <c r="H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Y422" s="1"/>
    </row>
    <row r="423" spans="1:25">
      <c r="A423" s="1"/>
      <c r="B423" s="1"/>
      <c r="C423" s="1"/>
      <c r="D423" s="1"/>
      <c r="E423" s="1"/>
      <c r="F423" s="1"/>
      <c r="G423" s="1"/>
      <c r="H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Y423" s="1"/>
    </row>
    <row r="424" spans="1:25">
      <c r="A424" s="1"/>
      <c r="B424" s="1"/>
      <c r="C424" s="1"/>
      <c r="D424" s="1"/>
      <c r="E424" s="1"/>
      <c r="F424" s="1"/>
      <c r="G424" s="1"/>
      <c r="H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Y424" s="1"/>
    </row>
    <row r="425" spans="1:25">
      <c r="A425" s="1"/>
      <c r="B425" s="1"/>
      <c r="C425" s="1"/>
      <c r="D425" s="1"/>
      <c r="E425" s="1"/>
      <c r="F425" s="1"/>
      <c r="G425" s="1"/>
      <c r="H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Y425" s="1"/>
    </row>
    <row r="426" spans="1:25">
      <c r="A426" s="1"/>
      <c r="B426" s="1"/>
      <c r="C426" s="1"/>
      <c r="D426" s="1"/>
      <c r="E426" s="1"/>
      <c r="F426" s="1"/>
      <c r="G426" s="1"/>
      <c r="H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Y426" s="1"/>
    </row>
    <row r="427" spans="1:25">
      <c r="A427" s="1"/>
      <c r="B427" s="1"/>
      <c r="C427" s="1"/>
      <c r="D427" s="1"/>
      <c r="E427" s="1"/>
      <c r="F427" s="1"/>
      <c r="G427" s="1"/>
      <c r="H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Y427" s="1"/>
    </row>
    <row r="428" spans="1:25">
      <c r="A428" s="1"/>
      <c r="B428" s="1"/>
      <c r="C428" s="1"/>
      <c r="D428" s="1"/>
      <c r="E428" s="1"/>
      <c r="F428" s="1"/>
      <c r="G428" s="1"/>
      <c r="H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Y428" s="1"/>
    </row>
    <row r="429" spans="1:25">
      <c r="A429" s="1"/>
      <c r="B429" s="1"/>
      <c r="C429" s="1"/>
      <c r="D429" s="1"/>
      <c r="E429" s="1"/>
      <c r="F429" s="1"/>
      <c r="G429" s="1"/>
      <c r="H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Y429" s="1"/>
    </row>
    <row r="430" spans="1:25">
      <c r="A430" s="1"/>
      <c r="B430" s="1"/>
      <c r="C430" s="1"/>
      <c r="D430" s="1"/>
      <c r="E430" s="1"/>
      <c r="F430" s="1"/>
      <c r="G430" s="1"/>
      <c r="H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Y430" s="1"/>
    </row>
    <row r="431" spans="1:25">
      <c r="A431" s="1"/>
      <c r="B431" s="1"/>
      <c r="C431" s="1"/>
      <c r="D431" s="1"/>
      <c r="E431" s="1"/>
      <c r="F431" s="1"/>
      <c r="G431" s="1"/>
      <c r="H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Y431" s="1"/>
    </row>
    <row r="432" spans="1:25">
      <c r="A432" s="1"/>
      <c r="B432" s="1"/>
      <c r="C432" s="1"/>
      <c r="D432" s="1"/>
      <c r="E432" s="1"/>
      <c r="F432" s="1"/>
      <c r="G432" s="1"/>
      <c r="H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Y432" s="1"/>
    </row>
    <row r="433" spans="1:25">
      <c r="A433" s="1"/>
      <c r="B433" s="1"/>
      <c r="C433" s="1"/>
      <c r="D433" s="1"/>
      <c r="E433" s="1"/>
      <c r="F433" s="1"/>
      <c r="G433" s="1"/>
      <c r="H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Y433" s="1"/>
    </row>
    <row r="434" spans="1:25">
      <c r="A434" s="1"/>
      <c r="B434" s="1"/>
      <c r="C434" s="1"/>
      <c r="D434" s="1"/>
      <c r="E434" s="1"/>
      <c r="F434" s="1"/>
      <c r="G434" s="1"/>
      <c r="H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Y434" s="1"/>
    </row>
    <row r="435" spans="1:25">
      <c r="A435" s="1"/>
      <c r="B435" s="1"/>
      <c r="C435" s="1"/>
      <c r="D435" s="1"/>
      <c r="E435" s="1"/>
      <c r="F435" s="1"/>
      <c r="G435" s="1"/>
      <c r="H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Y435" s="1"/>
    </row>
    <row r="436" spans="1:25">
      <c r="A436" s="1"/>
      <c r="B436" s="1"/>
      <c r="C436" s="1"/>
      <c r="D436" s="1"/>
      <c r="E436" s="1"/>
      <c r="F436" s="1"/>
      <c r="G436" s="1"/>
      <c r="H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Y436" s="1"/>
    </row>
    <row r="437" spans="1:25">
      <c r="A437" s="1"/>
      <c r="B437" s="1"/>
      <c r="C437" s="1"/>
      <c r="D437" s="1"/>
      <c r="E437" s="1"/>
      <c r="F437" s="1"/>
      <c r="G437" s="1"/>
      <c r="H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Y437" s="1"/>
    </row>
    <row r="438" spans="1:25">
      <c r="A438" s="1"/>
      <c r="B438" s="1"/>
      <c r="C438" s="1"/>
      <c r="D438" s="1"/>
      <c r="E438" s="1"/>
      <c r="F438" s="1"/>
      <c r="G438" s="1"/>
      <c r="H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Y438" s="1"/>
    </row>
    <row r="439" spans="1:25">
      <c r="A439" s="1"/>
      <c r="B439" s="1"/>
      <c r="C439" s="1"/>
      <c r="D439" s="1"/>
      <c r="E439" s="1"/>
      <c r="F439" s="1"/>
      <c r="G439" s="1"/>
      <c r="H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Y439" s="1"/>
    </row>
    <row r="440" spans="1:25">
      <c r="A440" s="1"/>
      <c r="B440" s="1"/>
      <c r="C440" s="1"/>
      <c r="D440" s="1"/>
      <c r="E440" s="1"/>
      <c r="F440" s="1"/>
      <c r="G440" s="1"/>
      <c r="H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Y440" s="1"/>
    </row>
    <row r="441" spans="1:25">
      <c r="A441" s="1"/>
      <c r="B441" s="1"/>
      <c r="C441" s="1"/>
      <c r="D441" s="1"/>
      <c r="E441" s="1"/>
      <c r="F441" s="1"/>
      <c r="G441" s="1"/>
      <c r="H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Y441" s="1"/>
    </row>
    <row r="442" spans="1:25">
      <c r="A442" s="1"/>
      <c r="B442" s="1"/>
      <c r="C442" s="1"/>
      <c r="D442" s="1"/>
      <c r="E442" s="1"/>
      <c r="F442" s="1"/>
      <c r="G442" s="1"/>
      <c r="H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Y442" s="1"/>
    </row>
    <row r="443" spans="1:25">
      <c r="A443" s="1"/>
      <c r="B443" s="1"/>
      <c r="C443" s="1"/>
      <c r="D443" s="1"/>
      <c r="E443" s="1"/>
      <c r="F443" s="1"/>
      <c r="G443" s="1"/>
      <c r="H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Y443" s="1"/>
    </row>
    <row r="444" spans="1:25">
      <c r="A444" s="1"/>
      <c r="B444" s="1"/>
      <c r="C444" s="1"/>
      <c r="D444" s="1"/>
      <c r="E444" s="1"/>
      <c r="F444" s="1"/>
      <c r="G444" s="1"/>
      <c r="H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Y444" s="1"/>
    </row>
    <row r="445" spans="1:25">
      <c r="A445" s="1"/>
      <c r="B445" s="1"/>
      <c r="C445" s="1"/>
      <c r="D445" s="1"/>
      <c r="E445" s="1"/>
      <c r="F445" s="1"/>
      <c r="G445" s="1"/>
      <c r="H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Y445" s="1"/>
    </row>
    <row r="446" spans="1:25">
      <c r="A446" s="1"/>
      <c r="B446" s="1"/>
      <c r="C446" s="1"/>
      <c r="D446" s="1"/>
      <c r="E446" s="1"/>
      <c r="F446" s="1"/>
      <c r="G446" s="1"/>
      <c r="H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Y446" s="1"/>
    </row>
    <row r="447" spans="1:25">
      <c r="A447" s="1"/>
      <c r="B447" s="1"/>
      <c r="C447" s="1"/>
      <c r="D447" s="1"/>
      <c r="E447" s="1"/>
      <c r="F447" s="1"/>
      <c r="G447" s="1"/>
      <c r="H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Y447" s="1"/>
    </row>
    <row r="448" spans="1:25">
      <c r="A448" s="1"/>
      <c r="B448" s="1"/>
      <c r="C448" s="1"/>
      <c r="D448" s="1"/>
      <c r="E448" s="1"/>
      <c r="F448" s="1"/>
      <c r="G448" s="1"/>
      <c r="H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Y448" s="1"/>
    </row>
    <row r="449" spans="1:25">
      <c r="A449" s="1"/>
      <c r="B449" s="1"/>
      <c r="C449" s="1"/>
      <c r="D449" s="1"/>
      <c r="E449" s="1"/>
      <c r="F449" s="1"/>
      <c r="G449" s="1"/>
      <c r="H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Y449" s="1"/>
    </row>
    <row r="450" spans="1:25">
      <c r="A450" s="1"/>
      <c r="B450" s="1"/>
      <c r="C450" s="1"/>
      <c r="D450" s="1"/>
      <c r="E450" s="1"/>
      <c r="F450" s="1"/>
      <c r="G450" s="1"/>
      <c r="H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Y450" s="1"/>
    </row>
    <row r="451" spans="1:25">
      <c r="A451" s="1"/>
      <c r="B451" s="1"/>
      <c r="C451" s="1"/>
      <c r="D451" s="1"/>
      <c r="E451" s="1"/>
      <c r="F451" s="1"/>
      <c r="G451" s="1"/>
      <c r="H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Y451" s="1"/>
    </row>
    <row r="452" spans="1:25">
      <c r="A452" s="1"/>
      <c r="B452" s="1"/>
      <c r="C452" s="1"/>
      <c r="D452" s="1"/>
      <c r="E452" s="1"/>
      <c r="F452" s="1"/>
      <c r="G452" s="1"/>
      <c r="H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Y452" s="1"/>
    </row>
    <row r="453" spans="1:25">
      <c r="A453" s="1"/>
      <c r="B453" s="1"/>
      <c r="C453" s="1"/>
      <c r="D453" s="1"/>
      <c r="E453" s="1"/>
      <c r="F453" s="1"/>
      <c r="G453" s="1"/>
      <c r="H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Y453" s="1"/>
    </row>
    <row r="454" spans="1:25">
      <c r="A454" s="1"/>
      <c r="B454" s="1"/>
      <c r="C454" s="1"/>
      <c r="D454" s="1"/>
      <c r="E454" s="1"/>
      <c r="F454" s="1"/>
      <c r="G454" s="1"/>
      <c r="H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Y454" s="1"/>
    </row>
    <row r="455" spans="1:25">
      <c r="A455" s="1"/>
      <c r="B455" s="1"/>
      <c r="C455" s="1"/>
      <c r="D455" s="1"/>
      <c r="E455" s="1"/>
      <c r="F455" s="1"/>
      <c r="G455" s="1"/>
      <c r="H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Y455" s="1"/>
    </row>
    <row r="456" spans="1:25">
      <c r="A456" s="1"/>
      <c r="B456" s="1"/>
      <c r="C456" s="1"/>
      <c r="D456" s="1"/>
      <c r="E456" s="1"/>
      <c r="F456" s="1"/>
      <c r="G456" s="1"/>
      <c r="H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Y456" s="1"/>
    </row>
    <row r="457" spans="1:25">
      <c r="A457" s="1"/>
      <c r="B457" s="1"/>
      <c r="C457" s="1"/>
      <c r="D457" s="1"/>
      <c r="E457" s="1"/>
      <c r="F457" s="1"/>
      <c r="G457" s="1"/>
      <c r="H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Y457" s="1"/>
    </row>
    <row r="458" spans="1:25">
      <c r="A458" s="1"/>
      <c r="B458" s="1"/>
      <c r="C458" s="1"/>
      <c r="D458" s="1"/>
      <c r="E458" s="1"/>
      <c r="F458" s="1"/>
      <c r="G458" s="1"/>
      <c r="H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Y458" s="1"/>
    </row>
    <row r="459" spans="1:25">
      <c r="A459" s="1"/>
      <c r="B459" s="1"/>
      <c r="C459" s="1"/>
      <c r="D459" s="1"/>
      <c r="E459" s="1"/>
      <c r="F459" s="1"/>
      <c r="G459" s="1"/>
      <c r="H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Y459" s="1"/>
    </row>
    <row r="460" spans="1:25">
      <c r="A460" s="1"/>
      <c r="B460" s="1"/>
      <c r="C460" s="1"/>
      <c r="D460" s="1"/>
      <c r="E460" s="1"/>
      <c r="F460" s="1"/>
      <c r="G460" s="1"/>
      <c r="H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Y460" s="1"/>
    </row>
    <row r="461" spans="1:25">
      <c r="A461" s="1"/>
      <c r="B461" s="1"/>
      <c r="C461" s="1"/>
      <c r="D461" s="1"/>
      <c r="E461" s="1"/>
      <c r="F461" s="1"/>
      <c r="G461" s="1"/>
      <c r="H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Y461" s="1"/>
    </row>
    <row r="462" spans="1:25">
      <c r="A462" s="1"/>
      <c r="B462" s="1"/>
      <c r="C462" s="1"/>
      <c r="D462" s="1"/>
      <c r="E462" s="1"/>
      <c r="F462" s="1"/>
      <c r="G462" s="1"/>
      <c r="H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Y462" s="1"/>
    </row>
    <row r="463" spans="1:25">
      <c r="A463" s="1"/>
      <c r="B463" s="1"/>
      <c r="C463" s="1"/>
      <c r="D463" s="1"/>
      <c r="E463" s="1"/>
      <c r="F463" s="1"/>
      <c r="G463" s="1"/>
      <c r="H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Y463" s="1"/>
    </row>
    <row r="464" spans="1:25">
      <c r="A464" s="1"/>
      <c r="B464" s="1"/>
      <c r="C464" s="1"/>
      <c r="D464" s="1"/>
      <c r="E464" s="1"/>
      <c r="F464" s="1"/>
      <c r="G464" s="1"/>
      <c r="H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Y464" s="1"/>
    </row>
    <row r="465" spans="1:25">
      <c r="A465" s="1"/>
      <c r="B465" s="1"/>
      <c r="C465" s="1"/>
      <c r="D465" s="1"/>
      <c r="E465" s="1"/>
      <c r="F465" s="1"/>
      <c r="G465" s="1"/>
      <c r="H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Y465" s="1"/>
    </row>
    <row r="466" spans="1:25">
      <c r="A466" s="1"/>
      <c r="B466" s="1"/>
      <c r="C466" s="1"/>
      <c r="D466" s="1"/>
      <c r="E466" s="1"/>
      <c r="F466" s="1"/>
      <c r="G466" s="1"/>
      <c r="H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Y466" s="1"/>
    </row>
    <row r="467" spans="1:25">
      <c r="A467" s="1"/>
      <c r="B467" s="1"/>
      <c r="C467" s="1"/>
      <c r="D467" s="1"/>
      <c r="E467" s="1"/>
      <c r="F467" s="1"/>
      <c r="G467" s="1"/>
      <c r="H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Y467" s="1"/>
    </row>
    <row r="468" spans="1:25">
      <c r="A468" s="1"/>
      <c r="B468" s="1"/>
      <c r="C468" s="1"/>
      <c r="D468" s="1"/>
      <c r="E468" s="1"/>
      <c r="F468" s="1"/>
      <c r="G468" s="1"/>
      <c r="H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Y468" s="1"/>
    </row>
    <row r="469" spans="1:25">
      <c r="A469" s="1"/>
      <c r="B469" s="1"/>
      <c r="C469" s="1"/>
      <c r="D469" s="1"/>
      <c r="E469" s="1"/>
      <c r="F469" s="1"/>
      <c r="G469" s="1"/>
      <c r="H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Y469" s="1"/>
    </row>
    <row r="470" spans="1:25">
      <c r="A470" s="1"/>
      <c r="B470" s="1"/>
      <c r="C470" s="1"/>
      <c r="D470" s="1"/>
      <c r="E470" s="1"/>
      <c r="F470" s="1"/>
      <c r="G470" s="1"/>
      <c r="H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Y470" s="1"/>
    </row>
    <row r="471" spans="1:25">
      <c r="A471" s="1"/>
      <c r="B471" s="1"/>
      <c r="C471" s="1"/>
      <c r="D471" s="1"/>
      <c r="E471" s="1"/>
      <c r="F471" s="1"/>
      <c r="G471" s="1"/>
      <c r="H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Y471" s="1"/>
    </row>
    <row r="472" spans="1:25">
      <c r="A472" s="1"/>
      <c r="B472" s="1"/>
      <c r="C472" s="1"/>
      <c r="D472" s="1"/>
      <c r="E472" s="1"/>
      <c r="F472" s="1"/>
      <c r="G472" s="1"/>
      <c r="H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Y472" s="1"/>
    </row>
    <row r="473" spans="1:25">
      <c r="A473" s="1"/>
      <c r="B473" s="1"/>
      <c r="C473" s="1"/>
      <c r="D473" s="1"/>
      <c r="E473" s="1"/>
      <c r="F473" s="1"/>
      <c r="G473" s="1"/>
      <c r="H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Y473" s="1"/>
    </row>
    <row r="474" spans="1:25">
      <c r="A474" s="1"/>
      <c r="B474" s="1"/>
      <c r="C474" s="1"/>
      <c r="D474" s="1"/>
      <c r="E474" s="1"/>
      <c r="F474" s="1"/>
      <c r="G474" s="1"/>
      <c r="H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Y474" s="1"/>
    </row>
    <row r="475" spans="1:25">
      <c r="A475" s="1"/>
      <c r="B475" s="1"/>
      <c r="C475" s="1"/>
      <c r="D475" s="1"/>
      <c r="E475" s="1"/>
      <c r="F475" s="1"/>
      <c r="G475" s="1"/>
      <c r="H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Y475" s="1"/>
    </row>
    <row r="476" spans="1:25">
      <c r="A476" s="1"/>
      <c r="B476" s="1"/>
      <c r="C476" s="1"/>
      <c r="D476" s="1"/>
      <c r="E476" s="1"/>
      <c r="F476" s="1"/>
      <c r="G476" s="1"/>
      <c r="H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Y476" s="1"/>
    </row>
    <row r="477" spans="1:25">
      <c r="A477" s="1"/>
      <c r="B477" s="1"/>
      <c r="C477" s="1"/>
      <c r="D477" s="1"/>
      <c r="E477" s="1"/>
      <c r="F477" s="1"/>
      <c r="G477" s="1"/>
      <c r="H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Y477" s="1"/>
    </row>
    <row r="478" spans="1:25">
      <c r="A478" s="1"/>
      <c r="B478" s="1"/>
      <c r="C478" s="1"/>
      <c r="D478" s="1"/>
      <c r="E478" s="1"/>
      <c r="F478" s="1"/>
      <c r="G478" s="1"/>
      <c r="H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Y478" s="1"/>
    </row>
    <row r="479" spans="1:25">
      <c r="A479" s="1"/>
      <c r="B479" s="1"/>
      <c r="C479" s="1"/>
      <c r="D479" s="1"/>
      <c r="E479" s="1"/>
      <c r="F479" s="1"/>
      <c r="G479" s="1"/>
      <c r="H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Y479" s="1"/>
    </row>
    <row r="480" spans="1:25">
      <c r="A480" s="1"/>
      <c r="B480" s="1"/>
      <c r="C480" s="1"/>
      <c r="D480" s="1"/>
      <c r="E480" s="1"/>
      <c r="F480" s="1"/>
      <c r="G480" s="1"/>
      <c r="H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Y480" s="1"/>
    </row>
    <row r="481" spans="1:25">
      <c r="A481" s="1"/>
      <c r="B481" s="1"/>
      <c r="C481" s="1"/>
      <c r="D481" s="1"/>
      <c r="E481" s="1"/>
      <c r="F481" s="1"/>
      <c r="G481" s="1"/>
      <c r="H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Y481" s="1"/>
    </row>
    <row r="482" spans="1:25">
      <c r="A482" s="1"/>
      <c r="B482" s="1"/>
      <c r="C482" s="1"/>
      <c r="D482" s="1"/>
      <c r="E482" s="1"/>
      <c r="F482" s="1"/>
      <c r="G482" s="1"/>
      <c r="H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Y482" s="1"/>
    </row>
    <row r="483" spans="1:25">
      <c r="A483" s="1"/>
      <c r="B483" s="1"/>
      <c r="C483" s="1"/>
      <c r="D483" s="1"/>
      <c r="E483" s="1"/>
      <c r="F483" s="1"/>
      <c r="G483" s="1"/>
      <c r="H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Y483" s="1"/>
    </row>
    <row r="484" spans="1:25">
      <c r="A484" s="1"/>
      <c r="B484" s="1"/>
      <c r="C484" s="1"/>
      <c r="D484" s="1"/>
      <c r="E484" s="1"/>
      <c r="F484" s="1"/>
      <c r="G484" s="1"/>
      <c r="H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Y484" s="1"/>
    </row>
    <row r="485" spans="1:25">
      <c r="A485" s="1"/>
      <c r="B485" s="1"/>
      <c r="C485" s="1"/>
      <c r="D485" s="1"/>
      <c r="E485" s="1"/>
      <c r="F485" s="1"/>
      <c r="G485" s="1"/>
      <c r="H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Y485" s="1"/>
    </row>
    <row r="486" spans="1:25">
      <c r="A486" s="1"/>
      <c r="B486" s="1"/>
      <c r="C486" s="1"/>
      <c r="D486" s="1"/>
      <c r="E486" s="1"/>
      <c r="F486" s="1"/>
      <c r="G486" s="1"/>
      <c r="H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Y486" s="1"/>
    </row>
    <row r="487" spans="1:25">
      <c r="A487" s="1"/>
      <c r="B487" s="1"/>
      <c r="C487" s="1"/>
      <c r="D487" s="1"/>
      <c r="E487" s="1"/>
      <c r="F487" s="1"/>
      <c r="G487" s="1"/>
      <c r="H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Y487" s="1"/>
    </row>
    <row r="488" spans="1:25">
      <c r="A488" s="1"/>
      <c r="B488" s="1"/>
      <c r="C488" s="1"/>
      <c r="D488" s="1"/>
      <c r="E488" s="1"/>
      <c r="F488" s="1"/>
      <c r="G488" s="1"/>
      <c r="H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Y488" s="1"/>
    </row>
    <row r="489" spans="1:25">
      <c r="A489" s="1"/>
      <c r="B489" s="1"/>
      <c r="C489" s="1"/>
      <c r="D489" s="1"/>
      <c r="E489" s="1"/>
      <c r="F489" s="1"/>
      <c r="G489" s="1"/>
      <c r="H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Y489" s="1"/>
    </row>
    <row r="490" spans="1:25">
      <c r="A490" s="1"/>
      <c r="B490" s="1"/>
      <c r="C490" s="1"/>
      <c r="D490" s="1"/>
      <c r="E490" s="1"/>
      <c r="F490" s="1"/>
      <c r="G490" s="1"/>
      <c r="H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Y490" s="1"/>
    </row>
    <row r="491" spans="1:25">
      <c r="A491" s="1"/>
      <c r="B491" s="1"/>
      <c r="C491" s="1"/>
      <c r="D491" s="1"/>
      <c r="E491" s="1"/>
      <c r="F491" s="1"/>
      <c r="G491" s="1"/>
      <c r="H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Y491" s="1"/>
    </row>
    <row r="492" spans="1:25">
      <c r="A492" s="1"/>
      <c r="B492" s="1"/>
      <c r="C492" s="1"/>
      <c r="D492" s="1"/>
      <c r="E492" s="1"/>
      <c r="F492" s="1"/>
      <c r="G492" s="1"/>
      <c r="H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Y492" s="1"/>
    </row>
    <row r="493" spans="1:25">
      <c r="A493" s="1"/>
      <c r="B493" s="1"/>
      <c r="C493" s="1"/>
      <c r="D493" s="1"/>
      <c r="E493" s="1"/>
      <c r="F493" s="1"/>
      <c r="G493" s="1"/>
      <c r="H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Y493" s="1"/>
    </row>
    <row r="494" spans="1:25">
      <c r="A494" s="1"/>
      <c r="B494" s="1"/>
      <c r="C494" s="1"/>
      <c r="D494" s="1"/>
      <c r="E494" s="1"/>
      <c r="F494" s="1"/>
      <c r="G494" s="1"/>
      <c r="H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Y494" s="1"/>
    </row>
    <row r="495" spans="1:25">
      <c r="A495" s="1"/>
      <c r="B495" s="1"/>
      <c r="C495" s="1"/>
      <c r="D495" s="1"/>
      <c r="E495" s="1"/>
      <c r="F495" s="1"/>
      <c r="G495" s="1"/>
      <c r="H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Y495" s="1"/>
    </row>
  </sheetData>
  <mergeCells count="38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B1:K2"/>
    <mergeCell ref="R3:T4"/>
    <mergeCell ref="L1:Q2"/>
    <mergeCell ref="R1:W2"/>
    <mergeCell ref="N3:O4"/>
    <mergeCell ref="P3:Q4"/>
    <mergeCell ref="X1:AF2"/>
    <mergeCell ref="AG1:AH4"/>
    <mergeCell ref="AI1:AJ4"/>
    <mergeCell ref="AK1:AL4"/>
    <mergeCell ref="AM1:AN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2021-12-05T22:54:00Z</dcterms:created>
  <dcterms:modified xsi:type="dcterms:W3CDTF">2021-12-25T22:20:55Z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