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<sst xmlns="http://schemas.openxmlformats.org/spreadsheetml/2006/main" count="151">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</sst>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178" formatCode="0.00_);[Red]\(0.00\)"/>
    <numFmt numFmtId="42" formatCode="_ &quot;￥&quot;* #,##0_ ;_ &quot;￥&quot;* \-#,##0_ ;_ &quot;￥&quot;* &quot;-&quot;_ ;_ @_ "/>
    <numFmt numFmtId="179" formatCode="0.00_ "/>
    <numFmt numFmtId="41" formatCode="_ * #,##0_ ;_ * \-#,##0_ ;_ * &quot;-&quot;_ ;_ @_ "/>
    <numFmt numFmtId="180" formatCode="yyyy/mm/dd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2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4" fillId="12" borderId="9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18" borderId="7" applyNumberFormat="0" applyAlignment="0" applyProtection="0">
      <alignment vertical="center"/>
    </xf>
    <xf numFmtId="0" fontId="31" fillId="12" borderId="4" applyNumberFormat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8" fillId="22" borderId="8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80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9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资金曲线变化表!$A$2:$A$19</c15:sqref>
                  </c15:fullRef>
                </c:ext>
              </c:extLst>
              <c:f>(资金曲线变化表!$A$2:$A$5,资金曲线变化表!$A$7:$A$15,资金曲线变化表!$A$18:$A$19)</c:f>
              <c:numCache>
                <c:formatCode>yyyy/mm/dd</c:formatCode>
                <c:ptCount val="15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资金曲线变化表!$B$2:$B$19</c15:sqref>
                  </c15:fullRef>
                </c:ext>
              </c:extLst>
              <c:f>(资金曲线变化表!$B$2:$B$5,资金曲线变化表!$B$7:$B$15,资金曲线变化表!$B$18:$B$19)</c:f>
              <c:numCache>
                <c:formatCode>0.00_);[Red]\(0.00\)</c:formatCode>
                <c:ptCount val="15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  <c:pt idx="12">
                  <c:v>135125.9</c:v>
                </c:pt>
                <c:pt idx="13">
                  <c:v>137203.39</c:v>
                </c:pt>
                <c:pt idx="14">
                  <c:v>136737.25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资金曲线变化表!$A$2:$A$19</c15:sqref>
                  </c15:fullRef>
                </c:ext>
              </c:extLst>
              <c:f>(资金曲线变化表!$A$2:$A$5,资金曲线变化表!$A$7:$A$15,资金曲线变化表!$A$18:$A$19)</c:f>
              <c:numCache>
                <c:formatCode>yyyy/mm/dd</c:formatCode>
                <c:ptCount val="15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资金曲线变化表!$C$2:$C$19</c15:sqref>
                  </c15:fullRef>
                </c:ext>
              </c:extLst>
              <c:f>(资金曲线变化表!$C$2:$C$5,资金曲线变化表!$C$7:$C$15,资金曲线变化表!$C$18:$C$19)</c:f>
              <c:numCache>
                <c:formatCode>0.00_);[Red]\(0.00\)</c:formatCode>
                <c:ptCount val="15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  <c:pt idx="12">
                  <c:v>1621.5108</c:v>
                </c:pt>
                <c:pt idx="13">
                  <c:v>1646.44068</c:v>
                </c:pt>
                <c:pt idx="14">
                  <c:v>1640.847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资金曲线变化表!$A$2:$A$19</c15:sqref>
                  </c15:fullRef>
                </c:ext>
              </c:extLst>
              <c:f>(资金曲线变化表!$A$2:$A$5,资金曲线变化表!$A$7:$A$15,资金曲线变化表!$A$18:$A$19)</c:f>
              <c:numCache>
                <c:formatCode>yyyy/mm/dd</c:formatCode>
                <c:ptCount val="15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资金曲线变化表!$D$2:$D$19</c15:sqref>
                  </c15:fullRef>
                </c:ext>
              </c:extLst>
              <c:f>(资金曲线变化表!$D$2:$D$5,资金曲线变化表!$D$7:$D$15,资金曲线变化表!$D$18:$D$19)</c:f>
              <c:numCache>
                <c:formatCode>0.00_);[Red]\(0.00\)</c:formatCode>
                <c:ptCount val="15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  <c:pt idx="12">
                  <c:v>8107.554</c:v>
                </c:pt>
                <c:pt idx="13">
                  <c:v>8232.2034</c:v>
                </c:pt>
                <c:pt idx="14">
                  <c:v>8204.235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15240</xdr:rowOff>
    </xdr:from>
    <xdr:to>
      <xdr:col>12</xdr:col>
      <xdr:colOff>10795</xdr:colOff>
      <xdr:row>54</xdr:row>
      <xdr:rowOff>81280</xdr:rowOff>
    </xdr:to>
    <xdr:graphicFrame>
      <xdr:nvGraphicFramePr>
        <xdr:cNvPr id="7" name="图表 6"/>
        <xdr:cNvGraphicFramePr/>
      </xdr:nvGraphicFramePr>
      <xdr:xfrm>
        <a:off x="4733925" y="598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E35" activePane="bottomRight" state="frozen"/>
      <selection/>
      <selection pane="topRight"/>
      <selection pane="bottomLeft"/>
      <selection pane="bottomRight" activeCell="D48" sqref="D48:D4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ht="18" spans="1:21">
      <c r="A48" s="49" t="s">
        <v>133</v>
      </c>
      <c r="B48" s="62"/>
      <c r="C48" s="146" t="s">
        <v>134</v>
      </c>
      <c r="D48" s="65" t="s">
        <v>135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ht="18" spans="1:21">
      <c r="A49" s="49" t="s">
        <v>136</v>
      </c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137</v>
      </c>
      <c r="B1" s="13" t="s">
        <v>138</v>
      </c>
      <c r="C1" s="14" t="s">
        <v>25</v>
      </c>
      <c r="D1" s="15" t="s">
        <v>139</v>
      </c>
      <c r="E1" s="15" t="s">
        <v>140</v>
      </c>
      <c r="F1" s="15" t="s">
        <v>141</v>
      </c>
      <c r="G1" s="26" t="s">
        <v>142</v>
      </c>
      <c r="H1" s="26" t="s">
        <v>143</v>
      </c>
      <c r="I1" s="26" t="s">
        <v>144</v>
      </c>
      <c r="J1" s="29" t="s">
        <v>145</v>
      </c>
      <c r="K1" s="30" t="s">
        <v>146</v>
      </c>
      <c r="CZ1" t="s">
        <v>147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topLeftCell="A10" workbookViewId="0">
      <selection activeCell="C19" sqref="C19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137</v>
      </c>
      <c r="B1" s="3" t="s">
        <v>148</v>
      </c>
      <c r="C1" s="4" t="s">
        <v>149</v>
      </c>
      <c r="D1" s="4" t="s">
        <v>150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5">
        <f>(VLOOKUP(A16,$A$1:$D113,2,FALSE)*0.012)</f>
        <v>0</v>
      </c>
      <c r="D16" s="5">
        <f>(VLOOKUP(A16,$A$1:$D$99,2,FALSE)*0.06)</f>
        <v>0</v>
      </c>
    </row>
    <row r="17" spans="1:4">
      <c r="A17" s="2">
        <v>44594</v>
      </c>
      <c r="B17" s="5"/>
      <c r="C17" s="5">
        <f>(VLOOKUP(A17,$A$1:$D114,2,FALSE)*0.012)</f>
        <v>0</v>
      </c>
      <c r="D17" s="5">
        <f>(VLOOKUP(A17,$A$1:$D$99,2,FALSE)*0.06)</f>
        <v>0</v>
      </c>
    </row>
    <row r="18" spans="1:4">
      <c r="A18" s="2">
        <v>44601</v>
      </c>
      <c r="B18" s="5">
        <v>137203.39</v>
      </c>
      <c r="C18" s="5">
        <f>(VLOOKUP(A18,$A$1:$D115,2,FALSE)*0.012)</f>
        <v>1646.44068</v>
      </c>
      <c r="D18" s="5">
        <f>(VLOOKUP(A18,$A$1:$D$99,2,FALSE)*0.06)</f>
        <v>8232.2034</v>
      </c>
    </row>
    <row r="19" spans="1:4">
      <c r="A19" s="2">
        <v>44608</v>
      </c>
      <c r="B19" s="5">
        <v>136737.25</v>
      </c>
      <c r="C19" s="5">
        <f>(VLOOKUP(A19,$A$1:$D116,2,FALSE)*0.012)</f>
        <v>1640.847</v>
      </c>
      <c r="D19" s="5">
        <f>(VLOOKUP(A19,$A$1:$D$99,2,FALSE)*0.06)</f>
        <v>8204.235</v>
      </c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2021-12-20T09:47:00Z</dcterms:created>
  <dcterms:modified xsi:type="dcterms:W3CDTF">2022-02-17T16:05:59Z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