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<sst xmlns="http://schemas.openxmlformats.org/spreadsheetml/2006/main" count="44">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</sst>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13" sqref="AG13:AG1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2" t="str">
        <f>IF(I6/(ROW()-5)&gt;=0.5,"是","否")</f>
        <v>是</v>
      </c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3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3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2" t="str">
        <f>IF(I7/(ROW()-5)&gt;=0.5,"是","否")</f>
        <v>是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ref="S8:S13" si="4">IF(I8/(ROW()-5)&gt;=0.5,"是","否")</f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2" t="str">
        <f t="shared" si="4"/>
        <v>是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2" t="str">
        <f t="shared" si="4"/>
        <v>是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>IF(B13&gt;(D13-(D13-E13)/2),"上部","下部")</f>
        <v>下部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2" t="str">
        <f t="shared" si="4"/>
        <v>是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>(B14-B13)/B13</f>
        <v>0</v>
      </c>
      <c r="K14" s="15">
        <f>(B14-VLOOKUP([1]交易计划及执行表!$A$6,[1]交易计划及执行表!$A$4:$BL10012,48,FALSE))/VLOOKUP([1]交易计划及执行表!$A$6,[1]交易计划及执行表!$A$4:$BL10012,48,FALSE)</f>
        <v>0.0910168989030537</v>
      </c>
      <c r="L14" s="16">
        <f>I14/(ROW()-5)</f>
        <v>0.444444444444444</v>
      </c>
      <c r="M14" s="22" t="str">
        <f>IF(B14&gt;(D14-(D14-E14)/2),"上部","下部")</f>
        <v>下部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>IF(I14/(ROW()-5)&gt;=0.5,"是","否")</f>
        <v>否</v>
      </c>
      <c r="T14" s="22" t="s">
        <v>43</v>
      </c>
      <c r="U14" s="32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>
        <f>IF(G14-VLOOKUP([1]交易计划及执行表!$A$6,[1]交易计划及执行表!$A$4:$BL10012,48,FALSE)&gt;0,G14,AF13)</f>
        <v>34.13</v>
      </c>
      <c r="AG14" s="2">
        <f>AF14-VLOOKUP([1]交易计划及执行表!$A$6,[1]交易计划及执行表!$A$4:$BL10013,48,FALSE)</f>
        <v>0.400000000000006</v>
      </c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"/>
      <c r="Y131" s="2"/>
      <c r="Z131" s="2"/>
      <c r="AA131" s="2"/>
      <c r="AB131" s="2"/>
      <c r="AC131" s="2"/>
      <c r="AD131" s="2"/>
      <c r="AE131" s="2"/>
      <c r="AF131" s="40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2"/>
      <c r="Y132" s="2"/>
      <c r="Z132" s="2"/>
      <c r="AA132" s="2"/>
      <c r="AB132" s="2"/>
      <c r="AC132" s="2"/>
      <c r="AD132" s="2"/>
      <c r="AE132" s="2"/>
      <c r="AF132" s="40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2021-12-03T16:56:19Z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