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<sst xmlns="http://schemas.openxmlformats.org/spreadsheetml/2006/main" count="30">
  <si>
    <t>日期</t>
  </si>
  <si>
    <t>当日行情走势</t>
  </si>
  <si>
    <t>止损线状态</t>
  </si>
  <si>
    <t>是否向预期相反方向走的指标</t>
  </si>
  <si>
    <t>强势卖出指标</t>
  </si>
  <si>
    <t>收盘价</t>
  </si>
  <si>
    <t>开盘价</t>
  </si>
  <si>
    <t>最高价</t>
  </si>
  <si>
    <t>最低价</t>
  </si>
  <si>
    <t>市盈率</t>
  </si>
  <si>
    <t>上涨天数</t>
  </si>
  <si>
    <t>单日跌幅/涨幅
(止损时，该值创新低是要引起注意；止盈时，该值创新高是要引起注意)</t>
  </si>
  <si>
    <t>买入后总跌幅/涨幅
(下跌超过3%考虑卖出；上涨超过25%考虑卖出)</t>
  </si>
  <si>
    <r>
      <rPr>
        <sz val="12"/>
        <color theme="1"/>
        <rFont val="宋体"/>
        <charset val="134"/>
      </rPr>
      <t xml:space="preserve">上涨/下跌天数
</t>
    </r>
    <r>
      <rPr>
        <b/>
        <sz val="8"/>
        <color theme="1"/>
        <rFont val="宋体"/>
        <charset val="134"/>
      </rPr>
      <t>(上涨大于65%考虑止盈；下跌大于65%考虑止损)</t>
    </r>
  </si>
  <si>
    <t>当前止损线</t>
  </si>
  <si>
    <t>预期止损线</t>
  </si>
  <si>
    <t>预期移动止损线股价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</si>
  <si>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</si>
  <si>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</si>
  <si>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</si>
  <si>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</si>
  <si>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</si>
  <si>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最低价是否出现下移</t>
  </si>
  <si>
    <t>是否出现长长的上阴影线</t>
  </si>
  <si>
    <t>是否出现巨大的价差
（即最高价和最低价之间的差价拉大）</t>
  </si>
  <si>
    <t>基底数
(超过2个快到达第三个时，要考虑卖出)</t>
  </si>
  <si>
    <t>市盈率是否翻倍
(超过2倍要考虑卖出)</t>
  </si>
  <si>
    <t>6.21%</t>
  </si>
  <si>
    <t>否</t>
  </si>
  <si>
    <t>1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</si>
</sst>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</font>
    <font>
      <b/>
      <sz val="8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6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10" fontId="3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 wrapText="1"/>
    </xf>
    <xf numFmtId="176" fontId="3" fillId="5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SEAP&#20132;&#26131;&#31574;&#300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</row>
        <row r="4">
          <cell r="N4">
            <v>20.79</v>
          </cell>
          <cell r="O4">
            <v>29.8</v>
          </cell>
          <cell r="P4">
            <v>21.88</v>
          </cell>
          <cell r="Q4">
            <v>26.5</v>
          </cell>
          <cell r="R4">
            <v>22.1</v>
          </cell>
          <cell r="S4">
            <v>26.4</v>
          </cell>
          <cell r="T4">
            <v>24</v>
          </cell>
          <cell r="U4">
            <v>26.2</v>
          </cell>
          <cell r="V4">
            <v>24.52</v>
          </cell>
        </row>
        <row r="4">
          <cell r="Y4" t="str">
            <v>24w</v>
          </cell>
          <cell r="Z4">
            <v>0.551262680768401</v>
          </cell>
          <cell r="AA4">
            <v>0.265771812080537</v>
          </cell>
          <cell r="AB4">
            <v>0.166037735849057</v>
          </cell>
          <cell r="AC4">
            <v>0.0909090909090909</v>
          </cell>
          <cell r="AD4">
            <v>0.0641221374045801</v>
          </cell>
        </row>
        <row r="4">
          <cell r="AF4" t="str">
            <v>5T</v>
          </cell>
          <cell r="AG4" t="str">
            <v>成交量先随价格收缩逐级减少，然后随价格收缩放量</v>
          </cell>
          <cell r="AH4">
            <v>28.15</v>
          </cell>
          <cell r="AI4">
            <v>21.87</v>
          </cell>
          <cell r="AJ4">
            <v>6.28</v>
          </cell>
          <cell r="AK4">
            <v>26.2</v>
          </cell>
          <cell r="AL4">
            <v>24.68</v>
          </cell>
          <cell r="AM4">
            <v>32.49</v>
          </cell>
          <cell r="AN4">
            <v>152</v>
          </cell>
          <cell r="AO4">
            <v>100</v>
          </cell>
          <cell r="AP4">
            <v>4.13815789473685</v>
          </cell>
          <cell r="AQ4">
            <v>0.0580152671755725</v>
          </cell>
          <cell r="AR4">
            <v>0.240076335877863</v>
          </cell>
          <cell r="AS4">
            <v>150.88</v>
          </cell>
          <cell r="AT4" t="str">
            <v>不宜入场</v>
          </cell>
          <cell r="AU4">
            <v>44523</v>
          </cell>
          <cell r="AV4">
            <v>26.2</v>
          </cell>
          <cell r="AW4">
            <v>200</v>
          </cell>
          <cell r="AX4">
            <v>5</v>
          </cell>
          <cell r="AY4">
            <v>0.1048</v>
          </cell>
          <cell r="AZ4">
            <v>5245.1048</v>
          </cell>
          <cell r="BA4">
            <v>309.1048</v>
          </cell>
          <cell r="BB4">
            <v>26.5</v>
          </cell>
          <cell r="BC4">
            <v>25.21</v>
          </cell>
          <cell r="BD4">
            <v>0.232558139534884</v>
          </cell>
          <cell r="BE4">
            <v>44526</v>
          </cell>
          <cell r="BF4">
            <v>24.89</v>
          </cell>
          <cell r="BG4">
            <v>100</v>
          </cell>
          <cell r="BH4">
            <v>5</v>
          </cell>
          <cell r="BI4">
            <v>2.489</v>
          </cell>
          <cell r="BJ4">
            <v>2481.511</v>
          </cell>
          <cell r="BK4">
            <v>27.43</v>
          </cell>
          <cell r="BL4">
            <v>24.74</v>
          </cell>
        </row>
        <row r="6">
          <cell r="A6" t="str">
            <v>000002</v>
          </cell>
          <cell r="B6">
            <v>44517</v>
          </cell>
          <cell r="C6" t="str">
            <v>600085(同仁堂)</v>
          </cell>
          <cell r="D6">
            <v>31.92</v>
          </cell>
          <cell r="E6">
            <v>32.63</v>
          </cell>
          <cell r="F6">
            <v>33.17</v>
          </cell>
          <cell r="G6" t="str">
            <v>200日均线：向上
150日均线：向上
  50日均线：向上</v>
          </cell>
          <cell r="H6">
            <v>33.73</v>
          </cell>
          <cell r="I6">
            <v>22.98</v>
          </cell>
          <cell r="J6">
            <v>44.42</v>
          </cell>
          <cell r="K6">
            <v>0.467798085291558</v>
          </cell>
          <cell r="L6">
            <v>0.240657361548852</v>
          </cell>
        </row>
        <row r="6">
          <cell r="N6">
            <v>30.78</v>
          </cell>
          <cell r="O6">
            <v>35</v>
          </cell>
          <cell r="P6">
            <v>31.27</v>
          </cell>
          <cell r="Q6">
            <v>34.82</v>
          </cell>
          <cell r="R6">
            <v>32.12</v>
          </cell>
          <cell r="S6">
            <v>34.11</v>
          </cell>
          <cell r="T6">
            <v>32.53</v>
          </cell>
        </row>
        <row r="6">
          <cell r="Y6" t="str">
            <v>24w</v>
          </cell>
          <cell r="Z6">
            <v>0.307068887888339</v>
          </cell>
          <cell r="AA6">
            <v>0.106571428571429</v>
          </cell>
          <cell r="AB6">
            <v>0.077541642734061</v>
          </cell>
          <cell r="AC6">
            <v>0.0463207270595133</v>
          </cell>
          <cell r="AD6" t="e">
            <v>#DIV/0!</v>
          </cell>
        </row>
        <row r="6">
          <cell r="AF6" t="str">
            <v>4T</v>
          </cell>
          <cell r="AG6" t="str">
            <v>成交量先随价格收缩逐级减少，然后随价格收缩保持不变</v>
          </cell>
          <cell r="AH6">
            <v>35.48</v>
          </cell>
          <cell r="AI6">
            <v>31.36</v>
          </cell>
          <cell r="AJ6">
            <v>4.12</v>
          </cell>
          <cell r="AK6">
            <v>34.12</v>
          </cell>
          <cell r="AL6">
            <v>32.53</v>
          </cell>
          <cell r="AM6">
            <v>39.33</v>
          </cell>
          <cell r="AN6">
            <v>159</v>
          </cell>
          <cell r="AO6">
            <v>100</v>
          </cell>
          <cell r="AP6">
            <v>3.27672955974844</v>
          </cell>
          <cell r="AQ6">
            <v>0.0466002344665884</v>
          </cell>
          <cell r="AR6">
            <v>0.152696365767878</v>
          </cell>
          <cell r="AS6">
            <v>37.41</v>
          </cell>
          <cell r="AT6" t="str">
            <v>可以</v>
          </cell>
          <cell r="AU6">
            <v>44523</v>
          </cell>
          <cell r="AV6">
            <v>33.73</v>
          </cell>
          <cell r="AW6">
            <v>100</v>
          </cell>
          <cell r="AX6">
            <v>5</v>
          </cell>
          <cell r="AY6">
            <v>0.06746</v>
          </cell>
          <cell r="AZ6">
            <v>3378.06746</v>
          </cell>
          <cell r="BA6">
            <v>125.06746</v>
          </cell>
          <cell r="BB6">
            <v>35.36</v>
          </cell>
          <cell r="BC6">
            <v>33.1</v>
          </cell>
          <cell r="BD6">
            <v>0.721238938053099</v>
          </cell>
        </row>
        <row r="7">
          <cell r="A7" t="str">
            <v>000003</v>
          </cell>
          <cell r="B7">
            <v>44519</v>
          </cell>
          <cell r="C7" t="str">
            <v>603867(新化股份)</v>
          </cell>
          <cell r="D7">
            <v>28.2</v>
          </cell>
          <cell r="E7">
            <v>29.15</v>
          </cell>
          <cell r="F7">
            <v>31.53</v>
          </cell>
          <cell r="G7" t="str">
            <v>200日均线：向上
150日均线：向上
  50日均线：向上</v>
          </cell>
          <cell r="H7">
            <v>32.57</v>
          </cell>
          <cell r="I7">
            <v>20.61</v>
          </cell>
          <cell r="J7">
            <v>41.5</v>
          </cell>
          <cell r="K7">
            <v>0.58030082484231</v>
          </cell>
          <cell r="L7">
            <v>0.215180722891566</v>
          </cell>
        </row>
        <row r="7">
          <cell r="N7">
            <v>28.42</v>
          </cell>
          <cell r="O7">
            <v>34.7</v>
          </cell>
          <cell r="P7">
            <v>29</v>
          </cell>
          <cell r="Q7">
            <v>35.27</v>
          </cell>
          <cell r="R7">
            <v>30.89</v>
          </cell>
        </row>
        <row r="7">
          <cell r="Y7" t="str">
            <v>8w</v>
          </cell>
          <cell r="Z7">
            <v>0.315180722891566</v>
          </cell>
          <cell r="AA7">
            <v>0.164265129682997</v>
          </cell>
          <cell r="AB7">
            <v>0.124184859654097</v>
          </cell>
          <cell r="AC7" t="e">
            <v>#DIV/0!</v>
          </cell>
          <cell r="AD7" t="e">
            <v>#DIV/0!</v>
          </cell>
        </row>
        <row r="7">
          <cell r="AF7" t="str">
            <v>3T</v>
          </cell>
          <cell r="AG7" t="str">
            <v>成交量一直随价格收缩逐级减少，最后随着价格收缩期间空头几乎被榨干</v>
          </cell>
          <cell r="AH7">
            <v>36.21</v>
          </cell>
          <cell r="AI7">
            <v>27.35</v>
          </cell>
          <cell r="AJ7">
            <v>8.86</v>
          </cell>
          <cell r="AK7">
            <v>32.65</v>
          </cell>
          <cell r="AL7">
            <v>30.89</v>
          </cell>
          <cell r="AM7">
            <v>36.22</v>
          </cell>
          <cell r="AN7">
            <v>176</v>
          </cell>
          <cell r="AO7">
            <v>100</v>
          </cell>
          <cell r="AP7">
            <v>2.02840909090909</v>
          </cell>
          <cell r="AQ7">
            <v>0.0539050535987748</v>
          </cell>
          <cell r="AR7">
            <v>0.109341500765697</v>
          </cell>
          <cell r="AS7">
            <v>28.82</v>
          </cell>
          <cell r="AT7" t="str">
            <v>可以</v>
          </cell>
          <cell r="AU7">
            <v>44522</v>
          </cell>
          <cell r="AV7">
            <v>32.7</v>
          </cell>
          <cell r="AW7">
            <v>100</v>
          </cell>
          <cell r="AX7">
            <v>5</v>
          </cell>
          <cell r="AY7">
            <v>0.0654</v>
          </cell>
          <cell r="AZ7">
            <v>3275.0654</v>
          </cell>
          <cell r="BA7">
            <v>186.0654</v>
          </cell>
          <cell r="BB7">
            <v>33.9</v>
          </cell>
          <cell r="BC7">
            <v>32.49</v>
          </cell>
          <cell r="BD7">
            <v>0.851063829787233</v>
          </cell>
        </row>
        <row r="8">
          <cell r="A8" t="str">
            <v>000004</v>
          </cell>
          <cell r="B8">
            <v>44525</v>
          </cell>
          <cell r="C8" t="str">
            <v>002932(明德生物)</v>
          </cell>
          <cell r="D8">
            <v>64.32</v>
          </cell>
          <cell r="E8" t="str">
            <v>65，56</v>
          </cell>
          <cell r="F8">
            <v>68.37</v>
          </cell>
          <cell r="G8" t="str">
            <v>200日均线：向上
150日均线：向上
  50日均线：向上</v>
          </cell>
          <cell r="H8">
            <v>69.16</v>
          </cell>
          <cell r="I8">
            <v>40.64</v>
          </cell>
          <cell r="J8">
            <v>90.29</v>
          </cell>
          <cell r="K8">
            <v>0.701771653543307</v>
          </cell>
          <cell r="L8">
            <v>0.234023701406579</v>
          </cell>
        </row>
        <row r="8">
          <cell r="N8">
            <v>60.05</v>
          </cell>
          <cell r="O8">
            <v>74.75</v>
          </cell>
          <cell r="P8">
            <v>65.5</v>
          </cell>
          <cell r="Q8">
            <v>70.98</v>
          </cell>
          <cell r="R8">
            <v>66.88</v>
          </cell>
        </row>
        <row r="8">
          <cell r="Y8" t="str">
            <v>12w</v>
          </cell>
          <cell r="Z8">
            <v>0.33492081072101</v>
          </cell>
          <cell r="AA8">
            <v>0.123745819397993</v>
          </cell>
          <cell r="AB8">
            <v>0.0577627500704425</v>
          </cell>
          <cell r="AC8" t="e">
            <v>#DIV/0!</v>
          </cell>
        </row>
        <row r="8">
          <cell r="AF8" t="str">
            <v>3T</v>
          </cell>
          <cell r="AG8" t="str">
            <v>成交量先随价格收缩至几乎被榨干，然后随价格收缩有些许放量，最后又收缩至几乎榨干状态</v>
          </cell>
          <cell r="AH8">
            <v>75.02</v>
          </cell>
          <cell r="AI8">
            <v>62.33</v>
          </cell>
          <cell r="AJ8">
            <v>12.69</v>
          </cell>
          <cell r="AK8">
            <v>70.98</v>
          </cell>
          <cell r="AL8">
            <v>66.88</v>
          </cell>
          <cell r="AM8">
            <v>84.94</v>
          </cell>
          <cell r="AN8">
            <v>410.000000000001</v>
          </cell>
          <cell r="AO8">
            <v>0</v>
          </cell>
          <cell r="AP8">
            <v>3.40487804878048</v>
          </cell>
          <cell r="AQ8">
            <v>0.0577627500704425</v>
          </cell>
          <cell r="AR8">
            <v>0.196675119752043</v>
          </cell>
          <cell r="AS8">
            <v>6.49</v>
          </cell>
          <cell r="AT8" t="str">
            <v>可以</v>
          </cell>
          <cell r="AU8">
            <v>44526</v>
          </cell>
          <cell r="AV8">
            <v>72.07</v>
          </cell>
          <cell r="AW8">
            <v>100</v>
          </cell>
          <cell r="AX8">
            <v>5</v>
          </cell>
          <cell r="AY8">
            <v>0.14414</v>
          </cell>
          <cell r="AZ8">
            <v>7212.14414</v>
          </cell>
          <cell r="BA8">
            <v>524.14414</v>
          </cell>
          <cell r="BB8">
            <v>74.5</v>
          </cell>
          <cell r="BC8">
            <v>70.4</v>
          </cell>
          <cell r="BD8">
            <v>0.592682926829271</v>
          </cell>
        </row>
        <row r="9">
          <cell r="A9" t="str">
            <v>000005</v>
          </cell>
          <cell r="B9">
            <v>44522</v>
          </cell>
          <cell r="C9" t="str">
            <v>605016(百龙创园)</v>
          </cell>
          <cell r="D9">
            <v>28.37</v>
          </cell>
          <cell r="E9">
            <v>29.06</v>
          </cell>
          <cell r="F9">
            <v>29.49</v>
          </cell>
        </row>
        <row r="9">
          <cell r="H9">
            <v>29.69</v>
          </cell>
          <cell r="I9">
            <v>17.54</v>
          </cell>
          <cell r="J9">
            <v>48.5</v>
          </cell>
          <cell r="K9">
            <v>0.692702394526796</v>
          </cell>
          <cell r="L9">
            <v>0.387835051546392</v>
          </cell>
        </row>
        <row r="9">
          <cell r="N9">
            <v>24.11</v>
          </cell>
          <cell r="O9">
            <v>38.16</v>
          </cell>
          <cell r="P9">
            <v>25.12</v>
          </cell>
          <cell r="Q9">
            <v>30.9</v>
          </cell>
          <cell r="R9">
            <v>29.2</v>
          </cell>
        </row>
        <row r="9">
          <cell r="Y9" t="str">
            <v>24w</v>
          </cell>
          <cell r="Z9">
            <v>0.502886597938144</v>
          </cell>
          <cell r="AA9">
            <v>0.341719077568134</v>
          </cell>
          <cell r="AB9">
            <v>0.0550161812297734</v>
          </cell>
          <cell r="AC9" t="e">
            <v>#DIV/0!</v>
          </cell>
          <cell r="AD9" t="e">
            <v>#DIV/0!</v>
          </cell>
        </row>
        <row r="9">
          <cell r="AF9" t="str">
            <v>3T</v>
          </cell>
          <cell r="AG9" t="str">
            <v>由于价格收缩不明显，成交量收缩情况不予考虑</v>
          </cell>
          <cell r="AH9">
            <v>32.43</v>
          </cell>
          <cell r="AI9">
            <v>26.16</v>
          </cell>
          <cell r="AJ9">
            <v>6.27</v>
          </cell>
          <cell r="AK9">
            <v>30.66</v>
          </cell>
          <cell r="AL9">
            <v>29.35</v>
          </cell>
          <cell r="AM9">
            <v>38.71</v>
          </cell>
          <cell r="AN9">
            <v>131</v>
          </cell>
          <cell r="AO9">
            <v>200</v>
          </cell>
          <cell r="AP9">
            <v>6.14503816793894</v>
          </cell>
          <cell r="AQ9">
            <v>0.042726679712981</v>
          </cell>
          <cell r="AR9">
            <v>0.262557077625571</v>
          </cell>
          <cell r="AS9">
            <v>38.46</v>
          </cell>
          <cell r="AT9" t="str">
            <v>不宜入场</v>
          </cell>
          <cell r="AU9">
            <v>44524</v>
          </cell>
          <cell r="AV9">
            <v>30.54</v>
          </cell>
          <cell r="AW9">
            <v>100</v>
          </cell>
          <cell r="AX9">
            <v>5</v>
          </cell>
          <cell r="AY9">
            <v>0.06108</v>
          </cell>
          <cell r="AZ9">
            <v>3059.06108</v>
          </cell>
          <cell r="BA9">
            <v>124.06108</v>
          </cell>
          <cell r="BB9">
            <v>30.72</v>
          </cell>
          <cell r="BC9">
            <v>29.33</v>
          </cell>
          <cell r="BD9">
            <v>0.129496402877698</v>
          </cell>
          <cell r="BE9">
            <v>44525</v>
          </cell>
          <cell r="BF9">
            <v>30.15</v>
          </cell>
          <cell r="BG9">
            <v>100</v>
          </cell>
          <cell r="BH9">
            <v>5</v>
          </cell>
          <cell r="BI9">
            <v>3.075</v>
          </cell>
          <cell r="BJ9">
            <v>3006.925</v>
          </cell>
          <cell r="BK9">
            <v>30.69</v>
          </cell>
          <cell r="BL9">
            <v>30.01</v>
          </cell>
        </row>
        <row r="10">
          <cell r="A10" t="str">
            <v>000010</v>
          </cell>
          <cell r="B10">
            <v>44524</v>
          </cell>
          <cell r="C10" t="str">
            <v>603663(三祥新材)</v>
          </cell>
          <cell r="D10">
            <v>18.26</v>
          </cell>
          <cell r="E10">
            <v>19.01</v>
          </cell>
          <cell r="F10">
            <v>21.05</v>
          </cell>
        </row>
        <row r="10">
          <cell r="H10">
            <v>23.2</v>
          </cell>
          <cell r="I10">
            <v>13.04</v>
          </cell>
          <cell r="J10">
            <v>26.64</v>
          </cell>
          <cell r="K10">
            <v>0.779141104294479</v>
          </cell>
          <cell r="L10">
            <v>0.129129129129129</v>
          </cell>
        </row>
        <row r="10">
          <cell r="N10">
            <v>18.5</v>
          </cell>
          <cell r="O10">
            <v>22.39</v>
          </cell>
          <cell r="P10">
            <v>18.85</v>
          </cell>
          <cell r="Q10">
            <v>23.56</v>
          </cell>
          <cell r="R10">
            <v>20.89</v>
          </cell>
        </row>
        <row r="10">
          <cell r="Y10" t="str">
            <v>12w</v>
          </cell>
          <cell r="Z10">
            <v>0.305555555555556</v>
          </cell>
          <cell r="AA10">
            <v>0.158106297454221</v>
          </cell>
          <cell r="AB10">
            <v>0.113327674023769</v>
          </cell>
          <cell r="AC10" t="e">
            <v>#DIV/0!</v>
          </cell>
        </row>
        <row r="10">
          <cell r="AF10" t="str">
            <v>3T</v>
          </cell>
          <cell r="AG10" t="str">
            <v>成交量先随价格收缩逐级减少，然后随价格收缩放量</v>
          </cell>
          <cell r="AH10">
            <v>25.19</v>
          </cell>
          <cell r="AI10">
            <v>17.73</v>
          </cell>
          <cell r="AJ10">
            <v>7.46</v>
          </cell>
          <cell r="AK10">
            <v>23.56</v>
          </cell>
          <cell r="AL10">
            <v>22.12</v>
          </cell>
          <cell r="AM10">
            <v>26.91</v>
          </cell>
          <cell r="AN10">
            <v>144</v>
          </cell>
          <cell r="AO10">
            <v>200</v>
          </cell>
          <cell r="AP10">
            <v>2.32638888888889</v>
          </cell>
          <cell r="AQ10">
            <v>0.0611205432937181</v>
          </cell>
          <cell r="AR10">
            <v>0.142190152801358</v>
          </cell>
          <cell r="AS10">
            <v>53.49</v>
          </cell>
          <cell r="AT10" t="str">
            <v>不宜入场</v>
          </cell>
        </row>
        <row r="11">
          <cell r="A11" t="str">
            <v>000014</v>
          </cell>
          <cell r="B11">
            <v>44524</v>
          </cell>
          <cell r="C11" t="str">
            <v>600392(盛和资源)</v>
          </cell>
          <cell r="D11">
            <v>20.14</v>
          </cell>
          <cell r="E11">
            <v>20.65</v>
          </cell>
          <cell r="F11">
            <v>20.97</v>
          </cell>
        </row>
        <row r="11">
          <cell r="H11">
            <v>21.52</v>
          </cell>
          <cell r="I11">
            <v>7.07</v>
          </cell>
          <cell r="J11">
            <v>29.28</v>
          </cell>
          <cell r="K11">
            <v>2.04384724186704</v>
          </cell>
          <cell r="L11">
            <v>0.265027322404372</v>
          </cell>
        </row>
        <row r="11">
          <cell r="N11">
            <v>18.34</v>
          </cell>
          <cell r="O11">
            <v>21.65</v>
          </cell>
          <cell r="P11">
            <v>18.61</v>
          </cell>
          <cell r="Q11">
            <v>21.14</v>
          </cell>
          <cell r="R11">
            <v>18.86</v>
          </cell>
        </row>
        <row r="11">
          <cell r="Y11" t="str">
            <v>8w</v>
          </cell>
          <cell r="Z11">
            <v>0.373633879781421</v>
          </cell>
          <cell r="AA11">
            <v>0.140415704387991</v>
          </cell>
          <cell r="AB11">
            <v>0.107852412488174</v>
          </cell>
          <cell r="AC11" t="e">
            <v>#DIV/0!</v>
          </cell>
        </row>
        <row r="11">
          <cell r="AF11" t="str">
            <v>3T</v>
          </cell>
          <cell r="AG11" t="str">
            <v>成交量先随价格收缩逐级减少，然后随价格收缩放量</v>
          </cell>
        </row>
        <row r="11">
          <cell r="AN11">
            <v>0</v>
          </cell>
          <cell r="AO11" t="e">
            <v>#DIV/0!</v>
          </cell>
          <cell r="AP11" t="e">
            <v>#DIV/0!</v>
          </cell>
        </row>
        <row r="11">
          <cell r="AT11" t="str">
            <v>不宜入场</v>
          </cell>
        </row>
        <row r="12">
          <cell r="A12" t="str">
            <v>000015</v>
          </cell>
          <cell r="B12">
            <v>44524</v>
          </cell>
          <cell r="C12" t="str">
            <v>600399(抚顺特钢)</v>
          </cell>
          <cell r="D12">
            <v>19.9</v>
          </cell>
          <cell r="E12">
            <v>20.73</v>
          </cell>
          <cell r="F12">
            <v>22.88</v>
          </cell>
        </row>
        <row r="12">
          <cell r="H12">
            <v>23.53</v>
          </cell>
          <cell r="I12">
            <v>7.25</v>
          </cell>
          <cell r="J12">
            <v>29.3</v>
          </cell>
          <cell r="K12">
            <v>2.24551724137931</v>
          </cell>
          <cell r="L12">
            <v>0.196928327645051</v>
          </cell>
        </row>
        <row r="12">
          <cell r="N12">
            <v>19.05</v>
          </cell>
          <cell r="O12">
            <v>22.91</v>
          </cell>
          <cell r="P12">
            <v>19.73</v>
          </cell>
          <cell r="Q12">
            <v>25.5</v>
          </cell>
          <cell r="R12">
            <v>23.12</v>
          </cell>
          <cell r="S12">
            <v>26.45</v>
          </cell>
          <cell r="T12">
            <v>23.48</v>
          </cell>
        </row>
        <row r="12">
          <cell r="Y12" t="str">
            <v>12w</v>
          </cell>
          <cell r="Z12">
            <v>0.349829351535836</v>
          </cell>
          <cell r="AA12">
            <v>0.138804015713662</v>
          </cell>
          <cell r="AB12">
            <v>0.0933333333333333</v>
          </cell>
          <cell r="AC12">
            <v>0.112287334593573</v>
          </cell>
        </row>
        <row r="12">
          <cell r="AF12" t="str">
            <v>3T</v>
          </cell>
        </row>
        <row r="12">
          <cell r="AK12">
            <v>25.15</v>
          </cell>
          <cell r="AL12">
            <v>23.48</v>
          </cell>
          <cell r="AM12">
            <v>27.83</v>
          </cell>
          <cell r="AN12">
            <v>167</v>
          </cell>
          <cell r="AO12">
            <v>100</v>
          </cell>
          <cell r="AP12">
            <v>1.60479041916168</v>
          </cell>
        </row>
        <row r="12">
          <cell r="AT12" t="str">
            <v>不宜入场</v>
          </cell>
        </row>
        <row r="13">
          <cell r="A13" t="str">
            <v>000017</v>
          </cell>
          <cell r="B13">
            <v>44524</v>
          </cell>
          <cell r="C13" t="str">
            <v>601677(明泰铝业)</v>
          </cell>
          <cell r="D13">
            <v>26.7</v>
          </cell>
          <cell r="E13">
            <v>28.65</v>
          </cell>
          <cell r="F13">
            <v>33.16</v>
          </cell>
        </row>
        <row r="13">
          <cell r="H13">
            <v>36.11</v>
          </cell>
          <cell r="I13">
            <v>11.38</v>
          </cell>
          <cell r="J13">
            <v>41.75</v>
          </cell>
          <cell r="K13">
            <v>2.17311072056239</v>
          </cell>
          <cell r="L13">
            <v>0.135089820359281</v>
          </cell>
        </row>
        <row r="13">
          <cell r="N13">
            <v>28.85</v>
          </cell>
          <cell r="O13">
            <v>35.46</v>
          </cell>
          <cell r="P13">
            <v>29.05</v>
          </cell>
          <cell r="Q13">
            <v>34.35</v>
          </cell>
          <cell r="R13">
            <v>31.5</v>
          </cell>
        </row>
        <row r="13">
          <cell r="Y13" t="str">
            <v>8w</v>
          </cell>
          <cell r="Z13">
            <v>0.308982035928144</v>
          </cell>
          <cell r="AA13">
            <v>0.180767061477721</v>
          </cell>
          <cell r="AB13">
            <v>0.0829694323144105</v>
          </cell>
        </row>
        <row r="13">
          <cell r="AF13" t="str">
            <v>3T</v>
          </cell>
          <cell r="AG13" t="str">
            <v>减少明显，空头几乎被榨干</v>
          </cell>
        </row>
        <row r="13">
          <cell r="AK13">
            <v>37.13</v>
          </cell>
          <cell r="AL13">
            <v>35.6</v>
          </cell>
          <cell r="AM13">
            <v>38.61</v>
          </cell>
          <cell r="AN13">
            <v>153</v>
          </cell>
          <cell r="AO13">
            <v>100</v>
          </cell>
          <cell r="AP13">
            <v>0.967320261437906</v>
          </cell>
        </row>
        <row r="13">
          <cell r="AT13" t="str">
            <v>不宜入场</v>
          </cell>
        </row>
        <row r="14">
          <cell r="A14" t="str">
            <v>000018</v>
          </cell>
          <cell r="B14">
            <v>44524</v>
          </cell>
          <cell r="C14" t="str">
            <v>002223(鱼跃医疗)</v>
          </cell>
          <cell r="D14">
            <v>32.91</v>
          </cell>
          <cell r="E14">
            <v>33.52</v>
          </cell>
          <cell r="F14">
            <v>34.71</v>
          </cell>
        </row>
        <row r="14">
          <cell r="H14">
            <v>36.09</v>
          </cell>
          <cell r="I14">
            <v>25.12</v>
          </cell>
          <cell r="J14">
            <v>41.77</v>
          </cell>
          <cell r="K14">
            <v>0.436703821656051</v>
          </cell>
          <cell r="L14">
            <v>0.135982762748384</v>
          </cell>
        </row>
        <row r="14">
          <cell r="N14">
            <v>30.46</v>
          </cell>
          <cell r="O14">
            <v>36.94</v>
          </cell>
          <cell r="P14">
            <v>33.59</v>
          </cell>
          <cell r="Q14">
            <v>37.1</v>
          </cell>
          <cell r="R14">
            <v>34.44</v>
          </cell>
        </row>
        <row r="14">
          <cell r="Y14" t="str">
            <v>16w</v>
          </cell>
          <cell r="Z14">
            <v>0.270768494134546</v>
          </cell>
          <cell r="AA14">
            <v>0.0906876015159717</v>
          </cell>
          <cell r="AB14">
            <v>0.0716981132075473</v>
          </cell>
        </row>
        <row r="14">
          <cell r="AF14" t="str">
            <v>3T</v>
          </cell>
          <cell r="AG14" t="str">
            <v>不是很明显</v>
          </cell>
        </row>
        <row r="14">
          <cell r="AK14">
            <v>37.09</v>
          </cell>
          <cell r="AL14">
            <v>35.25</v>
          </cell>
          <cell r="AM14">
            <v>38.8</v>
          </cell>
          <cell r="AN14">
            <v>184</v>
          </cell>
          <cell r="AO14">
            <v>100</v>
          </cell>
          <cell r="AP14">
            <v>0.929347826086951</v>
          </cell>
        </row>
        <row r="14">
          <cell r="AT14" t="str">
            <v>不宜入场</v>
          </cell>
        </row>
        <row r="15">
          <cell r="A15" t="str">
            <v>000019</v>
          </cell>
        </row>
        <row r="16">
          <cell r="A16" t="str">
            <v>000020</v>
          </cell>
        </row>
        <row r="17">
          <cell r="A17" t="str">
            <v>000021</v>
          </cell>
        </row>
        <row r="18">
          <cell r="A18" t="str">
            <v>000022</v>
          </cell>
        </row>
        <row r="19">
          <cell r="A19" t="str">
            <v>000023</v>
          </cell>
        </row>
        <row r="20">
          <cell r="A20" t="str">
            <v>000024</v>
          </cell>
        </row>
        <row r="21">
          <cell r="A21" t="str">
            <v>000025</v>
          </cell>
        </row>
        <row r="22">
          <cell r="A22" t="str">
            <v>000026</v>
          </cell>
        </row>
        <row r="23">
          <cell r="A23" t="str">
            <v>000027</v>
          </cell>
        </row>
        <row r="24">
          <cell r="A24" t="str">
            <v>000028</v>
          </cell>
        </row>
        <row r="25">
          <cell r="A25" t="str">
            <v>000029</v>
          </cell>
        </row>
        <row r="26">
          <cell r="A26" t="str">
            <v>000030</v>
          </cell>
        </row>
        <row r="27">
          <cell r="A27" t="str">
            <v>000031</v>
          </cell>
        </row>
        <row r="28">
          <cell r="A28" t="str">
            <v>000032</v>
          </cell>
        </row>
        <row r="29">
          <cell r="A29" t="str">
            <v>000033</v>
          </cell>
        </row>
        <row r="30">
          <cell r="A30" t="str">
            <v>000034</v>
          </cell>
        </row>
        <row r="31">
          <cell r="A31" t="str">
            <v>000035</v>
          </cell>
        </row>
        <row r="32">
          <cell r="A32" t="str">
            <v>000036</v>
          </cell>
        </row>
        <row r="33">
          <cell r="A33" t="str">
            <v>000037</v>
          </cell>
        </row>
        <row r="34">
          <cell r="A34" t="str">
            <v>000038</v>
          </cell>
        </row>
        <row r="35">
          <cell r="A35" t="str">
            <v>000039</v>
          </cell>
        </row>
        <row r="36">
          <cell r="A36" t="str">
            <v>000040</v>
          </cell>
        </row>
        <row r="37">
          <cell r="A37" t="str">
            <v>000041</v>
          </cell>
        </row>
        <row r="38">
          <cell r="A38" t="str">
            <v>000042</v>
          </cell>
        </row>
        <row r="39">
          <cell r="A39" t="str">
            <v>000043</v>
          </cell>
        </row>
        <row r="40">
          <cell r="A40" t="str">
            <v>000044</v>
          </cell>
        </row>
        <row r="41">
          <cell r="A41" t="str">
            <v>000045</v>
          </cell>
        </row>
        <row r="42">
          <cell r="A42" t="str">
            <v>000046</v>
          </cell>
        </row>
        <row r="43">
          <cell r="A43" t="str">
            <v>000047</v>
          </cell>
        </row>
        <row r="44">
          <cell r="A44" t="str">
            <v>000048</v>
          </cell>
        </row>
        <row r="45">
          <cell r="A45" t="str">
            <v>000049</v>
          </cell>
        </row>
        <row r="46">
          <cell r="A46" t="str">
            <v>000050</v>
          </cell>
        </row>
        <row r="47">
          <cell r="A47" t="str">
            <v>000051</v>
          </cell>
        </row>
        <row r="48">
          <cell r="A48" t="str">
            <v>000052</v>
          </cell>
        </row>
        <row r="49">
          <cell r="A49" t="str">
            <v>000053</v>
          </cell>
        </row>
        <row r="50">
          <cell r="A50" t="str">
            <v>000054</v>
          </cell>
        </row>
        <row r="51">
          <cell r="A51" t="str">
            <v>000055</v>
          </cell>
        </row>
        <row r="52">
          <cell r="A52" t="str">
            <v>000056</v>
          </cell>
        </row>
        <row r="53">
          <cell r="A53" t="str">
            <v>000057</v>
          </cell>
        </row>
        <row r="54">
          <cell r="A54" t="str">
            <v>000058</v>
          </cell>
        </row>
        <row r="55">
          <cell r="A55" t="str">
            <v>000059</v>
          </cell>
        </row>
        <row r="56">
          <cell r="A56" t="str">
            <v>000060</v>
          </cell>
        </row>
        <row r="57">
          <cell r="A57" t="str">
            <v>000061</v>
          </cell>
        </row>
        <row r="58">
          <cell r="A58" t="str">
            <v>000062</v>
          </cell>
        </row>
        <row r="59">
          <cell r="A59" t="str">
            <v>000063</v>
          </cell>
        </row>
        <row r="60">
          <cell r="A60" t="str">
            <v>000064</v>
          </cell>
        </row>
        <row r="61">
          <cell r="A61" t="str">
            <v>000065</v>
          </cell>
        </row>
        <row r="62">
          <cell r="A62" t="str">
            <v>000066</v>
          </cell>
        </row>
        <row r="63">
          <cell r="A63" t="str">
            <v>000067</v>
          </cell>
        </row>
        <row r="64">
          <cell r="A64" t="str">
            <v>000068</v>
          </cell>
        </row>
        <row r="65">
          <cell r="A65" t="str">
            <v>000069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500"/>
  <sheetViews>
    <sheetView tabSelected="1" workbookViewId="0">
      <pane xSplit="2" ySplit="1" topLeftCell="H2" activePane="bottomRight" state="frozen"/>
      <selection/>
      <selection pane="topRight"/>
      <selection pane="bottomLeft"/>
      <selection pane="bottomRight" activeCell="M3" sqref="M3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0.4107142857143" style="1" customWidth="1"/>
    <col min="7" max="7" width="9.96428571428571" customWidth="1"/>
    <col min="8" max="9" width="20.3839285714286" customWidth="1"/>
    <col min="10" max="10" width="22.1696428571429" customWidth="1"/>
    <col min="11" max="11" width="13.5357142857143" customWidth="1"/>
    <col min="12" max="12" width="13.3839285714286" customWidth="1"/>
    <col min="13" max="13" width="20.3839285714286" customWidth="1"/>
    <col min="14" max="14" width="30.0625" customWidth="1"/>
    <col min="15" max="15" width="40.4732142857143" customWidth="1"/>
    <col min="16" max="16" width="25.4464285714286" customWidth="1"/>
    <col min="17" max="17" width="28.7142857142857" customWidth="1"/>
    <col min="18" max="18" width="30.0625" customWidth="1"/>
    <col min="19" max="19" width="21.875" customWidth="1"/>
    <col min="20" max="20" width="20.6785714285714" customWidth="1"/>
    <col min="21" max="21" width="39.5803571428571" customWidth="1"/>
    <col min="22" max="22" width="20.5267857142857" style="1" customWidth="1"/>
    <col min="23" max="23" width="18.4464285714286" customWidth="1"/>
  </cols>
  <sheetData>
    <row r="1" spans="1:23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13" t="s">
        <v>2</v>
      </c>
      <c r="L1" s="13"/>
      <c r="M1" s="13"/>
      <c r="N1" s="19" t="s">
        <v>3</v>
      </c>
      <c r="O1" s="19"/>
      <c r="P1" s="19"/>
      <c r="Q1" s="19"/>
      <c r="R1" s="19"/>
      <c r="S1" s="19"/>
      <c r="T1" s="19"/>
      <c r="U1" s="19"/>
      <c r="V1" s="23" t="s">
        <v>4</v>
      </c>
      <c r="W1" s="23"/>
    </row>
    <row r="2" ht="56" customHeight="1" spans="1:23">
      <c r="A2" s="2"/>
      <c r="B2" s="4" t="s">
        <v>5</v>
      </c>
      <c r="C2" s="4" t="s">
        <v>6</v>
      </c>
      <c r="D2" s="4" t="s">
        <v>7</v>
      </c>
      <c r="E2" s="4" t="s">
        <v>8</v>
      </c>
      <c r="F2" s="8" t="s">
        <v>9</v>
      </c>
      <c r="G2" s="8" t="s">
        <v>10</v>
      </c>
      <c r="H2" s="9" t="s">
        <v>11</v>
      </c>
      <c r="I2" s="9" t="s">
        <v>12</v>
      </c>
      <c r="J2" s="14" t="s">
        <v>13</v>
      </c>
      <c r="K2" s="15" t="s">
        <v>14</v>
      </c>
      <c r="L2" s="16" t="s">
        <v>15</v>
      </c>
      <c r="M2" s="15" t="s">
        <v>16</v>
      </c>
      <c r="N2" s="20" t="s">
        <v>17</v>
      </c>
      <c r="O2" s="20" t="s">
        <v>18</v>
      </c>
      <c r="P2" s="20" t="s">
        <v>19</v>
      </c>
      <c r="Q2" s="20" t="s">
        <v>20</v>
      </c>
      <c r="R2" s="20" t="s">
        <v>21</v>
      </c>
      <c r="S2" s="21" t="s">
        <v>22</v>
      </c>
      <c r="T2" s="20" t="s">
        <v>23</v>
      </c>
      <c r="U2" s="20" t="s">
        <v>24</v>
      </c>
      <c r="V2" s="24" t="s">
        <v>25</v>
      </c>
      <c r="W2" s="24" t="s">
        <v>26</v>
      </c>
    </row>
    <row r="3" ht="18" spans="1:23">
      <c r="A3" s="5">
        <v>44523</v>
      </c>
      <c r="B3" s="6">
        <v>35.24</v>
      </c>
      <c r="C3" s="6">
        <v>33.15</v>
      </c>
      <c r="D3" s="6">
        <v>35.36</v>
      </c>
      <c r="E3" s="6">
        <v>33.1</v>
      </c>
      <c r="F3" s="6">
        <v>36.8</v>
      </c>
      <c r="G3" s="10">
        <v>1</v>
      </c>
      <c r="H3" s="11" t="s">
        <v>27</v>
      </c>
      <c r="I3" s="17">
        <f>(B3-VLOOKUP([1]交易计划及执行表!$A$6,[1]交易计划及执行表!$A$4:$BL10001,48,FALSE))/VLOOKUP([1]交易计划及执行表!$A$6,[1]交易计划及执行表!$A$4:$BL10001,48,FALSE)</f>
        <v>0.0447672694930331</v>
      </c>
      <c r="J3" s="18">
        <f>G3/(ROW()-2)</f>
        <v>1</v>
      </c>
      <c r="K3" s="6">
        <v>32.53</v>
      </c>
      <c r="L3" s="6">
        <f>K3/(1-VLOOKUP([1]交易计划及执行表!$A$6,[1]交易计划及执行表!$A$4:$BL10001,43,FALSE))</f>
        <v>34.12</v>
      </c>
      <c r="M3" s="6">
        <f>L3+L3*VLOOKUP([1]交易计划及执行表!$A$6,[1]交易计划及执行表!$A$4:$BL1000,43,FALSE)</f>
        <v>35.71</v>
      </c>
      <c r="N3" s="10" t="s">
        <v>28</v>
      </c>
      <c r="O3" s="10" t="s">
        <v>28</v>
      </c>
      <c r="P3" s="10" t="s">
        <v>28</v>
      </c>
      <c r="Q3" s="10" t="s">
        <v>28</v>
      </c>
      <c r="R3" s="10" t="str">
        <f>IF(B3&gt;=(D3-(D3-E3)/3),"上部",IF(B3&gt;=(E3+(D3-E3)/3),"中部","下部"))</f>
        <v>上部</v>
      </c>
      <c r="S3" s="10" t="s">
        <v>28</v>
      </c>
      <c r="T3" s="10"/>
      <c r="U3" s="6">
        <f>D3-E3</f>
        <v>2.26</v>
      </c>
      <c r="V3" s="11" t="s">
        <v>29</v>
      </c>
      <c r="W3" s="25">
        <f>F3/VLOOKUP([1]交易计划及执行表!$A$6,[1]交易计划及执行表!$A$4:$BL10001,45,FALSE)</f>
        <v>0.983694199411922</v>
      </c>
    </row>
    <row r="4" spans="1:23">
      <c r="A4" s="7">
        <v>44524</v>
      </c>
      <c r="B4" s="6">
        <v>34.44</v>
      </c>
      <c r="C4" s="6">
        <v>35.1</v>
      </c>
      <c r="D4" s="6">
        <v>35.13</v>
      </c>
      <c r="E4" s="6">
        <v>34.38</v>
      </c>
      <c r="F4" s="6">
        <v>39.09</v>
      </c>
      <c r="G4" s="10">
        <v>1</v>
      </c>
      <c r="H4" s="12">
        <f>(B4-B3)/B3</f>
        <v>-0.0227014755959139</v>
      </c>
      <c r="I4" s="17">
        <f>(B4-VLOOKUP([1]交易计划及执行表!$A$6,[1]交易计划及执行表!$A$4:$BL10002,48,FALSE))/VLOOKUP([1]交易计划及执行表!$A$6,[1]交易计划及执行表!$A$4:$BL10002,48,FALSE)</f>
        <v>0.0210495108212274</v>
      </c>
      <c r="J4" s="18">
        <f>G4/(ROW()-2)</f>
        <v>0.5</v>
      </c>
      <c r="K4" s="6">
        <v>34.12</v>
      </c>
      <c r="L4" s="6">
        <f>K4/(1-VLOOKUP([1]交易计划及执行表!$A$6,[1]交易计划及执行表!$A$4:$BL10002,43,FALSE))</f>
        <v>35.7877159545035</v>
      </c>
      <c r="M4" s="6">
        <f>L4+L4*VLOOKUP([1]交易计划及执行表!$A$6,[1]交易计划及执行表!$A$4:$BL1001,43,FALSE)</f>
        <v>37.4554319090071</v>
      </c>
      <c r="N4" s="10" t="s">
        <v>28</v>
      </c>
      <c r="O4" s="10" t="s">
        <v>28</v>
      </c>
      <c r="P4" s="10" t="s">
        <v>28</v>
      </c>
      <c r="Q4" s="10" t="s">
        <v>28</v>
      </c>
      <c r="R4" s="22" t="str">
        <f>IF(B4&gt;=(D4-(D4-E4)/3),"上部",IF(B4&gt;=(E4+(D4-E4)/3),"中部","下部"))</f>
        <v>下部</v>
      </c>
      <c r="S4" s="10" t="s">
        <v>28</v>
      </c>
      <c r="T4" s="10"/>
      <c r="U4" s="6">
        <f>D4-E4</f>
        <v>0.75</v>
      </c>
      <c r="V4" s="26">
        <v>1</v>
      </c>
      <c r="W4" s="25">
        <f>F4/VLOOKUP([1]交易计划及执行表!$A$6,[1]交易计划及执行表!$A$4:$BL10002,45,FALSE)</f>
        <v>1.04490777866881</v>
      </c>
    </row>
    <row r="5" spans="1:23">
      <c r="A5" s="7">
        <v>44525</v>
      </c>
      <c r="B5" s="6">
        <v>37</v>
      </c>
      <c r="C5" s="6">
        <v>34.6</v>
      </c>
      <c r="D5" s="6">
        <v>37.6</v>
      </c>
      <c r="E5" s="6">
        <v>34.6</v>
      </c>
      <c r="F5" s="6">
        <v>38.2</v>
      </c>
      <c r="G5" s="10">
        <v>2</v>
      </c>
      <c r="H5" s="12">
        <f>(B5-B4)/B4</f>
        <v>0.0743321718931476</v>
      </c>
      <c r="I5" s="17">
        <f>(B5-VLOOKUP([1]交易计划及执行表!$A$6,[1]交易计划及执行表!$A$4:$BL10003,48,FALSE))/VLOOKUP([1]交易计划及执行表!$A$6,[1]交易计划及执行表!$A$4:$BL10003,48,FALSE)</f>
        <v>0.0969463385710051</v>
      </c>
      <c r="J5" s="18">
        <f>G5/(ROW()-2)</f>
        <v>0.666666666666667</v>
      </c>
      <c r="K5" s="6">
        <v>34.12</v>
      </c>
      <c r="L5" s="6">
        <f>K5/(1-VLOOKUP([1]交易计划及执行表!$A$6,[1]交易计划及执行表!$A$4:$BL10003,43,FALSE))</f>
        <v>35.7877159545035</v>
      </c>
      <c r="M5" s="6">
        <f>L5+L5*VLOOKUP([1]交易计划及执行表!$A$6,[1]交易计划及执行表!$A$4:$BL1002,43,FALSE)</f>
        <v>37.4554319090071</v>
      </c>
      <c r="N5" s="10" t="s">
        <v>28</v>
      </c>
      <c r="O5" s="10" t="s">
        <v>28</v>
      </c>
      <c r="P5" s="10" t="s">
        <v>28</v>
      </c>
      <c r="Q5" s="10" t="s">
        <v>28</v>
      </c>
      <c r="R5" s="10" t="str">
        <f>IF(B5&gt;=(D5-(D5-E5)/3),"上部",IF(B5&gt;=(E5+(D5-E5)/3),"中部","下部"))</f>
        <v>上部</v>
      </c>
      <c r="S5" s="10" t="s">
        <v>28</v>
      </c>
      <c r="T5" s="10"/>
      <c r="U5" s="27">
        <f>D5-E5</f>
        <v>3</v>
      </c>
      <c r="V5" s="26">
        <v>2</v>
      </c>
      <c r="W5" s="25">
        <f>F5/VLOOKUP([1]交易计划及执行表!$A$6,[1]交易计划及执行表!$A$4:$BL10003,45,FALSE)</f>
        <v>1.02111734830259</v>
      </c>
    </row>
    <row r="6" spans="1:23">
      <c r="A6" s="7">
        <v>44526</v>
      </c>
      <c r="B6" s="6">
        <v>36.81</v>
      </c>
      <c r="C6" s="6">
        <v>37</v>
      </c>
      <c r="D6" s="6">
        <v>37.25</v>
      </c>
      <c r="E6" s="6">
        <v>36.34</v>
      </c>
      <c r="F6" s="6">
        <v>41.04</v>
      </c>
      <c r="G6" s="10">
        <v>2</v>
      </c>
      <c r="H6" s="12">
        <f>(B6-B5)/B5</f>
        <v>-0.00513513513513507</v>
      </c>
      <c r="I6" s="17">
        <f>(B6-VLOOKUP([1]交易计划及执行表!$A$6,[1]交易计划及执行表!$A$4:$BL10004,48,FALSE))/VLOOKUP([1]交易计划及执行表!$A$6,[1]交易计划及执行表!$A$4:$BL10004,48,FALSE)</f>
        <v>0.0913133708864514</v>
      </c>
      <c r="J6" s="18">
        <f>G6/(ROW()-2)</f>
        <v>0.5</v>
      </c>
      <c r="K6" s="6">
        <v>34.12</v>
      </c>
      <c r="L6" s="6">
        <f>K6/(1-VLOOKUP([1]交易计划及执行表!$A$6,[1]交易计划及执行表!$A$4:$BL10004,43,FALSE))</f>
        <v>35.7877159545035</v>
      </c>
      <c r="M6" s="6">
        <f>L6+L6*VLOOKUP([1]交易计划及执行表!$A$6,[1]交易计划及执行表!$A$4:$BL1003,43,FALSE)</f>
        <v>37.4554319090071</v>
      </c>
      <c r="N6" s="10" t="s">
        <v>28</v>
      </c>
      <c r="O6" s="10" t="s">
        <v>28</v>
      </c>
      <c r="P6" s="10" t="s">
        <v>28</v>
      </c>
      <c r="Q6" s="10" t="s">
        <v>28</v>
      </c>
      <c r="R6" s="10" t="str">
        <f>IF(B6&gt;=(D6-(D6-E6)/3),"上部",IF(B6&gt;=(E6+(D6-E6)/3),"中部","下部"))</f>
        <v>中部</v>
      </c>
      <c r="S6" s="10" t="s">
        <v>28</v>
      </c>
      <c r="T6" s="10" t="s">
        <v>28</v>
      </c>
      <c r="U6" s="6">
        <f>D6-E6</f>
        <v>0.909999999999997</v>
      </c>
      <c r="V6" s="26">
        <v>2</v>
      </c>
      <c r="W6" s="25">
        <f>F6/VLOOKUP([1]交易计划及执行表!$A$6,[1]交易计划及执行表!$A$4:$BL10004,45,FALSE)</f>
        <v>1.09703287890938</v>
      </c>
    </row>
    <row r="7" spans="1:23">
      <c r="A7" s="7">
        <v>44527</v>
      </c>
      <c r="B7" s="6"/>
      <c r="C7" s="6"/>
      <c r="D7" s="6"/>
      <c r="E7" s="6"/>
      <c r="F7" s="6"/>
      <c r="G7" s="10"/>
      <c r="H7" s="10"/>
      <c r="I7" s="10"/>
      <c r="J7" s="6"/>
      <c r="K7" s="6"/>
      <c r="L7" s="6"/>
      <c r="M7" s="6"/>
      <c r="N7" s="10"/>
      <c r="O7" s="10"/>
      <c r="P7" s="10"/>
      <c r="Q7" s="10"/>
      <c r="R7" s="10"/>
      <c r="S7" s="10"/>
      <c r="T7" s="10"/>
      <c r="U7" s="10"/>
      <c r="V7" s="10"/>
      <c r="W7" s="6"/>
    </row>
    <row r="8" spans="1:23">
      <c r="A8" s="7">
        <v>44528</v>
      </c>
      <c r="B8" s="6"/>
      <c r="C8" s="6"/>
      <c r="D8" s="6"/>
      <c r="E8" s="6"/>
      <c r="F8" s="6"/>
      <c r="G8" s="10"/>
      <c r="H8" s="10"/>
      <c r="I8" s="10"/>
      <c r="J8" s="6"/>
      <c r="K8" s="6"/>
      <c r="L8" s="6"/>
      <c r="M8" s="6"/>
      <c r="N8" s="10"/>
      <c r="O8" s="10"/>
      <c r="P8" s="10"/>
      <c r="Q8" s="10"/>
      <c r="R8" s="10"/>
      <c r="S8" s="10"/>
      <c r="T8" s="10"/>
      <c r="U8" s="10"/>
      <c r="V8" s="10"/>
      <c r="W8" s="6"/>
    </row>
    <row r="9" spans="1:23">
      <c r="A9" s="7">
        <v>44529</v>
      </c>
      <c r="B9" s="6"/>
      <c r="C9" s="6"/>
      <c r="D9" s="6"/>
      <c r="E9" s="6"/>
      <c r="F9" s="6"/>
      <c r="G9" s="10"/>
      <c r="H9" s="10"/>
      <c r="I9" s="10"/>
      <c r="J9" s="6"/>
      <c r="K9" s="6"/>
      <c r="L9" s="6"/>
      <c r="M9" s="6"/>
      <c r="N9" s="10"/>
      <c r="O9" s="10"/>
      <c r="P9" s="10"/>
      <c r="Q9" s="10"/>
      <c r="R9" s="10"/>
      <c r="S9" s="10"/>
      <c r="T9" s="10"/>
      <c r="U9" s="10"/>
      <c r="V9" s="10"/>
      <c r="W9" s="6"/>
    </row>
    <row r="10" spans="1:23">
      <c r="A10" s="7">
        <v>44530</v>
      </c>
      <c r="B10" s="6"/>
      <c r="C10" s="6"/>
      <c r="D10" s="6"/>
      <c r="E10" s="6"/>
      <c r="F10" s="6"/>
      <c r="G10" s="10"/>
      <c r="H10" s="10"/>
      <c r="I10" s="10"/>
      <c r="J10" s="6"/>
      <c r="K10" s="6"/>
      <c r="L10" s="6"/>
      <c r="M10" s="6"/>
      <c r="N10" s="10"/>
      <c r="O10" s="10"/>
      <c r="P10" s="10"/>
      <c r="Q10" s="10"/>
      <c r="R10" s="10"/>
      <c r="S10" s="10"/>
      <c r="T10" s="10"/>
      <c r="U10" s="10"/>
      <c r="V10" s="10"/>
      <c r="W10" s="6"/>
    </row>
    <row r="11" spans="1:23">
      <c r="A11" s="7">
        <v>44531</v>
      </c>
      <c r="B11" s="6"/>
      <c r="C11" s="6"/>
      <c r="D11" s="6"/>
      <c r="E11" s="6"/>
      <c r="F11" s="6"/>
      <c r="G11" s="10"/>
      <c r="H11" s="10"/>
      <c r="I11" s="10"/>
      <c r="J11" s="6"/>
      <c r="K11" s="6"/>
      <c r="L11" s="6"/>
      <c r="M11" s="6"/>
      <c r="N11" s="10"/>
      <c r="O11" s="10"/>
      <c r="P11" s="10"/>
      <c r="Q11" s="10"/>
      <c r="R11" s="10"/>
      <c r="S11" s="10"/>
      <c r="T11" s="10"/>
      <c r="U11" s="10"/>
      <c r="V11" s="10"/>
      <c r="W11" s="6"/>
    </row>
    <row r="12" spans="1:23">
      <c r="A12" s="7">
        <v>44532</v>
      </c>
      <c r="B12" s="6"/>
      <c r="C12" s="6"/>
      <c r="D12" s="6"/>
      <c r="E12" s="6"/>
      <c r="F12" s="6"/>
      <c r="G12" s="10"/>
      <c r="H12" s="10"/>
      <c r="I12" s="10"/>
      <c r="J12" s="6"/>
      <c r="K12" s="6"/>
      <c r="L12" s="6"/>
      <c r="M12" s="6"/>
      <c r="N12" s="10"/>
      <c r="O12" s="10"/>
      <c r="P12" s="10"/>
      <c r="Q12" s="10"/>
      <c r="R12" s="10"/>
      <c r="S12" s="10"/>
      <c r="T12" s="10"/>
      <c r="U12" s="10"/>
      <c r="V12" s="10"/>
      <c r="W12" s="6"/>
    </row>
    <row r="13" spans="1:23">
      <c r="A13" s="7">
        <v>44533</v>
      </c>
      <c r="B13" s="6"/>
      <c r="C13" s="6"/>
      <c r="D13" s="6"/>
      <c r="E13" s="6"/>
      <c r="F13" s="6"/>
      <c r="G13" s="10"/>
      <c r="H13" s="10"/>
      <c r="I13" s="10"/>
      <c r="J13" s="6"/>
      <c r="K13" s="6"/>
      <c r="L13" s="6"/>
      <c r="M13" s="6"/>
      <c r="N13" s="10"/>
      <c r="O13" s="10"/>
      <c r="P13" s="10"/>
      <c r="Q13" s="10"/>
      <c r="R13" s="10"/>
      <c r="S13" s="10"/>
      <c r="T13" s="10"/>
      <c r="U13" s="10"/>
      <c r="V13" s="10"/>
      <c r="W13" s="6"/>
    </row>
    <row r="14" spans="1:23">
      <c r="A14" s="7">
        <v>44534</v>
      </c>
      <c r="B14" s="6"/>
      <c r="C14" s="6"/>
      <c r="D14" s="6"/>
      <c r="E14" s="6"/>
      <c r="F14" s="6"/>
      <c r="G14" s="10"/>
      <c r="H14" s="10"/>
      <c r="I14" s="10"/>
      <c r="J14" s="6"/>
      <c r="K14" s="6"/>
      <c r="L14" s="6"/>
      <c r="M14" s="6"/>
      <c r="N14" s="10"/>
      <c r="O14" s="10"/>
      <c r="P14" s="10"/>
      <c r="Q14" s="10"/>
      <c r="R14" s="10"/>
      <c r="S14" s="10"/>
      <c r="T14" s="10"/>
      <c r="U14" s="10"/>
      <c r="V14" s="10"/>
      <c r="W14" s="6"/>
    </row>
    <row r="15" spans="1:23">
      <c r="A15" s="7">
        <v>44535</v>
      </c>
      <c r="B15" s="6"/>
      <c r="C15" s="6"/>
      <c r="D15" s="6"/>
      <c r="E15" s="6"/>
      <c r="F15" s="6"/>
      <c r="G15" s="10"/>
      <c r="H15" s="10"/>
      <c r="I15" s="10"/>
      <c r="J15" s="6"/>
      <c r="K15" s="6"/>
      <c r="L15" s="6"/>
      <c r="M15" s="6"/>
      <c r="N15" s="10"/>
      <c r="O15" s="10"/>
      <c r="P15" s="10"/>
      <c r="Q15" s="10"/>
      <c r="R15" s="10"/>
      <c r="S15" s="10"/>
      <c r="T15" s="10"/>
      <c r="U15" s="10"/>
      <c r="V15" s="10"/>
      <c r="W15" s="6"/>
    </row>
    <row r="16" spans="1:23">
      <c r="A16" s="7">
        <v>44536</v>
      </c>
      <c r="B16" s="6"/>
      <c r="C16" s="6"/>
      <c r="D16" s="6"/>
      <c r="E16" s="6"/>
      <c r="F16" s="6"/>
      <c r="G16" s="10"/>
      <c r="H16" s="10"/>
      <c r="I16" s="10"/>
      <c r="J16" s="6"/>
      <c r="K16" s="6"/>
      <c r="L16" s="6"/>
      <c r="M16" s="6"/>
      <c r="N16" s="10"/>
      <c r="O16" s="10"/>
      <c r="P16" s="10"/>
      <c r="Q16" s="10"/>
      <c r="R16" s="10"/>
      <c r="S16" s="10"/>
      <c r="T16" s="10"/>
      <c r="U16" s="10"/>
      <c r="V16" s="10"/>
      <c r="W16" s="6"/>
    </row>
    <row r="17" spans="1:23">
      <c r="A17" s="7">
        <v>44537</v>
      </c>
      <c r="B17" s="6"/>
      <c r="C17" s="6"/>
      <c r="D17" s="6"/>
      <c r="E17" s="6"/>
      <c r="F17" s="6"/>
      <c r="G17" s="10"/>
      <c r="H17" s="10"/>
      <c r="I17" s="10"/>
      <c r="J17" s="6"/>
      <c r="K17" s="6"/>
      <c r="L17" s="6"/>
      <c r="M17" s="6"/>
      <c r="N17" s="10"/>
      <c r="O17" s="10"/>
      <c r="P17" s="10"/>
      <c r="Q17" s="10"/>
      <c r="R17" s="10"/>
      <c r="S17" s="10"/>
      <c r="T17" s="10"/>
      <c r="U17" s="10"/>
      <c r="V17" s="10"/>
      <c r="W17" s="6"/>
    </row>
    <row r="18" spans="1:23">
      <c r="A18" s="7">
        <v>44538</v>
      </c>
      <c r="B18" s="6"/>
      <c r="C18" s="6"/>
      <c r="D18" s="6"/>
      <c r="E18" s="6"/>
      <c r="F18" s="6"/>
      <c r="G18" s="10"/>
      <c r="H18" s="10"/>
      <c r="I18" s="10"/>
      <c r="J18" s="6"/>
      <c r="K18" s="6"/>
      <c r="L18" s="6"/>
      <c r="M18" s="6"/>
      <c r="N18" s="10"/>
      <c r="O18" s="10"/>
      <c r="P18" s="10"/>
      <c r="Q18" s="10"/>
      <c r="R18" s="10"/>
      <c r="S18" s="10"/>
      <c r="T18" s="10"/>
      <c r="U18" s="10"/>
      <c r="V18" s="10"/>
      <c r="W18" s="6"/>
    </row>
    <row r="19" spans="1:23">
      <c r="A19" s="7">
        <v>44539</v>
      </c>
      <c r="B19" s="6"/>
      <c r="C19" s="6"/>
      <c r="D19" s="6"/>
      <c r="E19" s="6"/>
      <c r="F19" s="6"/>
      <c r="G19" s="10"/>
      <c r="H19" s="10"/>
      <c r="I19" s="10"/>
      <c r="J19" s="6"/>
      <c r="K19" s="6"/>
      <c r="L19" s="6"/>
      <c r="M19" s="6"/>
      <c r="N19" s="10"/>
      <c r="O19" s="10"/>
      <c r="P19" s="10"/>
      <c r="Q19" s="10"/>
      <c r="R19" s="10"/>
      <c r="S19" s="10"/>
      <c r="T19" s="10"/>
      <c r="U19" s="10"/>
      <c r="V19" s="10"/>
      <c r="W19" s="6"/>
    </row>
    <row r="20" spans="1:23">
      <c r="A20" s="7">
        <v>44540</v>
      </c>
      <c r="B20" s="6"/>
      <c r="C20" s="6"/>
      <c r="D20" s="6"/>
      <c r="E20" s="6"/>
      <c r="F20" s="6"/>
      <c r="G20" s="10"/>
      <c r="H20" s="10"/>
      <c r="I20" s="10"/>
      <c r="J20" s="6"/>
      <c r="K20" s="6"/>
      <c r="L20" s="6"/>
      <c r="M20" s="6"/>
      <c r="N20" s="10"/>
      <c r="O20" s="10"/>
      <c r="P20" s="10"/>
      <c r="Q20" s="10"/>
      <c r="R20" s="10"/>
      <c r="S20" s="10"/>
      <c r="T20" s="10"/>
      <c r="U20" s="10"/>
      <c r="V20" s="10"/>
      <c r="W20" s="6"/>
    </row>
    <row r="21" spans="1:23">
      <c r="A21" s="7">
        <v>44541</v>
      </c>
      <c r="B21" s="6"/>
      <c r="C21" s="6"/>
      <c r="D21" s="6"/>
      <c r="E21" s="6"/>
      <c r="F21" s="6"/>
      <c r="G21" s="10"/>
      <c r="H21" s="10"/>
      <c r="I21" s="10"/>
      <c r="J21" s="6"/>
      <c r="K21" s="6"/>
      <c r="L21" s="6"/>
      <c r="M21" s="6"/>
      <c r="N21" s="10"/>
      <c r="O21" s="10"/>
      <c r="P21" s="10"/>
      <c r="Q21" s="10"/>
      <c r="R21" s="10"/>
      <c r="S21" s="10"/>
      <c r="T21" s="10"/>
      <c r="U21" s="10"/>
      <c r="V21" s="10"/>
      <c r="W21" s="6"/>
    </row>
    <row r="22" spans="1:23">
      <c r="A22" s="7">
        <v>44542</v>
      </c>
      <c r="B22" s="6"/>
      <c r="C22" s="6"/>
      <c r="D22" s="6"/>
      <c r="E22" s="6"/>
      <c r="F22" s="6"/>
      <c r="G22" s="10"/>
      <c r="H22" s="10"/>
      <c r="I22" s="10"/>
      <c r="J22" s="6"/>
      <c r="K22" s="6"/>
      <c r="L22" s="6"/>
      <c r="M22" s="6"/>
      <c r="N22" s="10"/>
      <c r="O22" s="10"/>
      <c r="P22" s="10"/>
      <c r="Q22" s="10"/>
      <c r="R22" s="10"/>
      <c r="S22" s="10"/>
      <c r="T22" s="10"/>
      <c r="U22" s="10"/>
      <c r="V22" s="10"/>
      <c r="W22" s="6"/>
    </row>
    <row r="23" spans="1:23">
      <c r="A23" s="7">
        <v>44543</v>
      </c>
      <c r="B23" s="6"/>
      <c r="C23" s="6"/>
      <c r="D23" s="6"/>
      <c r="E23" s="6"/>
      <c r="F23" s="6"/>
      <c r="G23" s="10"/>
      <c r="H23" s="10"/>
      <c r="I23" s="10"/>
      <c r="J23" s="6"/>
      <c r="K23" s="6"/>
      <c r="L23" s="6"/>
      <c r="M23" s="6"/>
      <c r="N23" s="10"/>
      <c r="O23" s="10"/>
      <c r="P23" s="10"/>
      <c r="Q23" s="10"/>
      <c r="R23" s="10"/>
      <c r="S23" s="10"/>
      <c r="T23" s="10"/>
      <c r="U23" s="10"/>
      <c r="V23" s="10"/>
      <c r="W23" s="6"/>
    </row>
    <row r="24" spans="1:23">
      <c r="A24" s="7">
        <v>44544</v>
      </c>
      <c r="B24" s="6"/>
      <c r="C24" s="6"/>
      <c r="D24" s="6"/>
      <c r="E24" s="6"/>
      <c r="F24" s="10"/>
      <c r="G24" s="10"/>
      <c r="H24" s="10"/>
      <c r="I24" s="10"/>
      <c r="J24" s="6"/>
      <c r="K24" s="6"/>
      <c r="L24" s="6"/>
      <c r="M24" s="6"/>
      <c r="N24" s="10"/>
      <c r="O24" s="10"/>
      <c r="P24" s="10"/>
      <c r="Q24" s="10"/>
      <c r="R24" s="10"/>
      <c r="S24" s="10"/>
      <c r="T24" s="10"/>
      <c r="U24" s="10"/>
      <c r="V24" s="10"/>
      <c r="W24" s="6"/>
    </row>
    <row r="25" spans="1:23">
      <c r="A25" s="7">
        <v>44545</v>
      </c>
      <c r="B25" s="6"/>
      <c r="C25" s="6"/>
      <c r="D25" s="6"/>
      <c r="E25" s="6"/>
      <c r="F25" s="10"/>
      <c r="G25" s="10"/>
      <c r="H25" s="10"/>
      <c r="I25" s="10"/>
      <c r="J25" s="6"/>
      <c r="K25" s="6"/>
      <c r="L25" s="6"/>
      <c r="M25" s="6"/>
      <c r="N25" s="10"/>
      <c r="O25" s="10"/>
      <c r="P25" s="10"/>
      <c r="Q25" s="10"/>
      <c r="R25" s="10"/>
      <c r="S25" s="10"/>
      <c r="T25" s="10"/>
      <c r="U25" s="28"/>
      <c r="V25" s="10"/>
      <c r="W25" s="10"/>
    </row>
    <row r="26" spans="1:23">
      <c r="A26" s="7">
        <v>44546</v>
      </c>
      <c r="B26" s="6"/>
      <c r="C26" s="6"/>
      <c r="D26" s="6"/>
      <c r="E26" s="6"/>
      <c r="F26" s="10"/>
      <c r="G26" s="10"/>
      <c r="H26" s="10"/>
      <c r="I26" s="10"/>
      <c r="J26" s="6"/>
      <c r="K26" s="6"/>
      <c r="L26" s="6"/>
      <c r="M26" s="6"/>
      <c r="N26" s="10"/>
      <c r="O26" s="10"/>
      <c r="P26" s="10"/>
      <c r="Q26" s="10"/>
      <c r="R26" s="10"/>
      <c r="S26" s="10"/>
      <c r="T26" s="10"/>
      <c r="U26" s="28"/>
      <c r="V26" s="10"/>
      <c r="W26" s="10"/>
    </row>
    <row r="27" spans="1:23">
      <c r="A27" s="7">
        <v>44547</v>
      </c>
      <c r="B27" s="6"/>
      <c r="C27" s="6"/>
      <c r="D27" s="6"/>
      <c r="E27" s="6"/>
      <c r="F27" s="10"/>
      <c r="G27" s="10"/>
      <c r="H27" s="10"/>
      <c r="I27" s="10"/>
      <c r="J27" s="6"/>
      <c r="K27" s="6"/>
      <c r="L27" s="6"/>
      <c r="M27" s="6"/>
      <c r="N27" s="10"/>
      <c r="O27" s="10"/>
      <c r="P27" s="10"/>
      <c r="Q27" s="10"/>
      <c r="R27" s="10"/>
      <c r="S27" s="10"/>
      <c r="T27" s="10"/>
      <c r="U27" s="28"/>
      <c r="V27" s="10"/>
      <c r="W27" s="10"/>
    </row>
    <row r="28" spans="1:23">
      <c r="A28" s="7">
        <v>44548</v>
      </c>
      <c r="B28" s="6"/>
      <c r="C28" s="6"/>
      <c r="D28" s="6"/>
      <c r="E28" s="6"/>
      <c r="F28" s="10"/>
      <c r="G28" s="10"/>
      <c r="H28" s="10"/>
      <c r="I28" s="10"/>
      <c r="J28" s="6"/>
      <c r="K28" s="6"/>
      <c r="L28" s="6"/>
      <c r="M28" s="6"/>
      <c r="N28" s="10"/>
      <c r="O28" s="10"/>
      <c r="P28" s="10"/>
      <c r="Q28" s="10"/>
      <c r="R28" s="10"/>
      <c r="S28" s="10"/>
      <c r="T28" s="10"/>
      <c r="U28" s="28"/>
      <c r="V28" s="10"/>
      <c r="W28" s="10"/>
    </row>
    <row r="29" spans="1:23">
      <c r="A29" s="7">
        <v>44549</v>
      </c>
      <c r="B29" s="6"/>
      <c r="C29" s="6"/>
      <c r="D29" s="6"/>
      <c r="E29" s="6"/>
      <c r="F29" s="10"/>
      <c r="G29" s="10"/>
      <c r="H29" s="10"/>
      <c r="I29" s="10"/>
      <c r="J29" s="6"/>
      <c r="K29" s="6"/>
      <c r="L29" s="6"/>
      <c r="M29" s="6"/>
      <c r="N29" s="10"/>
      <c r="O29" s="10"/>
      <c r="P29" s="10"/>
      <c r="Q29" s="10"/>
      <c r="R29" s="10"/>
      <c r="S29" s="10"/>
      <c r="T29" s="10"/>
      <c r="U29" s="28"/>
      <c r="V29" s="10"/>
      <c r="W29" s="10"/>
    </row>
    <row r="30" spans="1:23">
      <c r="A30" s="7">
        <v>44550</v>
      </c>
      <c r="B30" s="6"/>
      <c r="C30" s="6"/>
      <c r="D30" s="6"/>
      <c r="E30" s="6"/>
      <c r="F30" s="10"/>
      <c r="G30" s="10"/>
      <c r="H30" s="10"/>
      <c r="I30" s="10"/>
      <c r="J30" s="6"/>
      <c r="K30" s="6"/>
      <c r="L30" s="6"/>
      <c r="M30" s="6"/>
      <c r="N30" s="10"/>
      <c r="O30" s="10"/>
      <c r="P30" s="10"/>
      <c r="Q30" s="10"/>
      <c r="R30" s="10"/>
      <c r="S30" s="10"/>
      <c r="T30" s="10"/>
      <c r="U30" s="28"/>
      <c r="V30" s="10"/>
      <c r="W30" s="10"/>
    </row>
    <row r="31" spans="1:23">
      <c r="A31" s="7">
        <v>44551</v>
      </c>
      <c r="B31" s="6"/>
      <c r="C31" s="6"/>
      <c r="D31" s="6"/>
      <c r="E31" s="6"/>
      <c r="F31" s="10"/>
      <c r="G31" s="10"/>
      <c r="H31" s="10"/>
      <c r="I31" s="10"/>
      <c r="J31" s="6"/>
      <c r="K31" s="6"/>
      <c r="L31" s="6"/>
      <c r="M31" s="6"/>
      <c r="N31" s="10"/>
      <c r="O31" s="10"/>
      <c r="P31" s="10"/>
      <c r="Q31" s="10"/>
      <c r="R31" s="10"/>
      <c r="S31" s="10"/>
      <c r="T31" s="10"/>
      <c r="U31" s="28"/>
      <c r="V31" s="10"/>
      <c r="W31" s="10"/>
    </row>
    <row r="32" spans="1:23">
      <c r="A32" s="7">
        <v>44552</v>
      </c>
      <c r="B32" s="6"/>
      <c r="C32" s="6"/>
      <c r="D32" s="6"/>
      <c r="E32" s="6"/>
      <c r="F32" s="10"/>
      <c r="G32" s="10"/>
      <c r="H32" s="10"/>
      <c r="I32" s="10"/>
      <c r="J32" s="6"/>
      <c r="K32" s="6"/>
      <c r="L32" s="6"/>
      <c r="M32" s="6"/>
      <c r="N32" s="10"/>
      <c r="O32" s="10"/>
      <c r="P32" s="10"/>
      <c r="Q32" s="10"/>
      <c r="R32" s="10"/>
      <c r="S32" s="10"/>
      <c r="T32" s="10"/>
      <c r="U32" s="28"/>
      <c r="V32" s="10"/>
      <c r="W32" s="10"/>
    </row>
    <row r="33" spans="1:23">
      <c r="A33" s="7">
        <v>44553</v>
      </c>
      <c r="B33" s="6"/>
      <c r="C33" s="6"/>
      <c r="D33" s="6"/>
      <c r="E33" s="6"/>
      <c r="F33" s="10"/>
      <c r="G33" s="10"/>
      <c r="H33" s="10"/>
      <c r="I33" s="10"/>
      <c r="J33" s="6"/>
      <c r="K33" s="6"/>
      <c r="L33" s="6"/>
      <c r="M33" s="6"/>
      <c r="N33" s="10"/>
      <c r="O33" s="10"/>
      <c r="P33" s="10"/>
      <c r="Q33" s="10"/>
      <c r="R33" s="10"/>
      <c r="S33" s="10"/>
      <c r="T33" s="10"/>
      <c r="U33" s="28"/>
      <c r="V33" s="10"/>
      <c r="W33" s="10"/>
    </row>
    <row r="34" spans="1:23">
      <c r="A34" s="7">
        <v>44554</v>
      </c>
      <c r="B34" s="6"/>
      <c r="C34" s="6"/>
      <c r="D34" s="6"/>
      <c r="E34" s="6"/>
      <c r="F34" s="10"/>
      <c r="G34" s="10"/>
      <c r="H34" s="10"/>
      <c r="I34" s="10"/>
      <c r="J34" s="6"/>
      <c r="K34" s="6"/>
      <c r="L34" s="6"/>
      <c r="M34" s="6"/>
      <c r="N34" s="10"/>
      <c r="O34" s="10"/>
      <c r="P34" s="10"/>
      <c r="Q34" s="10"/>
      <c r="R34" s="10"/>
      <c r="S34" s="10"/>
      <c r="T34" s="10"/>
      <c r="U34" s="28"/>
      <c r="V34" s="10"/>
      <c r="W34" s="10"/>
    </row>
    <row r="35" spans="1:23">
      <c r="A35" s="7">
        <v>44555</v>
      </c>
      <c r="B35" s="6"/>
      <c r="C35" s="6"/>
      <c r="D35" s="6"/>
      <c r="E35" s="6"/>
      <c r="F35" s="10"/>
      <c r="G35" s="10"/>
      <c r="H35" s="10"/>
      <c r="I35" s="10"/>
      <c r="J35" s="6"/>
      <c r="K35" s="6"/>
      <c r="L35" s="6"/>
      <c r="M35" s="6"/>
      <c r="N35" s="10"/>
      <c r="O35" s="10"/>
      <c r="P35" s="10"/>
      <c r="Q35" s="10"/>
      <c r="R35" s="10"/>
      <c r="S35" s="10"/>
      <c r="T35" s="10"/>
      <c r="U35" s="28"/>
      <c r="V35" s="10"/>
      <c r="W35" s="10"/>
    </row>
    <row r="36" spans="1:23">
      <c r="A36" s="7">
        <v>44556</v>
      </c>
      <c r="B36" s="6"/>
      <c r="C36" s="6"/>
      <c r="D36" s="6"/>
      <c r="E36" s="6"/>
      <c r="F36" s="10"/>
      <c r="G36" s="10"/>
      <c r="H36" s="10"/>
      <c r="I36" s="10"/>
      <c r="J36" s="6"/>
      <c r="K36" s="6"/>
      <c r="L36" s="6"/>
      <c r="M36" s="6"/>
      <c r="N36" s="10"/>
      <c r="O36" s="10"/>
      <c r="P36" s="10"/>
      <c r="Q36" s="10"/>
      <c r="R36" s="10"/>
      <c r="S36" s="10"/>
      <c r="T36" s="10"/>
      <c r="U36" s="28"/>
      <c r="V36" s="10"/>
      <c r="W36" s="10"/>
    </row>
    <row r="37" spans="1:23">
      <c r="A37" s="7">
        <v>44557</v>
      </c>
      <c r="B37" s="6"/>
      <c r="C37" s="6"/>
      <c r="D37" s="6"/>
      <c r="E37" s="6"/>
      <c r="F37" s="10"/>
      <c r="G37" s="10"/>
      <c r="H37" s="10"/>
      <c r="I37" s="10"/>
      <c r="J37" s="6"/>
      <c r="K37" s="6"/>
      <c r="L37" s="6"/>
      <c r="M37" s="6"/>
      <c r="N37" s="10"/>
      <c r="O37" s="10"/>
      <c r="P37" s="10"/>
      <c r="Q37" s="10"/>
      <c r="R37" s="10"/>
      <c r="S37" s="10"/>
      <c r="T37" s="10"/>
      <c r="U37" s="28"/>
      <c r="V37" s="10"/>
      <c r="W37" s="10"/>
    </row>
    <row r="38" spans="1:23">
      <c r="A38" s="7">
        <v>44558</v>
      </c>
      <c r="B38" s="6"/>
      <c r="C38" s="6"/>
      <c r="D38" s="6"/>
      <c r="E38" s="6"/>
      <c r="F38" s="10"/>
      <c r="G38" s="10"/>
      <c r="H38" s="10"/>
      <c r="I38" s="10"/>
      <c r="J38" s="6"/>
      <c r="K38" s="6"/>
      <c r="L38" s="6"/>
      <c r="M38" s="6"/>
      <c r="N38" s="10"/>
      <c r="O38" s="10"/>
      <c r="P38" s="10"/>
      <c r="Q38" s="10"/>
      <c r="R38" s="10"/>
      <c r="S38" s="10"/>
      <c r="T38" s="10"/>
      <c r="U38" s="28"/>
      <c r="V38" s="10"/>
      <c r="W38" s="10"/>
    </row>
    <row r="39" spans="1:23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W39" s="1"/>
    </row>
    <row r="40" spans="1:23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W40" s="1"/>
    </row>
    <row r="41" spans="1:23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W41" s="1"/>
    </row>
    <row r="42" spans="1:23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W42" s="1"/>
    </row>
    <row r="43" spans="1:23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W43" s="1"/>
    </row>
    <row r="44" spans="1:23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W44" s="1"/>
    </row>
    <row r="45" spans="1:23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W45" s="1"/>
    </row>
    <row r="46" spans="1:23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W46" s="1"/>
    </row>
    <row r="47" spans="1:23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W47" s="1"/>
    </row>
    <row r="48" spans="1:23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W48" s="1"/>
    </row>
    <row r="49" spans="1:23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W49" s="1"/>
    </row>
    <row r="50" spans="1:23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W50" s="1"/>
    </row>
    <row r="51" spans="1:23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W51" s="1"/>
    </row>
    <row r="52" spans="1:23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W52" s="1"/>
    </row>
    <row r="53" spans="1:23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W53" s="1"/>
    </row>
    <row r="54" spans="1:23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W54" s="1"/>
    </row>
    <row r="55" spans="1:23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W55" s="1"/>
    </row>
    <row r="56" spans="1:23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W56" s="1"/>
    </row>
    <row r="57" spans="1:23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W57" s="1"/>
    </row>
    <row r="58" spans="1:23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W58" s="1"/>
    </row>
    <row r="59" spans="1:23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W59" s="1"/>
    </row>
    <row r="60" spans="1:23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W60" s="1"/>
    </row>
    <row r="61" spans="1:23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W61" s="1"/>
    </row>
    <row r="62" spans="1:23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W62" s="1"/>
    </row>
    <row r="63" spans="1:23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W63" s="1"/>
    </row>
    <row r="64" spans="1:23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W64" s="1"/>
    </row>
    <row r="65" spans="1:23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W65" s="1"/>
    </row>
    <row r="66" spans="1:23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W66" s="1"/>
    </row>
    <row r="67" spans="1:23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W67" s="1"/>
    </row>
    <row r="68" spans="1:23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W68" s="1"/>
    </row>
    <row r="69" spans="1:23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W69" s="1"/>
    </row>
    <row r="70" spans="1:23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W70" s="1"/>
    </row>
    <row r="71" spans="1:23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W71" s="1"/>
    </row>
    <row r="72" spans="1:23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W72" s="1"/>
    </row>
    <row r="73" spans="1:23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W73" s="1"/>
    </row>
    <row r="74" spans="1:23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W74" s="1"/>
    </row>
    <row r="75" spans="1:23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W75" s="1"/>
    </row>
    <row r="76" spans="1:23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W76" s="1"/>
    </row>
    <row r="77" spans="1:23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W77" s="1"/>
    </row>
    <row r="78" spans="1:23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W78" s="1"/>
    </row>
    <row r="79" spans="1:23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W79" s="1"/>
    </row>
    <row r="80" spans="1:23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W80" s="1"/>
    </row>
    <row r="81" spans="1:23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W81" s="1"/>
    </row>
    <row r="82" spans="1:23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W82" s="1"/>
    </row>
    <row r="83" spans="1:23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W83" s="1"/>
    </row>
    <row r="84" spans="1:23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W84" s="1"/>
    </row>
    <row r="85" spans="1:23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W85" s="1"/>
    </row>
    <row r="86" spans="1:23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W86" s="1"/>
    </row>
    <row r="87" spans="1:23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W87" s="1"/>
    </row>
    <row r="88" spans="1:23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W88" s="1"/>
    </row>
    <row r="89" spans="1:23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W89" s="1"/>
    </row>
    <row r="90" spans="1:23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W90" s="1"/>
    </row>
    <row r="91" spans="1:23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W91" s="1"/>
    </row>
    <row r="92" spans="1:23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W92" s="1"/>
    </row>
    <row r="93" spans="1:23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W93" s="1"/>
    </row>
    <row r="94" spans="1:23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W94" s="1"/>
    </row>
    <row r="95" spans="1:23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W95" s="1"/>
    </row>
    <row r="96" spans="1:23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W96" s="1"/>
    </row>
    <row r="97" spans="1:23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W97" s="1"/>
    </row>
    <row r="98" spans="1:23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W98" s="1"/>
    </row>
    <row r="99" spans="1:23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W99" s="1"/>
    </row>
    <row r="100" spans="1:23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W100" s="1"/>
    </row>
    <row r="101" spans="1:23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W101" s="1"/>
    </row>
    <row r="102" spans="1:23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W102" s="1"/>
    </row>
    <row r="103" spans="1:23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W103" s="1"/>
    </row>
    <row r="104" spans="1:23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W104" s="1"/>
    </row>
    <row r="105" spans="1:23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W105" s="1"/>
    </row>
    <row r="106" spans="1:23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W106" s="1"/>
    </row>
    <row r="107" spans="1:23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W107" s="1"/>
    </row>
    <row r="108" spans="1:23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W108" s="1"/>
    </row>
    <row r="109" spans="1:23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W109" s="1"/>
    </row>
    <row r="110" spans="1:23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W110" s="1"/>
    </row>
    <row r="111" spans="1:23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W111" s="1"/>
    </row>
    <row r="112" spans="1:23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W112" s="1"/>
    </row>
    <row r="113" spans="1:23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W113" s="1"/>
    </row>
    <row r="114" spans="1:23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W114" s="1"/>
    </row>
    <row r="115" spans="1:23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W115" s="1"/>
    </row>
    <row r="116" spans="1:23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W116" s="1"/>
    </row>
    <row r="117" spans="1:23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W117" s="1"/>
    </row>
    <row r="118" spans="1:23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W118" s="1"/>
    </row>
    <row r="119" spans="1:23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W119" s="1"/>
    </row>
    <row r="120" spans="1:23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W120" s="1"/>
    </row>
    <row r="121" spans="1:23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W121" s="1"/>
    </row>
    <row r="122" spans="1:23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W122" s="1"/>
    </row>
    <row r="123" spans="1:23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W123" s="1"/>
    </row>
    <row r="124" spans="1:23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W124" s="1"/>
    </row>
    <row r="125" spans="1:23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W125" s="1"/>
    </row>
    <row r="126" spans="1:23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W126" s="1"/>
    </row>
    <row r="127" spans="1:23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W127" s="1"/>
    </row>
    <row r="128" spans="1:23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W128" s="1"/>
    </row>
    <row r="129" spans="1:23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W129" s="1"/>
    </row>
    <row r="130" spans="1:23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W130" s="1"/>
    </row>
    <row r="131" spans="1:23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W131" s="1"/>
    </row>
    <row r="132" spans="1:23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W132" s="1"/>
    </row>
    <row r="133" spans="1:23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W486" s="1"/>
    </row>
    <row r="487" spans="1:23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W487" s="1"/>
    </row>
    <row r="488" spans="1:23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W488" s="1"/>
    </row>
    <row r="489" spans="1:23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W489" s="1"/>
    </row>
    <row r="490" spans="1:23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W490" s="1"/>
    </row>
    <row r="491" spans="1:23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W491" s="1"/>
    </row>
    <row r="492" spans="1:23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W492" s="1"/>
    </row>
    <row r="493" spans="1:23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W493" s="1"/>
    </row>
    <row r="494" spans="1:23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W494" s="1"/>
    </row>
    <row r="495" spans="1:23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W495" s="1"/>
    </row>
    <row r="496" spans="1:23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W496" s="1"/>
    </row>
    <row r="497" spans="1:23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W497" s="1"/>
    </row>
    <row r="498" spans="1:23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W498" s="1"/>
    </row>
    <row r="499" spans="1:23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W499" s="1"/>
    </row>
    <row r="500" spans="1:23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W500" s="1"/>
    </row>
  </sheetData>
  <mergeCells count="5">
    <mergeCell ref="B1:J1"/>
    <mergeCell ref="K1:M1"/>
    <mergeCell ref="N1:U1"/>
    <mergeCell ref="V1:W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2021-12-03T22:54:00Z</dcterms:created>
  <dcterms:modified xsi:type="dcterms:W3CDTF">2021-11-28T17:51:05Z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