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<sst xmlns="http://schemas.openxmlformats.org/spreadsheetml/2006/main" count="54">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</sst>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3" formatCode="_ * #,##0.00_ ;_ * \-#,##0.00_ ;_ * &quot;-&quot;??_ ;_ @_ "/>
    <numFmt numFmtId="177" formatCode="0.00_);\(0.00\)"/>
    <numFmt numFmtId="178" formatCode="0.00_ "/>
    <numFmt numFmtId="44" formatCode="_ &quot;￥&quot;* #,##0.00_ ;_ &quot;￥&quot;* \-#,##0.00_ ;_ &quot;￥&quot;* &quot;-&quot;??_ ;_ @_ "/>
    <numFmt numFmtId="179" formatCode="yyyy/m/d;@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8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7" fontId="0" fillId="5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7" fontId="0" fillId="5" borderId="1" xfId="0" applyNumberFormat="1" applyFont="1" applyFill="1" applyBorder="1" applyAlignment="1">
      <alignment vertical="center"/>
    </xf>
    <xf numFmtId="178" fontId="0" fillId="8" borderId="1" xfId="0" applyNumberFormat="1" applyFill="1" applyBorder="1" applyAlignment="1">
      <alignment vertical="center"/>
    </xf>
    <xf numFmtId="177" fontId="6" fillId="6" borderId="1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O17" activePane="bottomRight" state="frozen"/>
      <selection/>
      <selection pane="topRight"/>
      <selection pane="bottomLeft"/>
      <selection pane="bottomRight" activeCell="S25" sqref="S2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3" customWidth="1"/>
    <col min="20" max="20" width="19.3482142857143" customWidth="1"/>
    <col min="21" max="21" width="20.5267857142857" style="2" customWidth="1"/>
    <col min="22" max="22" width="24.4107142857143" style="2" customWidth="1"/>
    <col min="23" max="23" width="23.0625" style="2" customWidth="1"/>
    <col min="24" max="24" width="20.5267857142857" style="2" customWidth="1"/>
    <col min="25" max="25" width="18.4464285714286" customWidth="1"/>
    <col min="26" max="26" width="23.3571428571429" style="4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2" customWidth="1"/>
    <col min="31" max="31" width="24.5446428571429" customWidth="1"/>
    <col min="32" max="32" width="18.75" customWidth="1"/>
    <col min="33" max="33" width="10.5625" style="5" customWidth="1"/>
    <col min="34" max="34" width="11" style="2" customWidth="1"/>
    <col min="35" max="35" width="11" style="6" customWidth="1"/>
    <col min="36" max="36" width="11.3035714285714" customWidth="1"/>
    <col min="37" max="37" width="12.3482142857143" style="4" customWidth="1"/>
    <col min="38" max="38" width="11.4464285714286" style="4" customWidth="1"/>
    <col min="39" max="39" width="11.1607142857143" style="2" customWidth="1"/>
    <col min="40" max="40" width="10.5535714285714" style="2" customWidth="1"/>
  </cols>
  <sheetData>
    <row r="1" ht="29" customHeight="1" spans="1:40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16" t="s">
        <v>2</v>
      </c>
      <c r="M1" s="16"/>
      <c r="N1" s="16"/>
      <c r="O1" s="16"/>
      <c r="P1" s="16"/>
      <c r="Q1" s="16"/>
      <c r="R1" s="28" t="s">
        <v>3</v>
      </c>
      <c r="S1" s="29"/>
      <c r="T1" s="28"/>
      <c r="U1" s="28"/>
      <c r="V1" s="28"/>
      <c r="W1" s="28"/>
      <c r="X1" s="37" t="s">
        <v>4</v>
      </c>
      <c r="Y1" s="37"/>
      <c r="Z1" s="45"/>
      <c r="AA1" s="37"/>
      <c r="AB1" s="37"/>
      <c r="AC1" s="37"/>
      <c r="AD1" s="37"/>
      <c r="AE1" s="37"/>
      <c r="AF1" s="37"/>
      <c r="AG1" s="54" t="s">
        <v>5</v>
      </c>
      <c r="AH1" s="54"/>
      <c r="AI1" s="55" t="s">
        <v>6</v>
      </c>
      <c r="AJ1" s="56"/>
      <c r="AK1" s="33" t="s">
        <v>7</v>
      </c>
      <c r="AL1" s="33"/>
      <c r="AM1" s="64" t="s">
        <v>8</v>
      </c>
      <c r="AN1" s="64"/>
    </row>
    <row r="2" ht="29" customHeight="1" spans="1:40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16"/>
      <c r="M2" s="16"/>
      <c r="N2" s="16"/>
      <c r="O2" s="16"/>
      <c r="P2" s="16"/>
      <c r="Q2" s="16"/>
      <c r="R2" s="28"/>
      <c r="S2" s="29"/>
      <c r="T2" s="28"/>
      <c r="U2" s="28"/>
      <c r="V2" s="28"/>
      <c r="W2" s="28"/>
      <c r="X2" s="37"/>
      <c r="Y2" s="37"/>
      <c r="Z2" s="45"/>
      <c r="AA2" s="37"/>
      <c r="AB2" s="37"/>
      <c r="AC2" s="37"/>
      <c r="AD2" s="37"/>
      <c r="AE2" s="37"/>
      <c r="AF2" s="37"/>
      <c r="AG2" s="54"/>
      <c r="AH2" s="54"/>
      <c r="AI2" s="55"/>
      <c r="AJ2" s="56"/>
      <c r="AK2" s="33"/>
      <c r="AL2" s="33"/>
      <c r="AM2" s="64"/>
      <c r="AN2" s="64"/>
    </row>
    <row r="3" ht="20" customHeight="1" spans="1:40">
      <c r="A3" s="7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7" t="s">
        <v>16</v>
      </c>
      <c r="J3" s="9" t="s">
        <v>17</v>
      </c>
      <c r="K3" s="18" t="s">
        <v>18</v>
      </c>
      <c r="L3" s="19" t="s">
        <v>19</v>
      </c>
      <c r="M3" s="19" t="s">
        <v>20</v>
      </c>
      <c r="N3" s="19" t="s">
        <v>21</v>
      </c>
      <c r="O3" s="19"/>
      <c r="P3" s="19" t="s">
        <v>22</v>
      </c>
      <c r="Q3" s="19"/>
      <c r="R3" s="30" t="s">
        <v>23</v>
      </c>
      <c r="S3" s="31"/>
      <c r="T3" s="30"/>
      <c r="U3" s="38" t="s">
        <v>24</v>
      </c>
      <c r="V3" s="38"/>
      <c r="W3" s="38"/>
      <c r="X3" s="39" t="s">
        <v>25</v>
      </c>
      <c r="Y3" s="39"/>
      <c r="Z3" s="46"/>
      <c r="AA3" s="39"/>
      <c r="AB3" s="39"/>
      <c r="AC3" s="39"/>
      <c r="AD3" s="39"/>
      <c r="AE3" s="21" t="s">
        <v>26</v>
      </c>
      <c r="AF3" s="21"/>
      <c r="AG3" s="54"/>
      <c r="AH3" s="54"/>
      <c r="AI3" s="55"/>
      <c r="AJ3" s="56"/>
      <c r="AK3" s="33"/>
      <c r="AL3" s="33"/>
      <c r="AM3" s="64"/>
      <c r="AN3" s="64"/>
    </row>
    <row r="4" ht="56" customHeight="1" spans="1:40">
      <c r="A4" s="7"/>
      <c r="B4" s="9"/>
      <c r="C4" s="9"/>
      <c r="D4" s="9"/>
      <c r="E4" s="9"/>
      <c r="F4" s="9"/>
      <c r="G4" s="9"/>
      <c r="H4" s="9"/>
      <c r="I4" s="17"/>
      <c r="J4" s="9"/>
      <c r="K4" s="18"/>
      <c r="L4" s="19"/>
      <c r="M4" s="19"/>
      <c r="N4" s="19"/>
      <c r="O4" s="19"/>
      <c r="P4" s="19"/>
      <c r="Q4" s="19"/>
      <c r="R4" s="30"/>
      <c r="S4" s="31"/>
      <c r="T4" s="30"/>
      <c r="U4" s="40" t="s">
        <v>27</v>
      </c>
      <c r="V4" s="40" t="s">
        <v>28</v>
      </c>
      <c r="W4" s="40" t="s">
        <v>29</v>
      </c>
      <c r="X4" s="41" t="s">
        <v>30</v>
      </c>
      <c r="Y4" s="41" t="s">
        <v>31</v>
      </c>
      <c r="Z4" s="46" t="s">
        <v>32</v>
      </c>
      <c r="AA4" s="47"/>
      <c r="AB4" s="48" t="s">
        <v>33</v>
      </c>
      <c r="AC4" s="52" t="s">
        <v>34</v>
      </c>
      <c r="AD4" s="52" t="s">
        <v>35</v>
      </c>
      <c r="AE4" s="21" t="s">
        <v>36</v>
      </c>
      <c r="AF4" s="53" t="s">
        <v>37</v>
      </c>
      <c r="AG4" s="54"/>
      <c r="AH4" s="54"/>
      <c r="AI4" s="55"/>
      <c r="AJ4" s="56"/>
      <c r="AK4" s="33"/>
      <c r="AL4" s="33"/>
      <c r="AM4" s="64"/>
      <c r="AN4" s="64"/>
    </row>
    <row r="5" ht="71" spans="1:40">
      <c r="A5" s="7"/>
      <c r="B5" s="9"/>
      <c r="C5" s="9"/>
      <c r="D5" s="9"/>
      <c r="E5" s="9"/>
      <c r="F5" s="9"/>
      <c r="G5" s="9"/>
      <c r="H5" s="9"/>
      <c r="I5" s="17"/>
      <c r="J5" s="9"/>
      <c r="K5" s="18"/>
      <c r="L5" s="19"/>
      <c r="M5" s="19"/>
      <c r="N5" s="24" t="s">
        <v>38</v>
      </c>
      <c r="O5" s="24" t="s">
        <v>39</v>
      </c>
      <c r="P5" s="24" t="s">
        <v>38</v>
      </c>
      <c r="Q5" s="24" t="s">
        <v>39</v>
      </c>
      <c r="R5" s="32" t="s">
        <v>40</v>
      </c>
      <c r="S5" s="33" t="s">
        <v>41</v>
      </c>
      <c r="T5" s="32" t="s">
        <v>42</v>
      </c>
      <c r="U5" s="40"/>
      <c r="V5" s="40"/>
      <c r="W5" s="40"/>
      <c r="X5" s="41"/>
      <c r="Y5" s="41"/>
      <c r="Z5" s="49" t="s">
        <v>43</v>
      </c>
      <c r="AA5" s="48" t="s">
        <v>44</v>
      </c>
      <c r="AB5" s="47"/>
      <c r="AC5" s="39"/>
      <c r="AD5" s="39"/>
      <c r="AE5" s="21"/>
      <c r="AF5" s="53"/>
      <c r="AG5" s="57" t="s">
        <v>45</v>
      </c>
      <c r="AH5" s="21" t="s">
        <v>46</v>
      </c>
      <c r="AI5" s="58" t="s">
        <v>47</v>
      </c>
      <c r="AJ5" s="56" t="s">
        <v>48</v>
      </c>
      <c r="AK5" s="33" t="s">
        <v>49</v>
      </c>
      <c r="AL5" s="65" t="s">
        <v>50</v>
      </c>
      <c r="AM5" s="32" t="s">
        <v>49</v>
      </c>
      <c r="AN5" s="56" t="s">
        <v>50</v>
      </c>
    </row>
    <row r="6" ht="18" spans="1:40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5">
        <v>39.18</v>
      </c>
      <c r="G6" s="11">
        <v>33.27</v>
      </c>
      <c r="H6" s="11">
        <v>33.25</v>
      </c>
      <c r="I6" s="11">
        <v>36.8</v>
      </c>
      <c r="J6" s="14">
        <f>IF(B6&gt;(D6-(D6-E6)/2),1,-1)</f>
        <v>1</v>
      </c>
      <c r="K6" s="20" t="s">
        <v>51</v>
      </c>
      <c r="L6" s="14"/>
      <c r="M6" s="14"/>
      <c r="N6" s="14"/>
      <c r="O6" s="14"/>
      <c r="P6" s="14"/>
      <c r="Q6" s="14"/>
      <c r="R6" s="34"/>
      <c r="S6" s="35"/>
      <c r="T6" s="34"/>
      <c r="U6" s="42" t="str">
        <f>IF(B6&lt;G6,"是","否")</f>
        <v>否</v>
      </c>
      <c r="V6" s="43"/>
      <c r="W6" s="43"/>
      <c r="X6" s="14">
        <v>2</v>
      </c>
      <c r="Y6" s="50">
        <f>$I6/$I$6</f>
        <v>1</v>
      </c>
      <c r="Z6" s="25"/>
      <c r="AA6" s="51"/>
      <c r="AB6" s="51"/>
      <c r="AC6" s="14">
        <f>D6-E6</f>
        <v>2.26</v>
      </c>
      <c r="AD6" s="14"/>
      <c r="AE6" s="51"/>
      <c r="AF6" s="51"/>
      <c r="AG6" s="59">
        <v>32.53</v>
      </c>
      <c r="AH6" s="14"/>
      <c r="AI6" s="6">
        <f>(AG6-VLOOKUP([1]交易计划及执行表!$A$6,[1]交易计划及执行表!$A$4:$AF10005,6,FALSE))*VLOOKUP([1]交易计划及执行表!$A$6,[1]交易计划及执行表!$A$4:$AF10005,7,FALSE)</f>
        <v>-120</v>
      </c>
      <c r="AJ6" s="51"/>
      <c r="AK6" s="25">
        <f>($B6-VLOOKUP([1]交易计划及执行表!$A$6,[1]交易计划及执行表!$A$4:$AF10004,6,FALSE))/VLOOKUP([1]交易计划及执行表!$A$6,[1]交易计划及执行表!$A$4:$AF10004,6,FALSE)</f>
        <v>0.0447672694930331</v>
      </c>
      <c r="AL6" s="25"/>
      <c r="AM6" s="66" t="s">
        <v>52</v>
      </c>
      <c r="AN6" s="14"/>
    </row>
    <row r="7" ht="18" spans="1:40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5">
        <v>19.04</v>
      </c>
      <c r="G7" s="11">
        <v>33.39</v>
      </c>
      <c r="H7" s="11">
        <v>33.3</v>
      </c>
      <c r="I7" s="11">
        <v>39.09</v>
      </c>
      <c r="J7" s="21">
        <f t="shared" ref="J7:J29" si="0">IF(B7&gt;(D7-(D7-E7)/2),1,-1)</f>
        <v>-1</v>
      </c>
      <c r="K7" s="22">
        <f>(B7-B6)/B6</f>
        <v>-0.0227014755959139</v>
      </c>
      <c r="L7" s="14"/>
      <c r="M7" s="14"/>
      <c r="N7" s="14"/>
      <c r="O7" s="14"/>
      <c r="P7" s="14"/>
      <c r="Q7" s="14"/>
      <c r="R7" s="14"/>
      <c r="S7" s="25"/>
      <c r="T7" s="14"/>
      <c r="U7" s="42" t="str">
        <f t="shared" ref="U7:U29" si="1">IF(B7&lt;G7,"是","否")</f>
        <v>否</v>
      </c>
      <c r="V7" s="44"/>
      <c r="W7" s="44"/>
      <c r="X7" s="14">
        <v>2</v>
      </c>
      <c r="Y7" s="50">
        <f t="shared" ref="Y7:Y20" si="2">$I7/$I$6</f>
        <v>1.06222826086957</v>
      </c>
      <c r="Z7" s="25"/>
      <c r="AA7" s="51"/>
      <c r="AB7" s="51"/>
      <c r="AC7" s="14">
        <f t="shared" ref="AC7:AC29" si="3">D7-E7</f>
        <v>0.75</v>
      </c>
      <c r="AD7" s="14"/>
      <c r="AE7" s="51"/>
      <c r="AF7" s="51"/>
      <c r="AG7" s="60">
        <f>IF(AND(H7-VLOOKUP([1]交易计划及执行表!$A$6,[1]交易计划及执行表!$A$4:$AF10004,6,FALSE)&gt;0,H7&gt;H6),H7,AG6)</f>
        <v>32.53</v>
      </c>
      <c r="AH7" s="61"/>
      <c r="AI7" s="6">
        <f>(AG7-VLOOKUP([1]交易计划及执行表!$A$6,[1]交易计划及执行表!$A$4:$AF10006,6,FALSE))*VLOOKUP([1]交易计划及执行表!$A$6,[1]交易计划及执行表!$A$4:$AF10006,7,FALSE)</f>
        <v>-120</v>
      </c>
      <c r="AJ7" s="51"/>
      <c r="AK7" s="25">
        <f>($B7-VLOOKUP([1]交易计划及执行表!$A$6,[1]交易计划及执行表!$A$4:$AF10005,6,FALSE))/VLOOKUP([1]交易计划及执行表!$A$6,[1]交易计划及执行表!$A$4:$AF10005,6,FALSE)</f>
        <v>0.0210495108212274</v>
      </c>
      <c r="AL7" s="25"/>
      <c r="AM7" s="66" t="s">
        <v>52</v>
      </c>
      <c r="AN7" s="14"/>
    </row>
    <row r="8" ht="18" spans="1:40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5">
        <v>43.3</v>
      </c>
      <c r="G8" s="11">
        <v>33.73</v>
      </c>
      <c r="H8" s="11">
        <v>33.45</v>
      </c>
      <c r="I8" s="11">
        <v>38.2</v>
      </c>
      <c r="J8" s="14">
        <f t="shared" si="0"/>
        <v>1</v>
      </c>
      <c r="K8" s="23">
        <f t="shared" ref="K8:K29" si="4">(B8-B7)/B7</f>
        <v>0.0743321718931476</v>
      </c>
      <c r="L8" s="14" t="s">
        <v>53</v>
      </c>
      <c r="M8" s="14"/>
      <c r="N8" s="14"/>
      <c r="O8" s="14"/>
      <c r="P8" s="14"/>
      <c r="Q8" s="14"/>
      <c r="R8" s="14"/>
      <c r="S8" s="25"/>
      <c r="T8" s="14"/>
      <c r="U8" s="42" t="str">
        <f t="shared" si="1"/>
        <v>否</v>
      </c>
      <c r="V8" s="44"/>
      <c r="W8" s="44"/>
      <c r="X8" s="14">
        <v>2</v>
      </c>
      <c r="Y8" s="50">
        <f t="shared" si="2"/>
        <v>1.03804347826087</v>
      </c>
      <c r="Z8" s="25"/>
      <c r="AA8" s="51"/>
      <c r="AB8" s="51"/>
      <c r="AC8" s="14">
        <f t="shared" si="3"/>
        <v>3</v>
      </c>
      <c r="AD8" s="14"/>
      <c r="AE8" s="51"/>
      <c r="AF8" s="51"/>
      <c r="AG8" s="60">
        <f>IF(AND(H8-VLOOKUP([1]交易计划及执行表!$A$6,[1]交易计划及执行表!$A$4:$AF10005,6,FALSE)&gt;0,H8&gt;H7),H8,AG7)</f>
        <v>32.53</v>
      </c>
      <c r="AH8" s="61"/>
      <c r="AI8" s="6">
        <f>(AG8-VLOOKUP([1]交易计划及执行表!$A$6,[1]交易计划及执行表!$A$4:$AF10007,6,FALSE))*VLOOKUP([1]交易计划及执行表!$A$6,[1]交易计划及执行表!$A$4:$AF10007,7,FALSE)</f>
        <v>-120</v>
      </c>
      <c r="AJ8" s="51"/>
      <c r="AK8" s="25">
        <f>($B8-VLOOKUP([1]交易计划及执行表!$A$6,[1]交易计划及执行表!$A$4:$AF10006,6,FALSE))/VLOOKUP([1]交易计划及执行表!$A$6,[1]交易计划及执行表!$A$4:$AF10006,6,FALSE)</f>
        <v>0.0969463385710051</v>
      </c>
      <c r="AL8" s="25"/>
      <c r="AM8" s="66" t="s">
        <v>52</v>
      </c>
      <c r="AN8" s="14"/>
    </row>
    <row r="9" ht="18" spans="1:40">
      <c r="A9" s="12">
        <v>44526</v>
      </c>
      <c r="B9" s="11">
        <v>36.81</v>
      </c>
      <c r="C9" s="11">
        <v>37</v>
      </c>
      <c r="D9" s="11">
        <v>37.25</v>
      </c>
      <c r="E9" s="11">
        <v>36.34</v>
      </c>
      <c r="F9" s="15">
        <v>18.67</v>
      </c>
      <c r="G9" s="11">
        <v>34.02</v>
      </c>
      <c r="H9" s="11">
        <v>33.58</v>
      </c>
      <c r="I9" s="11">
        <v>41.04</v>
      </c>
      <c r="J9" s="14">
        <f t="shared" si="0"/>
        <v>1</v>
      </c>
      <c r="K9" s="22">
        <f t="shared" si="4"/>
        <v>-0.00513513513513507</v>
      </c>
      <c r="L9" s="14"/>
      <c r="M9" s="14"/>
      <c r="N9" s="14"/>
      <c r="O9" s="14"/>
      <c r="P9" s="14"/>
      <c r="Q9" s="14"/>
      <c r="R9" s="14"/>
      <c r="S9" s="25"/>
      <c r="T9" s="14"/>
      <c r="U9" s="42" t="str">
        <f t="shared" si="1"/>
        <v>否</v>
      </c>
      <c r="V9" s="44"/>
      <c r="W9" s="44"/>
      <c r="X9" s="14">
        <v>2</v>
      </c>
      <c r="Y9" s="50">
        <f t="shared" si="2"/>
        <v>1.11521739130435</v>
      </c>
      <c r="Z9" s="25"/>
      <c r="AA9" s="51"/>
      <c r="AB9" s="51"/>
      <c r="AC9" s="14">
        <f t="shared" si="3"/>
        <v>0.909999999999997</v>
      </c>
      <c r="AD9" s="14"/>
      <c r="AE9" s="51"/>
      <c r="AF9" s="51"/>
      <c r="AG9" s="60">
        <f>IF(AND(H9-VLOOKUP([1]交易计划及执行表!$A$6,[1]交易计划及执行表!$A$4:$AF10006,6,FALSE)&gt;0,H9&gt;H8),H9,AG8)</f>
        <v>32.53</v>
      </c>
      <c r="AH9" s="61"/>
      <c r="AI9" s="6">
        <f>(AG9-VLOOKUP([1]交易计划及执行表!$A$6,[1]交易计划及执行表!$A$4:$AF10008,6,FALSE))*VLOOKUP([1]交易计划及执行表!$A$6,[1]交易计划及执行表!$A$4:$AF10008,7,FALSE)</f>
        <v>-120</v>
      </c>
      <c r="AJ9" s="51"/>
      <c r="AK9" s="25">
        <f>($B9-VLOOKUP([1]交易计划及执行表!$A$6,[1]交易计划及执行表!$A$4:$AF10007,6,FALSE))/VLOOKUP([1]交易计划及执行表!$A$6,[1]交易计划及执行表!$A$4:$AF10007,6,FALSE)</f>
        <v>0.0913133708864514</v>
      </c>
      <c r="AL9" s="25"/>
      <c r="AM9" s="66" t="s">
        <v>52</v>
      </c>
      <c r="AN9" s="14"/>
    </row>
    <row r="10" ht="18" spans="1:40">
      <c r="A10" s="12">
        <v>44529</v>
      </c>
      <c r="B10" s="11">
        <v>36.12</v>
      </c>
      <c r="C10" s="11">
        <v>36.7</v>
      </c>
      <c r="D10" s="11">
        <v>37.38</v>
      </c>
      <c r="E10" s="11">
        <v>35.92</v>
      </c>
      <c r="F10" s="15">
        <v>18.98</v>
      </c>
      <c r="G10" s="11">
        <v>34.22</v>
      </c>
      <c r="H10" s="11">
        <v>33.68</v>
      </c>
      <c r="I10" s="11">
        <v>40.83</v>
      </c>
      <c r="J10" s="21">
        <f t="shared" si="0"/>
        <v>-1</v>
      </c>
      <c r="K10" s="22">
        <f t="shared" si="4"/>
        <v>-0.0187449062754688</v>
      </c>
      <c r="L10" s="14"/>
      <c r="M10" s="24" t="s">
        <v>52</v>
      </c>
      <c r="N10" s="25">
        <f>COUNTIF(K6:K10,"&gt;0")/5</f>
        <v>0.2</v>
      </c>
      <c r="O10" s="14"/>
      <c r="P10" s="26">
        <f>COUNTIF(J6:J10,"&gt;0")/5</f>
        <v>0.6</v>
      </c>
      <c r="Q10" s="14"/>
      <c r="R10" s="14"/>
      <c r="S10" s="25"/>
      <c r="T10" s="14"/>
      <c r="U10" s="42" t="str">
        <f t="shared" si="1"/>
        <v>否</v>
      </c>
      <c r="V10" s="14"/>
      <c r="W10" s="14"/>
      <c r="X10" s="14">
        <v>2</v>
      </c>
      <c r="Y10" s="50">
        <f t="shared" si="2"/>
        <v>1.10951086956522</v>
      </c>
      <c r="Z10" s="25">
        <f t="shared" ref="Z10:Z15" si="5">(B10-B6)/B6</f>
        <v>0.024971623155505</v>
      </c>
      <c r="AA10" s="51"/>
      <c r="AB10" s="25">
        <f>COUNTIF(K6:K10,"&gt;0")/5</f>
        <v>0.2</v>
      </c>
      <c r="AC10" s="14">
        <f t="shared" si="3"/>
        <v>1.46</v>
      </c>
      <c r="AD10" s="14"/>
      <c r="AE10" s="51"/>
      <c r="AF10" s="51"/>
      <c r="AG10" s="60">
        <f>IF(AND(H10-VLOOKUP([1]交易计划及执行表!$A$6,[1]交易计划及执行表!$A$4:$AF10007,6,FALSE)&gt;0,H10&gt;H9),H10,AG9)</f>
        <v>32.53</v>
      </c>
      <c r="AH10" s="61"/>
      <c r="AI10" s="6">
        <f>(AG10-VLOOKUP([1]交易计划及执行表!$A$6,[1]交易计划及执行表!$A$4:$AF10009,6,FALSE))*VLOOKUP([1]交易计划及执行表!$A$6,[1]交易计划及执行表!$A$4:$AF10009,7,FALSE)</f>
        <v>-120</v>
      </c>
      <c r="AJ10" s="51"/>
      <c r="AK10" s="25">
        <f>($B10-VLOOKUP([1]交易计划及执行表!$A$6,[1]交易计划及执行表!$A$4:$AF10008,6,FALSE))/VLOOKUP([1]交易计划及执行表!$A$6,[1]交易计划及执行表!$A$4:$AF10008,6,FALSE)</f>
        <v>0.070856804032019</v>
      </c>
      <c r="AL10" s="25"/>
      <c r="AM10" s="66" t="s">
        <v>52</v>
      </c>
      <c r="AN10" s="14"/>
    </row>
    <row r="11" ht="18" spans="1:40">
      <c r="A11" s="12">
        <v>44530</v>
      </c>
      <c r="B11" s="11">
        <v>36.31</v>
      </c>
      <c r="C11" s="11">
        <v>36.38</v>
      </c>
      <c r="D11" s="11">
        <v>36.56</v>
      </c>
      <c r="E11" s="11">
        <v>35.7</v>
      </c>
      <c r="F11" s="15">
        <v>14.31</v>
      </c>
      <c r="G11" s="11">
        <v>34.42</v>
      </c>
      <c r="H11" s="11">
        <v>33.78</v>
      </c>
      <c r="I11" s="11">
        <v>40.07</v>
      </c>
      <c r="J11" s="14">
        <f t="shared" si="0"/>
        <v>1</v>
      </c>
      <c r="K11" s="22">
        <f t="shared" si="4"/>
        <v>0.00526024363233679</v>
      </c>
      <c r="L11" s="14"/>
      <c r="M11" s="14"/>
      <c r="N11" s="14"/>
      <c r="O11" s="14"/>
      <c r="P11" s="14"/>
      <c r="Q11" s="14"/>
      <c r="R11" s="14"/>
      <c r="S11" s="25"/>
      <c r="T11" s="14"/>
      <c r="U11" s="42" t="str">
        <f t="shared" si="1"/>
        <v>否</v>
      </c>
      <c r="V11" s="14"/>
      <c r="W11" s="14"/>
      <c r="X11" s="14">
        <v>2</v>
      </c>
      <c r="Y11" s="50">
        <f t="shared" si="2"/>
        <v>1.08885869565217</v>
      </c>
      <c r="Z11" s="25">
        <f t="shared" si="5"/>
        <v>0.0542973286875727</v>
      </c>
      <c r="AA11" s="51"/>
      <c r="AB11" s="51"/>
      <c r="AC11" s="14">
        <f t="shared" si="3"/>
        <v>0.859999999999999</v>
      </c>
      <c r="AD11" s="14"/>
      <c r="AE11" s="51"/>
      <c r="AF11" s="51"/>
      <c r="AG11" s="60">
        <f>IF(AND(H11-VLOOKUP([1]交易计划及执行表!$A$6,[1]交易计划及执行表!$A$4:$AF10008,6,FALSE)&gt;0,H11&gt;H10),H11,AG10)</f>
        <v>33.78</v>
      </c>
      <c r="AH11" s="61"/>
      <c r="AI11" s="6">
        <f>(AG11-VLOOKUP([1]交易计划及执行表!$A$6,[1]交易计划及执行表!$A$4:$AF10010,6,FALSE))*VLOOKUP([1]交易计划及执行表!$A$6,[1]交易计划及执行表!$A$4:$AF10010,7,FALSE)</f>
        <v>5.00000000000043</v>
      </c>
      <c r="AJ11" s="51"/>
      <c r="AK11" s="25">
        <f>($B11-VLOOKUP([1]交易计划及执行表!$A$6,[1]交易计划及执行表!$A$4:$AF10009,6,FALSE))/VLOOKUP([1]交易计划及执行表!$A$6,[1]交易计划及执行表!$A$4:$AF10009,6,FALSE)</f>
        <v>0.076489771716573</v>
      </c>
      <c r="AL11" s="25"/>
      <c r="AM11" s="66" t="s">
        <v>52</v>
      </c>
      <c r="AN11" s="14"/>
    </row>
    <row r="12" ht="18" spans="1:40">
      <c r="A12" s="12">
        <v>44531</v>
      </c>
      <c r="B12" s="11">
        <v>37.11</v>
      </c>
      <c r="C12" s="11">
        <v>36.17</v>
      </c>
      <c r="D12" s="11">
        <v>37.8</v>
      </c>
      <c r="E12" s="11">
        <v>35.6</v>
      </c>
      <c r="F12" s="15">
        <v>29.48</v>
      </c>
      <c r="G12" s="11">
        <v>34.68</v>
      </c>
      <c r="H12" s="11">
        <v>33.91</v>
      </c>
      <c r="I12" s="11">
        <v>40.28</v>
      </c>
      <c r="J12" s="14">
        <f t="shared" si="0"/>
        <v>1</v>
      </c>
      <c r="K12" s="22">
        <f t="shared" si="4"/>
        <v>0.0220324979344532</v>
      </c>
      <c r="L12" s="14"/>
      <c r="M12" s="14"/>
      <c r="N12" s="14"/>
      <c r="O12" s="14"/>
      <c r="P12" s="14"/>
      <c r="Q12" s="14"/>
      <c r="R12" s="14"/>
      <c r="S12" s="25"/>
      <c r="T12" s="14"/>
      <c r="U12" s="42" t="str">
        <f t="shared" si="1"/>
        <v>否</v>
      </c>
      <c r="V12" s="14"/>
      <c r="W12" s="14"/>
      <c r="X12" s="14">
        <v>2</v>
      </c>
      <c r="Y12" s="50">
        <f t="shared" si="2"/>
        <v>1.0945652173913</v>
      </c>
      <c r="Z12" s="25">
        <f t="shared" si="5"/>
        <v>0.00297297297297296</v>
      </c>
      <c r="AA12" s="51"/>
      <c r="AB12" s="51"/>
      <c r="AC12" s="14">
        <f t="shared" si="3"/>
        <v>2.2</v>
      </c>
      <c r="AD12" s="14"/>
      <c r="AE12" s="51"/>
      <c r="AF12" s="51"/>
      <c r="AG12" s="60">
        <f>IF(AND(H12-VLOOKUP([1]交易计划及执行表!$A$6,[1]交易计划及执行表!$A$4:$AF10009,6,FALSE)&gt;0,H12&gt;H11),H12,AG11)</f>
        <v>33.91</v>
      </c>
      <c r="AH12" s="61"/>
      <c r="AI12" s="6">
        <f>(AG12-VLOOKUP([1]交易计划及执行表!$A$6,[1]交易计划及执行表!$A$4:$AF10011,6,FALSE))*VLOOKUP([1]交易计划及执行表!$A$6,[1]交易计划及执行表!$A$4:$AF10011,7,FALSE)</f>
        <v>18</v>
      </c>
      <c r="AJ12" s="51"/>
      <c r="AK12" s="25">
        <f>($B12-VLOOKUP([1]交易计划及执行表!$A$6,[1]交易计划及执行表!$A$4:$AF10010,6,FALSE))/VLOOKUP([1]交易计划及执行表!$A$6,[1]交易计划及执行表!$A$4:$AF10010,6,FALSE)</f>
        <v>0.100207530388378</v>
      </c>
      <c r="AL12" s="25"/>
      <c r="AM12" s="66" t="s">
        <v>52</v>
      </c>
      <c r="AN12" s="14"/>
    </row>
    <row r="13" ht="18" spans="1:40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5">
        <v>32.48</v>
      </c>
      <c r="G13" s="11">
        <v>34.88</v>
      </c>
      <c r="H13" s="11">
        <v>34.02</v>
      </c>
      <c r="I13" s="11">
        <v>41.16</v>
      </c>
      <c r="J13" s="21">
        <f t="shared" si="0"/>
        <v>-1</v>
      </c>
      <c r="K13" s="22">
        <f t="shared" si="4"/>
        <v>-0.0083535435192671</v>
      </c>
      <c r="L13" s="14"/>
      <c r="M13" s="14"/>
      <c r="N13" s="14"/>
      <c r="O13" s="14"/>
      <c r="P13" s="14"/>
      <c r="Q13" s="14"/>
      <c r="R13" s="14"/>
      <c r="S13" s="25"/>
      <c r="T13" s="14"/>
      <c r="U13" s="42" t="str">
        <f t="shared" si="1"/>
        <v>否</v>
      </c>
      <c r="V13" s="14"/>
      <c r="W13" s="14"/>
      <c r="X13" s="14">
        <v>2</v>
      </c>
      <c r="Y13" s="50">
        <f t="shared" si="2"/>
        <v>1.11847826086957</v>
      </c>
      <c r="Z13" s="25">
        <f t="shared" si="5"/>
        <v>-0.000271665308340264</v>
      </c>
      <c r="AA13" s="51"/>
      <c r="AB13" s="51"/>
      <c r="AC13" s="14">
        <f t="shared" si="3"/>
        <v>2.09</v>
      </c>
      <c r="AD13" s="14"/>
      <c r="AE13" s="51"/>
      <c r="AF13" s="51"/>
      <c r="AG13" s="60">
        <f>IF(AND(H13-VLOOKUP([1]交易计划及执行表!$A$6,[1]交易计划及执行表!$A$4:$AF10010,6,FALSE)&gt;0,H13&gt;H12),H13,AG12)</f>
        <v>34.02</v>
      </c>
      <c r="AH13" s="61"/>
      <c r="AI13" s="6">
        <f>(AG13-VLOOKUP([1]交易计划及执行表!$A$6,[1]交易计划及执行表!$A$4:$AF10012,6,FALSE))*VLOOKUP([1]交易计划及执行表!$A$6,[1]交易计划及执行表!$A$4:$AF10012,7,FALSE)</f>
        <v>29.0000000000006</v>
      </c>
      <c r="AJ13" s="51"/>
      <c r="AK13" s="25">
        <f>($B13-VLOOKUP([1]交易计划及执行表!$A$6,[1]交易计划及执行表!$A$4:$AF10011,6,FALSE))/VLOOKUP([1]交易计划及执行表!$A$6,[1]交易计划及执行表!$A$4:$AF10011,6,FALSE)</f>
        <v>0.0910168989030537</v>
      </c>
      <c r="AL13" s="25"/>
      <c r="AM13" s="66" t="s">
        <v>52</v>
      </c>
      <c r="AN13" s="14"/>
    </row>
    <row r="14" ht="18" spans="1:40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5">
        <v>15.95</v>
      </c>
      <c r="G14" s="11">
        <v>35.06</v>
      </c>
      <c r="H14" s="11">
        <v>34.13</v>
      </c>
      <c r="I14" s="11">
        <v>40.82</v>
      </c>
      <c r="J14" s="21">
        <f t="shared" si="0"/>
        <v>-1</v>
      </c>
      <c r="K14" s="22">
        <f t="shared" si="4"/>
        <v>0</v>
      </c>
      <c r="L14" s="14"/>
      <c r="M14" s="14"/>
      <c r="N14" s="14"/>
      <c r="O14" s="14"/>
      <c r="P14" s="14"/>
      <c r="Q14" s="14"/>
      <c r="R14" s="14"/>
      <c r="S14" s="25"/>
      <c r="T14" s="14"/>
      <c r="U14" s="42" t="str">
        <f t="shared" si="1"/>
        <v>否</v>
      </c>
      <c r="V14" s="14"/>
      <c r="W14" s="14"/>
      <c r="X14" s="14">
        <v>2</v>
      </c>
      <c r="Y14" s="50">
        <f t="shared" si="2"/>
        <v>1.10923913043478</v>
      </c>
      <c r="Z14" s="25">
        <f t="shared" si="5"/>
        <v>0.0188261351052049</v>
      </c>
      <c r="AA14" s="51"/>
      <c r="AB14" s="51"/>
      <c r="AC14" s="14">
        <f t="shared" si="3"/>
        <v>0.799999999999997</v>
      </c>
      <c r="AD14" s="14"/>
      <c r="AE14" s="51"/>
      <c r="AF14" s="51"/>
      <c r="AG14" s="60">
        <f>IF(AND(H14-VLOOKUP([1]交易计划及执行表!$A$6,[1]交易计划及执行表!$A$4:$AF10011,6,FALSE)&gt;0,H14&gt;H13),H14,AG13)</f>
        <v>34.13</v>
      </c>
      <c r="AH14" s="61"/>
      <c r="AI14" s="6">
        <f>(AG14-VLOOKUP([1]交易计划及执行表!$A$6,[1]交易计划及执行表!$A$4:$AF10013,6,FALSE))*VLOOKUP([1]交易计划及执行表!$A$6,[1]交易计划及执行表!$A$4:$AF10013,7,FALSE)</f>
        <v>40.0000000000006</v>
      </c>
      <c r="AJ14" s="51"/>
      <c r="AK14" s="25">
        <f>($B14-VLOOKUP([1]交易计划及执行表!$A$6,[1]交易计划及执行表!$A$4:$AF10012,6,FALSE))/VLOOKUP([1]交易计划及执行表!$A$6,[1]交易计划及执行表!$A$4:$AF10012,6,FALSE)</f>
        <v>0.0910168989030537</v>
      </c>
      <c r="AL14" s="25"/>
      <c r="AM14" s="66" t="s">
        <v>52</v>
      </c>
      <c r="AN14" s="14"/>
    </row>
    <row r="15" ht="18" spans="1:40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5">
        <v>16.38</v>
      </c>
      <c r="G15" s="11">
        <v>35.26</v>
      </c>
      <c r="H15" s="11">
        <v>34.25</v>
      </c>
      <c r="I15" s="11">
        <v>40.82</v>
      </c>
      <c r="J15" s="21">
        <f t="shared" si="0"/>
        <v>-1</v>
      </c>
      <c r="K15" s="22">
        <f t="shared" si="4"/>
        <v>0.00815217391304359</v>
      </c>
      <c r="L15" s="14"/>
      <c r="M15" s="14"/>
      <c r="N15" s="27"/>
      <c r="O15" s="25">
        <f>COUNTIF(K6:K15,"&gt;0")/10</f>
        <v>0.4</v>
      </c>
      <c r="P15" s="14"/>
      <c r="Q15" s="26">
        <f>COUNTIF(J6:J15,"&gt;0")/10</f>
        <v>0.5</v>
      </c>
      <c r="R15" s="36"/>
      <c r="S15" s="27"/>
      <c r="T15" s="27"/>
      <c r="U15" s="42" t="str">
        <f t="shared" si="1"/>
        <v>否</v>
      </c>
      <c r="V15" s="14"/>
      <c r="W15" s="14"/>
      <c r="X15" s="14">
        <v>2</v>
      </c>
      <c r="Y15" s="50">
        <f t="shared" si="2"/>
        <v>1.10923913043478</v>
      </c>
      <c r="Z15" s="25">
        <f t="shared" si="5"/>
        <v>0.0217570917102726</v>
      </c>
      <c r="AA15" s="51"/>
      <c r="AB15" s="25">
        <f>COUNTIF(K6:K15,"&gt;0")/10</f>
        <v>0.4</v>
      </c>
      <c r="AC15" s="14">
        <f t="shared" si="3"/>
        <v>1.29</v>
      </c>
      <c r="AD15" s="14"/>
      <c r="AE15" s="51"/>
      <c r="AF15" s="51"/>
      <c r="AG15" s="60">
        <f>IF(AND(H15-VLOOKUP([1]交易计划及执行表!$A$6,[1]交易计划及执行表!$A$4:$AF10012,6,FALSE)&gt;0,H15&gt;H14),H15,AG14)</f>
        <v>34.25</v>
      </c>
      <c r="AH15" s="61"/>
      <c r="AI15" s="6">
        <f>(AG15-VLOOKUP([1]交易计划及执行表!$A$6,[1]交易计划及执行表!$A$4:$AF10014,6,FALSE))*VLOOKUP([1]交易计划及执行表!$A$6,[1]交易计划及执行表!$A$4:$AF10014,7,FALSE)</f>
        <v>52.0000000000003</v>
      </c>
      <c r="AJ15" s="51"/>
      <c r="AK15" s="26">
        <f>($B15-VLOOKUP([1]交易计划及执行表!$A$6,[1]交易计划及执行表!$A$4:$AF10013,6,FALSE))/VLOOKUP([1]交易计划及执行表!$A$6,[1]交易计划及执行表!$A$4:$AF10013,6,FALSE)</f>
        <v>0.0999110584049809</v>
      </c>
      <c r="AL15" s="25"/>
      <c r="AM15" s="66" t="s">
        <v>52</v>
      </c>
      <c r="AN15" s="14"/>
    </row>
    <row r="16" ht="18" spans="1:40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5">
        <v>30.51</v>
      </c>
      <c r="G16" s="11">
        <v>35.55</v>
      </c>
      <c r="H16" s="11">
        <v>34.41</v>
      </c>
      <c r="I16" s="11">
        <v>41.15</v>
      </c>
      <c r="J16" s="14">
        <f t="shared" si="0"/>
        <v>1</v>
      </c>
      <c r="K16" s="22">
        <f t="shared" si="4"/>
        <v>0.0336927223719677</v>
      </c>
      <c r="L16" s="14"/>
      <c r="M16" s="14"/>
      <c r="N16" s="14"/>
      <c r="O16" s="14"/>
      <c r="P16" s="14"/>
      <c r="Q16" s="14"/>
      <c r="R16" s="14"/>
      <c r="S16" s="25"/>
      <c r="T16" s="25"/>
      <c r="U16" s="42" t="str">
        <f t="shared" si="1"/>
        <v>否</v>
      </c>
      <c r="V16" s="14"/>
      <c r="W16" s="14"/>
      <c r="X16" s="14">
        <v>2</v>
      </c>
      <c r="Y16" s="50">
        <f t="shared" si="2"/>
        <v>1.11820652173913</v>
      </c>
      <c r="Z16" s="25">
        <f t="shared" ref="Z16:Z22" si="6">(B16-B12)/B12</f>
        <v>0.0334141740770682</v>
      </c>
      <c r="AA16" s="51"/>
      <c r="AB16" s="51"/>
      <c r="AC16" s="14">
        <f t="shared" si="3"/>
        <v>1.73999999999999</v>
      </c>
      <c r="AD16" s="14"/>
      <c r="AE16" s="51"/>
      <c r="AF16" s="51"/>
      <c r="AG16" s="60">
        <f>IF(AND(H16-VLOOKUP([1]交易计划及执行表!$A$6,[1]交易计划及执行表!$A$4:$AF10013,6,FALSE)&gt;0,H16&gt;H15),H16,AG15)</f>
        <v>34.41</v>
      </c>
      <c r="AH16" s="61"/>
      <c r="AI16" s="6">
        <f>(AG16-VLOOKUP([1]交易计划及执行表!$A$6,[1]交易计划及执行表!$A$4:$AF10015,6,FALSE))*VLOOKUP([1]交易计划及执行表!$A$6,[1]交易计划及执行表!$A$4:$AF10015,7,FALSE)</f>
        <v>68</v>
      </c>
      <c r="AJ16" s="51"/>
      <c r="AK16" s="26">
        <f>($B16-VLOOKUP([1]交易计划及执行表!$A$6,[1]交易计划及执行表!$A$4:$AF10014,6,FALSE))/VLOOKUP([1]交易计划及执行表!$A$6,[1]交易计划及执行表!$A$4:$AF10014,6,FALSE)</f>
        <v>0.136970056329677</v>
      </c>
      <c r="AL16" s="25"/>
      <c r="AM16" s="66" t="s">
        <v>52</v>
      </c>
      <c r="AN16" s="14"/>
    </row>
    <row r="17" ht="18" spans="1:40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5">
        <v>20.99</v>
      </c>
      <c r="G17" s="11">
        <v>35.82</v>
      </c>
      <c r="H17" s="11">
        <v>34.57</v>
      </c>
      <c r="I17" s="11">
        <v>42.54</v>
      </c>
      <c r="J17" s="14">
        <f t="shared" si="0"/>
        <v>1</v>
      </c>
      <c r="K17" s="22">
        <f t="shared" si="4"/>
        <v>0.000521512385919062</v>
      </c>
      <c r="L17" s="14"/>
      <c r="M17" s="14"/>
      <c r="N17" s="14"/>
      <c r="O17" s="14"/>
      <c r="P17" s="14"/>
      <c r="Q17" s="14"/>
      <c r="R17" s="14"/>
      <c r="S17" s="25"/>
      <c r="T17" s="25"/>
      <c r="U17" s="42" t="str">
        <f t="shared" si="1"/>
        <v>否</v>
      </c>
      <c r="V17" s="14"/>
      <c r="W17" s="14"/>
      <c r="X17" s="14">
        <v>2</v>
      </c>
      <c r="Y17" s="50">
        <f t="shared" si="2"/>
        <v>1.15597826086957</v>
      </c>
      <c r="Z17" s="25">
        <f t="shared" si="6"/>
        <v>0.0426630434782609</v>
      </c>
      <c r="AA17" s="51"/>
      <c r="AB17" s="51"/>
      <c r="AC17" s="14">
        <f t="shared" si="3"/>
        <v>1.21</v>
      </c>
      <c r="AD17" s="14"/>
      <c r="AE17" s="51"/>
      <c r="AF17" s="51"/>
      <c r="AG17" s="60">
        <f>IF(AND(H17-VLOOKUP([1]交易计划及执行表!$A$6,[1]交易计划及执行表!$A$4:$AF10014,6,FALSE)&gt;0,H17&gt;H16),H17,AG16)</f>
        <v>34.57</v>
      </c>
      <c r="AH17" s="61"/>
      <c r="AI17" s="6">
        <f>(AG17-VLOOKUP([1]交易计划及执行表!$A$6,[1]交易计划及执行表!$A$4:$AF10016,6,FALSE))*VLOOKUP([1]交易计划及执行表!$A$6,[1]交易计划及执行表!$A$4:$AF10016,7,FALSE)</f>
        <v>84.0000000000003</v>
      </c>
      <c r="AJ17" s="51"/>
      <c r="AK17" s="26">
        <f>($B17-VLOOKUP([1]交易计划及执行表!$A$6,[1]交易计划及执行表!$A$4:$AF10015,6,FALSE))/VLOOKUP([1]交易计划及执行表!$A$6,[1]交易计划及执行表!$A$4:$AF10015,6,FALSE)</f>
        <v>0.137563000296472</v>
      </c>
      <c r="AL17" s="25"/>
      <c r="AM17" s="66" t="s">
        <v>52</v>
      </c>
      <c r="AN17" s="14"/>
    </row>
    <row r="18" ht="18" spans="1:40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5">
        <v>21.03</v>
      </c>
      <c r="G18" s="11">
        <v>36.03</v>
      </c>
      <c r="H18" s="11">
        <v>34.7</v>
      </c>
      <c r="I18" s="11">
        <v>42.56</v>
      </c>
      <c r="J18" s="21">
        <f t="shared" si="0"/>
        <v>-1</v>
      </c>
      <c r="K18" s="22">
        <f t="shared" si="4"/>
        <v>-0.00990357049778461</v>
      </c>
      <c r="L18" s="14"/>
      <c r="M18" s="14"/>
      <c r="N18" s="14"/>
      <c r="O18" s="14"/>
      <c r="P18" s="14"/>
      <c r="Q18" s="14"/>
      <c r="R18" s="14"/>
      <c r="S18" s="25"/>
      <c r="T18" s="25"/>
      <c r="U18" s="42" t="str">
        <f t="shared" si="1"/>
        <v>否</v>
      </c>
      <c r="V18" s="14"/>
      <c r="W18" s="14"/>
      <c r="X18" s="14">
        <v>2</v>
      </c>
      <c r="Y18" s="50">
        <f t="shared" si="2"/>
        <v>1.15652173913043</v>
      </c>
      <c r="Z18" s="25">
        <f t="shared" si="6"/>
        <v>0.0323369565217393</v>
      </c>
      <c r="AA18" s="51"/>
      <c r="AB18" s="51"/>
      <c r="AC18" s="14">
        <f t="shared" si="3"/>
        <v>1.15</v>
      </c>
      <c r="AD18" s="14"/>
      <c r="AE18" s="51"/>
      <c r="AF18" s="51"/>
      <c r="AG18" s="60">
        <f>IF(AND(H18-VLOOKUP([1]交易计划及执行表!$A$6,[1]交易计划及执行表!$A$4:$AF10015,6,FALSE)&gt;0,H18&gt;H17),H18,AG17)</f>
        <v>34.7</v>
      </c>
      <c r="AH18" s="61"/>
      <c r="AI18" s="6">
        <f>(AG18-VLOOKUP([1]交易计划及执行表!$A$6,[1]交易计划及执行表!$A$4:$AF10017,6,FALSE))*VLOOKUP([1]交易计划及执行表!$A$6,[1]交易计划及执行表!$A$4:$AF10017,7,FALSE)</f>
        <v>97.0000000000006</v>
      </c>
      <c r="AJ18" s="51"/>
      <c r="AK18" s="26">
        <f>($B18-VLOOKUP([1]交易计划及执行表!$A$6,[1]交易计划及执行表!$A$4:$AF10016,6,FALSE))/VLOOKUP([1]交易计划及执行表!$A$6,[1]交易计划及执行表!$A$4:$AF10016,6,FALSE)</f>
        <v>0.126297064927365</v>
      </c>
      <c r="AL18" s="25"/>
      <c r="AM18" s="66" t="s">
        <v>52</v>
      </c>
      <c r="AN18" s="14"/>
    </row>
    <row r="19" ht="18" spans="1:40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5">
        <v>25.84</v>
      </c>
      <c r="G19" s="11">
        <v>36.14</v>
      </c>
      <c r="H19" s="11">
        <v>34.8</v>
      </c>
      <c r="I19" s="11">
        <v>42.14</v>
      </c>
      <c r="J19" s="21">
        <f t="shared" si="0"/>
        <v>-1</v>
      </c>
      <c r="K19" s="22">
        <f t="shared" si="4"/>
        <v>-0.0205317188733878</v>
      </c>
      <c r="L19" s="14"/>
      <c r="M19" s="14"/>
      <c r="N19" s="14"/>
      <c r="O19" s="14"/>
      <c r="P19" s="14"/>
      <c r="Q19" s="14"/>
      <c r="R19" s="14"/>
      <c r="S19" s="25"/>
      <c r="T19" s="25"/>
      <c r="U19" s="42" t="str">
        <f t="shared" si="1"/>
        <v>否</v>
      </c>
      <c r="V19" s="14"/>
      <c r="W19" s="14"/>
      <c r="X19" s="14">
        <v>2</v>
      </c>
      <c r="Y19" s="50">
        <f t="shared" si="2"/>
        <v>1.14510869565217</v>
      </c>
      <c r="Z19" s="25">
        <f t="shared" si="6"/>
        <v>0.00296495956873314</v>
      </c>
      <c r="AA19" s="51"/>
      <c r="AB19" s="51"/>
      <c r="AC19" s="14">
        <f t="shared" si="3"/>
        <v>1.75</v>
      </c>
      <c r="AD19" s="14"/>
      <c r="AE19" s="51"/>
      <c r="AF19" s="51"/>
      <c r="AG19" s="60">
        <f>IF(AND(H19-VLOOKUP([1]交易计划及执行表!$A$6,[1]交易计划及执行表!$A$4:$AF10016,6,FALSE)&gt;0,H19&gt;H18),H19,AG18)</f>
        <v>34.8</v>
      </c>
      <c r="AH19" s="61"/>
      <c r="AI19" s="6">
        <f>(AG19-VLOOKUP([1]交易计划及执行表!$A$6,[1]交易计划及执行表!$A$4:$AF10018,6,FALSE))*VLOOKUP([1]交易计划及执行表!$A$6,[1]交易计划及执行表!$A$4:$AF10018,7,FALSE)</f>
        <v>107</v>
      </c>
      <c r="AJ19" s="51"/>
      <c r="AK19" s="26">
        <f>($B19-VLOOKUP([1]交易计划及执行表!$A$6,[1]交易计划及执行表!$A$4:$AF10017,6,FALSE))/VLOOKUP([1]交易计划及执行表!$A$6,[1]交易计划及执行表!$A$4:$AF10017,6,FALSE)</f>
        <v>0.103172250222354</v>
      </c>
      <c r="AL19" s="25"/>
      <c r="AM19" s="66" t="s">
        <v>52</v>
      </c>
      <c r="AN19" s="14"/>
    </row>
    <row r="20" ht="18" spans="1:40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5">
        <v>19.57</v>
      </c>
      <c r="G20" s="11">
        <v>36.28</v>
      </c>
      <c r="H20" s="11">
        <v>34.91</v>
      </c>
      <c r="I20" s="11">
        <v>41.27</v>
      </c>
      <c r="J20" s="21">
        <f t="shared" si="0"/>
        <v>-1</v>
      </c>
      <c r="K20" s="22">
        <f t="shared" si="4"/>
        <v>0.0104810534802473</v>
      </c>
      <c r="L20" s="14"/>
      <c r="M20" s="14"/>
      <c r="N20" s="14"/>
      <c r="O20" s="14"/>
      <c r="P20" s="14"/>
      <c r="Q20" s="14"/>
      <c r="R20" s="26">
        <f>COUNTIF(K6:K20,"&gt;0")/15</f>
        <v>0.466666666666667</v>
      </c>
      <c r="S20" s="25">
        <f>(F20-F6)/F6</f>
        <v>-0.500510464522716</v>
      </c>
      <c r="T20" s="25">
        <f>(B20-B6)/B6</f>
        <v>0.0669693530079455</v>
      </c>
      <c r="U20" s="42" t="str">
        <f t="shared" si="1"/>
        <v>否</v>
      </c>
      <c r="V20" s="14"/>
      <c r="W20" s="14"/>
      <c r="X20" s="14">
        <v>2</v>
      </c>
      <c r="Y20" s="50">
        <f t="shared" si="2"/>
        <v>1.12146739130435</v>
      </c>
      <c r="Z20" s="25">
        <f t="shared" si="6"/>
        <v>-0.0195567144719687</v>
      </c>
      <c r="AA20" s="25">
        <f>(B20-B6)/B6</f>
        <v>0.0669693530079455</v>
      </c>
      <c r="AB20" s="25">
        <f>COUNTIF(K6:K20,"&gt;0")/15</f>
        <v>0.466666666666667</v>
      </c>
      <c r="AC20" s="14">
        <f t="shared" si="3"/>
        <v>1.43</v>
      </c>
      <c r="AD20" s="14"/>
      <c r="AE20" s="51"/>
      <c r="AF20" s="51"/>
      <c r="AG20" s="60">
        <f>IF(AND(H20-VLOOKUP([1]交易计划及执行表!$A$6,[1]交易计划及执行表!$A$4:$AF10017,6,FALSE)&gt;0,H20&gt;H19),H20,AG19)</f>
        <v>34.91</v>
      </c>
      <c r="AH20" s="61"/>
      <c r="AI20" s="6">
        <f>(AG20-VLOOKUP([1]交易计划及执行表!$A$6,[1]交易计划及执行表!$A$4:$AF10019,6,FALSE))*VLOOKUP([1]交易计划及执行表!$A$6,[1]交易计划及执行表!$A$4:$AF10019,7,FALSE)</f>
        <v>118</v>
      </c>
      <c r="AJ20" s="51"/>
      <c r="AK20" s="26">
        <f>($B20-VLOOKUP([1]交易计划及执行表!$A$6,[1]交易计划及执行表!$A$4:$AF10018,6,FALSE))/VLOOKUP([1]交易计划及执行表!$A$6,[1]交易计划及执行表!$A$4:$AF10018,6,FALSE)</f>
        <v>0.114734657574859</v>
      </c>
      <c r="AL20" s="25"/>
      <c r="AM20" s="66" t="s">
        <v>52</v>
      </c>
      <c r="AN20" s="14"/>
    </row>
    <row r="21" ht="18" spans="1:40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5">
        <v>13.4</v>
      </c>
      <c r="G21" s="11">
        <v>36.41</v>
      </c>
      <c r="H21" s="11">
        <v>35.02</v>
      </c>
      <c r="I21" s="11">
        <v>41.71</v>
      </c>
      <c r="J21" s="21">
        <f t="shared" si="0"/>
        <v>-1</v>
      </c>
      <c r="K21" s="22">
        <f t="shared" si="4"/>
        <v>0.00132978723404248</v>
      </c>
      <c r="L21" s="14"/>
      <c r="M21" s="14"/>
      <c r="N21" s="14"/>
      <c r="O21" s="14"/>
      <c r="P21" s="14"/>
      <c r="Q21" s="14"/>
      <c r="R21" s="14"/>
      <c r="S21" s="25"/>
      <c r="T21" s="14"/>
      <c r="U21" s="42" t="str">
        <f t="shared" si="1"/>
        <v>否</v>
      </c>
      <c r="V21" s="14"/>
      <c r="W21" s="14"/>
      <c r="X21" s="14">
        <v>2</v>
      </c>
      <c r="Y21" s="50">
        <f t="shared" ref="Y21:Y29" si="7">$I21/$I$6</f>
        <v>1.13342391304348</v>
      </c>
      <c r="Z21" s="25">
        <f t="shared" si="6"/>
        <v>-0.0187646598905395</v>
      </c>
      <c r="AA21" s="25">
        <f t="shared" ref="AA21:AA29" si="8">(B21-B7)/B7</f>
        <v>0.093205574912892</v>
      </c>
      <c r="AB21" s="51"/>
      <c r="AC21" s="14">
        <f t="shared" si="3"/>
        <v>1.09</v>
      </c>
      <c r="AD21" s="14"/>
      <c r="AE21" s="51"/>
      <c r="AF21" s="51"/>
      <c r="AG21" s="60">
        <f>IF(AND(H21-VLOOKUP([1]交易计划及执行表!$A$6,[1]交易计划及执行表!$A$4:$AF10018,6,FALSE)&gt;0,H21&gt;H20),H21,AG20)</f>
        <v>35.02</v>
      </c>
      <c r="AH21" s="61"/>
      <c r="AI21" s="6">
        <f>(AG21-VLOOKUP([1]交易计划及执行表!$A$6,[1]交易计划及执行表!$A$4:$AF10020,6,FALSE))*VLOOKUP([1]交易计划及执行表!$A$6,[1]交易计划及执行表!$A$4:$AF10020,7,FALSE)</f>
        <v>129.000000000001</v>
      </c>
      <c r="AJ21" s="51"/>
      <c r="AK21" s="26">
        <f>($B21-VLOOKUP([1]交易计划及执行表!$A$6,[1]交易计划及执行表!$A$4:$AF10019,6,FALSE))/VLOOKUP([1]交易计划及执行表!$A$6,[1]交易计划及执行表!$A$4:$AF10019,6,FALSE)</f>
        <v>0.116217017491847</v>
      </c>
      <c r="AL21" s="25"/>
      <c r="AM21" s="66" t="s">
        <v>52</v>
      </c>
      <c r="AN21" s="14"/>
    </row>
    <row r="22" ht="18" spans="1:40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5">
        <v>13.18</v>
      </c>
      <c r="G22" s="11">
        <v>36.51</v>
      </c>
      <c r="H22" s="11">
        <v>35.11</v>
      </c>
      <c r="I22" s="11">
        <v>41.76</v>
      </c>
      <c r="J22" s="14">
        <f t="shared" si="0"/>
        <v>1</v>
      </c>
      <c r="K22" s="22">
        <f t="shared" si="4"/>
        <v>-0.0047808764940239</v>
      </c>
      <c r="L22" s="14"/>
      <c r="M22" s="14"/>
      <c r="N22" s="14"/>
      <c r="O22" s="14"/>
      <c r="P22" s="14"/>
      <c r="Q22" s="14"/>
      <c r="R22" s="14"/>
      <c r="S22" s="25"/>
      <c r="T22" s="14"/>
      <c r="U22" s="42" t="str">
        <f t="shared" si="1"/>
        <v>否</v>
      </c>
      <c r="V22" s="14"/>
      <c r="W22" s="14"/>
      <c r="X22" s="14">
        <v>2</v>
      </c>
      <c r="Y22" s="50">
        <f t="shared" si="7"/>
        <v>1.13478260869565</v>
      </c>
      <c r="Z22" s="25">
        <f t="shared" si="6"/>
        <v>-0.0136878125822586</v>
      </c>
      <c r="AA22" s="25">
        <f t="shared" si="8"/>
        <v>0.0127027027027027</v>
      </c>
      <c r="AB22" s="51"/>
      <c r="AC22" s="14">
        <f t="shared" si="3"/>
        <v>0.899999999999999</v>
      </c>
      <c r="AD22" s="14"/>
      <c r="AE22" s="51"/>
      <c r="AF22" s="51"/>
      <c r="AG22" s="60">
        <f>IF(AND(H22-VLOOKUP([1]交易计划及执行表!$A$6,[1]交易计划及执行表!$A$4:$AF10019,6,FALSE)&gt;0,H22&gt;H21),H22,AG21)</f>
        <v>35.11</v>
      </c>
      <c r="AH22" s="61"/>
      <c r="AI22" s="6">
        <f>(AG22-VLOOKUP([1]交易计划及执行表!$A$6,[1]交易计划及执行表!$A$4:$AF10021,6,FALSE))*VLOOKUP([1]交易计划及执行表!$A$6,[1]交易计划及执行表!$A$4:$AF10021,7,FALSE)</f>
        <v>138</v>
      </c>
      <c r="AJ22" s="51"/>
      <c r="AK22" s="26">
        <f>($B22-VLOOKUP([1]交易计划及执行表!$A$6,[1]交易计划及执行表!$A$4:$AF10020,6,FALSE))/VLOOKUP([1]交易计划及执行表!$A$6,[1]交易计划及执行表!$A$4:$AF10020,6,FALSE)</f>
        <v>0.110880521790691</v>
      </c>
      <c r="AL22" s="25"/>
      <c r="AM22" s="66" t="s">
        <v>52</v>
      </c>
      <c r="AN22" s="14"/>
    </row>
    <row r="23" ht="18" spans="1:40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5">
        <v>24.73</v>
      </c>
      <c r="G23" s="11">
        <v>36.65</v>
      </c>
      <c r="H23" s="11">
        <v>35.23</v>
      </c>
      <c r="I23" s="11">
        <v>41.56</v>
      </c>
      <c r="J23" s="21">
        <f t="shared" si="0"/>
        <v>-1</v>
      </c>
      <c r="K23" s="22">
        <f t="shared" si="4"/>
        <v>0.0144115292233787</v>
      </c>
      <c r="L23" s="14"/>
      <c r="M23" s="14"/>
      <c r="N23" s="14"/>
      <c r="O23" s="14"/>
      <c r="P23" s="14"/>
      <c r="Q23" s="14"/>
      <c r="R23" s="14"/>
      <c r="S23" s="25"/>
      <c r="T23" s="14"/>
      <c r="U23" s="42" t="str">
        <f t="shared" si="1"/>
        <v>否</v>
      </c>
      <c r="V23" s="14"/>
      <c r="W23" s="14"/>
      <c r="X23" s="14">
        <v>2</v>
      </c>
      <c r="Y23" s="50">
        <f t="shared" si="7"/>
        <v>1.12934782608696</v>
      </c>
      <c r="Z23" s="25">
        <f t="shared" ref="Z23:Z29" si="9">(B23-B19)/B19</f>
        <v>0.0214995968825584</v>
      </c>
      <c r="AA23" s="25">
        <f t="shared" si="8"/>
        <v>0.0325998370008149</v>
      </c>
      <c r="AB23" s="51"/>
      <c r="AC23" s="14">
        <f t="shared" si="3"/>
        <v>1.48</v>
      </c>
      <c r="AD23" s="14"/>
      <c r="AE23" s="51"/>
      <c r="AF23" s="51"/>
      <c r="AG23" s="60">
        <f>IF(AND(H23-VLOOKUP([1]交易计划及执行表!$A$6,[1]交易计划及执行表!$A$4:$AF10020,6,FALSE)&gt;0,H23&gt;H22),H23,AG22)</f>
        <v>35.23</v>
      </c>
      <c r="AH23" s="62">
        <v>36.65</v>
      </c>
      <c r="AI23" s="6">
        <f>(AG23-VLOOKUP([1]交易计划及执行表!$A$6,[1]交易计划及执行表!$A$4:$AF10022,6,FALSE))*VLOOKUP([1]交易计划及执行表!$A$6,[1]交易计划及执行表!$A$4:$AF10022,7,FALSE)</f>
        <v>150</v>
      </c>
      <c r="AJ23" s="6">
        <f>(AH23-VLOOKUP([1]交易计划及执行表!$A$23,[1]交易计划及执行表!$A$4:$AF10022,6,FALSE))*VLOOKUP([1]交易计划及执行表!$A$23,[1]交易计划及执行表!$A$4:$AF10022,7,FALSE)</f>
        <v>-450</v>
      </c>
      <c r="AK23" s="26">
        <f>($B23-VLOOKUP([1]交易计划及执行表!$A$6,[1]交易计划及执行表!$A$4:$AF10021,6,FALSE))/VLOOKUP([1]交易计划及执行表!$A$6,[1]交易计划及执行表!$A$4:$AF10021,6,FALSE)</f>
        <v>0.12689000889416</v>
      </c>
      <c r="AL23" s="25">
        <f>($B23-VLOOKUP([1]交易计划及执行表!$A$23,[1]交易计划及执行表!$A$4:$AF10021,6,FALSE))/VLOOKUP([1]交易计划及执行表!$A$23,[1]交易计划及执行表!$A$4:$AF10021,6,FALSE)</f>
        <v>-0.022879177377892</v>
      </c>
      <c r="AM23" s="66" t="s">
        <v>52</v>
      </c>
      <c r="AN23" s="24" t="s">
        <v>52</v>
      </c>
    </row>
    <row r="24" ht="18" spans="1:40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5">
        <v>30.97</v>
      </c>
      <c r="G24" s="11">
        <v>36.87</v>
      </c>
      <c r="H24" s="11">
        <v>35.37</v>
      </c>
      <c r="I24" s="11">
        <v>42.16</v>
      </c>
      <c r="J24" s="14">
        <f t="shared" si="0"/>
        <v>1</v>
      </c>
      <c r="K24" s="22">
        <f t="shared" si="4"/>
        <v>0.0234148908182058</v>
      </c>
      <c r="L24" s="14"/>
      <c r="M24" s="14"/>
      <c r="N24" s="14"/>
      <c r="O24" s="14"/>
      <c r="P24" s="14"/>
      <c r="Q24" s="14"/>
      <c r="R24" s="14"/>
      <c r="S24" s="25"/>
      <c r="T24" s="14"/>
      <c r="U24" s="42" t="str">
        <f t="shared" si="1"/>
        <v>否</v>
      </c>
      <c r="V24" s="14"/>
      <c r="W24" s="14"/>
      <c r="X24" s="14">
        <v>2</v>
      </c>
      <c r="Y24" s="50">
        <f t="shared" si="7"/>
        <v>1.14565217391304</v>
      </c>
      <c r="Z24" s="25">
        <f t="shared" si="9"/>
        <v>0.0345744680851063</v>
      </c>
      <c r="AA24" s="25">
        <f t="shared" si="8"/>
        <v>0.0769656699889258</v>
      </c>
      <c r="AB24" s="51"/>
      <c r="AC24" s="14">
        <f t="shared" si="3"/>
        <v>2.36</v>
      </c>
      <c r="AD24" s="14"/>
      <c r="AE24" s="51"/>
      <c r="AF24" s="51"/>
      <c r="AG24" s="60">
        <f>IF(AND(H24-VLOOKUP([1]交易计划及执行表!$A$6,[1]交易计划及执行表!$A$4:$AF10021,6,FALSE)&gt;0,H24&gt;H23),H24,AG23)</f>
        <v>35.37</v>
      </c>
      <c r="AH24" s="61">
        <f>IF(AND(H24-VLOOKUP([1]交易计划及执行表!$A$23,[1]交易计划及执行表!$A$4:$AF10021,6,FALSE)&gt;0,H24&gt;H23),H24,AH23)</f>
        <v>36.65</v>
      </c>
      <c r="AI24" s="6">
        <f>(AG24-VLOOKUP([1]交易计划及执行表!$A$6,[1]交易计划及执行表!$A$4:$AF10023,6,FALSE))*VLOOKUP([1]交易计划及执行表!$A$6,[1]交易计划及执行表!$A$4:$AF10023,7,FALSE)</f>
        <v>164</v>
      </c>
      <c r="AJ24" s="6">
        <f>(AH24-VLOOKUP([1]交易计划及执行表!$A$23,[1]交易计划及执行表!$A$4:$AF10023,6,FALSE))*VLOOKUP([1]交易计划及执行表!$A$23,[1]交易计划及执行表!$A$4:$AF10023,7,FALSE)</f>
        <v>-450</v>
      </c>
      <c r="AK24" s="26">
        <f>($B24-VLOOKUP([1]交易计划及执行表!$A$6,[1]交易计划及执行表!$A$4:$AF10022,6,FALSE))/VLOOKUP([1]交易计划及执行表!$A$6,[1]交易计划及执行表!$A$4:$AF10022,6,FALSE)</f>
        <v>0.153276015416543</v>
      </c>
      <c r="AL24" s="25">
        <f>($B24-VLOOKUP([1]交易计划及执行表!$A$23,[1]交易计划及执行表!$A$4:$AF10022,6,FALSE))/VLOOKUP([1]交易计划及执行表!$A$23,[1]交易计划及执行表!$A$4:$AF10022,6,FALSE)</f>
        <v>0</v>
      </c>
      <c r="AM24" s="66" t="s">
        <v>52</v>
      </c>
      <c r="AN24" s="24" t="s">
        <v>52</v>
      </c>
    </row>
    <row r="25" ht="18" spans="1:40">
      <c r="A25" s="12">
        <v>44550</v>
      </c>
      <c r="B25" s="11">
        <v>39.94</v>
      </c>
      <c r="C25" s="11">
        <v>39.1</v>
      </c>
      <c r="D25" s="11">
        <v>40.66</v>
      </c>
      <c r="E25" s="11">
        <v>38.8</v>
      </c>
      <c r="F25" s="15">
        <v>37.24</v>
      </c>
      <c r="G25" s="11">
        <v>37.16</v>
      </c>
      <c r="H25" s="11">
        <v>35.55</v>
      </c>
      <c r="I25" s="11">
        <v>43.15</v>
      </c>
      <c r="J25" s="14">
        <f t="shared" si="0"/>
        <v>1</v>
      </c>
      <c r="K25" s="22">
        <f t="shared" si="4"/>
        <v>0.0267352185089974</v>
      </c>
      <c r="L25" s="14"/>
      <c r="M25" s="14"/>
      <c r="N25" s="14"/>
      <c r="O25" s="14"/>
      <c r="P25" s="14"/>
      <c r="Q25" s="14"/>
      <c r="R25" s="26">
        <f>COUNTIF(K11:K25,"&gt;0")/15</f>
        <v>0.666666666666667</v>
      </c>
      <c r="S25" s="26">
        <f>(F25-F11)/F11</f>
        <v>1.60237596086653</v>
      </c>
      <c r="T25" s="25">
        <f>(B25-B11)/B11</f>
        <v>0.0999724593775818</v>
      </c>
      <c r="U25" s="42" t="str">
        <f t="shared" si="1"/>
        <v>否</v>
      </c>
      <c r="V25" s="14"/>
      <c r="W25" s="14"/>
      <c r="X25" s="14">
        <v>2</v>
      </c>
      <c r="Y25" s="50">
        <f t="shared" si="7"/>
        <v>1.17255434782609</v>
      </c>
      <c r="Z25" s="25">
        <f t="shared" si="9"/>
        <v>0.0608233731739708</v>
      </c>
      <c r="AA25" s="25">
        <f t="shared" si="8"/>
        <v>0.0999724593775818</v>
      </c>
      <c r="AB25" s="25">
        <f>COUNTIF(K11:K25,"&gt;0")/15</f>
        <v>0.666666666666667</v>
      </c>
      <c r="AC25" s="14">
        <f t="shared" si="3"/>
        <v>1.86</v>
      </c>
      <c r="AD25" s="14"/>
      <c r="AE25" s="51"/>
      <c r="AF25" s="51"/>
      <c r="AG25" s="60">
        <f>IF(AND(H25-VLOOKUP([1]交易计划及执行表!$A$6,[1]交易计划及执行表!$A$4:$AF10022,6,FALSE)&gt;0,H25&gt;H24),H25,AG24)</f>
        <v>35.55</v>
      </c>
      <c r="AH25" s="61">
        <f>IF(AND(H25-VLOOKUP([1]交易计划及执行表!$A$23,[1]交易计划及执行表!$A$4:$AF10022,6,FALSE)&gt;0,H25&gt;H24),H25,AH24)</f>
        <v>36.65</v>
      </c>
      <c r="AI25" s="6">
        <f>(AG25-VLOOKUP([1]交易计划及执行表!$A$6,[1]交易计划及执行表!$A$4:$AF10024,6,FALSE))*VLOOKUP([1]交易计划及执行表!$A$6,[1]交易计划及执行表!$A$4:$AF10024,7,FALSE)</f>
        <v>182</v>
      </c>
      <c r="AJ25" s="6">
        <f>(AH25-VLOOKUP([1]交易计划及执行表!$A$23,[1]交易计划及执行表!$A$4:$AF10024,6,FALSE))*VLOOKUP([1]交易计划及执行表!$A$23,[1]交易计划及执行表!$A$4:$AF10024,7,FALSE)</f>
        <v>-450</v>
      </c>
      <c r="AK25" s="26">
        <f>($B25-VLOOKUP([1]交易计划及执行表!$A$6,[1]交易计划及执行表!$A$4:$AF10023,6,FALSE))/VLOOKUP([1]交易计划及执行表!$A$6,[1]交易计划及执行表!$A$4:$AF10023,6,FALSE)</f>
        <v>0.18410910168989</v>
      </c>
      <c r="AL25" s="25">
        <f>($B25-VLOOKUP([1]交易计划及执行表!$A$23,[1]交易计划及执行表!$A$4:$AF10023,6,FALSE))/VLOOKUP([1]交易计划及执行表!$A$23,[1]交易计划及执行表!$A$4:$AF10023,6,FALSE)</f>
        <v>0.0267352185089974</v>
      </c>
      <c r="AM25" s="66" t="s">
        <v>52</v>
      </c>
      <c r="AN25" s="24" t="s">
        <v>52</v>
      </c>
    </row>
    <row r="26" ht="18" spans="1:40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5">
        <v>17.09</v>
      </c>
      <c r="G26" s="11">
        <v>37.43</v>
      </c>
      <c r="H26" s="11">
        <v>35.72</v>
      </c>
      <c r="I26" s="11">
        <v>44.3</v>
      </c>
      <c r="J26" s="14">
        <f t="shared" si="0"/>
        <v>1</v>
      </c>
      <c r="K26" s="22">
        <f t="shared" si="4"/>
        <v>0.00125187781672519</v>
      </c>
      <c r="L26" s="14"/>
      <c r="M26" s="14"/>
      <c r="N26" s="14"/>
      <c r="O26" s="14"/>
      <c r="P26" s="14"/>
      <c r="Q26" s="14"/>
      <c r="R26" s="14"/>
      <c r="S26" s="25"/>
      <c r="T26" s="14"/>
      <c r="U26" s="42" t="str">
        <f t="shared" si="1"/>
        <v>否</v>
      </c>
      <c r="V26" s="14"/>
      <c r="W26" s="14"/>
      <c r="X26" s="14">
        <v>2</v>
      </c>
      <c r="Y26" s="50">
        <f t="shared" si="7"/>
        <v>1.20380434782609</v>
      </c>
      <c r="Z26" s="25">
        <f t="shared" si="9"/>
        <v>0.067253803042434</v>
      </c>
      <c r="AA26" s="25">
        <f t="shared" si="8"/>
        <v>0.0776071139854487</v>
      </c>
      <c r="AB26" s="51"/>
      <c r="AC26" s="14">
        <f t="shared" si="3"/>
        <v>0.989999999999995</v>
      </c>
      <c r="AD26" s="14"/>
      <c r="AE26" s="51"/>
      <c r="AF26" s="51"/>
      <c r="AG26" s="60">
        <f>IF(AND(H26-VLOOKUP([1]交易计划及执行表!$A$6,[1]交易计划及执行表!$A$4:$AF10023,6,FALSE)&gt;0,H26&gt;H25),H26,AG25)</f>
        <v>35.72</v>
      </c>
      <c r="AH26" s="61">
        <f>IF(AND(H26-VLOOKUP([1]交易计划及执行表!$A$23,[1]交易计划及执行表!$A$4:$AF10023,6,FALSE)&gt;0,H26&gt;H25),H26,AH25)</f>
        <v>36.65</v>
      </c>
      <c r="AI26" s="6">
        <f>(AG26-VLOOKUP([1]交易计划及执行表!$A$6,[1]交易计划及执行表!$A$4:$AF10025,6,FALSE))*VLOOKUP([1]交易计划及执行表!$A$6,[1]交易计划及执行表!$A$4:$AF10025,7,FALSE)</f>
        <v>199</v>
      </c>
      <c r="AJ26" s="6">
        <f>(AH26-VLOOKUP([1]交易计划及执行表!$A$23,[1]交易计划及执行表!$A$4:$AF10025,6,FALSE))*VLOOKUP([1]交易计划及执行表!$A$23,[1]交易计划及执行表!$A$4:$AF10025,7,FALSE)</f>
        <v>-450</v>
      </c>
      <c r="AK26" s="26">
        <f>($B26-VLOOKUP([1]交易计划及执行表!$A$6,[1]交易计划及执行表!$A$4:$AF10024,6,FALSE))/VLOOKUP([1]交易计划及执行表!$A$6,[1]交易计划及执行表!$A$4:$AF10024,6,FALSE)</f>
        <v>0.185591461606878</v>
      </c>
      <c r="AL26" s="25">
        <f>($B26-VLOOKUP([1]交易计划及执行表!$A$23,[1]交易计划及执行表!$A$4:$AF10024,6,FALSE))/VLOOKUP([1]交易计划及执行表!$A$23,[1]交易计划及执行表!$A$4:$AF10024,6,FALSE)</f>
        <v>0.0280205655526993</v>
      </c>
      <c r="AM26" s="66" t="s">
        <v>52</v>
      </c>
      <c r="AN26" s="24" t="s">
        <v>52</v>
      </c>
    </row>
    <row r="27" ht="18" spans="1:40">
      <c r="A27" s="12">
        <v>44552</v>
      </c>
      <c r="B27" s="11">
        <v>42.8</v>
      </c>
      <c r="C27" s="11">
        <v>39.9</v>
      </c>
      <c r="D27" s="11">
        <v>43.33</v>
      </c>
      <c r="E27" s="11">
        <v>39.62</v>
      </c>
      <c r="F27" s="15">
        <v>41.23</v>
      </c>
      <c r="G27" s="11">
        <v>37.94</v>
      </c>
      <c r="H27" s="11">
        <v>36</v>
      </c>
      <c r="I27" s="11">
        <v>44.36</v>
      </c>
      <c r="J27" s="14">
        <f t="shared" si="0"/>
        <v>1</v>
      </c>
      <c r="K27" s="23">
        <f t="shared" si="4"/>
        <v>0.0702675668917228</v>
      </c>
      <c r="L27" s="14"/>
      <c r="M27" s="14"/>
      <c r="N27" s="14"/>
      <c r="O27" s="14"/>
      <c r="P27" s="14"/>
      <c r="Q27" s="14"/>
      <c r="R27" s="14"/>
      <c r="S27" s="25"/>
      <c r="T27" s="14"/>
      <c r="U27" s="42" t="str">
        <f t="shared" si="1"/>
        <v>否</v>
      </c>
      <c r="V27" s="14"/>
      <c r="W27" s="14"/>
      <c r="X27" s="14">
        <v>2</v>
      </c>
      <c r="Y27" s="50">
        <f t="shared" si="7"/>
        <v>1.2054347826087</v>
      </c>
      <c r="Z27" s="25">
        <f t="shared" si="9"/>
        <v>0.126019468560905</v>
      </c>
      <c r="AA27" s="25">
        <f t="shared" si="8"/>
        <v>0.16304347826087</v>
      </c>
      <c r="AB27" s="51"/>
      <c r="AC27" s="39">
        <f t="shared" si="3"/>
        <v>3.71</v>
      </c>
      <c r="AD27" s="14"/>
      <c r="AE27" s="51"/>
      <c r="AF27" s="51"/>
      <c r="AG27" s="60">
        <f>IF(AND(H27-VLOOKUP([1]交易计划及执行表!$A$6,[1]交易计划及执行表!$A$4:$AF10024,6,FALSE)&gt;0,H27&gt;H26),H27,AG26)</f>
        <v>36</v>
      </c>
      <c r="AH27" s="61">
        <f>IF(AND(H27-VLOOKUP([1]交易计划及执行表!$A$23,[1]交易计划及执行表!$A$4:$AF10024,6,FALSE)&gt;0,H27&gt;H26),H27,AH26)</f>
        <v>36.65</v>
      </c>
      <c r="AI27" s="6">
        <f>(AG27-VLOOKUP([1]交易计划及执行表!$A$6,[1]交易计划及执行表!$A$4:$AF10026,6,FALSE))*VLOOKUP([1]交易计划及执行表!$A$6,[1]交易计划及执行表!$A$4:$AF10026,7,FALSE)</f>
        <v>227</v>
      </c>
      <c r="AJ27" s="6">
        <f>(AH27-VLOOKUP([1]交易计划及执行表!$A$23,[1]交易计划及执行表!$A$4:$AF10026,6,FALSE))*VLOOKUP([1]交易计划及执行表!$A$23,[1]交易计划及执行表!$A$4:$AF10026,7,FALSE)</f>
        <v>-450</v>
      </c>
      <c r="AK27" s="26">
        <f>($B27-VLOOKUP([1]交易计划及执行表!$A$6,[1]交易计划及执行表!$A$4:$AF10025,6,FALSE))/VLOOKUP([1]交易计划及执行表!$A$6,[1]交易计划及执行表!$A$4:$AF10025,6,FALSE)</f>
        <v>0.268900088941595</v>
      </c>
      <c r="AL27" s="25">
        <f>($B27-VLOOKUP([1]交易计划及执行表!$A$23,[1]交易计划及执行表!$A$4:$AF10025,6,FALSE))/VLOOKUP([1]交易计划及执行表!$A$23,[1]交易计划及执行表!$A$4:$AF10025,6,FALSE)</f>
        <v>0.10025706940874</v>
      </c>
      <c r="AM27" s="66" t="s">
        <v>52</v>
      </c>
      <c r="AN27" s="24" t="s">
        <v>52</v>
      </c>
    </row>
    <row r="28" ht="18" spans="1:40">
      <c r="A28" s="12">
        <v>44553</v>
      </c>
      <c r="B28" s="11">
        <v>43.35</v>
      </c>
      <c r="C28" s="11">
        <v>42.8</v>
      </c>
      <c r="D28" s="11">
        <v>43.86</v>
      </c>
      <c r="E28" s="11">
        <v>42.2</v>
      </c>
      <c r="F28" s="15">
        <v>31.47</v>
      </c>
      <c r="G28" s="11">
        <v>38.46</v>
      </c>
      <c r="H28" s="11">
        <v>36.29</v>
      </c>
      <c r="I28" s="11">
        <v>47.48</v>
      </c>
      <c r="J28" s="14">
        <f t="shared" si="0"/>
        <v>1</v>
      </c>
      <c r="K28" s="22">
        <f t="shared" si="4"/>
        <v>0.0128504672897197</v>
      </c>
      <c r="L28" s="14"/>
      <c r="M28" s="14"/>
      <c r="N28" s="14"/>
      <c r="O28" s="14"/>
      <c r="P28" s="14"/>
      <c r="Q28" s="14"/>
      <c r="R28" s="14"/>
      <c r="S28" s="25"/>
      <c r="T28" s="14"/>
      <c r="U28" s="42" t="str">
        <f t="shared" si="1"/>
        <v>否</v>
      </c>
      <c r="V28" s="14"/>
      <c r="W28" s="14"/>
      <c r="X28" s="14">
        <v>2</v>
      </c>
      <c r="Y28" s="50">
        <f t="shared" si="7"/>
        <v>1.29021739130435</v>
      </c>
      <c r="Z28" s="25">
        <f t="shared" si="9"/>
        <v>0.11439588688946</v>
      </c>
      <c r="AA28" s="25">
        <f t="shared" si="8"/>
        <v>0.177989130434783</v>
      </c>
      <c r="AB28" s="51"/>
      <c r="AC28" s="14">
        <f t="shared" si="3"/>
        <v>1.66</v>
      </c>
      <c r="AD28" s="14"/>
      <c r="AE28" s="51"/>
      <c r="AF28" s="51"/>
      <c r="AG28" s="60">
        <f>IF(AND(H28-VLOOKUP([1]交易计划及执行表!$A$6,[1]交易计划及执行表!$A$4:$AF10025,6,FALSE)&gt;0,H28&gt;H27),H28,AG27)</f>
        <v>36.29</v>
      </c>
      <c r="AH28" s="61">
        <f>IF(AND(H28-VLOOKUP([1]交易计划及执行表!$A$23,[1]交易计划及执行表!$A$4:$AF10025,6,FALSE)&gt;0,H28&gt;H27),H28,AH27)</f>
        <v>36.65</v>
      </c>
      <c r="AI28" s="6">
        <f>(AG28-VLOOKUP([1]交易计划及执行表!$A$6,[1]交易计划及执行表!$A$4:$AF10027,6,FALSE))*VLOOKUP([1]交易计划及执行表!$A$6,[1]交易计划及执行表!$A$4:$AF10027,7,FALSE)</f>
        <v>256</v>
      </c>
      <c r="AJ28" s="6">
        <f>(AH28-VLOOKUP([1]交易计划及执行表!$A$23,[1]交易计划及执行表!$A$4:$AF10027,6,FALSE))*VLOOKUP([1]交易计划及执行表!$A$23,[1]交易计划及执行表!$A$4:$AF10027,7,FALSE)</f>
        <v>-450</v>
      </c>
      <c r="AK28" s="26">
        <f>($B28-VLOOKUP([1]交易计划及执行表!$A$6,[1]交易计划及执行表!$A$4:$AF10026,6,FALSE))/VLOOKUP([1]交易计划及执行表!$A$6,[1]交易计划及执行表!$A$4:$AF10026,6,FALSE)</f>
        <v>0.285206048028461</v>
      </c>
      <c r="AL28" s="26">
        <f>($B28-VLOOKUP([1]交易计划及执行表!$A$23,[1]交易计划及执行表!$A$4:$AF10026,6,FALSE))/VLOOKUP([1]交易计划及执行表!$A$23,[1]交易计划及执行表!$A$4:$AF10026,6,FALSE)</f>
        <v>0.11439588688946</v>
      </c>
      <c r="AM28" s="66" t="s">
        <v>52</v>
      </c>
      <c r="AN28" s="21" t="s">
        <v>53</v>
      </c>
    </row>
    <row r="29" ht="18" spans="1:40">
      <c r="A29" s="12">
        <v>44554</v>
      </c>
      <c r="B29" s="11">
        <v>43.67</v>
      </c>
      <c r="C29" s="11">
        <v>43.1</v>
      </c>
      <c r="D29" s="11">
        <v>45.9</v>
      </c>
      <c r="E29" s="11">
        <v>42.77</v>
      </c>
      <c r="F29" s="15">
        <v>50.68</v>
      </c>
      <c r="G29" s="11">
        <v>38.95</v>
      </c>
      <c r="H29" s="11">
        <v>36.58</v>
      </c>
      <c r="I29" s="11">
        <v>48.09</v>
      </c>
      <c r="J29" s="21">
        <f t="shared" si="0"/>
        <v>-1</v>
      </c>
      <c r="K29" s="22">
        <f t="shared" si="4"/>
        <v>0.00738177623990773</v>
      </c>
      <c r="L29" s="14"/>
      <c r="M29" s="14"/>
      <c r="N29" s="14"/>
      <c r="O29" s="14"/>
      <c r="P29" s="14"/>
      <c r="Q29" s="14"/>
      <c r="R29" s="14"/>
      <c r="S29" s="25"/>
      <c r="T29" s="14"/>
      <c r="U29" s="42" t="str">
        <f t="shared" si="1"/>
        <v>否</v>
      </c>
      <c r="V29" s="14"/>
      <c r="W29" s="14"/>
      <c r="X29" s="14">
        <v>2</v>
      </c>
      <c r="Y29" s="50">
        <f t="shared" si="7"/>
        <v>1.30679347826087</v>
      </c>
      <c r="Z29" s="25">
        <f t="shared" si="9"/>
        <v>0.0933900851276916</v>
      </c>
      <c r="AA29" s="25">
        <f t="shared" si="8"/>
        <v>0.177088948787062</v>
      </c>
      <c r="AB29" s="46">
        <f>COUNTIF(K14:K29,"&gt;0")/15</f>
        <v>0.8</v>
      </c>
      <c r="AC29" s="39">
        <f t="shared" si="3"/>
        <v>3.13</v>
      </c>
      <c r="AD29" s="14" t="s">
        <v>53</v>
      </c>
      <c r="AE29" s="51"/>
      <c r="AF29" s="51"/>
      <c r="AG29" s="60">
        <f>IF(AND(H29-VLOOKUP([1]交易计划及执行表!$A$6,[1]交易计划及执行表!$A$4:$AF10026,6,FALSE)&gt;0,H29&gt;H28),H29,AG28)</f>
        <v>36.58</v>
      </c>
      <c r="AH29" s="61">
        <f>IF(AND(H29-VLOOKUP([1]交易计划及执行表!$A$23,[1]交易计划及执行表!$A$4:$AF10026,6,FALSE)&gt;0,H29&gt;H28),H29,AH28)</f>
        <v>36.65</v>
      </c>
      <c r="AI29" s="6">
        <f>(AG29-VLOOKUP([1]交易计划及执行表!$A$6,[1]交易计划及执行表!$A$4:$AF10028,6,FALSE))*VLOOKUP([1]交易计划及执行表!$A$6,[1]交易计划及执行表!$A$4:$AF10028,7,FALSE)</f>
        <v>285</v>
      </c>
      <c r="AJ29" s="6">
        <f>(AH29-VLOOKUP([1]交易计划及执行表!$A$23,[1]交易计划及执行表!$A$4:$AF10028,6,FALSE))*VLOOKUP([1]交易计划及执行表!$A$23,[1]交易计划及执行表!$A$4:$AF10028,7,FALSE)</f>
        <v>-450</v>
      </c>
      <c r="AK29" s="26">
        <f>($B29-VLOOKUP([1]交易计划及执行表!$A$6,[1]交易计划及执行表!$A$4:$AF10027,6,FALSE))/VLOOKUP([1]交易计划及执行表!$A$6,[1]交易计划及执行表!$A$4:$AF10027,6,FALSE)</f>
        <v>0.294693151497184</v>
      </c>
      <c r="AL29" s="25"/>
      <c r="AM29" s="66" t="s">
        <v>52</v>
      </c>
      <c r="AN29" s="14"/>
    </row>
    <row r="30" spans="1:40">
      <c r="A30" s="12">
        <v>44557</v>
      </c>
      <c r="B30" s="13">
        <v>43.51</v>
      </c>
      <c r="C30" s="13">
        <v>43.23</v>
      </c>
      <c r="D30" s="13">
        <v>45.45</v>
      </c>
      <c r="E30" s="13">
        <v>42.71</v>
      </c>
      <c r="F30" s="13">
        <v>31.43</v>
      </c>
      <c r="G30" s="13">
        <v>39.39</v>
      </c>
      <c r="H30" s="13">
        <v>36.85</v>
      </c>
      <c r="I30" s="14">
        <v>48.44</v>
      </c>
      <c r="J30" s="21">
        <f>IF(B30&gt;(D30-(D30-E30)/2),1,-1)</f>
        <v>-1</v>
      </c>
      <c r="K30" s="22">
        <f>(B30-B29)/B29</f>
        <v>-0.00366384245477453</v>
      </c>
      <c r="L30" s="14"/>
      <c r="M30" s="14"/>
      <c r="N30" s="14"/>
      <c r="O30" s="14"/>
      <c r="P30" s="14"/>
      <c r="Q30" s="14"/>
      <c r="R30" s="14"/>
      <c r="S30" s="25"/>
      <c r="T30" s="14"/>
      <c r="U30" s="14"/>
      <c r="V30" s="14"/>
      <c r="W30" s="14"/>
      <c r="X30" s="14"/>
      <c r="Y30" s="14"/>
      <c r="Z30" s="25"/>
      <c r="AA30" s="51"/>
      <c r="AB30" s="51"/>
      <c r="AC30" s="51"/>
      <c r="AD30" s="14"/>
      <c r="AE30" s="51"/>
      <c r="AF30" s="51"/>
      <c r="AG30" s="63"/>
      <c r="AH30" s="61"/>
      <c r="AJ30" s="51"/>
      <c r="AK30" s="25"/>
      <c r="AL30" s="25"/>
      <c r="AM30" s="14"/>
      <c r="AN30" s="14"/>
    </row>
    <row r="31" spans="1:40">
      <c r="A31" s="12">
        <v>44558</v>
      </c>
      <c r="B31" s="13"/>
      <c r="C31" s="13"/>
      <c r="D31" s="13"/>
      <c r="E31" s="13"/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5"/>
      <c r="T31" s="14"/>
      <c r="U31" s="14"/>
      <c r="V31" s="14"/>
      <c r="W31" s="14"/>
      <c r="X31" s="14"/>
      <c r="Y31" s="14"/>
      <c r="Z31" s="25"/>
      <c r="AA31" s="51"/>
      <c r="AB31" s="51"/>
      <c r="AC31" s="51"/>
      <c r="AD31" s="14"/>
      <c r="AE31" s="51"/>
      <c r="AF31" s="51"/>
      <c r="AG31" s="63"/>
      <c r="AH31" s="61"/>
      <c r="AJ31" s="51"/>
      <c r="AK31" s="25"/>
      <c r="AL31" s="25"/>
      <c r="AM31" s="14"/>
      <c r="AN31" s="14"/>
    </row>
    <row r="32" spans="1:40">
      <c r="A32" s="12">
        <v>44559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5"/>
      <c r="T32" s="14"/>
      <c r="U32" s="14"/>
      <c r="V32" s="14"/>
      <c r="W32" s="14"/>
      <c r="X32" s="14"/>
      <c r="Y32" s="14"/>
      <c r="Z32" s="25"/>
      <c r="AA32" s="51"/>
      <c r="AB32" s="51"/>
      <c r="AC32" s="51"/>
      <c r="AD32" s="14"/>
      <c r="AE32" s="51"/>
      <c r="AF32" s="51"/>
      <c r="AG32" s="63"/>
      <c r="AH32" s="61"/>
      <c r="AJ32" s="51"/>
      <c r="AK32" s="25"/>
      <c r="AL32" s="25"/>
      <c r="AM32" s="14"/>
      <c r="AN32" s="14"/>
    </row>
    <row r="33" spans="1:40">
      <c r="A33" s="12">
        <v>44560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26">
        <f>COUNTIF(K21:K33,"&gt;0")/15</f>
        <v>0.533333333333333</v>
      </c>
      <c r="S33" s="27">
        <f>(F33-F19)/F19</f>
        <v>-1</v>
      </c>
      <c r="T33" s="25">
        <f>(B33-B19)/B19</f>
        <v>-1</v>
      </c>
      <c r="U33" s="14"/>
      <c r="V33" s="14"/>
      <c r="W33" s="14"/>
      <c r="X33" s="14"/>
      <c r="Y33" s="14"/>
      <c r="Z33" s="25"/>
      <c r="AA33" s="51"/>
      <c r="AB33" s="51"/>
      <c r="AC33" s="51"/>
      <c r="AD33" s="14"/>
      <c r="AE33" s="51"/>
      <c r="AF33" s="51"/>
      <c r="AG33" s="63"/>
      <c r="AH33" s="61"/>
      <c r="AJ33" s="51"/>
      <c r="AK33" s="25"/>
      <c r="AL33" s="25"/>
      <c r="AM33" s="14"/>
      <c r="AN33" s="14"/>
    </row>
    <row r="34" spans="1:40">
      <c r="A34" s="12">
        <v>44561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25"/>
      <c r="T34" s="14"/>
      <c r="U34" s="14"/>
      <c r="V34" s="14"/>
      <c r="W34" s="14"/>
      <c r="X34" s="14"/>
      <c r="Y34" s="14"/>
      <c r="Z34" s="25"/>
      <c r="AA34" s="51"/>
      <c r="AB34" s="51"/>
      <c r="AC34" s="51"/>
      <c r="AD34" s="14"/>
      <c r="AE34" s="51"/>
      <c r="AF34" s="51"/>
      <c r="AG34" s="63"/>
      <c r="AH34" s="61"/>
      <c r="AJ34" s="51"/>
      <c r="AK34" s="25"/>
      <c r="AL34" s="25"/>
      <c r="AM34" s="14"/>
      <c r="AN34" s="14"/>
    </row>
    <row r="35" spans="1:40">
      <c r="A35" s="12">
        <v>44562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25"/>
      <c r="T35" s="14"/>
      <c r="U35" s="14"/>
      <c r="V35" s="14"/>
      <c r="W35" s="14"/>
      <c r="X35" s="14"/>
      <c r="Y35" s="14"/>
      <c r="Z35" s="25"/>
      <c r="AA35" s="51"/>
      <c r="AB35" s="51"/>
      <c r="AC35" s="51"/>
      <c r="AD35" s="14"/>
      <c r="AE35" s="51"/>
      <c r="AF35" s="51"/>
      <c r="AG35" s="63"/>
      <c r="AH35" s="61"/>
      <c r="AJ35" s="51"/>
      <c r="AK35" s="25"/>
      <c r="AL35" s="25"/>
      <c r="AM35" s="14"/>
      <c r="AN35" s="14"/>
    </row>
    <row r="36" spans="1:40">
      <c r="A36" s="12">
        <v>44563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25"/>
      <c r="T36" s="14"/>
      <c r="U36" s="14"/>
      <c r="V36" s="14"/>
      <c r="W36" s="14"/>
      <c r="X36" s="14"/>
      <c r="Y36" s="14"/>
      <c r="Z36" s="25"/>
      <c r="AA36" s="51"/>
      <c r="AB36" s="51"/>
      <c r="AC36" s="51"/>
      <c r="AD36" s="14"/>
      <c r="AE36" s="51"/>
      <c r="AF36" s="51"/>
      <c r="AG36" s="63"/>
      <c r="AH36" s="61"/>
      <c r="AJ36" s="51"/>
      <c r="AK36" s="25"/>
      <c r="AL36" s="25"/>
      <c r="AM36" s="14"/>
      <c r="AN36" s="14"/>
    </row>
    <row r="37" spans="1:40">
      <c r="A37" s="12">
        <v>44564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25"/>
      <c r="T37" s="14"/>
      <c r="U37" s="14"/>
      <c r="V37" s="14"/>
      <c r="W37" s="14"/>
      <c r="X37" s="14"/>
      <c r="Y37" s="14"/>
      <c r="Z37" s="25"/>
      <c r="AA37" s="51"/>
      <c r="AB37" s="51"/>
      <c r="AC37" s="51"/>
      <c r="AD37" s="14"/>
      <c r="AE37" s="51"/>
      <c r="AF37" s="51"/>
      <c r="AG37" s="63"/>
      <c r="AH37" s="61"/>
      <c r="AJ37" s="51"/>
      <c r="AK37" s="25"/>
      <c r="AL37" s="25"/>
      <c r="AM37" s="14"/>
      <c r="AN37" s="14"/>
    </row>
    <row r="38" spans="1:40">
      <c r="A38" s="12">
        <v>44565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25"/>
      <c r="T38" s="14"/>
      <c r="U38" s="14"/>
      <c r="V38" s="14"/>
      <c r="W38" s="14"/>
      <c r="X38" s="14"/>
      <c r="Y38" s="14"/>
      <c r="Z38" s="25"/>
      <c r="AA38" s="51"/>
      <c r="AB38" s="51"/>
      <c r="AC38" s="51"/>
      <c r="AD38" s="14"/>
      <c r="AE38" s="51"/>
      <c r="AF38" s="51"/>
      <c r="AG38" s="63"/>
      <c r="AH38" s="61"/>
      <c r="AJ38" s="51"/>
      <c r="AK38" s="25"/>
      <c r="AL38" s="25"/>
      <c r="AM38" s="14"/>
      <c r="AN38" s="14"/>
    </row>
    <row r="39" spans="1:40">
      <c r="A39" s="12">
        <v>44566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25"/>
      <c r="T39" s="14"/>
      <c r="U39" s="14"/>
      <c r="V39" s="14"/>
      <c r="W39" s="14"/>
      <c r="X39" s="14"/>
      <c r="Y39" s="14"/>
      <c r="Z39" s="25"/>
      <c r="AA39" s="51"/>
      <c r="AB39" s="51"/>
      <c r="AC39" s="51"/>
      <c r="AD39" s="14"/>
      <c r="AE39" s="51"/>
      <c r="AF39" s="51"/>
      <c r="AG39" s="63"/>
      <c r="AH39" s="61"/>
      <c r="AJ39" s="51"/>
      <c r="AK39" s="25"/>
      <c r="AL39" s="25"/>
      <c r="AM39" s="14"/>
      <c r="AN39" s="14"/>
    </row>
    <row r="40" spans="1:40">
      <c r="A40" s="12">
        <v>44567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25"/>
      <c r="T40" s="14"/>
      <c r="U40" s="14"/>
      <c r="V40" s="14"/>
      <c r="W40" s="14"/>
      <c r="X40" s="14"/>
      <c r="Y40" s="14"/>
      <c r="Z40" s="25"/>
      <c r="AA40" s="51"/>
      <c r="AB40" s="51"/>
      <c r="AC40" s="51"/>
      <c r="AD40" s="14"/>
      <c r="AE40" s="51"/>
      <c r="AF40" s="51"/>
      <c r="AG40" s="63"/>
      <c r="AH40" s="61"/>
      <c r="AJ40" s="51"/>
      <c r="AK40" s="25"/>
      <c r="AL40" s="25"/>
      <c r="AM40" s="14"/>
      <c r="AN40" s="14"/>
    </row>
    <row r="41" spans="1:40">
      <c r="A41" s="12">
        <v>44568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25"/>
      <c r="T41" s="14"/>
      <c r="U41" s="14"/>
      <c r="V41" s="14"/>
      <c r="W41" s="14"/>
      <c r="X41" s="14"/>
      <c r="Y41" s="14"/>
      <c r="Z41" s="25"/>
      <c r="AA41" s="51"/>
      <c r="AB41" s="51"/>
      <c r="AC41" s="51"/>
      <c r="AD41" s="14"/>
      <c r="AE41" s="51"/>
      <c r="AF41" s="51"/>
      <c r="AG41" s="63"/>
      <c r="AH41" s="61"/>
      <c r="AJ41" s="51"/>
      <c r="AK41" s="25"/>
      <c r="AL41" s="25"/>
      <c r="AM41" s="14"/>
      <c r="AN41" s="14"/>
    </row>
    <row r="42" spans="1:40">
      <c r="A42" s="12">
        <v>44569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5"/>
      <c r="T42" s="14"/>
      <c r="U42" s="14"/>
      <c r="V42" s="14"/>
      <c r="W42" s="14"/>
      <c r="X42" s="14"/>
      <c r="Y42" s="14"/>
      <c r="Z42" s="25"/>
      <c r="AA42" s="51"/>
      <c r="AB42" s="51"/>
      <c r="AC42" s="51"/>
      <c r="AD42" s="14"/>
      <c r="AE42" s="51"/>
      <c r="AF42" s="51"/>
      <c r="AG42" s="63"/>
      <c r="AH42" s="61"/>
      <c r="AJ42" s="51"/>
      <c r="AK42" s="25"/>
      <c r="AL42" s="25"/>
      <c r="AM42" s="14"/>
      <c r="AN42" s="14"/>
    </row>
    <row r="43" spans="1:40">
      <c r="A43" s="12">
        <v>44570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25"/>
      <c r="T43" s="14"/>
      <c r="U43" s="14"/>
      <c r="V43" s="14"/>
      <c r="W43" s="14"/>
      <c r="X43" s="14"/>
      <c r="Y43" s="14"/>
      <c r="Z43" s="25"/>
      <c r="AA43" s="51"/>
      <c r="AB43" s="51"/>
      <c r="AC43" s="51"/>
      <c r="AD43" s="14"/>
      <c r="AE43" s="51"/>
      <c r="AF43" s="51"/>
      <c r="AG43" s="63"/>
      <c r="AH43" s="61"/>
      <c r="AJ43" s="51"/>
      <c r="AK43" s="25"/>
      <c r="AL43" s="25"/>
      <c r="AM43" s="14"/>
      <c r="AN43" s="14"/>
    </row>
    <row r="44" spans="1:40">
      <c r="A44" s="12">
        <v>44571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25"/>
      <c r="T44" s="14"/>
      <c r="U44" s="14"/>
      <c r="V44" s="14"/>
      <c r="W44" s="14"/>
      <c r="X44" s="14"/>
      <c r="Y44" s="14"/>
      <c r="Z44" s="25"/>
      <c r="AA44" s="51"/>
      <c r="AB44" s="51"/>
      <c r="AC44" s="51"/>
      <c r="AD44" s="14"/>
      <c r="AE44" s="51"/>
      <c r="AF44" s="51"/>
      <c r="AG44" s="63"/>
      <c r="AH44" s="61"/>
      <c r="AJ44" s="51"/>
      <c r="AK44" s="25"/>
      <c r="AL44" s="25"/>
      <c r="AM44" s="14"/>
      <c r="AN44" s="14"/>
    </row>
    <row r="45" spans="1:40">
      <c r="A45" s="12">
        <v>44572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25"/>
      <c r="T45" s="14"/>
      <c r="U45" s="14"/>
      <c r="V45" s="14"/>
      <c r="W45" s="14"/>
      <c r="X45" s="14"/>
      <c r="Y45" s="14"/>
      <c r="Z45" s="25"/>
      <c r="AA45" s="51"/>
      <c r="AB45" s="51"/>
      <c r="AC45" s="51"/>
      <c r="AD45" s="14"/>
      <c r="AE45" s="51"/>
      <c r="AF45" s="51"/>
      <c r="AG45" s="63"/>
      <c r="AH45" s="61"/>
      <c r="AJ45" s="51"/>
      <c r="AK45" s="25"/>
      <c r="AL45" s="25"/>
      <c r="AM45" s="14"/>
      <c r="AN45" s="14"/>
    </row>
    <row r="46" spans="1:40">
      <c r="A46" s="12">
        <v>44573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25"/>
      <c r="T46" s="14"/>
      <c r="U46" s="14"/>
      <c r="V46" s="14"/>
      <c r="W46" s="14"/>
      <c r="X46" s="14"/>
      <c r="Y46" s="14"/>
      <c r="Z46" s="25"/>
      <c r="AA46" s="51"/>
      <c r="AB46" s="51"/>
      <c r="AC46" s="51"/>
      <c r="AD46" s="14"/>
      <c r="AE46" s="51"/>
      <c r="AF46" s="51"/>
      <c r="AG46" s="63"/>
      <c r="AH46" s="61"/>
      <c r="AJ46" s="51"/>
      <c r="AK46" s="25"/>
      <c r="AL46" s="25"/>
      <c r="AM46" s="14"/>
      <c r="AN46" s="14"/>
    </row>
    <row r="47" spans="1:40">
      <c r="A47" s="12">
        <v>44574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25"/>
      <c r="T47" s="14"/>
      <c r="U47" s="14"/>
      <c r="V47" s="14"/>
      <c r="W47" s="14"/>
      <c r="X47" s="14"/>
      <c r="Y47" s="14"/>
      <c r="Z47" s="25"/>
      <c r="AA47" s="51"/>
      <c r="AB47" s="51"/>
      <c r="AC47" s="51"/>
      <c r="AD47" s="14"/>
      <c r="AE47" s="51"/>
      <c r="AF47" s="51"/>
      <c r="AG47" s="63"/>
      <c r="AH47" s="61"/>
      <c r="AJ47" s="51"/>
      <c r="AK47" s="25"/>
      <c r="AL47" s="25"/>
      <c r="AM47" s="14"/>
      <c r="AN47" s="14"/>
    </row>
    <row r="48" spans="1:40">
      <c r="A48" s="12">
        <v>44575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25"/>
      <c r="T48" s="14"/>
      <c r="U48" s="14"/>
      <c r="V48" s="14"/>
      <c r="W48" s="14"/>
      <c r="X48" s="14"/>
      <c r="Y48" s="14"/>
      <c r="Z48" s="25"/>
      <c r="AA48" s="51"/>
      <c r="AB48" s="51"/>
      <c r="AC48" s="51"/>
      <c r="AD48" s="14"/>
      <c r="AE48" s="51"/>
      <c r="AF48" s="51"/>
      <c r="AG48" s="63"/>
      <c r="AH48" s="61"/>
      <c r="AJ48" s="51"/>
      <c r="AK48" s="25"/>
      <c r="AL48" s="25"/>
      <c r="AM48" s="14"/>
      <c r="AN48" s="14"/>
    </row>
    <row r="49" spans="1:40">
      <c r="A49" s="12">
        <v>44576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25"/>
      <c r="T49" s="14"/>
      <c r="U49" s="14"/>
      <c r="V49" s="14"/>
      <c r="W49" s="14"/>
      <c r="X49" s="14"/>
      <c r="Y49" s="14"/>
      <c r="Z49" s="25"/>
      <c r="AA49" s="51"/>
      <c r="AB49" s="51"/>
      <c r="AC49" s="51"/>
      <c r="AD49" s="14"/>
      <c r="AE49" s="51"/>
      <c r="AF49" s="51"/>
      <c r="AG49" s="63"/>
      <c r="AH49" s="61"/>
      <c r="AJ49" s="51"/>
      <c r="AK49" s="25"/>
      <c r="AL49" s="25"/>
      <c r="AM49" s="14"/>
      <c r="AN49" s="14"/>
    </row>
    <row r="50" spans="1:40">
      <c r="A50" s="12">
        <v>44577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25"/>
      <c r="T50" s="14"/>
      <c r="U50" s="14"/>
      <c r="V50" s="14"/>
      <c r="W50" s="14"/>
      <c r="X50" s="14"/>
      <c r="Y50" s="14"/>
      <c r="Z50" s="25"/>
      <c r="AA50" s="51"/>
      <c r="AB50" s="51"/>
      <c r="AC50" s="51"/>
      <c r="AD50" s="14"/>
      <c r="AE50" s="51"/>
      <c r="AF50" s="51"/>
      <c r="AG50" s="63"/>
      <c r="AH50" s="61"/>
      <c r="AJ50" s="51"/>
      <c r="AK50" s="25"/>
      <c r="AL50" s="25"/>
      <c r="AM50" s="14"/>
      <c r="AN50" s="14"/>
    </row>
    <row r="51" spans="1:40">
      <c r="A51" s="12">
        <v>44578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25"/>
      <c r="T51" s="14"/>
      <c r="U51" s="14"/>
      <c r="V51" s="14"/>
      <c r="W51" s="14"/>
      <c r="X51" s="14"/>
      <c r="Y51" s="14"/>
      <c r="Z51" s="25"/>
      <c r="AA51" s="51"/>
      <c r="AB51" s="51"/>
      <c r="AC51" s="51"/>
      <c r="AD51" s="14"/>
      <c r="AE51" s="51"/>
      <c r="AF51" s="51"/>
      <c r="AG51" s="63"/>
      <c r="AH51" s="61"/>
      <c r="AJ51" s="51"/>
      <c r="AK51" s="25"/>
      <c r="AL51" s="25"/>
      <c r="AM51" s="14"/>
      <c r="AN51" s="14"/>
    </row>
    <row r="52" spans="1:40">
      <c r="A52" s="12">
        <v>44579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25"/>
      <c r="T52" s="14"/>
      <c r="U52" s="14"/>
      <c r="V52" s="14"/>
      <c r="W52" s="14"/>
      <c r="X52" s="14"/>
      <c r="Y52" s="14"/>
      <c r="Z52" s="25"/>
      <c r="AA52" s="51"/>
      <c r="AB52" s="51"/>
      <c r="AC52" s="51"/>
      <c r="AD52" s="14"/>
      <c r="AE52" s="51"/>
      <c r="AF52" s="51"/>
      <c r="AG52" s="63"/>
      <c r="AH52" s="61"/>
      <c r="AJ52" s="51"/>
      <c r="AK52" s="25"/>
      <c r="AL52" s="25"/>
      <c r="AM52" s="14"/>
      <c r="AN52" s="14"/>
    </row>
    <row r="53" spans="1:40">
      <c r="A53" s="12">
        <v>44580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25"/>
      <c r="T53" s="14"/>
      <c r="U53" s="14"/>
      <c r="V53" s="14"/>
      <c r="W53" s="14"/>
      <c r="X53" s="14"/>
      <c r="Y53" s="14"/>
      <c r="Z53" s="25"/>
      <c r="AA53" s="51"/>
      <c r="AB53" s="51"/>
      <c r="AC53" s="51"/>
      <c r="AD53" s="14"/>
      <c r="AE53" s="51"/>
      <c r="AF53" s="51"/>
      <c r="AG53" s="63"/>
      <c r="AH53" s="61"/>
      <c r="AJ53" s="51"/>
      <c r="AK53" s="25"/>
      <c r="AL53" s="25"/>
      <c r="AM53" s="14"/>
      <c r="AN53" s="14"/>
    </row>
    <row r="54" spans="1:40">
      <c r="A54" s="12">
        <v>44581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25"/>
      <c r="T54" s="14"/>
      <c r="U54" s="14"/>
      <c r="V54" s="14"/>
      <c r="W54" s="14"/>
      <c r="X54" s="14"/>
      <c r="Y54" s="14"/>
      <c r="Z54" s="25"/>
      <c r="AA54" s="51"/>
      <c r="AB54" s="51"/>
      <c r="AC54" s="51"/>
      <c r="AD54" s="14"/>
      <c r="AE54" s="51"/>
      <c r="AF54" s="51"/>
      <c r="AG54" s="63"/>
      <c r="AH54" s="61"/>
      <c r="AJ54" s="51"/>
      <c r="AK54" s="25"/>
      <c r="AL54" s="25"/>
      <c r="AM54" s="14"/>
      <c r="AN54" s="14"/>
    </row>
    <row r="55" spans="1:40">
      <c r="A55" s="12">
        <v>44582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25"/>
      <c r="T55" s="14"/>
      <c r="U55" s="14"/>
      <c r="V55" s="14"/>
      <c r="W55" s="14"/>
      <c r="X55" s="14"/>
      <c r="Y55" s="14"/>
      <c r="Z55" s="25"/>
      <c r="AA55" s="51"/>
      <c r="AB55" s="51"/>
      <c r="AC55" s="51"/>
      <c r="AD55" s="14"/>
      <c r="AE55" s="51"/>
      <c r="AF55" s="51"/>
      <c r="AG55" s="63"/>
      <c r="AH55" s="61"/>
      <c r="AJ55" s="51"/>
      <c r="AK55" s="25"/>
      <c r="AL55" s="25"/>
      <c r="AM55" s="14"/>
      <c r="AN55" s="14"/>
    </row>
    <row r="56" spans="1:40">
      <c r="A56" s="12">
        <v>44583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25"/>
      <c r="T56" s="14"/>
      <c r="U56" s="14"/>
      <c r="V56" s="14"/>
      <c r="W56" s="14"/>
      <c r="X56" s="14"/>
      <c r="Y56" s="14"/>
      <c r="Z56" s="25"/>
      <c r="AA56" s="51"/>
      <c r="AB56" s="51"/>
      <c r="AC56" s="51"/>
      <c r="AD56" s="14"/>
      <c r="AE56" s="51"/>
      <c r="AF56" s="51"/>
      <c r="AG56" s="63"/>
      <c r="AH56" s="61"/>
      <c r="AJ56" s="51"/>
      <c r="AK56" s="25"/>
      <c r="AL56" s="25"/>
      <c r="AM56" s="14"/>
      <c r="AN56" s="14"/>
    </row>
    <row r="57" spans="1:40">
      <c r="A57" s="12">
        <v>44584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25"/>
      <c r="T57" s="14"/>
      <c r="U57" s="14"/>
      <c r="V57" s="14"/>
      <c r="W57" s="14"/>
      <c r="X57" s="14"/>
      <c r="Y57" s="14"/>
      <c r="Z57" s="25"/>
      <c r="AA57" s="51"/>
      <c r="AB57" s="51"/>
      <c r="AC57" s="51"/>
      <c r="AD57" s="14"/>
      <c r="AE57" s="51"/>
      <c r="AF57" s="51"/>
      <c r="AG57" s="63"/>
      <c r="AH57" s="61"/>
      <c r="AJ57" s="51"/>
      <c r="AK57" s="25"/>
      <c r="AL57" s="25"/>
      <c r="AM57" s="14"/>
      <c r="AN57" s="14"/>
    </row>
    <row r="58" spans="1:40">
      <c r="A58" s="12">
        <v>44585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25"/>
      <c r="T58" s="14"/>
      <c r="U58" s="14"/>
      <c r="V58" s="14"/>
      <c r="W58" s="14"/>
      <c r="X58" s="14"/>
      <c r="Y58" s="14"/>
      <c r="Z58" s="25"/>
      <c r="AA58" s="51"/>
      <c r="AB58" s="51"/>
      <c r="AC58" s="51"/>
      <c r="AD58" s="14"/>
      <c r="AE58" s="51"/>
      <c r="AF58" s="51"/>
      <c r="AG58" s="63"/>
      <c r="AH58" s="61"/>
      <c r="AJ58" s="51"/>
      <c r="AK58" s="25"/>
      <c r="AL58" s="25"/>
      <c r="AM58" s="14"/>
      <c r="AN58" s="14"/>
    </row>
    <row r="59" spans="1:40">
      <c r="A59" s="12">
        <v>44586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25"/>
      <c r="T59" s="14"/>
      <c r="U59" s="14"/>
      <c r="V59" s="14"/>
      <c r="W59" s="14"/>
      <c r="X59" s="14"/>
      <c r="Y59" s="14"/>
      <c r="Z59" s="25"/>
      <c r="AA59" s="51"/>
      <c r="AB59" s="51"/>
      <c r="AC59" s="51"/>
      <c r="AD59" s="14"/>
      <c r="AE59" s="51"/>
      <c r="AF59" s="51"/>
      <c r="AG59" s="63"/>
      <c r="AH59" s="61"/>
      <c r="AJ59" s="51"/>
      <c r="AK59" s="25"/>
      <c r="AL59" s="25"/>
      <c r="AM59" s="14"/>
      <c r="AN59" s="14"/>
    </row>
    <row r="60" spans="1:40">
      <c r="A60" s="12">
        <v>44587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25"/>
      <c r="T60" s="14"/>
      <c r="U60" s="14"/>
      <c r="V60" s="14"/>
      <c r="W60" s="14"/>
      <c r="X60" s="14"/>
      <c r="Y60" s="14"/>
      <c r="Z60" s="25"/>
      <c r="AA60" s="51"/>
      <c r="AB60" s="51"/>
      <c r="AC60" s="51"/>
      <c r="AD60" s="14"/>
      <c r="AE60" s="51"/>
      <c r="AF60" s="51"/>
      <c r="AG60" s="63"/>
      <c r="AH60" s="61"/>
      <c r="AJ60" s="51"/>
      <c r="AK60" s="25"/>
      <c r="AL60" s="25"/>
      <c r="AM60" s="14"/>
      <c r="AN60" s="14"/>
    </row>
    <row r="61" spans="1:40">
      <c r="A61" s="12">
        <v>44588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25"/>
      <c r="T61" s="14"/>
      <c r="U61" s="14"/>
      <c r="V61" s="14"/>
      <c r="W61" s="14"/>
      <c r="X61" s="14"/>
      <c r="Y61" s="14"/>
      <c r="Z61" s="25"/>
      <c r="AA61" s="51"/>
      <c r="AB61" s="51"/>
      <c r="AC61" s="51"/>
      <c r="AD61" s="14"/>
      <c r="AE61" s="51"/>
      <c r="AF61" s="51"/>
      <c r="AG61" s="63"/>
      <c r="AH61" s="61"/>
      <c r="AJ61" s="51"/>
      <c r="AK61" s="25"/>
      <c r="AL61" s="25"/>
      <c r="AM61" s="14"/>
      <c r="AN61" s="14"/>
    </row>
    <row r="62" spans="1:40">
      <c r="A62" s="12">
        <v>44589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25"/>
      <c r="T62" s="14"/>
      <c r="U62" s="14"/>
      <c r="V62" s="14"/>
      <c r="W62" s="14"/>
      <c r="X62" s="14"/>
      <c r="Y62" s="14"/>
      <c r="Z62" s="25"/>
      <c r="AA62" s="51"/>
      <c r="AB62" s="51"/>
      <c r="AC62" s="51"/>
      <c r="AD62" s="14"/>
      <c r="AE62" s="51"/>
      <c r="AF62" s="51"/>
      <c r="AG62" s="63"/>
      <c r="AH62" s="61"/>
      <c r="AJ62" s="51"/>
      <c r="AK62" s="25"/>
      <c r="AL62" s="25"/>
      <c r="AM62" s="14"/>
      <c r="AN62" s="14"/>
    </row>
    <row r="63" spans="1:40">
      <c r="A63" s="12">
        <v>44590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25"/>
      <c r="T63" s="14"/>
      <c r="U63" s="14"/>
      <c r="V63" s="14"/>
      <c r="W63" s="14"/>
      <c r="X63" s="14"/>
      <c r="Y63" s="14"/>
      <c r="Z63" s="25"/>
      <c r="AA63" s="51"/>
      <c r="AB63" s="51"/>
      <c r="AC63" s="51"/>
      <c r="AD63" s="14"/>
      <c r="AE63" s="51"/>
      <c r="AF63" s="51"/>
      <c r="AG63" s="63"/>
      <c r="AH63" s="61"/>
      <c r="AJ63" s="51"/>
      <c r="AK63" s="25"/>
      <c r="AL63" s="25"/>
      <c r="AM63" s="14"/>
      <c r="AN63" s="14"/>
    </row>
    <row r="64" spans="1:40">
      <c r="A64" s="12">
        <v>44591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25"/>
      <c r="T64" s="14"/>
      <c r="U64" s="14"/>
      <c r="V64" s="14"/>
      <c r="W64" s="14"/>
      <c r="X64" s="14"/>
      <c r="Y64" s="14"/>
      <c r="Z64" s="25"/>
      <c r="AA64" s="51"/>
      <c r="AB64" s="51"/>
      <c r="AC64" s="51"/>
      <c r="AD64" s="14"/>
      <c r="AE64" s="51"/>
      <c r="AF64" s="51"/>
      <c r="AG64" s="63"/>
      <c r="AH64" s="61"/>
      <c r="AJ64" s="51"/>
      <c r="AK64" s="25"/>
      <c r="AL64" s="25"/>
      <c r="AM64" s="14"/>
      <c r="AN64" s="14"/>
    </row>
    <row r="65" spans="1:40">
      <c r="A65" s="12">
        <v>44592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25"/>
      <c r="T65" s="14"/>
      <c r="U65" s="14"/>
      <c r="V65" s="14"/>
      <c r="W65" s="14"/>
      <c r="X65" s="14"/>
      <c r="Y65" s="14"/>
      <c r="Z65" s="25"/>
      <c r="AA65" s="51"/>
      <c r="AB65" s="51"/>
      <c r="AC65" s="51"/>
      <c r="AD65" s="14"/>
      <c r="AE65" s="51"/>
      <c r="AF65" s="51"/>
      <c r="AG65" s="63"/>
      <c r="AH65" s="61"/>
      <c r="AJ65" s="51"/>
      <c r="AK65" s="25"/>
      <c r="AL65" s="25"/>
      <c r="AM65" s="14"/>
      <c r="AN65" s="14"/>
    </row>
    <row r="66" spans="1:40">
      <c r="A66" s="12">
        <v>44593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25"/>
      <c r="T66" s="14"/>
      <c r="U66" s="14"/>
      <c r="V66" s="14"/>
      <c r="W66" s="14"/>
      <c r="X66" s="14"/>
      <c r="Y66" s="14"/>
      <c r="Z66" s="25"/>
      <c r="AA66" s="51"/>
      <c r="AB66" s="51"/>
      <c r="AC66" s="51"/>
      <c r="AD66" s="14"/>
      <c r="AE66" s="51"/>
      <c r="AF66" s="51"/>
      <c r="AG66" s="63"/>
      <c r="AH66" s="61"/>
      <c r="AJ66" s="51"/>
      <c r="AK66" s="25"/>
      <c r="AL66" s="25"/>
      <c r="AM66" s="14"/>
      <c r="AN66" s="14"/>
    </row>
    <row r="67" spans="1:40">
      <c r="A67" s="12">
        <v>44594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25"/>
      <c r="T67" s="14"/>
      <c r="U67" s="14"/>
      <c r="V67" s="14"/>
      <c r="W67" s="14"/>
      <c r="X67" s="14"/>
      <c r="Y67" s="14"/>
      <c r="Z67" s="25"/>
      <c r="AA67" s="51"/>
      <c r="AB67" s="51"/>
      <c r="AC67" s="51"/>
      <c r="AD67" s="14"/>
      <c r="AE67" s="51"/>
      <c r="AF67" s="51"/>
      <c r="AG67" s="63"/>
      <c r="AH67" s="61"/>
      <c r="AJ67" s="51"/>
      <c r="AK67" s="25"/>
      <c r="AL67" s="25"/>
      <c r="AM67" s="14"/>
      <c r="AN67" s="14"/>
    </row>
    <row r="68" spans="1:40">
      <c r="A68" s="12">
        <v>44595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25"/>
      <c r="T68" s="14"/>
      <c r="U68" s="14"/>
      <c r="V68" s="14"/>
      <c r="W68" s="14"/>
      <c r="X68" s="14"/>
      <c r="Y68" s="14"/>
      <c r="Z68" s="25"/>
      <c r="AA68" s="51"/>
      <c r="AB68" s="51"/>
      <c r="AC68" s="51"/>
      <c r="AD68" s="14"/>
      <c r="AE68" s="51"/>
      <c r="AF68" s="51"/>
      <c r="AG68" s="63"/>
      <c r="AH68" s="61"/>
      <c r="AJ68" s="51"/>
      <c r="AK68" s="25"/>
      <c r="AL68" s="25"/>
      <c r="AM68" s="14"/>
      <c r="AN68" s="14"/>
    </row>
    <row r="69" spans="1:40">
      <c r="A69" s="12">
        <v>44596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25"/>
      <c r="T69" s="14"/>
      <c r="U69" s="14"/>
      <c r="V69" s="14"/>
      <c r="W69" s="14"/>
      <c r="X69" s="14"/>
      <c r="Y69" s="14"/>
      <c r="Z69" s="25"/>
      <c r="AA69" s="51"/>
      <c r="AB69" s="51"/>
      <c r="AC69" s="51"/>
      <c r="AD69" s="14"/>
      <c r="AE69" s="51"/>
      <c r="AF69" s="51"/>
      <c r="AG69" s="63"/>
      <c r="AH69" s="61"/>
      <c r="AJ69" s="51"/>
      <c r="AK69" s="25"/>
      <c r="AL69" s="25"/>
      <c r="AM69" s="14"/>
      <c r="AN69" s="14"/>
    </row>
    <row r="70" spans="1:40">
      <c r="A70" s="12">
        <v>44597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25"/>
      <c r="T70" s="14"/>
      <c r="U70" s="14"/>
      <c r="V70" s="14"/>
      <c r="W70" s="14"/>
      <c r="X70" s="14"/>
      <c r="Y70" s="14"/>
      <c r="Z70" s="25"/>
      <c r="AA70" s="51"/>
      <c r="AB70" s="51"/>
      <c r="AC70" s="51"/>
      <c r="AD70" s="14"/>
      <c r="AE70" s="51"/>
      <c r="AF70" s="51"/>
      <c r="AG70" s="63"/>
      <c r="AH70" s="61"/>
      <c r="AJ70" s="51"/>
      <c r="AK70" s="25"/>
      <c r="AL70" s="25"/>
      <c r="AM70" s="14"/>
      <c r="AN70" s="14"/>
    </row>
    <row r="71" spans="1:40">
      <c r="A71" s="12">
        <v>44598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25"/>
      <c r="T71" s="14"/>
      <c r="U71" s="14"/>
      <c r="V71" s="14"/>
      <c r="W71" s="14"/>
      <c r="X71" s="14"/>
      <c r="Y71" s="14"/>
      <c r="Z71" s="25"/>
      <c r="AA71" s="51"/>
      <c r="AB71" s="51"/>
      <c r="AC71" s="51"/>
      <c r="AD71" s="14"/>
      <c r="AE71" s="51"/>
      <c r="AF71" s="51"/>
      <c r="AG71" s="63"/>
      <c r="AH71" s="61"/>
      <c r="AJ71" s="51"/>
      <c r="AK71" s="25"/>
      <c r="AL71" s="25"/>
      <c r="AM71" s="14"/>
      <c r="AN71" s="14"/>
    </row>
    <row r="72" spans="1:40">
      <c r="A72" s="12">
        <v>44599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25"/>
      <c r="T72" s="14"/>
      <c r="U72" s="14"/>
      <c r="V72" s="14"/>
      <c r="W72" s="14"/>
      <c r="X72" s="14"/>
      <c r="Y72" s="14"/>
      <c r="Z72" s="25"/>
      <c r="AA72" s="51"/>
      <c r="AB72" s="51"/>
      <c r="AC72" s="51"/>
      <c r="AD72" s="14"/>
      <c r="AE72" s="51"/>
      <c r="AF72" s="51"/>
      <c r="AG72" s="63"/>
      <c r="AH72" s="61"/>
      <c r="AJ72" s="51"/>
      <c r="AK72" s="25"/>
      <c r="AL72" s="25"/>
      <c r="AM72" s="14"/>
      <c r="AN72" s="14"/>
    </row>
    <row r="73" spans="1:40">
      <c r="A73" s="12">
        <v>44600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25"/>
      <c r="T73" s="14"/>
      <c r="U73" s="14"/>
      <c r="V73" s="14"/>
      <c r="W73" s="14"/>
      <c r="X73" s="14"/>
      <c r="Y73" s="14"/>
      <c r="Z73" s="25"/>
      <c r="AA73" s="51"/>
      <c r="AB73" s="51"/>
      <c r="AC73" s="51"/>
      <c r="AD73" s="14"/>
      <c r="AE73" s="51"/>
      <c r="AF73" s="51"/>
      <c r="AG73" s="63"/>
      <c r="AH73" s="61"/>
      <c r="AJ73" s="51"/>
      <c r="AK73" s="25"/>
      <c r="AL73" s="25"/>
      <c r="AM73" s="14"/>
      <c r="AN73" s="14"/>
    </row>
    <row r="74" spans="1:40">
      <c r="A74" s="12">
        <v>44601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25"/>
      <c r="T74" s="14"/>
      <c r="U74" s="14"/>
      <c r="V74" s="14"/>
      <c r="W74" s="14"/>
      <c r="X74" s="14"/>
      <c r="Y74" s="14"/>
      <c r="Z74" s="25"/>
      <c r="AA74" s="51"/>
      <c r="AB74" s="51"/>
      <c r="AC74" s="51"/>
      <c r="AD74" s="14"/>
      <c r="AE74" s="51"/>
      <c r="AF74" s="51"/>
      <c r="AG74" s="63"/>
      <c r="AH74" s="61"/>
      <c r="AJ74" s="51"/>
      <c r="AK74" s="25"/>
      <c r="AL74" s="25"/>
      <c r="AM74" s="14"/>
      <c r="AN74" s="14"/>
    </row>
    <row r="75" spans="1:40">
      <c r="A75" s="12">
        <v>44602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25"/>
      <c r="T75" s="14"/>
      <c r="U75" s="14"/>
      <c r="V75" s="14"/>
      <c r="W75" s="14"/>
      <c r="X75" s="14"/>
      <c r="Y75" s="14"/>
      <c r="Z75" s="25"/>
      <c r="AA75" s="51"/>
      <c r="AB75" s="51"/>
      <c r="AC75" s="51"/>
      <c r="AD75" s="14"/>
      <c r="AE75" s="51"/>
      <c r="AF75" s="51"/>
      <c r="AG75" s="63"/>
      <c r="AH75" s="61"/>
      <c r="AJ75" s="51"/>
      <c r="AK75" s="25"/>
      <c r="AL75" s="25"/>
      <c r="AM75" s="14"/>
      <c r="AN75" s="14"/>
    </row>
    <row r="76" spans="1:40">
      <c r="A76" s="12">
        <v>44603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25"/>
      <c r="T76" s="14"/>
      <c r="U76" s="14"/>
      <c r="V76" s="14"/>
      <c r="W76" s="14"/>
      <c r="X76" s="14"/>
      <c r="Y76" s="14"/>
      <c r="Z76" s="25"/>
      <c r="AA76" s="51"/>
      <c r="AB76" s="51"/>
      <c r="AC76" s="51"/>
      <c r="AD76" s="14"/>
      <c r="AE76" s="51"/>
      <c r="AF76" s="51"/>
      <c r="AG76" s="63"/>
      <c r="AH76" s="61"/>
      <c r="AJ76" s="51"/>
      <c r="AK76" s="25"/>
      <c r="AL76" s="25"/>
      <c r="AM76" s="14"/>
      <c r="AN76" s="14"/>
    </row>
    <row r="77" spans="1:40">
      <c r="A77" s="12">
        <v>44604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25"/>
      <c r="T77" s="14"/>
      <c r="U77" s="14"/>
      <c r="V77" s="14"/>
      <c r="W77" s="14"/>
      <c r="X77" s="14"/>
      <c r="Y77" s="14"/>
      <c r="Z77" s="25"/>
      <c r="AA77" s="51"/>
      <c r="AB77" s="51"/>
      <c r="AC77" s="51"/>
      <c r="AD77" s="14"/>
      <c r="AE77" s="51"/>
      <c r="AF77" s="51"/>
      <c r="AG77" s="63"/>
      <c r="AH77" s="61"/>
      <c r="AJ77" s="51"/>
      <c r="AK77" s="25"/>
      <c r="AL77" s="25"/>
      <c r="AM77" s="14"/>
      <c r="AN77" s="14"/>
    </row>
    <row r="78" spans="1:40">
      <c r="A78" s="12">
        <v>44605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25"/>
      <c r="T78" s="14"/>
      <c r="U78" s="14"/>
      <c r="V78" s="14"/>
      <c r="W78" s="14"/>
      <c r="X78" s="14"/>
      <c r="Y78" s="14"/>
      <c r="Z78" s="25"/>
      <c r="AA78" s="51"/>
      <c r="AB78" s="51"/>
      <c r="AC78" s="51"/>
      <c r="AD78" s="14"/>
      <c r="AE78" s="51"/>
      <c r="AF78" s="51"/>
      <c r="AG78" s="63"/>
      <c r="AH78" s="61"/>
      <c r="AJ78" s="51"/>
      <c r="AK78" s="25"/>
      <c r="AL78" s="25"/>
      <c r="AM78" s="14"/>
      <c r="AN78" s="14"/>
    </row>
    <row r="79" spans="1:40">
      <c r="A79" s="12">
        <v>44606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25"/>
      <c r="T79" s="14"/>
      <c r="U79" s="14"/>
      <c r="V79" s="14"/>
      <c r="W79" s="14"/>
      <c r="X79" s="14"/>
      <c r="Y79" s="14"/>
      <c r="Z79" s="25"/>
      <c r="AA79" s="51"/>
      <c r="AB79" s="51"/>
      <c r="AC79" s="51"/>
      <c r="AD79" s="14"/>
      <c r="AE79" s="51"/>
      <c r="AF79" s="51"/>
      <c r="AG79" s="63"/>
      <c r="AH79" s="61"/>
      <c r="AJ79" s="51"/>
      <c r="AK79" s="25"/>
      <c r="AL79" s="25"/>
      <c r="AM79" s="14"/>
      <c r="AN79" s="14"/>
    </row>
    <row r="80" spans="1:40">
      <c r="A80" s="12">
        <v>44607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25"/>
      <c r="T80" s="14"/>
      <c r="U80" s="14"/>
      <c r="V80" s="14"/>
      <c r="W80" s="14"/>
      <c r="X80" s="14"/>
      <c r="Y80" s="14"/>
      <c r="Z80" s="25"/>
      <c r="AA80" s="51"/>
      <c r="AB80" s="51"/>
      <c r="AC80" s="51"/>
      <c r="AD80" s="14"/>
      <c r="AE80" s="51"/>
      <c r="AF80" s="51"/>
      <c r="AG80" s="63"/>
      <c r="AH80" s="61"/>
      <c r="AJ80" s="51"/>
      <c r="AK80" s="25"/>
      <c r="AL80" s="25"/>
      <c r="AM80" s="14"/>
      <c r="AN80" s="14"/>
    </row>
    <row r="81" spans="1:40">
      <c r="A81" s="12">
        <v>44608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25"/>
      <c r="T81" s="14"/>
      <c r="U81" s="14"/>
      <c r="V81" s="14"/>
      <c r="W81" s="14"/>
      <c r="X81" s="14"/>
      <c r="Y81" s="14"/>
      <c r="Z81" s="25"/>
      <c r="AA81" s="51"/>
      <c r="AB81" s="51"/>
      <c r="AC81" s="51"/>
      <c r="AD81" s="14"/>
      <c r="AE81" s="51"/>
      <c r="AF81" s="51"/>
      <c r="AG81" s="63"/>
      <c r="AH81" s="61"/>
      <c r="AJ81" s="51"/>
      <c r="AK81" s="25"/>
      <c r="AL81" s="25"/>
      <c r="AM81" s="14"/>
      <c r="AN81" s="14"/>
    </row>
    <row r="82" spans="1:40">
      <c r="A82" s="12">
        <v>44609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25"/>
      <c r="T82" s="14"/>
      <c r="U82" s="14"/>
      <c r="V82" s="14"/>
      <c r="W82" s="14"/>
      <c r="X82" s="14"/>
      <c r="Y82" s="14"/>
      <c r="Z82" s="25"/>
      <c r="AA82" s="51"/>
      <c r="AB82" s="51"/>
      <c r="AC82" s="51"/>
      <c r="AD82" s="14"/>
      <c r="AE82" s="51"/>
      <c r="AF82" s="51"/>
      <c r="AG82" s="63"/>
      <c r="AH82" s="61"/>
      <c r="AJ82" s="51"/>
      <c r="AK82" s="25"/>
      <c r="AL82" s="25"/>
      <c r="AM82" s="14"/>
      <c r="AN82" s="14"/>
    </row>
    <row r="83" spans="1:40">
      <c r="A83" s="12">
        <v>44610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25"/>
      <c r="T83" s="14"/>
      <c r="U83" s="14"/>
      <c r="V83" s="14"/>
      <c r="W83" s="14"/>
      <c r="X83" s="14"/>
      <c r="Y83" s="14"/>
      <c r="Z83" s="25"/>
      <c r="AA83" s="51"/>
      <c r="AB83" s="51"/>
      <c r="AC83" s="51"/>
      <c r="AD83" s="14"/>
      <c r="AE83" s="51"/>
      <c r="AF83" s="51"/>
      <c r="AG83" s="63"/>
      <c r="AH83" s="61"/>
      <c r="AJ83" s="51"/>
      <c r="AK83" s="25"/>
      <c r="AL83" s="25"/>
      <c r="AM83" s="14"/>
      <c r="AN83" s="14"/>
    </row>
    <row r="84" spans="1:40">
      <c r="A84" s="12">
        <v>44611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25"/>
      <c r="T84" s="14"/>
      <c r="U84" s="14"/>
      <c r="V84" s="14"/>
      <c r="W84" s="14"/>
      <c r="X84" s="14"/>
      <c r="Y84" s="14"/>
      <c r="Z84" s="25"/>
      <c r="AA84" s="51"/>
      <c r="AB84" s="51"/>
      <c r="AC84" s="51"/>
      <c r="AD84" s="14"/>
      <c r="AE84" s="51"/>
      <c r="AF84" s="51"/>
      <c r="AG84" s="63"/>
      <c r="AH84" s="61"/>
      <c r="AJ84" s="51"/>
      <c r="AK84" s="25"/>
      <c r="AL84" s="25"/>
      <c r="AM84" s="14"/>
      <c r="AN84" s="14"/>
    </row>
    <row r="85" spans="1:40">
      <c r="A85" s="12">
        <v>44612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25"/>
      <c r="T85" s="14"/>
      <c r="U85" s="14"/>
      <c r="V85" s="14"/>
      <c r="W85" s="14"/>
      <c r="X85" s="14"/>
      <c r="Y85" s="14"/>
      <c r="Z85" s="25"/>
      <c r="AA85" s="51"/>
      <c r="AB85" s="51"/>
      <c r="AC85" s="51"/>
      <c r="AD85" s="14"/>
      <c r="AE85" s="51"/>
      <c r="AF85" s="51"/>
      <c r="AG85" s="63"/>
      <c r="AH85" s="61"/>
      <c r="AJ85" s="51"/>
      <c r="AK85" s="25"/>
      <c r="AL85" s="25"/>
      <c r="AM85" s="14"/>
      <c r="AN85" s="14"/>
    </row>
    <row r="86" spans="1:40">
      <c r="A86" s="12">
        <v>44613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25"/>
      <c r="T86" s="14"/>
      <c r="U86" s="14"/>
      <c r="V86" s="14"/>
      <c r="W86" s="14"/>
      <c r="X86" s="14"/>
      <c r="Y86" s="14"/>
      <c r="Z86" s="25"/>
      <c r="AA86" s="51"/>
      <c r="AB86" s="51"/>
      <c r="AC86" s="51"/>
      <c r="AD86" s="14"/>
      <c r="AE86" s="51"/>
      <c r="AF86" s="51"/>
      <c r="AG86" s="63"/>
      <c r="AH86" s="61"/>
      <c r="AJ86" s="51"/>
      <c r="AK86" s="25"/>
      <c r="AL86" s="25"/>
      <c r="AM86" s="14"/>
      <c r="AN86" s="14"/>
    </row>
    <row r="87" spans="1:40">
      <c r="A87" s="12">
        <v>44614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25"/>
      <c r="T87" s="14"/>
      <c r="U87" s="14"/>
      <c r="V87" s="14"/>
      <c r="W87" s="14"/>
      <c r="X87" s="14"/>
      <c r="Y87" s="14"/>
      <c r="Z87" s="25"/>
      <c r="AA87" s="51"/>
      <c r="AB87" s="51"/>
      <c r="AC87" s="51"/>
      <c r="AD87" s="14"/>
      <c r="AE87" s="51"/>
      <c r="AF87" s="51"/>
      <c r="AG87" s="63"/>
      <c r="AH87" s="61"/>
      <c r="AJ87" s="51"/>
      <c r="AK87" s="25"/>
      <c r="AL87" s="25"/>
      <c r="AM87" s="14"/>
      <c r="AN87" s="14"/>
    </row>
    <row r="88" spans="1:40">
      <c r="A88" s="12">
        <v>44615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25"/>
      <c r="T88" s="14"/>
      <c r="U88" s="14"/>
      <c r="V88" s="14"/>
      <c r="W88" s="14"/>
      <c r="X88" s="14"/>
      <c r="Y88" s="14"/>
      <c r="Z88" s="25"/>
      <c r="AA88" s="51"/>
      <c r="AB88" s="51"/>
      <c r="AC88" s="51"/>
      <c r="AD88" s="14"/>
      <c r="AE88" s="51"/>
      <c r="AF88" s="51"/>
      <c r="AG88" s="63"/>
      <c r="AH88" s="61"/>
      <c r="AJ88" s="51"/>
      <c r="AK88" s="25"/>
      <c r="AL88" s="25"/>
      <c r="AM88" s="14"/>
      <c r="AN88" s="14"/>
    </row>
    <row r="89" spans="1:40">
      <c r="A89" s="12">
        <v>44616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25"/>
      <c r="T89" s="14"/>
      <c r="U89" s="14"/>
      <c r="V89" s="14"/>
      <c r="W89" s="14"/>
      <c r="X89" s="14"/>
      <c r="Y89" s="14"/>
      <c r="Z89" s="25"/>
      <c r="AA89" s="51"/>
      <c r="AB89" s="51"/>
      <c r="AC89" s="51"/>
      <c r="AD89" s="14"/>
      <c r="AE89" s="51"/>
      <c r="AF89" s="51"/>
      <c r="AG89" s="63"/>
      <c r="AH89" s="61"/>
      <c r="AJ89" s="51"/>
      <c r="AK89" s="25"/>
      <c r="AL89" s="25"/>
      <c r="AM89" s="14"/>
      <c r="AN89" s="14"/>
    </row>
    <row r="90" spans="1:40">
      <c r="A90" s="12">
        <v>44617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25"/>
      <c r="T90" s="14"/>
      <c r="U90" s="14"/>
      <c r="V90" s="14"/>
      <c r="W90" s="14"/>
      <c r="X90" s="14"/>
      <c r="Y90" s="14"/>
      <c r="Z90" s="25"/>
      <c r="AA90" s="51"/>
      <c r="AB90" s="51"/>
      <c r="AC90" s="51"/>
      <c r="AD90" s="14"/>
      <c r="AE90" s="51"/>
      <c r="AF90" s="51"/>
      <c r="AG90" s="63"/>
      <c r="AH90" s="61"/>
      <c r="AJ90" s="51"/>
      <c r="AK90" s="25"/>
      <c r="AL90" s="25"/>
      <c r="AM90" s="14"/>
      <c r="AN90" s="14"/>
    </row>
    <row r="91" spans="1:40">
      <c r="A91" s="12">
        <v>44618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25"/>
      <c r="T91" s="14"/>
      <c r="U91" s="14"/>
      <c r="V91" s="14"/>
      <c r="W91" s="14"/>
      <c r="X91" s="14"/>
      <c r="Y91" s="14"/>
      <c r="Z91" s="25"/>
      <c r="AA91" s="51"/>
      <c r="AB91" s="51"/>
      <c r="AC91" s="51"/>
      <c r="AD91" s="14"/>
      <c r="AE91" s="51"/>
      <c r="AF91" s="51"/>
      <c r="AG91" s="63"/>
      <c r="AH91" s="61"/>
      <c r="AJ91" s="51"/>
      <c r="AK91" s="25"/>
      <c r="AL91" s="25"/>
      <c r="AM91" s="14"/>
      <c r="AN91" s="14"/>
    </row>
    <row r="92" spans="1:40">
      <c r="A92" s="12">
        <v>44619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25"/>
      <c r="T92" s="14"/>
      <c r="U92" s="14"/>
      <c r="V92" s="14"/>
      <c r="W92" s="14"/>
      <c r="X92" s="14"/>
      <c r="Y92" s="14"/>
      <c r="Z92" s="25"/>
      <c r="AA92" s="51"/>
      <c r="AB92" s="51"/>
      <c r="AC92" s="51"/>
      <c r="AD92" s="14"/>
      <c r="AE92" s="51"/>
      <c r="AF92" s="51"/>
      <c r="AG92" s="63"/>
      <c r="AH92" s="61"/>
      <c r="AJ92" s="51"/>
      <c r="AK92" s="25"/>
      <c r="AL92" s="25"/>
      <c r="AM92" s="14"/>
      <c r="AN92" s="14"/>
    </row>
    <row r="93" spans="1:40">
      <c r="A93" s="12">
        <v>44620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25"/>
      <c r="T93" s="14"/>
      <c r="U93" s="14"/>
      <c r="V93" s="14"/>
      <c r="W93" s="14"/>
      <c r="X93" s="14"/>
      <c r="Y93" s="14"/>
      <c r="Z93" s="25"/>
      <c r="AA93" s="51"/>
      <c r="AB93" s="51"/>
      <c r="AC93" s="51"/>
      <c r="AD93" s="14"/>
      <c r="AE93" s="51"/>
      <c r="AF93" s="51"/>
      <c r="AG93" s="63"/>
      <c r="AH93" s="61"/>
      <c r="AJ93" s="51"/>
      <c r="AK93" s="25"/>
      <c r="AL93" s="25"/>
      <c r="AM93" s="14"/>
      <c r="AN93" s="14"/>
    </row>
    <row r="94" spans="1:40">
      <c r="A94" s="12">
        <v>44621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25"/>
      <c r="T94" s="14"/>
      <c r="U94" s="14"/>
      <c r="V94" s="14"/>
      <c r="W94" s="14"/>
      <c r="X94" s="14"/>
      <c r="Y94" s="14"/>
      <c r="Z94" s="25"/>
      <c r="AA94" s="51"/>
      <c r="AB94" s="51"/>
      <c r="AC94" s="51"/>
      <c r="AD94" s="14"/>
      <c r="AE94" s="51"/>
      <c r="AF94" s="51"/>
      <c r="AG94" s="63"/>
      <c r="AH94" s="61"/>
      <c r="AJ94" s="51"/>
      <c r="AK94" s="25"/>
      <c r="AL94" s="25"/>
      <c r="AM94" s="14"/>
      <c r="AN94" s="14"/>
    </row>
    <row r="95" spans="1:40">
      <c r="A95" s="12">
        <v>44622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25"/>
      <c r="T95" s="14"/>
      <c r="U95" s="14"/>
      <c r="V95" s="14"/>
      <c r="W95" s="14"/>
      <c r="X95" s="14"/>
      <c r="Y95" s="14"/>
      <c r="Z95" s="25"/>
      <c r="AA95" s="51"/>
      <c r="AB95" s="51"/>
      <c r="AC95" s="51"/>
      <c r="AD95" s="14"/>
      <c r="AE95" s="51"/>
      <c r="AF95" s="51"/>
      <c r="AG95" s="63"/>
      <c r="AH95" s="61"/>
      <c r="AJ95" s="51"/>
      <c r="AK95" s="25"/>
      <c r="AL95" s="25"/>
      <c r="AM95" s="14"/>
      <c r="AN95" s="14"/>
    </row>
    <row r="96" spans="1:40">
      <c r="A96" s="12">
        <v>44623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25"/>
      <c r="T96" s="14"/>
      <c r="U96" s="14"/>
      <c r="V96" s="14"/>
      <c r="W96" s="14"/>
      <c r="X96" s="14"/>
      <c r="Y96" s="14"/>
      <c r="Z96" s="25"/>
      <c r="AA96" s="51"/>
      <c r="AB96" s="51"/>
      <c r="AC96" s="51"/>
      <c r="AD96" s="14"/>
      <c r="AE96" s="51"/>
      <c r="AF96" s="51"/>
      <c r="AG96" s="63"/>
      <c r="AH96" s="61"/>
      <c r="AJ96" s="51"/>
      <c r="AK96" s="25"/>
      <c r="AL96" s="25"/>
      <c r="AM96" s="14"/>
      <c r="AN96" s="14"/>
    </row>
    <row r="97" spans="1:40">
      <c r="A97" s="12">
        <v>44624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25"/>
      <c r="T97" s="14"/>
      <c r="U97" s="14"/>
      <c r="V97" s="14"/>
      <c r="W97" s="14"/>
      <c r="X97" s="14"/>
      <c r="Y97" s="14"/>
      <c r="Z97" s="25"/>
      <c r="AA97" s="51"/>
      <c r="AB97" s="51"/>
      <c r="AC97" s="51"/>
      <c r="AD97" s="14"/>
      <c r="AE97" s="51"/>
      <c r="AF97" s="51"/>
      <c r="AG97" s="63"/>
      <c r="AH97" s="61"/>
      <c r="AJ97" s="51"/>
      <c r="AK97" s="25"/>
      <c r="AL97" s="25"/>
      <c r="AM97" s="14"/>
      <c r="AN97" s="14"/>
    </row>
    <row r="98" spans="1:40">
      <c r="A98" s="12">
        <v>44625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25"/>
      <c r="T98" s="14"/>
      <c r="U98" s="14"/>
      <c r="V98" s="14"/>
      <c r="W98" s="14"/>
      <c r="X98" s="14"/>
      <c r="Y98" s="14"/>
      <c r="Z98" s="25"/>
      <c r="AA98" s="51"/>
      <c r="AB98" s="51"/>
      <c r="AC98" s="51"/>
      <c r="AD98" s="14"/>
      <c r="AE98" s="51"/>
      <c r="AF98" s="51"/>
      <c r="AG98" s="63"/>
      <c r="AH98" s="61"/>
      <c r="AJ98" s="51"/>
      <c r="AK98" s="25"/>
      <c r="AL98" s="25"/>
      <c r="AM98" s="14"/>
      <c r="AN98" s="14"/>
    </row>
    <row r="99" spans="1:40">
      <c r="A99" s="12">
        <v>44626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25"/>
      <c r="T99" s="14"/>
      <c r="U99" s="14"/>
      <c r="V99" s="14"/>
      <c r="W99" s="14"/>
      <c r="X99" s="14"/>
      <c r="Y99" s="14"/>
      <c r="Z99" s="25"/>
      <c r="AA99" s="51"/>
      <c r="AB99" s="51"/>
      <c r="AC99" s="51"/>
      <c r="AD99" s="14"/>
      <c r="AE99" s="51"/>
      <c r="AF99" s="51"/>
      <c r="AG99" s="63"/>
      <c r="AH99" s="61"/>
      <c r="AJ99" s="51"/>
      <c r="AK99" s="25"/>
      <c r="AL99" s="25"/>
      <c r="AM99" s="14"/>
      <c r="AN99" s="14"/>
    </row>
    <row r="100" spans="1:40">
      <c r="A100" s="12">
        <v>44627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25"/>
      <c r="T100" s="14"/>
      <c r="U100" s="14"/>
      <c r="V100" s="14"/>
      <c r="W100" s="14"/>
      <c r="X100" s="14"/>
      <c r="Y100" s="14"/>
      <c r="Z100" s="25"/>
      <c r="AA100" s="51"/>
      <c r="AB100" s="51"/>
      <c r="AC100" s="51"/>
      <c r="AD100" s="14"/>
      <c r="AE100" s="51"/>
      <c r="AF100" s="51"/>
      <c r="AG100" s="63"/>
      <c r="AH100" s="61"/>
      <c r="AJ100" s="51"/>
      <c r="AK100" s="25"/>
      <c r="AL100" s="25"/>
      <c r="AM100" s="14"/>
      <c r="AN100" s="14"/>
    </row>
    <row r="101" spans="1:40">
      <c r="A101" s="12">
        <v>44628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25"/>
      <c r="T101" s="14"/>
      <c r="U101" s="14"/>
      <c r="V101" s="14"/>
      <c r="W101" s="14"/>
      <c r="X101" s="14"/>
      <c r="Y101" s="14"/>
      <c r="Z101" s="25"/>
      <c r="AA101" s="51"/>
      <c r="AB101" s="51"/>
      <c r="AC101" s="51"/>
      <c r="AD101" s="14"/>
      <c r="AE101" s="51"/>
      <c r="AF101" s="51"/>
      <c r="AG101" s="63"/>
      <c r="AH101" s="61"/>
      <c r="AJ101" s="51"/>
      <c r="AK101" s="25"/>
      <c r="AL101" s="25"/>
      <c r="AM101" s="14"/>
      <c r="AN101" s="14"/>
    </row>
    <row r="102" spans="1:40">
      <c r="A102" s="12">
        <v>44629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25"/>
      <c r="T102" s="14"/>
      <c r="U102" s="14"/>
      <c r="V102" s="14"/>
      <c r="W102" s="14"/>
      <c r="X102" s="14"/>
      <c r="Y102" s="14"/>
      <c r="Z102" s="25"/>
      <c r="AA102" s="51"/>
      <c r="AB102" s="51"/>
      <c r="AC102" s="51"/>
      <c r="AD102" s="14"/>
      <c r="AE102" s="51"/>
      <c r="AF102" s="51"/>
      <c r="AG102" s="63"/>
      <c r="AH102" s="61"/>
      <c r="AJ102" s="51"/>
      <c r="AK102" s="25"/>
      <c r="AL102" s="25"/>
      <c r="AM102" s="14"/>
      <c r="AN102" s="14"/>
    </row>
    <row r="103" spans="1:40">
      <c r="A103" s="12">
        <v>44630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25"/>
      <c r="T103" s="14"/>
      <c r="U103" s="14"/>
      <c r="V103" s="14"/>
      <c r="W103" s="14"/>
      <c r="X103" s="14"/>
      <c r="Y103" s="14"/>
      <c r="Z103" s="25"/>
      <c r="AA103" s="51"/>
      <c r="AB103" s="51"/>
      <c r="AC103" s="51"/>
      <c r="AD103" s="14"/>
      <c r="AE103" s="51"/>
      <c r="AF103" s="51"/>
      <c r="AG103" s="63"/>
      <c r="AH103" s="61"/>
      <c r="AJ103" s="51"/>
      <c r="AK103" s="25"/>
      <c r="AL103" s="25"/>
      <c r="AM103" s="14"/>
      <c r="AN103" s="14"/>
    </row>
    <row r="104" spans="1:40">
      <c r="A104" s="12">
        <v>44631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25"/>
      <c r="T104" s="14"/>
      <c r="U104" s="14"/>
      <c r="V104" s="14"/>
      <c r="W104" s="14"/>
      <c r="X104" s="14"/>
      <c r="Y104" s="14"/>
      <c r="Z104" s="25"/>
      <c r="AA104" s="51"/>
      <c r="AB104" s="51"/>
      <c r="AC104" s="51"/>
      <c r="AD104" s="14"/>
      <c r="AE104" s="51"/>
      <c r="AF104" s="51"/>
      <c r="AG104" s="63"/>
      <c r="AH104" s="61"/>
      <c r="AJ104" s="51"/>
      <c r="AK104" s="25"/>
      <c r="AL104" s="25"/>
      <c r="AM104" s="14"/>
      <c r="AN104" s="14"/>
    </row>
    <row r="105" spans="1:40">
      <c r="A105" s="12">
        <v>44632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25"/>
      <c r="T105" s="14"/>
      <c r="U105" s="14"/>
      <c r="V105" s="14"/>
      <c r="W105" s="14"/>
      <c r="X105" s="14"/>
      <c r="Y105" s="14"/>
      <c r="Z105" s="25"/>
      <c r="AA105" s="51"/>
      <c r="AB105" s="51"/>
      <c r="AC105" s="51"/>
      <c r="AD105" s="14"/>
      <c r="AE105" s="51"/>
      <c r="AF105" s="51"/>
      <c r="AG105" s="63"/>
      <c r="AH105" s="61"/>
      <c r="AJ105" s="51"/>
      <c r="AK105" s="25"/>
      <c r="AL105" s="25"/>
      <c r="AM105" s="14"/>
      <c r="AN105" s="14"/>
    </row>
    <row r="106" spans="1:40">
      <c r="A106" s="12">
        <v>44633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25"/>
      <c r="T106" s="14"/>
      <c r="U106" s="14"/>
      <c r="V106" s="14"/>
      <c r="W106" s="14"/>
      <c r="X106" s="14"/>
      <c r="Y106" s="14"/>
      <c r="Z106" s="25"/>
      <c r="AA106" s="51"/>
      <c r="AB106" s="51"/>
      <c r="AC106" s="51"/>
      <c r="AD106" s="14"/>
      <c r="AE106" s="51"/>
      <c r="AF106" s="51"/>
      <c r="AG106" s="63"/>
      <c r="AH106" s="61"/>
      <c r="AJ106" s="51"/>
      <c r="AK106" s="25"/>
      <c r="AL106" s="25"/>
      <c r="AM106" s="14"/>
      <c r="AN106" s="14"/>
    </row>
    <row r="107" spans="1:40">
      <c r="A107" s="12">
        <v>44634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25"/>
      <c r="T107" s="14"/>
      <c r="U107" s="14"/>
      <c r="V107" s="14"/>
      <c r="W107" s="14"/>
      <c r="X107" s="14"/>
      <c r="Y107" s="14"/>
      <c r="Z107" s="25"/>
      <c r="AA107" s="51"/>
      <c r="AB107" s="51"/>
      <c r="AC107" s="51"/>
      <c r="AD107" s="14"/>
      <c r="AE107" s="51"/>
      <c r="AF107" s="51"/>
      <c r="AG107" s="63"/>
      <c r="AH107" s="61"/>
      <c r="AJ107" s="51"/>
      <c r="AK107" s="25"/>
      <c r="AL107" s="25"/>
      <c r="AM107" s="14"/>
      <c r="AN107" s="14"/>
    </row>
    <row r="108" spans="1:40">
      <c r="A108" s="12">
        <v>44635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25"/>
      <c r="T108" s="14"/>
      <c r="U108" s="14"/>
      <c r="V108" s="14"/>
      <c r="W108" s="14"/>
      <c r="X108" s="14"/>
      <c r="Y108" s="14"/>
      <c r="Z108" s="25"/>
      <c r="AA108" s="51"/>
      <c r="AB108" s="51"/>
      <c r="AC108" s="51"/>
      <c r="AD108" s="14"/>
      <c r="AE108" s="51"/>
      <c r="AF108" s="51"/>
      <c r="AG108" s="63"/>
      <c r="AH108" s="61"/>
      <c r="AJ108" s="51"/>
      <c r="AK108" s="25"/>
      <c r="AL108" s="25"/>
      <c r="AM108" s="14"/>
      <c r="AN108" s="14"/>
    </row>
    <row r="109" spans="1:40">
      <c r="A109" s="12">
        <v>44636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25"/>
      <c r="T109" s="14"/>
      <c r="U109" s="14"/>
      <c r="V109" s="14"/>
      <c r="W109" s="14"/>
      <c r="X109" s="14"/>
      <c r="Y109" s="14"/>
      <c r="Z109" s="25"/>
      <c r="AA109" s="51"/>
      <c r="AB109" s="51"/>
      <c r="AC109" s="51"/>
      <c r="AD109" s="14"/>
      <c r="AE109" s="51"/>
      <c r="AF109" s="51"/>
      <c r="AG109" s="63"/>
      <c r="AH109" s="61"/>
      <c r="AJ109" s="51"/>
      <c r="AK109" s="25"/>
      <c r="AL109" s="25"/>
      <c r="AM109" s="14"/>
      <c r="AN109" s="14"/>
    </row>
    <row r="110" spans="1:40">
      <c r="A110" s="12">
        <v>44637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25"/>
      <c r="T110" s="14"/>
      <c r="U110" s="14"/>
      <c r="V110" s="14"/>
      <c r="W110" s="14"/>
      <c r="X110" s="14"/>
      <c r="Y110" s="14"/>
      <c r="Z110" s="25"/>
      <c r="AA110" s="51"/>
      <c r="AB110" s="51"/>
      <c r="AC110" s="51"/>
      <c r="AD110" s="14"/>
      <c r="AE110" s="51"/>
      <c r="AF110" s="51"/>
      <c r="AG110" s="63"/>
      <c r="AH110" s="61"/>
      <c r="AJ110" s="51"/>
      <c r="AK110" s="25"/>
      <c r="AL110" s="25"/>
      <c r="AM110" s="14"/>
      <c r="AN110" s="14"/>
    </row>
    <row r="111" spans="1:40">
      <c r="A111" s="12">
        <v>44638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25"/>
      <c r="T111" s="14"/>
      <c r="U111" s="14"/>
      <c r="V111" s="14"/>
      <c r="W111" s="14"/>
      <c r="X111" s="14"/>
      <c r="Y111" s="14"/>
      <c r="Z111" s="25"/>
      <c r="AA111" s="51"/>
      <c r="AB111" s="51"/>
      <c r="AC111" s="51"/>
      <c r="AD111" s="14"/>
      <c r="AE111" s="51"/>
      <c r="AF111" s="51"/>
      <c r="AG111" s="63"/>
      <c r="AH111" s="61"/>
      <c r="AJ111" s="51"/>
      <c r="AK111" s="25"/>
      <c r="AL111" s="25"/>
      <c r="AM111" s="14"/>
      <c r="AN111" s="14"/>
    </row>
    <row r="112" spans="1:40">
      <c r="A112" s="12">
        <v>44639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25"/>
      <c r="T112" s="14"/>
      <c r="U112" s="14"/>
      <c r="V112" s="14"/>
      <c r="W112" s="14"/>
      <c r="X112" s="14"/>
      <c r="Y112" s="14"/>
      <c r="Z112" s="25"/>
      <c r="AA112" s="51"/>
      <c r="AB112" s="51"/>
      <c r="AC112" s="51"/>
      <c r="AD112" s="14"/>
      <c r="AE112" s="51"/>
      <c r="AF112" s="51"/>
      <c r="AG112" s="63"/>
      <c r="AH112" s="61"/>
      <c r="AJ112" s="51"/>
      <c r="AK112" s="25"/>
      <c r="AL112" s="25"/>
      <c r="AM112" s="14"/>
      <c r="AN112" s="14"/>
    </row>
    <row r="113" spans="1:40">
      <c r="A113" s="12">
        <v>44640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25"/>
      <c r="T113" s="14"/>
      <c r="U113" s="14"/>
      <c r="V113" s="14"/>
      <c r="W113" s="14"/>
      <c r="X113" s="14"/>
      <c r="Y113" s="14"/>
      <c r="Z113" s="25"/>
      <c r="AA113" s="51"/>
      <c r="AB113" s="51"/>
      <c r="AC113" s="51"/>
      <c r="AD113" s="14"/>
      <c r="AE113" s="51"/>
      <c r="AF113" s="51"/>
      <c r="AG113" s="63"/>
      <c r="AH113" s="61"/>
      <c r="AJ113" s="51"/>
      <c r="AK113" s="25"/>
      <c r="AL113" s="25"/>
      <c r="AM113" s="14"/>
      <c r="AN113" s="14"/>
    </row>
    <row r="114" spans="1:40">
      <c r="A114" s="12">
        <v>44641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25"/>
      <c r="T114" s="14"/>
      <c r="U114" s="14"/>
      <c r="V114" s="14"/>
      <c r="W114" s="14"/>
      <c r="X114" s="14"/>
      <c r="Y114" s="14"/>
      <c r="Z114" s="25"/>
      <c r="AA114" s="51"/>
      <c r="AB114" s="51"/>
      <c r="AC114" s="51"/>
      <c r="AD114" s="14"/>
      <c r="AE114" s="51"/>
      <c r="AF114" s="51"/>
      <c r="AG114" s="63"/>
      <c r="AH114" s="61"/>
      <c r="AJ114" s="51"/>
      <c r="AK114" s="25"/>
      <c r="AL114" s="25"/>
      <c r="AM114" s="14"/>
      <c r="AN114" s="14"/>
    </row>
    <row r="115" spans="1:40">
      <c r="A115" s="12">
        <v>44642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25"/>
      <c r="T115" s="14"/>
      <c r="U115" s="14"/>
      <c r="V115" s="14"/>
      <c r="W115" s="14"/>
      <c r="X115" s="14"/>
      <c r="Y115" s="14"/>
      <c r="Z115" s="25"/>
      <c r="AA115" s="51"/>
      <c r="AB115" s="51"/>
      <c r="AC115" s="51"/>
      <c r="AD115" s="14"/>
      <c r="AE115" s="51"/>
      <c r="AF115" s="51"/>
      <c r="AG115" s="63"/>
      <c r="AH115" s="61"/>
      <c r="AJ115" s="51"/>
      <c r="AK115" s="25"/>
      <c r="AL115" s="25"/>
      <c r="AM115" s="14"/>
      <c r="AN115" s="14"/>
    </row>
    <row r="116" spans="1:40">
      <c r="A116" s="12">
        <v>44643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25"/>
      <c r="T116" s="14"/>
      <c r="U116" s="14"/>
      <c r="V116" s="14"/>
      <c r="W116" s="14"/>
      <c r="X116" s="14"/>
      <c r="Y116" s="14"/>
      <c r="Z116" s="25"/>
      <c r="AA116" s="51"/>
      <c r="AB116" s="51"/>
      <c r="AC116" s="51"/>
      <c r="AD116" s="14"/>
      <c r="AE116" s="51"/>
      <c r="AF116" s="51"/>
      <c r="AG116" s="63"/>
      <c r="AH116" s="61"/>
      <c r="AJ116" s="51"/>
      <c r="AK116" s="25"/>
      <c r="AL116" s="25"/>
      <c r="AM116" s="14"/>
      <c r="AN116" s="14"/>
    </row>
    <row r="117" spans="1:40">
      <c r="A117" s="12">
        <v>44644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25"/>
      <c r="T117" s="14"/>
      <c r="U117" s="14"/>
      <c r="V117" s="14"/>
      <c r="W117" s="14"/>
      <c r="X117" s="14"/>
      <c r="Y117" s="14"/>
      <c r="Z117" s="25"/>
      <c r="AA117" s="51"/>
      <c r="AB117" s="51"/>
      <c r="AC117" s="51"/>
      <c r="AD117" s="14"/>
      <c r="AE117" s="51"/>
      <c r="AF117" s="51"/>
      <c r="AG117" s="63"/>
      <c r="AH117" s="61"/>
      <c r="AJ117" s="51"/>
      <c r="AK117" s="25"/>
      <c r="AL117" s="25"/>
      <c r="AM117" s="14"/>
      <c r="AN117" s="14"/>
    </row>
    <row r="118" spans="1:40">
      <c r="A118" s="12">
        <v>44645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25"/>
      <c r="T118" s="14"/>
      <c r="U118" s="14"/>
      <c r="V118" s="14"/>
      <c r="W118" s="14"/>
      <c r="X118" s="14"/>
      <c r="Y118" s="14"/>
      <c r="Z118" s="25"/>
      <c r="AA118" s="51"/>
      <c r="AB118" s="51"/>
      <c r="AC118" s="51"/>
      <c r="AD118" s="14"/>
      <c r="AE118" s="51"/>
      <c r="AF118" s="51"/>
      <c r="AG118" s="63"/>
      <c r="AH118" s="61"/>
      <c r="AJ118" s="51"/>
      <c r="AK118" s="25"/>
      <c r="AL118" s="25"/>
      <c r="AM118" s="14"/>
      <c r="AN118" s="14"/>
    </row>
    <row r="119" spans="1:40">
      <c r="A119" s="12">
        <v>44646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25"/>
      <c r="T119" s="14"/>
      <c r="U119" s="14"/>
      <c r="V119" s="14"/>
      <c r="W119" s="14"/>
      <c r="X119" s="14"/>
      <c r="Y119" s="14"/>
      <c r="Z119" s="25"/>
      <c r="AA119" s="51"/>
      <c r="AB119" s="51"/>
      <c r="AC119" s="51"/>
      <c r="AD119" s="14"/>
      <c r="AE119" s="51"/>
      <c r="AF119" s="51"/>
      <c r="AG119" s="63"/>
      <c r="AH119" s="61"/>
      <c r="AJ119" s="51"/>
      <c r="AK119" s="25"/>
      <c r="AL119" s="25"/>
      <c r="AM119" s="14"/>
      <c r="AN119" s="14"/>
    </row>
    <row r="120" spans="1:40">
      <c r="A120" s="12">
        <v>44647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25"/>
      <c r="T120" s="14"/>
      <c r="U120" s="14"/>
      <c r="V120" s="14"/>
      <c r="W120" s="14"/>
      <c r="X120" s="14"/>
      <c r="Y120" s="14"/>
      <c r="Z120" s="25"/>
      <c r="AA120" s="51"/>
      <c r="AB120" s="51"/>
      <c r="AC120" s="51"/>
      <c r="AD120" s="14"/>
      <c r="AE120" s="51"/>
      <c r="AF120" s="51"/>
      <c r="AG120" s="63"/>
      <c r="AH120" s="61"/>
      <c r="AJ120" s="51"/>
      <c r="AK120" s="25"/>
      <c r="AL120" s="25"/>
      <c r="AM120" s="14"/>
      <c r="AN120" s="14"/>
    </row>
    <row r="121" spans="1:40">
      <c r="A121" s="12">
        <v>44648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25"/>
      <c r="T121" s="14"/>
      <c r="U121" s="14"/>
      <c r="V121" s="14"/>
      <c r="W121" s="14"/>
      <c r="X121" s="14"/>
      <c r="Y121" s="14"/>
      <c r="Z121" s="25"/>
      <c r="AA121" s="51"/>
      <c r="AB121" s="51"/>
      <c r="AC121" s="51"/>
      <c r="AD121" s="14"/>
      <c r="AE121" s="51"/>
      <c r="AF121" s="51"/>
      <c r="AG121" s="63"/>
      <c r="AH121" s="61"/>
      <c r="AJ121" s="51"/>
      <c r="AK121" s="25"/>
      <c r="AL121" s="25"/>
      <c r="AM121" s="14"/>
      <c r="AN121" s="14"/>
    </row>
    <row r="122" spans="1:40">
      <c r="A122" s="12">
        <v>44649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25"/>
      <c r="T122" s="14"/>
      <c r="U122" s="14"/>
      <c r="V122" s="14"/>
      <c r="W122" s="14"/>
      <c r="X122" s="14"/>
      <c r="Y122" s="14"/>
      <c r="Z122" s="25"/>
      <c r="AA122" s="51"/>
      <c r="AB122" s="51"/>
      <c r="AC122" s="51"/>
      <c r="AD122" s="14"/>
      <c r="AE122" s="51"/>
      <c r="AF122" s="51"/>
      <c r="AG122" s="63"/>
      <c r="AH122" s="61"/>
      <c r="AJ122" s="51"/>
      <c r="AK122" s="25"/>
      <c r="AL122" s="25"/>
      <c r="AM122" s="14"/>
      <c r="AN122" s="14"/>
    </row>
    <row r="123" spans="1:35">
      <c r="A123" s="2"/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2"/>
      <c r="Y123" s="2"/>
      <c r="AI123" s="67"/>
    </row>
    <row r="124" spans="1:25">
      <c r="A124" s="2"/>
      <c r="B124" s="2"/>
      <c r="C124" s="2"/>
      <c r="D124" s="2"/>
      <c r="E124" s="2"/>
      <c r="F124" s="2"/>
      <c r="G124" s="2"/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J244" s="2"/>
      <c r="K244" s="2"/>
      <c r="L244" s="2"/>
      <c r="M244" s="2"/>
      <c r="N244" s="2"/>
      <c r="O244" s="2"/>
      <c r="P244" s="2"/>
      <c r="Q244" s="2"/>
      <c r="R244" s="2"/>
      <c r="S244" s="4"/>
      <c r="T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J245" s="2"/>
      <c r="K245" s="2"/>
      <c r="L245" s="2"/>
      <c r="M245" s="2"/>
      <c r="N245" s="2"/>
      <c r="O245" s="2"/>
      <c r="P245" s="2"/>
      <c r="Q245" s="2"/>
      <c r="R245" s="2"/>
      <c r="S245" s="4"/>
      <c r="T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J246" s="2"/>
      <c r="K246" s="2"/>
      <c r="L246" s="2"/>
      <c r="M246" s="2"/>
      <c r="N246" s="2"/>
      <c r="O246" s="2"/>
      <c r="P246" s="2"/>
      <c r="Q246" s="2"/>
      <c r="R246" s="2"/>
      <c r="S246" s="4"/>
      <c r="T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J247" s="2"/>
      <c r="K247" s="2"/>
      <c r="L247" s="2"/>
      <c r="M247" s="2"/>
      <c r="N247" s="2"/>
      <c r="O247" s="2"/>
      <c r="P247" s="2"/>
      <c r="Q247" s="2"/>
      <c r="R247" s="2"/>
      <c r="S247" s="4"/>
      <c r="T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J248" s="2"/>
      <c r="K248" s="2"/>
      <c r="L248" s="2"/>
      <c r="M248" s="2"/>
      <c r="N248" s="2"/>
      <c r="O248" s="2"/>
      <c r="P248" s="2"/>
      <c r="Q248" s="2"/>
      <c r="R248" s="2"/>
      <c r="S248" s="4"/>
      <c r="T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J249" s="2"/>
      <c r="K249" s="2"/>
      <c r="L249" s="2"/>
      <c r="M249" s="2"/>
      <c r="N249" s="2"/>
      <c r="O249" s="2"/>
      <c r="P249" s="2"/>
      <c r="Q249" s="2"/>
      <c r="R249" s="2"/>
      <c r="S249" s="4"/>
      <c r="T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J250" s="2"/>
      <c r="K250" s="2"/>
      <c r="L250" s="2"/>
      <c r="M250" s="2"/>
      <c r="N250" s="2"/>
      <c r="O250" s="2"/>
      <c r="P250" s="2"/>
      <c r="Q250" s="2"/>
      <c r="R250" s="2"/>
      <c r="S250" s="4"/>
      <c r="T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J251" s="2"/>
      <c r="K251" s="2"/>
      <c r="L251" s="2"/>
      <c r="M251" s="2"/>
      <c r="N251" s="2"/>
      <c r="O251" s="2"/>
      <c r="P251" s="2"/>
      <c r="Q251" s="2"/>
      <c r="R251" s="2"/>
      <c r="S251" s="4"/>
      <c r="T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J252" s="2"/>
      <c r="K252" s="2"/>
      <c r="L252" s="2"/>
      <c r="M252" s="2"/>
      <c r="N252" s="2"/>
      <c r="O252" s="2"/>
      <c r="P252" s="2"/>
      <c r="Q252" s="2"/>
      <c r="R252" s="2"/>
      <c r="S252" s="4"/>
      <c r="T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J253" s="2"/>
      <c r="K253" s="2"/>
      <c r="L253" s="2"/>
      <c r="M253" s="2"/>
      <c r="N253" s="2"/>
      <c r="O253" s="2"/>
      <c r="P253" s="2"/>
      <c r="Q253" s="2"/>
      <c r="R253" s="2"/>
      <c r="S253" s="4"/>
      <c r="T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R254" s="2"/>
      <c r="S254" s="4"/>
      <c r="T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J255" s="2"/>
      <c r="K255" s="2"/>
      <c r="L255" s="2"/>
      <c r="M255" s="2"/>
      <c r="N255" s="2"/>
      <c r="O255" s="2"/>
      <c r="P255" s="2"/>
      <c r="Q255" s="2"/>
      <c r="R255" s="2"/>
      <c r="S255" s="4"/>
      <c r="T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J256" s="2"/>
      <c r="K256" s="2"/>
      <c r="L256" s="2"/>
      <c r="M256" s="2"/>
      <c r="N256" s="2"/>
      <c r="O256" s="2"/>
      <c r="P256" s="2"/>
      <c r="Q256" s="2"/>
      <c r="R256" s="2"/>
      <c r="S256" s="4"/>
      <c r="T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J257" s="2"/>
      <c r="K257" s="2"/>
      <c r="L257" s="2"/>
      <c r="M257" s="2"/>
      <c r="N257" s="2"/>
      <c r="O257" s="2"/>
      <c r="P257" s="2"/>
      <c r="Q257" s="2"/>
      <c r="R257" s="2"/>
      <c r="S257" s="4"/>
      <c r="T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J258" s="2"/>
      <c r="K258" s="2"/>
      <c r="L258" s="2"/>
      <c r="M258" s="2"/>
      <c r="N258" s="2"/>
      <c r="O258" s="2"/>
      <c r="P258" s="2"/>
      <c r="Q258" s="2"/>
      <c r="R258" s="2"/>
      <c r="S258" s="4"/>
      <c r="T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J259" s="2"/>
      <c r="K259" s="2"/>
      <c r="L259" s="2"/>
      <c r="M259" s="2"/>
      <c r="N259" s="2"/>
      <c r="O259" s="2"/>
      <c r="P259" s="2"/>
      <c r="Q259" s="2"/>
      <c r="R259" s="2"/>
      <c r="S259" s="4"/>
      <c r="T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J260" s="2"/>
      <c r="K260" s="2"/>
      <c r="L260" s="2"/>
      <c r="M260" s="2"/>
      <c r="N260" s="2"/>
      <c r="O260" s="2"/>
      <c r="P260" s="2"/>
      <c r="Q260" s="2"/>
      <c r="R260" s="2"/>
      <c r="S260" s="4"/>
      <c r="T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J261" s="2"/>
      <c r="K261" s="2"/>
      <c r="L261" s="2"/>
      <c r="M261" s="2"/>
      <c r="N261" s="2"/>
      <c r="O261" s="2"/>
      <c r="P261" s="2"/>
      <c r="Q261" s="2"/>
      <c r="R261" s="2"/>
      <c r="S261" s="4"/>
      <c r="T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J262" s="2"/>
      <c r="K262" s="2"/>
      <c r="L262" s="2"/>
      <c r="M262" s="2"/>
      <c r="N262" s="2"/>
      <c r="O262" s="2"/>
      <c r="P262" s="2"/>
      <c r="Q262" s="2"/>
      <c r="R262" s="2"/>
      <c r="S262" s="4"/>
      <c r="T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J263" s="2"/>
      <c r="K263" s="2"/>
      <c r="L263" s="2"/>
      <c r="M263" s="2"/>
      <c r="N263" s="2"/>
      <c r="O263" s="2"/>
      <c r="P263" s="2"/>
      <c r="Q263" s="2"/>
      <c r="R263" s="2"/>
      <c r="S263" s="4"/>
      <c r="T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J264" s="2"/>
      <c r="K264" s="2"/>
      <c r="L264" s="2"/>
      <c r="M264" s="2"/>
      <c r="N264" s="2"/>
      <c r="O264" s="2"/>
      <c r="P264" s="2"/>
      <c r="Q264" s="2"/>
      <c r="R264" s="2"/>
      <c r="S264" s="4"/>
      <c r="T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J265" s="2"/>
      <c r="K265" s="2"/>
      <c r="L265" s="2"/>
      <c r="M265" s="2"/>
      <c r="N265" s="2"/>
      <c r="O265" s="2"/>
      <c r="P265" s="2"/>
      <c r="Q265" s="2"/>
      <c r="R265" s="2"/>
      <c r="S265" s="4"/>
      <c r="T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J266" s="2"/>
      <c r="K266" s="2"/>
      <c r="L266" s="2"/>
      <c r="M266" s="2"/>
      <c r="N266" s="2"/>
      <c r="O266" s="2"/>
      <c r="P266" s="2"/>
      <c r="Q266" s="2"/>
      <c r="R266" s="2"/>
      <c r="S266" s="4"/>
      <c r="T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J267" s="2"/>
      <c r="K267" s="2"/>
      <c r="L267" s="2"/>
      <c r="M267" s="2"/>
      <c r="N267" s="2"/>
      <c r="O267" s="2"/>
      <c r="P267" s="2"/>
      <c r="Q267" s="2"/>
      <c r="R267" s="2"/>
      <c r="S267" s="4"/>
      <c r="T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J268" s="2"/>
      <c r="K268" s="2"/>
      <c r="L268" s="2"/>
      <c r="M268" s="2"/>
      <c r="N268" s="2"/>
      <c r="O268" s="2"/>
      <c r="P268" s="2"/>
      <c r="Q268" s="2"/>
      <c r="R268" s="2"/>
      <c r="S268" s="4"/>
      <c r="T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J269" s="2"/>
      <c r="K269" s="2"/>
      <c r="L269" s="2"/>
      <c r="M269" s="2"/>
      <c r="N269" s="2"/>
      <c r="O269" s="2"/>
      <c r="P269" s="2"/>
      <c r="Q269" s="2"/>
      <c r="R269" s="2"/>
      <c r="S269" s="4"/>
      <c r="T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J270" s="2"/>
      <c r="K270" s="2"/>
      <c r="L270" s="2"/>
      <c r="M270" s="2"/>
      <c r="N270" s="2"/>
      <c r="O270" s="2"/>
      <c r="P270" s="2"/>
      <c r="Q270" s="2"/>
      <c r="R270" s="2"/>
      <c r="S270" s="4"/>
      <c r="T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J271" s="2"/>
      <c r="K271" s="2"/>
      <c r="L271" s="2"/>
      <c r="M271" s="2"/>
      <c r="N271" s="2"/>
      <c r="O271" s="2"/>
      <c r="P271" s="2"/>
      <c r="Q271" s="2"/>
      <c r="R271" s="2"/>
      <c r="S271" s="4"/>
      <c r="T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J272" s="2"/>
      <c r="K272" s="2"/>
      <c r="L272" s="2"/>
      <c r="M272" s="2"/>
      <c r="N272" s="2"/>
      <c r="O272" s="2"/>
      <c r="P272" s="2"/>
      <c r="Q272" s="2"/>
      <c r="R272" s="2"/>
      <c r="S272" s="4"/>
      <c r="T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J273" s="2"/>
      <c r="K273" s="2"/>
      <c r="L273" s="2"/>
      <c r="M273" s="2"/>
      <c r="N273" s="2"/>
      <c r="O273" s="2"/>
      <c r="P273" s="2"/>
      <c r="Q273" s="2"/>
      <c r="R273" s="2"/>
      <c r="S273" s="4"/>
      <c r="T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J274" s="2"/>
      <c r="K274" s="2"/>
      <c r="L274" s="2"/>
      <c r="M274" s="2"/>
      <c r="N274" s="2"/>
      <c r="O274" s="2"/>
      <c r="P274" s="2"/>
      <c r="Q274" s="2"/>
      <c r="R274" s="2"/>
      <c r="S274" s="4"/>
      <c r="T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J275" s="2"/>
      <c r="K275" s="2"/>
      <c r="L275" s="2"/>
      <c r="M275" s="2"/>
      <c r="N275" s="2"/>
      <c r="O275" s="2"/>
      <c r="P275" s="2"/>
      <c r="Q275" s="2"/>
      <c r="R275" s="2"/>
      <c r="S275" s="4"/>
      <c r="T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J276" s="2"/>
      <c r="K276" s="2"/>
      <c r="L276" s="2"/>
      <c r="M276" s="2"/>
      <c r="N276" s="2"/>
      <c r="O276" s="2"/>
      <c r="P276" s="2"/>
      <c r="Q276" s="2"/>
      <c r="R276" s="2"/>
      <c r="S276" s="4"/>
      <c r="T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J277" s="2"/>
      <c r="K277" s="2"/>
      <c r="L277" s="2"/>
      <c r="M277" s="2"/>
      <c r="N277" s="2"/>
      <c r="O277" s="2"/>
      <c r="P277" s="2"/>
      <c r="Q277" s="2"/>
      <c r="R277" s="2"/>
      <c r="S277" s="4"/>
      <c r="T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J278" s="2"/>
      <c r="K278" s="2"/>
      <c r="L278" s="2"/>
      <c r="M278" s="2"/>
      <c r="N278" s="2"/>
      <c r="O278" s="2"/>
      <c r="P278" s="2"/>
      <c r="Q278" s="2"/>
      <c r="R278" s="2"/>
      <c r="S278" s="4"/>
      <c r="T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J279" s="2"/>
      <c r="K279" s="2"/>
      <c r="L279" s="2"/>
      <c r="M279" s="2"/>
      <c r="N279" s="2"/>
      <c r="O279" s="2"/>
      <c r="P279" s="2"/>
      <c r="Q279" s="2"/>
      <c r="R279" s="2"/>
      <c r="S279" s="4"/>
      <c r="T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J280" s="2"/>
      <c r="K280" s="2"/>
      <c r="L280" s="2"/>
      <c r="M280" s="2"/>
      <c r="N280" s="2"/>
      <c r="O280" s="2"/>
      <c r="P280" s="2"/>
      <c r="Q280" s="2"/>
      <c r="R280" s="2"/>
      <c r="S280" s="4"/>
      <c r="T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J281" s="2"/>
      <c r="K281" s="2"/>
      <c r="L281" s="2"/>
      <c r="M281" s="2"/>
      <c r="N281" s="2"/>
      <c r="O281" s="2"/>
      <c r="P281" s="2"/>
      <c r="Q281" s="2"/>
      <c r="R281" s="2"/>
      <c r="S281" s="4"/>
      <c r="T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J282" s="2"/>
      <c r="K282" s="2"/>
      <c r="L282" s="2"/>
      <c r="M282" s="2"/>
      <c r="N282" s="2"/>
      <c r="O282" s="2"/>
      <c r="P282" s="2"/>
      <c r="Q282" s="2"/>
      <c r="R282" s="2"/>
      <c r="S282" s="4"/>
      <c r="T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J283" s="2"/>
      <c r="K283" s="2"/>
      <c r="L283" s="2"/>
      <c r="M283" s="2"/>
      <c r="N283" s="2"/>
      <c r="O283" s="2"/>
      <c r="P283" s="2"/>
      <c r="Q283" s="2"/>
      <c r="R283" s="2"/>
      <c r="S283" s="4"/>
      <c r="T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J284" s="2"/>
      <c r="K284" s="2"/>
      <c r="L284" s="2"/>
      <c r="M284" s="2"/>
      <c r="N284" s="2"/>
      <c r="O284" s="2"/>
      <c r="P284" s="2"/>
      <c r="Q284" s="2"/>
      <c r="R284" s="2"/>
      <c r="S284" s="4"/>
      <c r="T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J285" s="2"/>
      <c r="K285" s="2"/>
      <c r="L285" s="2"/>
      <c r="M285" s="2"/>
      <c r="N285" s="2"/>
      <c r="O285" s="2"/>
      <c r="P285" s="2"/>
      <c r="Q285" s="2"/>
      <c r="R285" s="2"/>
      <c r="S285" s="4"/>
      <c r="T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J286" s="2"/>
      <c r="K286" s="2"/>
      <c r="L286" s="2"/>
      <c r="M286" s="2"/>
      <c r="N286" s="2"/>
      <c r="O286" s="2"/>
      <c r="P286" s="2"/>
      <c r="Q286" s="2"/>
      <c r="R286" s="2"/>
      <c r="S286" s="4"/>
      <c r="T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J287" s="2"/>
      <c r="K287" s="2"/>
      <c r="L287" s="2"/>
      <c r="M287" s="2"/>
      <c r="N287" s="2"/>
      <c r="O287" s="2"/>
      <c r="P287" s="2"/>
      <c r="Q287" s="2"/>
      <c r="R287" s="2"/>
      <c r="S287" s="4"/>
      <c r="T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J288" s="2"/>
      <c r="K288" s="2"/>
      <c r="L288" s="2"/>
      <c r="M288" s="2"/>
      <c r="N288" s="2"/>
      <c r="O288" s="2"/>
      <c r="P288" s="2"/>
      <c r="Q288" s="2"/>
      <c r="R288" s="2"/>
      <c r="S288" s="4"/>
      <c r="T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J289" s="2"/>
      <c r="K289" s="2"/>
      <c r="L289" s="2"/>
      <c r="M289" s="2"/>
      <c r="N289" s="2"/>
      <c r="O289" s="2"/>
      <c r="P289" s="2"/>
      <c r="Q289" s="2"/>
      <c r="R289" s="2"/>
      <c r="S289" s="4"/>
      <c r="T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J290" s="2"/>
      <c r="K290" s="2"/>
      <c r="L290" s="2"/>
      <c r="M290" s="2"/>
      <c r="N290" s="2"/>
      <c r="O290" s="2"/>
      <c r="P290" s="2"/>
      <c r="Q290" s="2"/>
      <c r="R290" s="2"/>
      <c r="S290" s="4"/>
      <c r="T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J291" s="2"/>
      <c r="K291" s="2"/>
      <c r="L291" s="2"/>
      <c r="M291" s="2"/>
      <c r="N291" s="2"/>
      <c r="O291" s="2"/>
      <c r="P291" s="2"/>
      <c r="Q291" s="2"/>
      <c r="R291" s="2"/>
      <c r="S291" s="4"/>
      <c r="T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J292" s="2"/>
      <c r="K292" s="2"/>
      <c r="L292" s="2"/>
      <c r="M292" s="2"/>
      <c r="N292" s="2"/>
      <c r="O292" s="2"/>
      <c r="P292" s="2"/>
      <c r="Q292" s="2"/>
      <c r="R292" s="2"/>
      <c r="S292" s="4"/>
      <c r="T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J293" s="2"/>
      <c r="K293" s="2"/>
      <c r="L293" s="2"/>
      <c r="M293" s="2"/>
      <c r="N293" s="2"/>
      <c r="O293" s="2"/>
      <c r="P293" s="2"/>
      <c r="Q293" s="2"/>
      <c r="R293" s="2"/>
      <c r="S293" s="4"/>
      <c r="T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J294" s="2"/>
      <c r="K294" s="2"/>
      <c r="L294" s="2"/>
      <c r="M294" s="2"/>
      <c r="N294" s="2"/>
      <c r="O294" s="2"/>
      <c r="P294" s="2"/>
      <c r="Q294" s="2"/>
      <c r="R294" s="2"/>
      <c r="S294" s="4"/>
      <c r="T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J295" s="2"/>
      <c r="K295" s="2"/>
      <c r="L295" s="2"/>
      <c r="M295" s="2"/>
      <c r="N295" s="2"/>
      <c r="O295" s="2"/>
      <c r="P295" s="2"/>
      <c r="Q295" s="2"/>
      <c r="R295" s="2"/>
      <c r="S295" s="4"/>
      <c r="T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J296" s="2"/>
      <c r="K296" s="2"/>
      <c r="L296" s="2"/>
      <c r="M296" s="2"/>
      <c r="N296" s="2"/>
      <c r="O296" s="2"/>
      <c r="P296" s="2"/>
      <c r="Q296" s="2"/>
      <c r="R296" s="2"/>
      <c r="S296" s="4"/>
      <c r="T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J297" s="2"/>
      <c r="K297" s="2"/>
      <c r="L297" s="2"/>
      <c r="M297" s="2"/>
      <c r="N297" s="2"/>
      <c r="O297" s="2"/>
      <c r="P297" s="2"/>
      <c r="Q297" s="2"/>
      <c r="R297" s="2"/>
      <c r="S297" s="4"/>
      <c r="T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J298" s="2"/>
      <c r="K298" s="2"/>
      <c r="L298" s="2"/>
      <c r="M298" s="2"/>
      <c r="N298" s="2"/>
      <c r="O298" s="2"/>
      <c r="P298" s="2"/>
      <c r="Q298" s="2"/>
      <c r="R298" s="2"/>
      <c r="S298" s="4"/>
      <c r="T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J299" s="2"/>
      <c r="K299" s="2"/>
      <c r="L299" s="2"/>
      <c r="M299" s="2"/>
      <c r="N299" s="2"/>
      <c r="O299" s="2"/>
      <c r="P299" s="2"/>
      <c r="Q299" s="2"/>
      <c r="R299" s="2"/>
      <c r="S299" s="4"/>
      <c r="T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J300" s="2"/>
      <c r="K300" s="2"/>
      <c r="L300" s="2"/>
      <c r="M300" s="2"/>
      <c r="N300" s="2"/>
      <c r="O300" s="2"/>
      <c r="P300" s="2"/>
      <c r="Q300" s="2"/>
      <c r="R300" s="2"/>
      <c r="S300" s="4"/>
      <c r="T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J301" s="2"/>
      <c r="K301" s="2"/>
      <c r="L301" s="2"/>
      <c r="M301" s="2"/>
      <c r="N301" s="2"/>
      <c r="O301" s="2"/>
      <c r="P301" s="2"/>
      <c r="Q301" s="2"/>
      <c r="R301" s="2"/>
      <c r="S301" s="4"/>
      <c r="T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J302" s="2"/>
      <c r="K302" s="2"/>
      <c r="L302" s="2"/>
      <c r="M302" s="2"/>
      <c r="N302" s="2"/>
      <c r="O302" s="2"/>
      <c r="P302" s="2"/>
      <c r="Q302" s="2"/>
      <c r="R302" s="2"/>
      <c r="S302" s="4"/>
      <c r="T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J303" s="2"/>
      <c r="K303" s="2"/>
      <c r="L303" s="2"/>
      <c r="M303" s="2"/>
      <c r="N303" s="2"/>
      <c r="O303" s="2"/>
      <c r="P303" s="2"/>
      <c r="Q303" s="2"/>
      <c r="R303" s="2"/>
      <c r="S303" s="4"/>
      <c r="T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J304" s="2"/>
      <c r="K304" s="2"/>
      <c r="L304" s="2"/>
      <c r="M304" s="2"/>
      <c r="N304" s="2"/>
      <c r="O304" s="2"/>
      <c r="P304" s="2"/>
      <c r="Q304" s="2"/>
      <c r="R304" s="2"/>
      <c r="S304" s="4"/>
      <c r="T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J305" s="2"/>
      <c r="K305" s="2"/>
      <c r="L305" s="2"/>
      <c r="M305" s="2"/>
      <c r="N305" s="2"/>
      <c r="O305" s="2"/>
      <c r="P305" s="2"/>
      <c r="Q305" s="2"/>
      <c r="R305" s="2"/>
      <c r="S305" s="4"/>
      <c r="T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J306" s="2"/>
      <c r="K306" s="2"/>
      <c r="L306" s="2"/>
      <c r="M306" s="2"/>
      <c r="N306" s="2"/>
      <c r="O306" s="2"/>
      <c r="P306" s="2"/>
      <c r="Q306" s="2"/>
      <c r="R306" s="2"/>
      <c r="S306" s="4"/>
      <c r="T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J307" s="2"/>
      <c r="K307" s="2"/>
      <c r="L307" s="2"/>
      <c r="M307" s="2"/>
      <c r="N307" s="2"/>
      <c r="O307" s="2"/>
      <c r="P307" s="2"/>
      <c r="Q307" s="2"/>
      <c r="R307" s="2"/>
      <c r="S307" s="4"/>
      <c r="T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J308" s="2"/>
      <c r="K308" s="2"/>
      <c r="L308" s="2"/>
      <c r="M308" s="2"/>
      <c r="N308" s="2"/>
      <c r="O308" s="2"/>
      <c r="P308" s="2"/>
      <c r="Q308" s="2"/>
      <c r="R308" s="2"/>
      <c r="S308" s="4"/>
      <c r="T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J309" s="2"/>
      <c r="K309" s="2"/>
      <c r="L309" s="2"/>
      <c r="M309" s="2"/>
      <c r="N309" s="2"/>
      <c r="O309" s="2"/>
      <c r="P309" s="2"/>
      <c r="Q309" s="2"/>
      <c r="R309" s="2"/>
      <c r="S309" s="4"/>
      <c r="T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J310" s="2"/>
      <c r="K310" s="2"/>
      <c r="L310" s="2"/>
      <c r="M310" s="2"/>
      <c r="N310" s="2"/>
      <c r="O310" s="2"/>
      <c r="P310" s="2"/>
      <c r="Q310" s="2"/>
      <c r="R310" s="2"/>
      <c r="S310" s="4"/>
      <c r="T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J311" s="2"/>
      <c r="K311" s="2"/>
      <c r="L311" s="2"/>
      <c r="M311" s="2"/>
      <c r="N311" s="2"/>
      <c r="O311" s="2"/>
      <c r="P311" s="2"/>
      <c r="Q311" s="2"/>
      <c r="R311" s="2"/>
      <c r="S311" s="4"/>
      <c r="T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J312" s="2"/>
      <c r="K312" s="2"/>
      <c r="L312" s="2"/>
      <c r="M312" s="2"/>
      <c r="N312" s="2"/>
      <c r="O312" s="2"/>
      <c r="P312" s="2"/>
      <c r="Q312" s="2"/>
      <c r="R312" s="2"/>
      <c r="S312" s="4"/>
      <c r="T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J313" s="2"/>
      <c r="K313" s="2"/>
      <c r="L313" s="2"/>
      <c r="M313" s="2"/>
      <c r="N313" s="2"/>
      <c r="O313" s="2"/>
      <c r="P313" s="2"/>
      <c r="Q313" s="2"/>
      <c r="R313" s="2"/>
      <c r="S313" s="4"/>
      <c r="T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J314" s="2"/>
      <c r="K314" s="2"/>
      <c r="L314" s="2"/>
      <c r="M314" s="2"/>
      <c r="N314" s="2"/>
      <c r="O314" s="2"/>
      <c r="P314" s="2"/>
      <c r="Q314" s="2"/>
      <c r="R314" s="2"/>
      <c r="S314" s="4"/>
      <c r="T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J315" s="2"/>
      <c r="K315" s="2"/>
      <c r="L315" s="2"/>
      <c r="M315" s="2"/>
      <c r="N315" s="2"/>
      <c r="O315" s="2"/>
      <c r="P315" s="2"/>
      <c r="Q315" s="2"/>
      <c r="R315" s="2"/>
      <c r="S315" s="4"/>
      <c r="T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J316" s="2"/>
      <c r="K316" s="2"/>
      <c r="L316" s="2"/>
      <c r="M316" s="2"/>
      <c r="N316" s="2"/>
      <c r="O316" s="2"/>
      <c r="P316" s="2"/>
      <c r="Q316" s="2"/>
      <c r="R316" s="2"/>
      <c r="S316" s="4"/>
      <c r="T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J317" s="2"/>
      <c r="K317" s="2"/>
      <c r="L317" s="2"/>
      <c r="M317" s="2"/>
      <c r="N317" s="2"/>
      <c r="O317" s="2"/>
      <c r="P317" s="2"/>
      <c r="Q317" s="2"/>
      <c r="R317" s="2"/>
      <c r="S317" s="4"/>
      <c r="T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J318" s="2"/>
      <c r="K318" s="2"/>
      <c r="L318" s="2"/>
      <c r="M318" s="2"/>
      <c r="N318" s="2"/>
      <c r="O318" s="2"/>
      <c r="P318" s="2"/>
      <c r="Q318" s="2"/>
      <c r="R318" s="2"/>
      <c r="S318" s="4"/>
      <c r="T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J319" s="2"/>
      <c r="K319" s="2"/>
      <c r="L319" s="2"/>
      <c r="M319" s="2"/>
      <c r="N319" s="2"/>
      <c r="O319" s="2"/>
      <c r="P319" s="2"/>
      <c r="Q319" s="2"/>
      <c r="R319" s="2"/>
      <c r="S319" s="4"/>
      <c r="T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J320" s="2"/>
      <c r="K320" s="2"/>
      <c r="L320" s="2"/>
      <c r="M320" s="2"/>
      <c r="N320" s="2"/>
      <c r="O320" s="2"/>
      <c r="P320" s="2"/>
      <c r="Q320" s="2"/>
      <c r="R320" s="2"/>
      <c r="S320" s="4"/>
      <c r="T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J321" s="2"/>
      <c r="K321" s="2"/>
      <c r="L321" s="2"/>
      <c r="M321" s="2"/>
      <c r="N321" s="2"/>
      <c r="O321" s="2"/>
      <c r="P321" s="2"/>
      <c r="Q321" s="2"/>
      <c r="R321" s="2"/>
      <c r="S321" s="4"/>
      <c r="T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J322" s="2"/>
      <c r="K322" s="2"/>
      <c r="L322" s="2"/>
      <c r="M322" s="2"/>
      <c r="N322" s="2"/>
      <c r="O322" s="2"/>
      <c r="P322" s="2"/>
      <c r="Q322" s="2"/>
      <c r="R322" s="2"/>
      <c r="S322" s="4"/>
      <c r="T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J323" s="2"/>
      <c r="K323" s="2"/>
      <c r="L323" s="2"/>
      <c r="M323" s="2"/>
      <c r="N323" s="2"/>
      <c r="O323" s="2"/>
      <c r="P323" s="2"/>
      <c r="Q323" s="2"/>
      <c r="R323" s="2"/>
      <c r="S323" s="4"/>
      <c r="T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J324" s="2"/>
      <c r="K324" s="2"/>
      <c r="L324" s="2"/>
      <c r="M324" s="2"/>
      <c r="N324" s="2"/>
      <c r="O324" s="2"/>
      <c r="P324" s="2"/>
      <c r="Q324" s="2"/>
      <c r="R324" s="2"/>
      <c r="S324" s="4"/>
      <c r="T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J325" s="2"/>
      <c r="K325" s="2"/>
      <c r="L325" s="2"/>
      <c r="M325" s="2"/>
      <c r="N325" s="2"/>
      <c r="O325" s="2"/>
      <c r="P325" s="2"/>
      <c r="Q325" s="2"/>
      <c r="R325" s="2"/>
      <c r="S325" s="4"/>
      <c r="T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J326" s="2"/>
      <c r="K326" s="2"/>
      <c r="L326" s="2"/>
      <c r="M326" s="2"/>
      <c r="N326" s="2"/>
      <c r="O326" s="2"/>
      <c r="P326" s="2"/>
      <c r="Q326" s="2"/>
      <c r="R326" s="2"/>
      <c r="S326" s="4"/>
      <c r="T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J327" s="2"/>
      <c r="K327" s="2"/>
      <c r="L327" s="2"/>
      <c r="M327" s="2"/>
      <c r="N327" s="2"/>
      <c r="O327" s="2"/>
      <c r="P327" s="2"/>
      <c r="Q327" s="2"/>
      <c r="R327" s="2"/>
      <c r="S327" s="4"/>
      <c r="T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J328" s="2"/>
      <c r="K328" s="2"/>
      <c r="L328" s="2"/>
      <c r="M328" s="2"/>
      <c r="N328" s="2"/>
      <c r="O328" s="2"/>
      <c r="P328" s="2"/>
      <c r="Q328" s="2"/>
      <c r="R328" s="2"/>
      <c r="S328" s="4"/>
      <c r="T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J329" s="2"/>
      <c r="K329" s="2"/>
      <c r="L329" s="2"/>
      <c r="M329" s="2"/>
      <c r="N329" s="2"/>
      <c r="O329" s="2"/>
      <c r="P329" s="2"/>
      <c r="Q329" s="2"/>
      <c r="R329" s="2"/>
      <c r="S329" s="4"/>
      <c r="T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J330" s="2"/>
      <c r="K330" s="2"/>
      <c r="L330" s="2"/>
      <c r="M330" s="2"/>
      <c r="N330" s="2"/>
      <c r="O330" s="2"/>
      <c r="P330" s="2"/>
      <c r="Q330" s="2"/>
      <c r="R330" s="2"/>
      <c r="S330" s="4"/>
      <c r="T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J331" s="2"/>
      <c r="K331" s="2"/>
      <c r="L331" s="2"/>
      <c r="M331" s="2"/>
      <c r="N331" s="2"/>
      <c r="O331" s="2"/>
      <c r="P331" s="2"/>
      <c r="Q331" s="2"/>
      <c r="R331" s="2"/>
      <c r="S331" s="4"/>
      <c r="T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J332" s="2"/>
      <c r="K332" s="2"/>
      <c r="L332" s="2"/>
      <c r="M332" s="2"/>
      <c r="N332" s="2"/>
      <c r="O332" s="2"/>
      <c r="P332" s="2"/>
      <c r="Q332" s="2"/>
      <c r="R332" s="2"/>
      <c r="S332" s="4"/>
      <c r="T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J333" s="2"/>
      <c r="K333" s="2"/>
      <c r="L333" s="2"/>
      <c r="M333" s="2"/>
      <c r="N333" s="2"/>
      <c r="O333" s="2"/>
      <c r="P333" s="2"/>
      <c r="Q333" s="2"/>
      <c r="R333" s="2"/>
      <c r="S333" s="4"/>
      <c r="T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J334" s="2"/>
      <c r="K334" s="2"/>
      <c r="L334" s="2"/>
      <c r="M334" s="2"/>
      <c r="N334" s="2"/>
      <c r="O334" s="2"/>
      <c r="P334" s="2"/>
      <c r="Q334" s="2"/>
      <c r="R334" s="2"/>
      <c r="S334" s="4"/>
      <c r="T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J335" s="2"/>
      <c r="K335" s="2"/>
      <c r="L335" s="2"/>
      <c r="M335" s="2"/>
      <c r="N335" s="2"/>
      <c r="O335" s="2"/>
      <c r="P335" s="2"/>
      <c r="Q335" s="2"/>
      <c r="R335" s="2"/>
      <c r="S335" s="4"/>
      <c r="T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J336" s="2"/>
      <c r="K336" s="2"/>
      <c r="L336" s="2"/>
      <c r="M336" s="2"/>
      <c r="N336" s="2"/>
      <c r="O336" s="2"/>
      <c r="P336" s="2"/>
      <c r="Q336" s="2"/>
      <c r="R336" s="2"/>
      <c r="S336" s="4"/>
      <c r="T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J337" s="2"/>
      <c r="K337" s="2"/>
      <c r="L337" s="2"/>
      <c r="M337" s="2"/>
      <c r="N337" s="2"/>
      <c r="O337" s="2"/>
      <c r="P337" s="2"/>
      <c r="Q337" s="2"/>
      <c r="R337" s="2"/>
      <c r="S337" s="4"/>
      <c r="T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J338" s="2"/>
      <c r="K338" s="2"/>
      <c r="L338" s="2"/>
      <c r="M338" s="2"/>
      <c r="N338" s="2"/>
      <c r="O338" s="2"/>
      <c r="P338" s="2"/>
      <c r="Q338" s="2"/>
      <c r="R338" s="2"/>
      <c r="S338" s="4"/>
      <c r="T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J339" s="2"/>
      <c r="K339" s="2"/>
      <c r="L339" s="2"/>
      <c r="M339" s="2"/>
      <c r="N339" s="2"/>
      <c r="O339" s="2"/>
      <c r="P339" s="2"/>
      <c r="Q339" s="2"/>
      <c r="R339" s="2"/>
      <c r="S339" s="4"/>
      <c r="T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J340" s="2"/>
      <c r="K340" s="2"/>
      <c r="L340" s="2"/>
      <c r="M340" s="2"/>
      <c r="N340" s="2"/>
      <c r="O340" s="2"/>
      <c r="P340" s="2"/>
      <c r="Q340" s="2"/>
      <c r="R340" s="2"/>
      <c r="S340" s="4"/>
      <c r="T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J341" s="2"/>
      <c r="K341" s="2"/>
      <c r="L341" s="2"/>
      <c r="M341" s="2"/>
      <c r="N341" s="2"/>
      <c r="O341" s="2"/>
      <c r="P341" s="2"/>
      <c r="Q341" s="2"/>
      <c r="R341" s="2"/>
      <c r="S341" s="4"/>
      <c r="T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J342" s="2"/>
      <c r="K342" s="2"/>
      <c r="L342" s="2"/>
      <c r="M342" s="2"/>
      <c r="N342" s="2"/>
      <c r="O342" s="2"/>
      <c r="P342" s="2"/>
      <c r="Q342" s="2"/>
      <c r="R342" s="2"/>
      <c r="S342" s="4"/>
      <c r="T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J343" s="2"/>
      <c r="K343" s="2"/>
      <c r="L343" s="2"/>
      <c r="M343" s="2"/>
      <c r="N343" s="2"/>
      <c r="O343" s="2"/>
      <c r="P343" s="2"/>
      <c r="Q343" s="2"/>
      <c r="R343" s="2"/>
      <c r="S343" s="4"/>
      <c r="T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J344" s="2"/>
      <c r="K344" s="2"/>
      <c r="L344" s="2"/>
      <c r="M344" s="2"/>
      <c r="N344" s="2"/>
      <c r="O344" s="2"/>
      <c r="P344" s="2"/>
      <c r="Q344" s="2"/>
      <c r="R344" s="2"/>
      <c r="S344" s="4"/>
      <c r="T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J345" s="2"/>
      <c r="K345" s="2"/>
      <c r="L345" s="2"/>
      <c r="M345" s="2"/>
      <c r="N345" s="2"/>
      <c r="O345" s="2"/>
      <c r="P345" s="2"/>
      <c r="Q345" s="2"/>
      <c r="R345" s="2"/>
      <c r="S345" s="4"/>
      <c r="T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J346" s="2"/>
      <c r="K346" s="2"/>
      <c r="L346" s="2"/>
      <c r="M346" s="2"/>
      <c r="N346" s="2"/>
      <c r="O346" s="2"/>
      <c r="P346" s="2"/>
      <c r="Q346" s="2"/>
      <c r="R346" s="2"/>
      <c r="S346" s="4"/>
      <c r="T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J347" s="2"/>
      <c r="K347" s="2"/>
      <c r="L347" s="2"/>
      <c r="M347" s="2"/>
      <c r="N347" s="2"/>
      <c r="O347" s="2"/>
      <c r="P347" s="2"/>
      <c r="Q347" s="2"/>
      <c r="R347" s="2"/>
      <c r="S347" s="4"/>
      <c r="T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J348" s="2"/>
      <c r="K348" s="2"/>
      <c r="L348" s="2"/>
      <c r="M348" s="2"/>
      <c r="N348" s="2"/>
      <c r="O348" s="2"/>
      <c r="P348" s="2"/>
      <c r="Q348" s="2"/>
      <c r="R348" s="2"/>
      <c r="S348" s="4"/>
      <c r="T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J349" s="2"/>
      <c r="K349" s="2"/>
      <c r="L349" s="2"/>
      <c r="M349" s="2"/>
      <c r="N349" s="2"/>
      <c r="O349" s="2"/>
      <c r="P349" s="2"/>
      <c r="Q349" s="2"/>
      <c r="R349" s="2"/>
      <c r="S349" s="4"/>
      <c r="T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J350" s="2"/>
      <c r="K350" s="2"/>
      <c r="L350" s="2"/>
      <c r="M350" s="2"/>
      <c r="N350" s="2"/>
      <c r="O350" s="2"/>
      <c r="P350" s="2"/>
      <c r="Q350" s="2"/>
      <c r="R350" s="2"/>
      <c r="S350" s="4"/>
      <c r="T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J351" s="2"/>
      <c r="K351" s="2"/>
      <c r="L351" s="2"/>
      <c r="M351" s="2"/>
      <c r="N351" s="2"/>
      <c r="O351" s="2"/>
      <c r="P351" s="2"/>
      <c r="Q351" s="2"/>
      <c r="R351" s="2"/>
      <c r="S351" s="4"/>
      <c r="T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J352" s="2"/>
      <c r="K352" s="2"/>
      <c r="L352" s="2"/>
      <c r="M352" s="2"/>
      <c r="N352" s="2"/>
      <c r="O352" s="2"/>
      <c r="P352" s="2"/>
      <c r="Q352" s="2"/>
      <c r="R352" s="2"/>
      <c r="S352" s="4"/>
      <c r="T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J353" s="2"/>
      <c r="K353" s="2"/>
      <c r="L353" s="2"/>
      <c r="M353" s="2"/>
      <c r="N353" s="2"/>
      <c r="O353" s="2"/>
      <c r="P353" s="2"/>
      <c r="Q353" s="2"/>
      <c r="R353" s="2"/>
      <c r="S353" s="4"/>
      <c r="T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J354" s="2"/>
      <c r="K354" s="2"/>
      <c r="L354" s="2"/>
      <c r="M354" s="2"/>
      <c r="N354" s="2"/>
      <c r="O354" s="2"/>
      <c r="P354" s="2"/>
      <c r="Q354" s="2"/>
      <c r="R354" s="2"/>
      <c r="S354" s="4"/>
      <c r="T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J355" s="2"/>
      <c r="K355" s="2"/>
      <c r="L355" s="2"/>
      <c r="M355" s="2"/>
      <c r="N355" s="2"/>
      <c r="O355" s="2"/>
      <c r="P355" s="2"/>
      <c r="Q355" s="2"/>
      <c r="R355" s="2"/>
      <c r="S355" s="4"/>
      <c r="T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J356" s="2"/>
      <c r="K356" s="2"/>
      <c r="L356" s="2"/>
      <c r="M356" s="2"/>
      <c r="N356" s="2"/>
      <c r="O356" s="2"/>
      <c r="P356" s="2"/>
      <c r="Q356" s="2"/>
      <c r="R356" s="2"/>
      <c r="S356" s="4"/>
      <c r="T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J357" s="2"/>
      <c r="K357" s="2"/>
      <c r="L357" s="2"/>
      <c r="M357" s="2"/>
      <c r="N357" s="2"/>
      <c r="O357" s="2"/>
      <c r="P357" s="2"/>
      <c r="Q357" s="2"/>
      <c r="R357" s="2"/>
      <c r="S357" s="4"/>
      <c r="T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J358" s="2"/>
      <c r="K358" s="2"/>
      <c r="L358" s="2"/>
      <c r="M358" s="2"/>
      <c r="N358" s="2"/>
      <c r="O358" s="2"/>
      <c r="P358" s="2"/>
      <c r="Q358" s="2"/>
      <c r="R358" s="2"/>
      <c r="S358" s="4"/>
      <c r="T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J359" s="2"/>
      <c r="K359" s="2"/>
      <c r="L359" s="2"/>
      <c r="M359" s="2"/>
      <c r="N359" s="2"/>
      <c r="O359" s="2"/>
      <c r="P359" s="2"/>
      <c r="Q359" s="2"/>
      <c r="R359" s="2"/>
      <c r="S359" s="4"/>
      <c r="T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J360" s="2"/>
      <c r="K360" s="2"/>
      <c r="L360" s="2"/>
      <c r="M360" s="2"/>
      <c r="N360" s="2"/>
      <c r="O360" s="2"/>
      <c r="P360" s="2"/>
      <c r="Q360" s="2"/>
      <c r="R360" s="2"/>
      <c r="S360" s="4"/>
      <c r="T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J361" s="2"/>
      <c r="K361" s="2"/>
      <c r="L361" s="2"/>
      <c r="M361" s="2"/>
      <c r="N361" s="2"/>
      <c r="O361" s="2"/>
      <c r="P361" s="2"/>
      <c r="Q361" s="2"/>
      <c r="R361" s="2"/>
      <c r="S361" s="4"/>
      <c r="T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J362" s="2"/>
      <c r="K362" s="2"/>
      <c r="L362" s="2"/>
      <c r="M362" s="2"/>
      <c r="N362" s="2"/>
      <c r="O362" s="2"/>
      <c r="P362" s="2"/>
      <c r="Q362" s="2"/>
      <c r="R362" s="2"/>
      <c r="S362" s="4"/>
      <c r="T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J363" s="2"/>
      <c r="K363" s="2"/>
      <c r="L363" s="2"/>
      <c r="M363" s="2"/>
      <c r="N363" s="2"/>
      <c r="O363" s="2"/>
      <c r="P363" s="2"/>
      <c r="Q363" s="2"/>
      <c r="R363" s="2"/>
      <c r="S363" s="4"/>
      <c r="T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J364" s="2"/>
      <c r="K364" s="2"/>
      <c r="L364" s="2"/>
      <c r="M364" s="2"/>
      <c r="N364" s="2"/>
      <c r="O364" s="2"/>
      <c r="P364" s="2"/>
      <c r="Q364" s="2"/>
      <c r="R364" s="2"/>
      <c r="S364" s="4"/>
      <c r="T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J365" s="2"/>
      <c r="K365" s="2"/>
      <c r="L365" s="2"/>
      <c r="M365" s="2"/>
      <c r="N365" s="2"/>
      <c r="O365" s="2"/>
      <c r="P365" s="2"/>
      <c r="Q365" s="2"/>
      <c r="R365" s="2"/>
      <c r="S365" s="4"/>
      <c r="T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J366" s="2"/>
      <c r="K366" s="2"/>
      <c r="L366" s="2"/>
      <c r="M366" s="2"/>
      <c r="N366" s="2"/>
      <c r="O366" s="2"/>
      <c r="P366" s="2"/>
      <c r="Q366" s="2"/>
      <c r="R366" s="2"/>
      <c r="S366" s="4"/>
      <c r="T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J367" s="2"/>
      <c r="K367" s="2"/>
      <c r="L367" s="2"/>
      <c r="M367" s="2"/>
      <c r="N367" s="2"/>
      <c r="O367" s="2"/>
      <c r="P367" s="2"/>
      <c r="Q367" s="2"/>
      <c r="R367" s="2"/>
      <c r="S367" s="4"/>
      <c r="T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J368" s="2"/>
      <c r="K368" s="2"/>
      <c r="L368" s="2"/>
      <c r="M368" s="2"/>
      <c r="N368" s="2"/>
      <c r="O368" s="2"/>
      <c r="P368" s="2"/>
      <c r="Q368" s="2"/>
      <c r="R368" s="2"/>
      <c r="S368" s="4"/>
      <c r="T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J369" s="2"/>
      <c r="K369" s="2"/>
      <c r="L369" s="2"/>
      <c r="M369" s="2"/>
      <c r="N369" s="2"/>
      <c r="O369" s="2"/>
      <c r="P369" s="2"/>
      <c r="Q369" s="2"/>
      <c r="R369" s="2"/>
      <c r="S369" s="4"/>
      <c r="T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J370" s="2"/>
      <c r="K370" s="2"/>
      <c r="L370" s="2"/>
      <c r="M370" s="2"/>
      <c r="N370" s="2"/>
      <c r="O370" s="2"/>
      <c r="P370" s="2"/>
      <c r="Q370" s="2"/>
      <c r="R370" s="2"/>
      <c r="S370" s="4"/>
      <c r="T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J371" s="2"/>
      <c r="K371" s="2"/>
      <c r="L371" s="2"/>
      <c r="M371" s="2"/>
      <c r="N371" s="2"/>
      <c r="O371" s="2"/>
      <c r="P371" s="2"/>
      <c r="Q371" s="2"/>
      <c r="R371" s="2"/>
      <c r="S371" s="4"/>
      <c r="T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J372" s="2"/>
      <c r="K372" s="2"/>
      <c r="L372" s="2"/>
      <c r="M372" s="2"/>
      <c r="N372" s="2"/>
      <c r="O372" s="2"/>
      <c r="P372" s="2"/>
      <c r="Q372" s="2"/>
      <c r="R372" s="2"/>
      <c r="S372" s="4"/>
      <c r="T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J373" s="2"/>
      <c r="K373" s="2"/>
      <c r="L373" s="2"/>
      <c r="M373" s="2"/>
      <c r="N373" s="2"/>
      <c r="O373" s="2"/>
      <c r="P373" s="2"/>
      <c r="Q373" s="2"/>
      <c r="R373" s="2"/>
      <c r="S373" s="4"/>
      <c r="T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J374" s="2"/>
      <c r="K374" s="2"/>
      <c r="L374" s="2"/>
      <c r="M374" s="2"/>
      <c r="N374" s="2"/>
      <c r="O374" s="2"/>
      <c r="P374" s="2"/>
      <c r="Q374" s="2"/>
      <c r="R374" s="2"/>
      <c r="S374" s="4"/>
      <c r="T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J375" s="2"/>
      <c r="K375" s="2"/>
      <c r="L375" s="2"/>
      <c r="M375" s="2"/>
      <c r="N375" s="2"/>
      <c r="O375" s="2"/>
      <c r="P375" s="2"/>
      <c r="Q375" s="2"/>
      <c r="R375" s="2"/>
      <c r="S375" s="4"/>
      <c r="T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J376" s="2"/>
      <c r="K376" s="2"/>
      <c r="L376" s="2"/>
      <c r="M376" s="2"/>
      <c r="N376" s="2"/>
      <c r="O376" s="2"/>
      <c r="P376" s="2"/>
      <c r="Q376" s="2"/>
      <c r="R376" s="2"/>
      <c r="S376" s="4"/>
      <c r="T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J377" s="2"/>
      <c r="K377" s="2"/>
      <c r="L377" s="2"/>
      <c r="M377" s="2"/>
      <c r="N377" s="2"/>
      <c r="O377" s="2"/>
      <c r="P377" s="2"/>
      <c r="Q377" s="2"/>
      <c r="R377" s="2"/>
      <c r="S377" s="4"/>
      <c r="T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J378" s="2"/>
      <c r="K378" s="2"/>
      <c r="L378" s="2"/>
      <c r="M378" s="2"/>
      <c r="N378" s="2"/>
      <c r="O378" s="2"/>
      <c r="P378" s="2"/>
      <c r="Q378" s="2"/>
      <c r="R378" s="2"/>
      <c r="S378" s="4"/>
      <c r="T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J379" s="2"/>
      <c r="K379" s="2"/>
      <c r="L379" s="2"/>
      <c r="M379" s="2"/>
      <c r="N379" s="2"/>
      <c r="O379" s="2"/>
      <c r="P379" s="2"/>
      <c r="Q379" s="2"/>
      <c r="R379" s="2"/>
      <c r="S379" s="4"/>
      <c r="T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J380" s="2"/>
      <c r="K380" s="2"/>
      <c r="L380" s="2"/>
      <c r="M380" s="2"/>
      <c r="N380" s="2"/>
      <c r="O380" s="2"/>
      <c r="P380" s="2"/>
      <c r="Q380" s="2"/>
      <c r="R380" s="2"/>
      <c r="S380" s="4"/>
      <c r="T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2"/>
      <c r="N381" s="2"/>
      <c r="O381" s="2"/>
      <c r="P381" s="2"/>
      <c r="Q381" s="2"/>
      <c r="R381" s="2"/>
      <c r="S381" s="4"/>
      <c r="T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2"/>
      <c r="N382" s="2"/>
      <c r="O382" s="2"/>
      <c r="P382" s="2"/>
      <c r="Q382" s="2"/>
      <c r="R382" s="2"/>
      <c r="S382" s="4"/>
      <c r="T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2"/>
      <c r="N383" s="2"/>
      <c r="O383" s="2"/>
      <c r="P383" s="2"/>
      <c r="Q383" s="2"/>
      <c r="R383" s="2"/>
      <c r="S383" s="4"/>
      <c r="T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2"/>
      <c r="N384" s="2"/>
      <c r="O384" s="2"/>
      <c r="P384" s="2"/>
      <c r="Q384" s="2"/>
      <c r="R384" s="2"/>
      <c r="S384" s="4"/>
      <c r="T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2"/>
      <c r="N385" s="2"/>
      <c r="O385" s="2"/>
      <c r="P385" s="2"/>
      <c r="Q385" s="2"/>
      <c r="R385" s="2"/>
      <c r="S385" s="4"/>
      <c r="T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2"/>
      <c r="N386" s="2"/>
      <c r="O386" s="2"/>
      <c r="P386" s="2"/>
      <c r="Q386" s="2"/>
      <c r="R386" s="2"/>
      <c r="S386" s="4"/>
      <c r="T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2"/>
      <c r="N387" s="2"/>
      <c r="O387" s="2"/>
      <c r="P387" s="2"/>
      <c r="Q387" s="2"/>
      <c r="R387" s="2"/>
      <c r="S387" s="4"/>
      <c r="T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2"/>
      <c r="N388" s="2"/>
      <c r="O388" s="2"/>
      <c r="P388" s="2"/>
      <c r="Q388" s="2"/>
      <c r="R388" s="2"/>
      <c r="S388" s="4"/>
      <c r="T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2"/>
      <c r="N389" s="2"/>
      <c r="O389" s="2"/>
      <c r="P389" s="2"/>
      <c r="Q389" s="2"/>
      <c r="R389" s="2"/>
      <c r="S389" s="4"/>
      <c r="T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2"/>
      <c r="N390" s="2"/>
      <c r="O390" s="2"/>
      <c r="P390" s="2"/>
      <c r="Q390" s="2"/>
      <c r="R390" s="2"/>
      <c r="S390" s="4"/>
      <c r="T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2"/>
      <c r="N391" s="2"/>
      <c r="O391" s="2"/>
      <c r="P391" s="2"/>
      <c r="Q391" s="2"/>
      <c r="R391" s="2"/>
      <c r="S391" s="4"/>
      <c r="T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2"/>
      <c r="N392" s="2"/>
      <c r="O392" s="2"/>
      <c r="P392" s="2"/>
      <c r="Q392" s="2"/>
      <c r="R392" s="2"/>
      <c r="S392" s="4"/>
      <c r="T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2"/>
      <c r="N393" s="2"/>
      <c r="O393" s="2"/>
      <c r="P393" s="2"/>
      <c r="Q393" s="2"/>
      <c r="R393" s="2"/>
      <c r="S393" s="4"/>
      <c r="T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2"/>
      <c r="N394" s="2"/>
      <c r="O394" s="2"/>
      <c r="P394" s="2"/>
      <c r="Q394" s="2"/>
      <c r="R394" s="2"/>
      <c r="S394" s="4"/>
      <c r="T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2"/>
      <c r="N395" s="2"/>
      <c r="O395" s="2"/>
      <c r="P395" s="2"/>
      <c r="Q395" s="2"/>
      <c r="R395" s="2"/>
      <c r="S395" s="4"/>
      <c r="T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2"/>
      <c r="N396" s="2"/>
      <c r="O396" s="2"/>
      <c r="P396" s="2"/>
      <c r="Q396" s="2"/>
      <c r="R396" s="2"/>
      <c r="S396" s="4"/>
      <c r="T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2"/>
      <c r="N397" s="2"/>
      <c r="O397" s="2"/>
      <c r="P397" s="2"/>
      <c r="Q397" s="2"/>
      <c r="R397" s="2"/>
      <c r="S397" s="4"/>
      <c r="T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2"/>
      <c r="N398" s="2"/>
      <c r="O398" s="2"/>
      <c r="P398" s="2"/>
      <c r="Q398" s="2"/>
      <c r="R398" s="2"/>
      <c r="S398" s="4"/>
      <c r="T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2"/>
      <c r="N399" s="2"/>
      <c r="O399" s="2"/>
      <c r="P399" s="2"/>
      <c r="Q399" s="2"/>
      <c r="R399" s="2"/>
      <c r="S399" s="4"/>
      <c r="T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2"/>
      <c r="N400" s="2"/>
      <c r="O400" s="2"/>
      <c r="P400" s="2"/>
      <c r="Q400" s="2"/>
      <c r="R400" s="2"/>
      <c r="S400" s="4"/>
      <c r="T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2"/>
      <c r="N401" s="2"/>
      <c r="O401" s="2"/>
      <c r="P401" s="2"/>
      <c r="Q401" s="2"/>
      <c r="R401" s="2"/>
      <c r="S401" s="4"/>
      <c r="T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2"/>
      <c r="N402" s="2"/>
      <c r="O402" s="2"/>
      <c r="P402" s="2"/>
      <c r="Q402" s="2"/>
      <c r="R402" s="2"/>
      <c r="S402" s="4"/>
      <c r="T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2"/>
      <c r="N403" s="2"/>
      <c r="O403" s="2"/>
      <c r="P403" s="2"/>
      <c r="Q403" s="2"/>
      <c r="R403" s="2"/>
      <c r="S403" s="4"/>
      <c r="T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2"/>
      <c r="N404" s="2"/>
      <c r="O404" s="2"/>
      <c r="P404" s="2"/>
      <c r="Q404" s="2"/>
      <c r="R404" s="2"/>
      <c r="S404" s="4"/>
      <c r="T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2"/>
      <c r="N405" s="2"/>
      <c r="O405" s="2"/>
      <c r="P405" s="2"/>
      <c r="Q405" s="2"/>
      <c r="R405" s="2"/>
      <c r="S405" s="4"/>
      <c r="T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2"/>
      <c r="N406" s="2"/>
      <c r="O406" s="2"/>
      <c r="P406" s="2"/>
      <c r="Q406" s="2"/>
      <c r="R406" s="2"/>
      <c r="S406" s="4"/>
      <c r="T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2"/>
      <c r="N407" s="2"/>
      <c r="O407" s="2"/>
      <c r="P407" s="2"/>
      <c r="Q407" s="2"/>
      <c r="R407" s="2"/>
      <c r="S407" s="4"/>
      <c r="T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2"/>
      <c r="N408" s="2"/>
      <c r="O408" s="2"/>
      <c r="P408" s="2"/>
      <c r="Q408" s="2"/>
      <c r="R408" s="2"/>
      <c r="S408" s="4"/>
      <c r="T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2"/>
      <c r="N409" s="2"/>
      <c r="O409" s="2"/>
      <c r="P409" s="2"/>
      <c r="Q409" s="2"/>
      <c r="R409" s="2"/>
      <c r="S409" s="4"/>
      <c r="T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2"/>
      <c r="N410" s="2"/>
      <c r="O410" s="2"/>
      <c r="P410" s="2"/>
      <c r="Q410" s="2"/>
      <c r="R410" s="2"/>
      <c r="S410" s="4"/>
      <c r="T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2"/>
      <c r="N411" s="2"/>
      <c r="O411" s="2"/>
      <c r="P411" s="2"/>
      <c r="Q411" s="2"/>
      <c r="R411" s="2"/>
      <c r="S411" s="4"/>
      <c r="T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2"/>
      <c r="N412" s="2"/>
      <c r="O412" s="2"/>
      <c r="P412" s="2"/>
      <c r="Q412" s="2"/>
      <c r="R412" s="2"/>
      <c r="S412" s="4"/>
      <c r="T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2"/>
      <c r="N413" s="2"/>
      <c r="O413" s="2"/>
      <c r="P413" s="2"/>
      <c r="Q413" s="2"/>
      <c r="R413" s="2"/>
      <c r="S413" s="4"/>
      <c r="T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2"/>
      <c r="N414" s="2"/>
      <c r="O414" s="2"/>
      <c r="P414" s="2"/>
      <c r="Q414" s="2"/>
      <c r="R414" s="2"/>
      <c r="S414" s="4"/>
      <c r="T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2"/>
      <c r="N415" s="2"/>
      <c r="O415" s="2"/>
      <c r="P415" s="2"/>
      <c r="Q415" s="2"/>
      <c r="R415" s="2"/>
      <c r="S415" s="4"/>
      <c r="T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2"/>
      <c r="N416" s="2"/>
      <c r="O416" s="2"/>
      <c r="P416" s="2"/>
      <c r="Q416" s="2"/>
      <c r="R416" s="2"/>
      <c r="S416" s="4"/>
      <c r="T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2"/>
      <c r="N417" s="2"/>
      <c r="O417" s="2"/>
      <c r="P417" s="2"/>
      <c r="Q417" s="2"/>
      <c r="R417" s="2"/>
      <c r="S417" s="4"/>
      <c r="T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2"/>
      <c r="N418" s="2"/>
      <c r="O418" s="2"/>
      <c r="P418" s="2"/>
      <c r="Q418" s="2"/>
      <c r="R418" s="2"/>
      <c r="S418" s="4"/>
      <c r="T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2"/>
      <c r="N419" s="2"/>
      <c r="O419" s="2"/>
      <c r="P419" s="2"/>
      <c r="Q419" s="2"/>
      <c r="R419" s="2"/>
      <c r="S419" s="4"/>
      <c r="T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2"/>
      <c r="N420" s="2"/>
      <c r="O420" s="2"/>
      <c r="P420" s="2"/>
      <c r="Q420" s="2"/>
      <c r="R420" s="2"/>
      <c r="S420" s="4"/>
      <c r="T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2"/>
      <c r="N421" s="2"/>
      <c r="O421" s="2"/>
      <c r="P421" s="2"/>
      <c r="Q421" s="2"/>
      <c r="R421" s="2"/>
      <c r="S421" s="4"/>
      <c r="T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2"/>
      <c r="N422" s="2"/>
      <c r="O422" s="2"/>
      <c r="P422" s="2"/>
      <c r="Q422" s="2"/>
      <c r="R422" s="2"/>
      <c r="S422" s="4"/>
      <c r="T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2"/>
      <c r="N423" s="2"/>
      <c r="O423" s="2"/>
      <c r="P423" s="2"/>
      <c r="Q423" s="2"/>
      <c r="R423" s="2"/>
      <c r="S423" s="4"/>
      <c r="T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2"/>
      <c r="N424" s="2"/>
      <c r="O424" s="2"/>
      <c r="P424" s="2"/>
      <c r="Q424" s="2"/>
      <c r="R424" s="2"/>
      <c r="S424" s="4"/>
      <c r="T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2"/>
      <c r="N425" s="2"/>
      <c r="O425" s="2"/>
      <c r="P425" s="2"/>
      <c r="Q425" s="2"/>
      <c r="R425" s="2"/>
      <c r="S425" s="4"/>
      <c r="T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2"/>
      <c r="N426" s="2"/>
      <c r="O426" s="2"/>
      <c r="P426" s="2"/>
      <c r="Q426" s="2"/>
      <c r="R426" s="2"/>
      <c r="S426" s="4"/>
      <c r="T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2"/>
      <c r="N427" s="2"/>
      <c r="O427" s="2"/>
      <c r="P427" s="2"/>
      <c r="Q427" s="2"/>
      <c r="R427" s="2"/>
      <c r="S427" s="4"/>
      <c r="T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2"/>
      <c r="N428" s="2"/>
      <c r="O428" s="2"/>
      <c r="P428" s="2"/>
      <c r="Q428" s="2"/>
      <c r="R428" s="2"/>
      <c r="S428" s="4"/>
      <c r="T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2"/>
      <c r="N429" s="2"/>
      <c r="O429" s="2"/>
      <c r="P429" s="2"/>
      <c r="Q429" s="2"/>
      <c r="R429" s="2"/>
      <c r="S429" s="4"/>
      <c r="T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2"/>
      <c r="N430" s="2"/>
      <c r="O430" s="2"/>
      <c r="P430" s="2"/>
      <c r="Q430" s="2"/>
      <c r="R430" s="2"/>
      <c r="S430" s="4"/>
      <c r="T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J431" s="2"/>
      <c r="K431" s="2"/>
      <c r="L431" s="2"/>
      <c r="M431" s="2"/>
      <c r="N431" s="2"/>
      <c r="O431" s="2"/>
      <c r="P431" s="2"/>
      <c r="Q431" s="2"/>
      <c r="R431" s="2"/>
      <c r="S431" s="4"/>
      <c r="T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J432" s="2"/>
      <c r="K432" s="2"/>
      <c r="L432" s="2"/>
      <c r="M432" s="2"/>
      <c r="N432" s="2"/>
      <c r="O432" s="2"/>
      <c r="P432" s="2"/>
      <c r="Q432" s="2"/>
      <c r="R432" s="2"/>
      <c r="S432" s="4"/>
      <c r="T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J433" s="2"/>
      <c r="K433" s="2"/>
      <c r="L433" s="2"/>
      <c r="M433" s="2"/>
      <c r="N433" s="2"/>
      <c r="O433" s="2"/>
      <c r="P433" s="2"/>
      <c r="Q433" s="2"/>
      <c r="R433" s="2"/>
      <c r="S433" s="4"/>
      <c r="T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J434" s="2"/>
      <c r="K434" s="2"/>
      <c r="L434" s="2"/>
      <c r="M434" s="2"/>
      <c r="N434" s="2"/>
      <c r="O434" s="2"/>
      <c r="P434" s="2"/>
      <c r="Q434" s="2"/>
      <c r="R434" s="2"/>
      <c r="S434" s="4"/>
      <c r="T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J435" s="2"/>
      <c r="K435" s="2"/>
      <c r="L435" s="2"/>
      <c r="M435" s="2"/>
      <c r="N435" s="2"/>
      <c r="O435" s="2"/>
      <c r="P435" s="2"/>
      <c r="Q435" s="2"/>
      <c r="R435" s="2"/>
      <c r="S435" s="4"/>
      <c r="T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J436" s="2"/>
      <c r="K436" s="2"/>
      <c r="L436" s="2"/>
      <c r="M436" s="2"/>
      <c r="N436" s="2"/>
      <c r="O436" s="2"/>
      <c r="P436" s="2"/>
      <c r="Q436" s="2"/>
      <c r="R436" s="2"/>
      <c r="S436" s="4"/>
      <c r="T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J437" s="2"/>
      <c r="K437" s="2"/>
      <c r="L437" s="2"/>
      <c r="M437" s="2"/>
      <c r="N437" s="2"/>
      <c r="O437" s="2"/>
      <c r="P437" s="2"/>
      <c r="Q437" s="2"/>
      <c r="R437" s="2"/>
      <c r="S437" s="4"/>
      <c r="T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J438" s="2"/>
      <c r="K438" s="2"/>
      <c r="L438" s="2"/>
      <c r="M438" s="2"/>
      <c r="N438" s="2"/>
      <c r="O438" s="2"/>
      <c r="P438" s="2"/>
      <c r="Q438" s="2"/>
      <c r="R438" s="2"/>
      <c r="S438" s="4"/>
      <c r="T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J439" s="2"/>
      <c r="K439" s="2"/>
      <c r="L439" s="2"/>
      <c r="M439" s="2"/>
      <c r="N439" s="2"/>
      <c r="O439" s="2"/>
      <c r="P439" s="2"/>
      <c r="Q439" s="2"/>
      <c r="R439" s="2"/>
      <c r="S439" s="4"/>
      <c r="T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J440" s="2"/>
      <c r="K440" s="2"/>
      <c r="L440" s="2"/>
      <c r="M440" s="2"/>
      <c r="N440" s="2"/>
      <c r="O440" s="2"/>
      <c r="P440" s="2"/>
      <c r="Q440" s="2"/>
      <c r="R440" s="2"/>
      <c r="S440" s="4"/>
      <c r="T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J441" s="2"/>
      <c r="K441" s="2"/>
      <c r="L441" s="2"/>
      <c r="M441" s="2"/>
      <c r="N441" s="2"/>
      <c r="O441" s="2"/>
      <c r="P441" s="2"/>
      <c r="Q441" s="2"/>
      <c r="R441" s="2"/>
      <c r="S441" s="4"/>
      <c r="T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J442" s="2"/>
      <c r="K442" s="2"/>
      <c r="L442" s="2"/>
      <c r="M442" s="2"/>
      <c r="N442" s="2"/>
      <c r="O442" s="2"/>
      <c r="P442" s="2"/>
      <c r="Q442" s="2"/>
      <c r="R442" s="2"/>
      <c r="S442" s="4"/>
      <c r="T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J443" s="2"/>
      <c r="K443" s="2"/>
      <c r="L443" s="2"/>
      <c r="M443" s="2"/>
      <c r="N443" s="2"/>
      <c r="O443" s="2"/>
      <c r="P443" s="2"/>
      <c r="Q443" s="2"/>
      <c r="R443" s="2"/>
      <c r="S443" s="4"/>
      <c r="T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J444" s="2"/>
      <c r="K444" s="2"/>
      <c r="L444" s="2"/>
      <c r="M444" s="2"/>
      <c r="N444" s="2"/>
      <c r="O444" s="2"/>
      <c r="P444" s="2"/>
      <c r="Q444" s="2"/>
      <c r="R444" s="2"/>
      <c r="S444" s="4"/>
      <c r="T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J445" s="2"/>
      <c r="K445" s="2"/>
      <c r="L445" s="2"/>
      <c r="M445" s="2"/>
      <c r="N445" s="2"/>
      <c r="O445" s="2"/>
      <c r="P445" s="2"/>
      <c r="Q445" s="2"/>
      <c r="R445" s="2"/>
      <c r="S445" s="4"/>
      <c r="T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J446" s="2"/>
      <c r="K446" s="2"/>
      <c r="L446" s="2"/>
      <c r="M446" s="2"/>
      <c r="N446" s="2"/>
      <c r="O446" s="2"/>
      <c r="P446" s="2"/>
      <c r="Q446" s="2"/>
      <c r="R446" s="2"/>
      <c r="S446" s="4"/>
      <c r="T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J447" s="2"/>
      <c r="K447" s="2"/>
      <c r="L447" s="2"/>
      <c r="M447" s="2"/>
      <c r="N447" s="2"/>
      <c r="O447" s="2"/>
      <c r="P447" s="2"/>
      <c r="Q447" s="2"/>
      <c r="R447" s="2"/>
      <c r="S447" s="4"/>
      <c r="T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J448" s="2"/>
      <c r="K448" s="2"/>
      <c r="L448" s="2"/>
      <c r="M448" s="2"/>
      <c r="N448" s="2"/>
      <c r="O448" s="2"/>
      <c r="P448" s="2"/>
      <c r="Q448" s="2"/>
      <c r="R448" s="2"/>
      <c r="S448" s="4"/>
      <c r="T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J449" s="2"/>
      <c r="K449" s="2"/>
      <c r="L449" s="2"/>
      <c r="M449" s="2"/>
      <c r="N449" s="2"/>
      <c r="O449" s="2"/>
      <c r="P449" s="2"/>
      <c r="Q449" s="2"/>
      <c r="R449" s="2"/>
      <c r="S449" s="4"/>
      <c r="T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J450" s="2"/>
      <c r="K450" s="2"/>
      <c r="L450" s="2"/>
      <c r="M450" s="2"/>
      <c r="N450" s="2"/>
      <c r="O450" s="2"/>
      <c r="P450" s="2"/>
      <c r="Q450" s="2"/>
      <c r="R450" s="2"/>
      <c r="S450" s="4"/>
      <c r="T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J451" s="2"/>
      <c r="K451" s="2"/>
      <c r="L451" s="2"/>
      <c r="M451" s="2"/>
      <c r="N451" s="2"/>
      <c r="O451" s="2"/>
      <c r="P451" s="2"/>
      <c r="Q451" s="2"/>
      <c r="R451" s="2"/>
      <c r="S451" s="4"/>
      <c r="T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J452" s="2"/>
      <c r="K452" s="2"/>
      <c r="L452" s="2"/>
      <c r="M452" s="2"/>
      <c r="N452" s="2"/>
      <c r="O452" s="2"/>
      <c r="P452" s="2"/>
      <c r="Q452" s="2"/>
      <c r="R452" s="2"/>
      <c r="S452" s="4"/>
      <c r="T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J453" s="2"/>
      <c r="K453" s="2"/>
      <c r="L453" s="2"/>
      <c r="M453" s="2"/>
      <c r="N453" s="2"/>
      <c r="O453" s="2"/>
      <c r="P453" s="2"/>
      <c r="Q453" s="2"/>
      <c r="R453" s="2"/>
      <c r="S453" s="4"/>
      <c r="T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J454" s="2"/>
      <c r="K454" s="2"/>
      <c r="L454" s="2"/>
      <c r="M454" s="2"/>
      <c r="N454" s="2"/>
      <c r="O454" s="2"/>
      <c r="P454" s="2"/>
      <c r="Q454" s="2"/>
      <c r="R454" s="2"/>
      <c r="S454" s="4"/>
      <c r="T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J455" s="2"/>
      <c r="K455" s="2"/>
      <c r="L455" s="2"/>
      <c r="M455" s="2"/>
      <c r="N455" s="2"/>
      <c r="O455" s="2"/>
      <c r="P455" s="2"/>
      <c r="Q455" s="2"/>
      <c r="R455" s="2"/>
      <c r="S455" s="4"/>
      <c r="T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J456" s="2"/>
      <c r="K456" s="2"/>
      <c r="L456" s="2"/>
      <c r="M456" s="2"/>
      <c r="N456" s="2"/>
      <c r="O456" s="2"/>
      <c r="P456" s="2"/>
      <c r="Q456" s="2"/>
      <c r="R456" s="2"/>
      <c r="S456" s="4"/>
      <c r="T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J457" s="2"/>
      <c r="K457" s="2"/>
      <c r="L457" s="2"/>
      <c r="M457" s="2"/>
      <c r="N457" s="2"/>
      <c r="O457" s="2"/>
      <c r="P457" s="2"/>
      <c r="Q457" s="2"/>
      <c r="R457" s="2"/>
      <c r="S457" s="4"/>
      <c r="T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J458" s="2"/>
      <c r="K458" s="2"/>
      <c r="L458" s="2"/>
      <c r="M458" s="2"/>
      <c r="N458" s="2"/>
      <c r="O458" s="2"/>
      <c r="P458" s="2"/>
      <c r="Q458" s="2"/>
      <c r="R458" s="2"/>
      <c r="S458" s="4"/>
      <c r="T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J459" s="2"/>
      <c r="K459" s="2"/>
      <c r="L459" s="2"/>
      <c r="M459" s="2"/>
      <c r="N459" s="2"/>
      <c r="O459" s="2"/>
      <c r="P459" s="2"/>
      <c r="Q459" s="2"/>
      <c r="R459" s="2"/>
      <c r="S459" s="4"/>
      <c r="T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J460" s="2"/>
      <c r="K460" s="2"/>
      <c r="L460" s="2"/>
      <c r="M460" s="2"/>
      <c r="N460" s="2"/>
      <c r="O460" s="2"/>
      <c r="P460" s="2"/>
      <c r="Q460" s="2"/>
      <c r="R460" s="2"/>
      <c r="S460" s="4"/>
      <c r="T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J461" s="2"/>
      <c r="K461" s="2"/>
      <c r="L461" s="2"/>
      <c r="M461" s="2"/>
      <c r="N461" s="2"/>
      <c r="O461" s="2"/>
      <c r="P461" s="2"/>
      <c r="Q461" s="2"/>
      <c r="R461" s="2"/>
      <c r="S461" s="4"/>
      <c r="T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J462" s="2"/>
      <c r="K462" s="2"/>
      <c r="L462" s="2"/>
      <c r="M462" s="2"/>
      <c r="N462" s="2"/>
      <c r="O462" s="2"/>
      <c r="P462" s="2"/>
      <c r="Q462" s="2"/>
      <c r="R462" s="2"/>
      <c r="S462" s="4"/>
      <c r="T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J463" s="2"/>
      <c r="K463" s="2"/>
      <c r="L463" s="2"/>
      <c r="M463" s="2"/>
      <c r="N463" s="2"/>
      <c r="O463" s="2"/>
      <c r="P463" s="2"/>
      <c r="Q463" s="2"/>
      <c r="R463" s="2"/>
      <c r="S463" s="4"/>
      <c r="T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J464" s="2"/>
      <c r="K464" s="2"/>
      <c r="L464" s="2"/>
      <c r="M464" s="2"/>
      <c r="N464" s="2"/>
      <c r="O464" s="2"/>
      <c r="P464" s="2"/>
      <c r="Q464" s="2"/>
      <c r="R464" s="2"/>
      <c r="S464" s="4"/>
      <c r="T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J465" s="2"/>
      <c r="K465" s="2"/>
      <c r="L465" s="2"/>
      <c r="M465" s="2"/>
      <c r="N465" s="2"/>
      <c r="O465" s="2"/>
      <c r="P465" s="2"/>
      <c r="Q465" s="2"/>
      <c r="R465" s="2"/>
      <c r="S465" s="4"/>
      <c r="T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J466" s="2"/>
      <c r="K466" s="2"/>
      <c r="L466" s="2"/>
      <c r="M466" s="2"/>
      <c r="N466" s="2"/>
      <c r="O466" s="2"/>
      <c r="P466" s="2"/>
      <c r="Q466" s="2"/>
      <c r="R466" s="2"/>
      <c r="S466" s="4"/>
      <c r="T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J467" s="2"/>
      <c r="K467" s="2"/>
      <c r="L467" s="2"/>
      <c r="M467" s="2"/>
      <c r="N467" s="2"/>
      <c r="O467" s="2"/>
      <c r="P467" s="2"/>
      <c r="Q467" s="2"/>
      <c r="R467" s="2"/>
      <c r="S467" s="4"/>
      <c r="T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J468" s="2"/>
      <c r="K468" s="2"/>
      <c r="L468" s="2"/>
      <c r="M468" s="2"/>
      <c r="N468" s="2"/>
      <c r="O468" s="2"/>
      <c r="P468" s="2"/>
      <c r="Q468" s="2"/>
      <c r="R468" s="2"/>
      <c r="S468" s="4"/>
      <c r="T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J469" s="2"/>
      <c r="K469" s="2"/>
      <c r="L469" s="2"/>
      <c r="M469" s="2"/>
      <c r="N469" s="2"/>
      <c r="O469" s="2"/>
      <c r="P469" s="2"/>
      <c r="Q469" s="2"/>
      <c r="R469" s="2"/>
      <c r="S469" s="4"/>
      <c r="T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J470" s="2"/>
      <c r="K470" s="2"/>
      <c r="L470" s="2"/>
      <c r="M470" s="2"/>
      <c r="N470" s="2"/>
      <c r="O470" s="2"/>
      <c r="P470" s="2"/>
      <c r="Q470" s="2"/>
      <c r="R470" s="2"/>
      <c r="S470" s="4"/>
      <c r="T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J471" s="2"/>
      <c r="K471" s="2"/>
      <c r="L471" s="2"/>
      <c r="M471" s="2"/>
      <c r="N471" s="2"/>
      <c r="O471" s="2"/>
      <c r="P471" s="2"/>
      <c r="Q471" s="2"/>
      <c r="R471" s="2"/>
      <c r="S471" s="4"/>
      <c r="T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J472" s="2"/>
      <c r="K472" s="2"/>
      <c r="L472" s="2"/>
      <c r="M472" s="2"/>
      <c r="N472" s="2"/>
      <c r="O472" s="2"/>
      <c r="P472" s="2"/>
      <c r="Q472" s="2"/>
      <c r="R472" s="2"/>
      <c r="S472" s="4"/>
      <c r="T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J473" s="2"/>
      <c r="K473" s="2"/>
      <c r="L473" s="2"/>
      <c r="M473" s="2"/>
      <c r="N473" s="2"/>
      <c r="O473" s="2"/>
      <c r="P473" s="2"/>
      <c r="Q473" s="2"/>
      <c r="R473" s="2"/>
      <c r="S473" s="4"/>
      <c r="T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J474" s="2"/>
      <c r="K474" s="2"/>
      <c r="L474" s="2"/>
      <c r="M474" s="2"/>
      <c r="N474" s="2"/>
      <c r="O474" s="2"/>
      <c r="P474" s="2"/>
      <c r="Q474" s="2"/>
      <c r="R474" s="2"/>
      <c r="S474" s="4"/>
      <c r="T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J475" s="2"/>
      <c r="K475" s="2"/>
      <c r="L475" s="2"/>
      <c r="M475" s="2"/>
      <c r="N475" s="2"/>
      <c r="O475" s="2"/>
      <c r="P475" s="2"/>
      <c r="Q475" s="2"/>
      <c r="R475" s="2"/>
      <c r="S475" s="4"/>
      <c r="T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J476" s="2"/>
      <c r="K476" s="2"/>
      <c r="L476" s="2"/>
      <c r="M476" s="2"/>
      <c r="N476" s="2"/>
      <c r="O476" s="2"/>
      <c r="P476" s="2"/>
      <c r="Q476" s="2"/>
      <c r="R476" s="2"/>
      <c r="S476" s="4"/>
      <c r="T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J477" s="2"/>
      <c r="K477" s="2"/>
      <c r="L477" s="2"/>
      <c r="M477" s="2"/>
      <c r="N477" s="2"/>
      <c r="O477" s="2"/>
      <c r="P477" s="2"/>
      <c r="Q477" s="2"/>
      <c r="R477" s="2"/>
      <c r="S477" s="4"/>
      <c r="T477" s="2"/>
      <c r="Y477" s="2"/>
    </row>
    <row r="478" spans="1:25">
      <c r="A478" s="2"/>
      <c r="B478" s="2"/>
      <c r="C478" s="2"/>
      <c r="D478" s="2"/>
      <c r="E478" s="2"/>
      <c r="F478" s="2"/>
      <c r="G478" s="2"/>
      <c r="H478" s="2"/>
      <c r="J478" s="2"/>
      <c r="K478" s="2"/>
      <c r="L478" s="2"/>
      <c r="M478" s="2"/>
      <c r="N478" s="2"/>
      <c r="O478" s="2"/>
      <c r="P478" s="2"/>
      <c r="Q478" s="2"/>
      <c r="R478" s="2"/>
      <c r="S478" s="4"/>
      <c r="T478" s="2"/>
      <c r="Y478" s="2"/>
    </row>
    <row r="479" spans="1:25">
      <c r="A479" s="2"/>
      <c r="B479" s="2"/>
      <c r="C479" s="2"/>
      <c r="D479" s="2"/>
      <c r="E479" s="2"/>
      <c r="F479" s="2"/>
      <c r="G479" s="2"/>
      <c r="H479" s="2"/>
      <c r="J479" s="2"/>
      <c r="K479" s="2"/>
      <c r="L479" s="2"/>
      <c r="M479" s="2"/>
      <c r="N479" s="2"/>
      <c r="O479" s="2"/>
      <c r="P479" s="2"/>
      <c r="Q479" s="2"/>
      <c r="R479" s="2"/>
      <c r="S479" s="4"/>
      <c r="T479" s="2"/>
      <c r="Y479" s="2"/>
    </row>
    <row r="480" spans="1:25">
      <c r="A480" s="2"/>
      <c r="B480" s="2"/>
      <c r="C480" s="2"/>
      <c r="D480" s="2"/>
      <c r="E480" s="2"/>
      <c r="F480" s="2"/>
      <c r="G480" s="2"/>
      <c r="H480" s="2"/>
      <c r="J480" s="2"/>
      <c r="K480" s="2"/>
      <c r="L480" s="2"/>
      <c r="M480" s="2"/>
      <c r="N480" s="2"/>
      <c r="O480" s="2"/>
      <c r="P480" s="2"/>
      <c r="Q480" s="2"/>
      <c r="R480" s="2"/>
      <c r="S480" s="4"/>
      <c r="T480" s="2"/>
      <c r="Y480" s="2"/>
    </row>
    <row r="481" spans="1:25">
      <c r="A481" s="2"/>
      <c r="B481" s="2"/>
      <c r="C481" s="2"/>
      <c r="D481" s="2"/>
      <c r="E481" s="2"/>
      <c r="F481" s="2"/>
      <c r="G481" s="2"/>
      <c r="H481" s="2"/>
      <c r="J481" s="2"/>
      <c r="K481" s="2"/>
      <c r="L481" s="2"/>
      <c r="M481" s="2"/>
      <c r="N481" s="2"/>
      <c r="O481" s="2"/>
      <c r="P481" s="2"/>
      <c r="Q481" s="2"/>
      <c r="R481" s="2"/>
      <c r="S481" s="4"/>
      <c r="T481" s="2"/>
      <c r="Y481" s="2"/>
    </row>
    <row r="482" spans="1:25">
      <c r="A482" s="2"/>
      <c r="B482" s="2"/>
      <c r="C482" s="2"/>
      <c r="D482" s="2"/>
      <c r="E482" s="2"/>
      <c r="F482" s="2"/>
      <c r="G482" s="2"/>
      <c r="H482" s="2"/>
      <c r="J482" s="2"/>
      <c r="K482" s="2"/>
      <c r="L482" s="2"/>
      <c r="M482" s="2"/>
      <c r="N482" s="2"/>
      <c r="O482" s="2"/>
      <c r="P482" s="2"/>
      <c r="Q482" s="2"/>
      <c r="R482" s="2"/>
      <c r="S482" s="4"/>
      <c r="T482" s="2"/>
      <c r="Y482" s="2"/>
    </row>
    <row r="483" spans="1:25">
      <c r="A483" s="2"/>
      <c r="B483" s="2"/>
      <c r="C483" s="2"/>
      <c r="D483" s="2"/>
      <c r="E483" s="2"/>
      <c r="F483" s="2"/>
      <c r="G483" s="2"/>
      <c r="H483" s="2"/>
      <c r="J483" s="2"/>
      <c r="K483" s="2"/>
      <c r="L483" s="2"/>
      <c r="M483" s="2"/>
      <c r="N483" s="2"/>
      <c r="O483" s="2"/>
      <c r="P483" s="2"/>
      <c r="Q483" s="2"/>
      <c r="R483" s="2"/>
      <c r="S483" s="4"/>
      <c r="T483" s="2"/>
      <c r="Y483" s="2"/>
    </row>
    <row r="484" spans="1:25">
      <c r="A484" s="2"/>
      <c r="B484" s="2"/>
      <c r="C484" s="2"/>
      <c r="D484" s="2"/>
      <c r="E484" s="2"/>
      <c r="F484" s="2"/>
      <c r="G484" s="2"/>
      <c r="H484" s="2"/>
      <c r="J484" s="2"/>
      <c r="K484" s="2"/>
      <c r="L484" s="2"/>
      <c r="M484" s="2"/>
      <c r="N484" s="2"/>
      <c r="O484" s="2"/>
      <c r="P484" s="2"/>
      <c r="Q484" s="2"/>
      <c r="R484" s="2"/>
      <c r="S484" s="4"/>
      <c r="T484" s="2"/>
      <c r="Y484" s="2"/>
    </row>
    <row r="485" spans="1:25">
      <c r="A485" s="2"/>
      <c r="B485" s="2"/>
      <c r="C485" s="2"/>
      <c r="D485" s="2"/>
      <c r="E485" s="2"/>
      <c r="F485" s="2"/>
      <c r="G485" s="2"/>
      <c r="H485" s="2"/>
      <c r="J485" s="2"/>
      <c r="K485" s="2"/>
      <c r="L485" s="2"/>
      <c r="M485" s="2"/>
      <c r="N485" s="2"/>
      <c r="O485" s="2"/>
      <c r="P485" s="2"/>
      <c r="Q485" s="2"/>
      <c r="R485" s="2"/>
      <c r="S485" s="4"/>
      <c r="T485" s="2"/>
      <c r="Y485" s="2"/>
    </row>
    <row r="486" spans="1:25">
      <c r="A486" s="2"/>
      <c r="B486" s="2"/>
      <c r="C486" s="2"/>
      <c r="D486" s="2"/>
      <c r="E486" s="2"/>
      <c r="F486" s="2"/>
      <c r="G486" s="2"/>
      <c r="H486" s="2"/>
      <c r="J486" s="2"/>
      <c r="K486" s="2"/>
      <c r="L486" s="2"/>
      <c r="M486" s="2"/>
      <c r="N486" s="2"/>
      <c r="O486" s="2"/>
      <c r="P486" s="2"/>
      <c r="Q486" s="2"/>
      <c r="R486" s="2"/>
      <c r="S486" s="4"/>
      <c r="T486" s="2"/>
      <c r="Y486" s="2"/>
    </row>
    <row r="487" spans="1:25">
      <c r="A487" s="2"/>
      <c r="B487" s="2"/>
      <c r="C487" s="2"/>
      <c r="D487" s="2"/>
      <c r="E487" s="2"/>
      <c r="F487" s="2"/>
      <c r="G487" s="2"/>
      <c r="H487" s="2"/>
      <c r="J487" s="2"/>
      <c r="K487" s="2"/>
      <c r="L487" s="2"/>
      <c r="M487" s="2"/>
      <c r="N487" s="2"/>
      <c r="O487" s="2"/>
      <c r="P487" s="2"/>
      <c r="Q487" s="2"/>
      <c r="R487" s="2"/>
      <c r="S487" s="4"/>
      <c r="T487" s="2"/>
      <c r="Y487" s="2"/>
    </row>
    <row r="488" spans="1:25">
      <c r="A488" s="2"/>
      <c r="B488" s="2"/>
      <c r="C488" s="2"/>
      <c r="D488" s="2"/>
      <c r="E488" s="2"/>
      <c r="F488" s="2"/>
      <c r="G488" s="2"/>
      <c r="H488" s="2"/>
      <c r="J488" s="2"/>
      <c r="K488" s="2"/>
      <c r="L488" s="2"/>
      <c r="M488" s="2"/>
      <c r="N488" s="2"/>
      <c r="O488" s="2"/>
      <c r="P488" s="2"/>
      <c r="Q488" s="2"/>
      <c r="R488" s="2"/>
      <c r="S488" s="4"/>
      <c r="T488" s="2"/>
      <c r="Y488" s="2"/>
    </row>
    <row r="489" spans="1:25">
      <c r="A489" s="2"/>
      <c r="B489" s="2"/>
      <c r="C489" s="2"/>
      <c r="D489" s="2"/>
      <c r="E489" s="2"/>
      <c r="F489" s="2"/>
      <c r="G489" s="2"/>
      <c r="H489" s="2"/>
      <c r="J489" s="2"/>
      <c r="K489" s="2"/>
      <c r="L489" s="2"/>
      <c r="M489" s="2"/>
      <c r="N489" s="2"/>
      <c r="O489" s="2"/>
      <c r="P489" s="2"/>
      <c r="Q489" s="2"/>
      <c r="R489" s="2"/>
      <c r="S489" s="4"/>
      <c r="T489" s="2"/>
      <c r="Y489" s="2"/>
    </row>
    <row r="490" spans="1:25">
      <c r="A490" s="2"/>
      <c r="B490" s="2"/>
      <c r="C490" s="2"/>
      <c r="D490" s="2"/>
      <c r="E490" s="2"/>
      <c r="F490" s="2"/>
      <c r="G490" s="2"/>
      <c r="H490" s="2"/>
      <c r="J490" s="2"/>
      <c r="K490" s="2"/>
      <c r="L490" s="2"/>
      <c r="M490" s="2"/>
      <c r="N490" s="2"/>
      <c r="O490" s="2"/>
      <c r="P490" s="2"/>
      <c r="Q490" s="2"/>
      <c r="R490" s="2"/>
      <c r="S490" s="4"/>
      <c r="T490" s="2"/>
      <c r="Y490" s="2"/>
    </row>
    <row r="491" spans="1:25">
      <c r="A491" s="2"/>
      <c r="B491" s="2"/>
      <c r="C491" s="2"/>
      <c r="D491" s="2"/>
      <c r="E491" s="2"/>
      <c r="F491" s="2"/>
      <c r="G491" s="2"/>
      <c r="H491" s="2"/>
      <c r="J491" s="2"/>
      <c r="K491" s="2"/>
      <c r="L491" s="2"/>
      <c r="M491" s="2"/>
      <c r="N491" s="2"/>
      <c r="O491" s="2"/>
      <c r="P491" s="2"/>
      <c r="Q491" s="2"/>
      <c r="R491" s="2"/>
      <c r="S491" s="4"/>
      <c r="T491" s="2"/>
      <c r="Y491" s="2"/>
    </row>
    <row r="492" spans="1:25">
      <c r="A492" s="2"/>
      <c r="B492" s="2"/>
      <c r="C492" s="2"/>
      <c r="D492" s="2"/>
      <c r="E492" s="2"/>
      <c r="F492" s="2"/>
      <c r="G492" s="2"/>
      <c r="H492" s="2"/>
      <c r="J492" s="2"/>
      <c r="K492" s="2"/>
      <c r="L492" s="2"/>
      <c r="M492" s="2"/>
      <c r="N492" s="2"/>
      <c r="O492" s="2"/>
      <c r="P492" s="2"/>
      <c r="Q492" s="2"/>
      <c r="R492" s="2"/>
      <c r="S492" s="4"/>
      <c r="T492" s="2"/>
      <c r="Y492" s="2"/>
    </row>
    <row r="493" spans="1:25">
      <c r="A493" s="2"/>
      <c r="B493" s="2"/>
      <c r="C493" s="2"/>
      <c r="D493" s="2"/>
      <c r="E493" s="2"/>
      <c r="F493" s="2"/>
      <c r="G493" s="2"/>
      <c r="H493" s="2"/>
      <c r="J493" s="2"/>
      <c r="K493" s="2"/>
      <c r="L493" s="2"/>
      <c r="M493" s="2"/>
      <c r="N493" s="2"/>
      <c r="O493" s="2"/>
      <c r="P493" s="2"/>
      <c r="Q493" s="2"/>
      <c r="R493" s="2"/>
      <c r="S493" s="4"/>
      <c r="T493" s="2"/>
      <c r="Y493" s="2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2021-12-27T16:54:26Z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