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 activeTab="1"/>
  </bookViews>
  <sheets>
    <sheet name="资产负债" sheetId="1" r:id="rId1"/>
    <sheet name="现金流量" sheetId="2" r:id="rId2"/>
  </sheets>
  <calcPr calcId="144525"/>
</workbook>
</file>

<file path=xl/sharedStrings.xml><?xml version="1.0" encoding="utf-8"?>
<sst xmlns="http://schemas.openxmlformats.org/spreadsheetml/2006/main" count="30">
  <si>
    <t>资产</t>
  </si>
  <si>
    <t>负债</t>
  </si>
  <si>
    <t>年份</t>
  </si>
  <si>
    <t>一般公共预算收入</t>
  </si>
  <si>
    <t>一般公共预算支出</t>
  </si>
  <si>
    <t>现金流</t>
  </si>
  <si>
    <t>政府性基金收入</t>
  </si>
  <si>
    <t>政府性基金支出</t>
  </si>
  <si>
    <t>国有资本经营预算收入</t>
  </si>
  <si>
    <t>国有资本经营预算支出</t>
  </si>
  <si>
    <t>税收收入</t>
  </si>
  <si>
    <t>非税收收入</t>
  </si>
  <si>
    <t>总计(万亿)</t>
  </si>
  <si>
    <t>中央</t>
  </si>
  <si>
    <t>地方</t>
  </si>
  <si>
    <t>税收占比</t>
  </si>
  <si>
    <t>非税收占比</t>
  </si>
  <si>
    <t>中央占比</t>
  </si>
  <si>
    <t>地方占比</t>
  </si>
  <si>
    <t>教育</t>
  </si>
  <si>
    <t>科学技术</t>
  </si>
  <si>
    <t>文化旅游体育与传媒支出</t>
  </si>
  <si>
    <t>社会保障和就业</t>
  </si>
  <si>
    <t>卫生健康</t>
  </si>
  <si>
    <t>节能环保</t>
  </si>
  <si>
    <t>城乡社区</t>
  </si>
  <si>
    <t>农林支出</t>
  </si>
  <si>
    <t>交通运输</t>
  </si>
  <si>
    <t>债务付息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</si>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</sst>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2"/>
      <name val="宋体"/>
      <charset val="134"/>
      <scheme val="minor"/>
    </font>
    <font>
      <sz val="12"/>
      <color rgb="FF333333"/>
      <name val="宋体"/>
      <charset val="134"/>
    </font>
    <font>
      <sz val="10.5"/>
      <color rgb="FF333333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44" fontId="0" fillId="0" borderId="0" xfId="9" applyNumberFormat="1" applyAlignment="1">
      <alignment horizontal="center" vertical="center"/>
    </xf>
    <xf numFmtId="44" fontId="0" fillId="0" borderId="0" xfId="0" applyNumberFormat="1">
      <alignment vertical="center"/>
    </xf>
    <xf numFmtId="10" fontId="0" fillId="0" borderId="0" xfId="9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44" fontId="3" fillId="0" borderId="0" xfId="0" applyNumberFormat="1" applyFont="1">
      <alignment vertical="center"/>
    </xf>
    <xf numFmtId="0" fontId="4" fillId="0" borderId="0" xfId="0" applyFont="1">
      <alignment vertical="center"/>
    </xf>
    <xf numFmtId="44" fontId="0" fillId="0" borderId="1" xfId="9" applyNumberFormat="1" applyFont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10" fontId="0" fillId="0" borderId="1" xfId="9" applyNumberFormat="1" applyFont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A2" sqref="A2"/>
    </sheetView>
  </sheetViews>
  <sheetFormatPr defaultColWidth="9.14285714285714" defaultRowHeight="17.6" outlineLevelCol="1"/>
  <sheetData>
    <row r="1" spans="1:2">
      <c r="A1" t="s">
        <v>0</v>
      </c>
      <c r="B1" t="s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9"/>
  <sheetViews>
    <sheetView tabSelected="1" workbookViewId="0">
      <pane xSplit="1" ySplit="2" topLeftCell="V3" activePane="bottomRight" state="frozen"/>
      <selection/>
      <selection pane="topRight"/>
      <selection pane="bottomLeft"/>
      <selection pane="bottomRight" activeCell="AA5" sqref="AA5"/>
    </sheetView>
  </sheetViews>
  <sheetFormatPr defaultColWidth="9.14285714285714" defaultRowHeight="17.6"/>
  <cols>
    <col min="1" max="1" width="5.85714285714286" style="1" customWidth="1"/>
    <col min="2" max="6" width="19.7142857142857" style="2" customWidth="1"/>
    <col min="7" max="10" width="19.7142857142857" style="3" customWidth="1"/>
    <col min="11" max="12" width="19.9285714285714" style="1" customWidth="1"/>
    <col min="13" max="13" width="26.9285714285714" style="1" customWidth="1"/>
    <col min="14" max="20" width="19.9285714285714" style="1" customWidth="1"/>
    <col min="21" max="23" width="19.9285714285714" style="2" customWidth="1"/>
    <col min="24" max="25" width="19.9285714285714" style="3" customWidth="1"/>
    <col min="26" max="30" width="19.9285714285714" style="4" customWidth="1"/>
    <col min="31" max="32" width="19.9285714285714" style="3" customWidth="1"/>
    <col min="33" max="33" width="19.9285714285714" style="4" customWidth="1"/>
    <col min="34" max="34" width="19.9285714285714" style="2" customWidth="1"/>
    <col min="35" max="35" width="14.2857142857143" style="2"/>
    <col min="36" max="37" width="12.7857142857143" style="3"/>
    <col min="38" max="38" width="13.9285714285714" style="4"/>
    <col min="39" max="39" width="12.0714285714286" style="3"/>
    <col min="40" max="42" width="12.0714285714286" style="2"/>
    <col min="43" max="44" width="12.7857142857143" style="3"/>
    <col min="45" max="47" width="12.0714285714286" style="2"/>
    <col min="48" max="49" width="12.7857142857143" style="3"/>
    <col min="50" max="50" width="12.0714285714286" style="5"/>
    <col min="51" max="51" width="12.7857142857143" style="6"/>
  </cols>
  <sheetData>
    <row r="1" spans="1:51">
      <c r="A1" s="7" t="s">
        <v>2</v>
      </c>
      <c r="B1" s="8" t="s">
        <v>3</v>
      </c>
      <c r="C1" s="8"/>
      <c r="D1" s="8"/>
      <c r="E1" s="8"/>
      <c r="F1" s="8"/>
      <c r="G1" s="14"/>
      <c r="H1" s="14"/>
      <c r="I1" s="16"/>
      <c r="J1" s="16"/>
      <c r="K1" s="7" t="s">
        <v>4</v>
      </c>
      <c r="L1" s="7"/>
      <c r="M1" s="7"/>
      <c r="N1" s="7"/>
      <c r="O1" s="7"/>
      <c r="P1" s="7"/>
      <c r="Q1" s="7"/>
      <c r="R1" s="7"/>
      <c r="S1" s="7"/>
      <c r="T1" s="7"/>
      <c r="U1" s="19"/>
      <c r="V1" s="19"/>
      <c r="W1" s="19"/>
      <c r="X1" s="7"/>
      <c r="Y1" s="7"/>
      <c r="Z1" s="19" t="s">
        <v>5</v>
      </c>
      <c r="AA1" s="19"/>
      <c r="AB1" s="19" t="s">
        <v>6</v>
      </c>
      <c r="AC1" s="19"/>
      <c r="AD1" s="19"/>
      <c r="AE1" s="7"/>
      <c r="AF1" s="7"/>
      <c r="AG1" s="19" t="s">
        <v>7</v>
      </c>
      <c r="AH1" s="19"/>
      <c r="AI1" s="19"/>
      <c r="AJ1" s="25"/>
      <c r="AK1" s="25"/>
      <c r="AL1" s="22" t="s">
        <v>5</v>
      </c>
      <c r="AM1" s="15"/>
      <c r="AN1" s="10" t="s">
        <v>8</v>
      </c>
      <c r="AO1" s="10"/>
      <c r="AP1" s="10"/>
      <c r="AQ1" s="15"/>
      <c r="AR1" s="15"/>
      <c r="AS1" s="10" t="s">
        <v>9</v>
      </c>
      <c r="AT1" s="10"/>
      <c r="AU1" s="10"/>
      <c r="AV1" s="15"/>
      <c r="AW1" s="15"/>
      <c r="AX1" s="26" t="s">
        <v>5</v>
      </c>
      <c r="AY1" s="27"/>
    </row>
    <row r="2" spans="1:51">
      <c r="A2" s="7"/>
      <c r="B2" s="9" t="s">
        <v>10</v>
      </c>
      <c r="C2" s="9" t="s">
        <v>11</v>
      </c>
      <c r="D2" s="10" t="s">
        <v>12</v>
      </c>
      <c r="E2" s="10" t="s">
        <v>13</v>
      </c>
      <c r="F2" s="10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7" t="s">
        <v>19</v>
      </c>
      <c r="L2" s="17" t="s">
        <v>20</v>
      </c>
      <c r="M2" s="17" t="s">
        <v>21</v>
      </c>
      <c r="N2" s="17" t="s">
        <v>22</v>
      </c>
      <c r="O2" s="17" t="s">
        <v>23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0" t="s">
        <v>29</v>
      </c>
      <c r="V2" s="10" t="s">
        <v>13</v>
      </c>
      <c r="W2" s="10" t="s">
        <v>14</v>
      </c>
      <c r="X2" s="15" t="s">
        <v>17</v>
      </c>
      <c r="Y2" s="15" t="s">
        <v>18</v>
      </c>
      <c r="Z2" s="19"/>
      <c r="AA2" s="19"/>
      <c r="AB2" s="22" t="s">
        <v>29</v>
      </c>
      <c r="AC2" s="22" t="s">
        <v>13</v>
      </c>
      <c r="AD2" s="22" t="s">
        <v>14</v>
      </c>
      <c r="AE2" s="15" t="s">
        <v>17</v>
      </c>
      <c r="AF2" s="15" t="s">
        <v>18</v>
      </c>
      <c r="AG2" s="22" t="s">
        <v>29</v>
      </c>
      <c r="AH2" s="10" t="s">
        <v>13</v>
      </c>
      <c r="AI2" s="10" t="s">
        <v>14</v>
      </c>
      <c r="AJ2" s="15" t="s">
        <v>17</v>
      </c>
      <c r="AK2" s="15" t="s">
        <v>18</v>
      </c>
      <c r="AL2" s="22"/>
      <c r="AM2" s="15"/>
      <c r="AN2" s="10" t="s">
        <v>29</v>
      </c>
      <c r="AO2" s="10" t="s">
        <v>13</v>
      </c>
      <c r="AP2" s="10" t="s">
        <v>14</v>
      </c>
      <c r="AQ2" s="15" t="s">
        <v>17</v>
      </c>
      <c r="AR2" s="15" t="s">
        <v>18</v>
      </c>
      <c r="AS2" s="10" t="s">
        <v>29</v>
      </c>
      <c r="AT2" s="10" t="s">
        <v>13</v>
      </c>
      <c r="AU2" s="10" t="s">
        <v>14</v>
      </c>
      <c r="AV2" s="15" t="s">
        <v>17</v>
      </c>
      <c r="AW2" s="15" t="s">
        <v>18</v>
      </c>
      <c r="AX2" s="26"/>
      <c r="AY2" s="27"/>
    </row>
    <row r="3" spans="1:51">
      <c r="A3" s="11">
        <v>2021</v>
      </c>
      <c r="B3" s="8">
        <v>172731</v>
      </c>
      <c r="C3" s="8">
        <v>29808</v>
      </c>
      <c r="D3" s="12">
        <v>202539</v>
      </c>
      <c r="E3" s="8">
        <v>91462</v>
      </c>
      <c r="F3" s="8">
        <v>111077</v>
      </c>
      <c r="G3" s="16">
        <f>B3/D3</f>
        <v>0.852828344170752</v>
      </c>
      <c r="H3" s="16">
        <f>C3/D3</f>
        <v>0.147171655829248</v>
      </c>
      <c r="I3" s="18">
        <f>E3/D3</f>
        <v>0.451577227101941</v>
      </c>
      <c r="J3" s="18">
        <f>F3/D3</f>
        <v>0.548422772898059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2">
        <v>246322</v>
      </c>
      <c r="V3" s="8">
        <v>35050</v>
      </c>
      <c r="W3" s="8">
        <v>211272</v>
      </c>
      <c r="X3" s="18">
        <f>V3/U3</f>
        <v>0.142293420806911</v>
      </c>
      <c r="Y3" s="18">
        <f>W3/U3</f>
        <v>0.857706579193089</v>
      </c>
      <c r="Z3" s="23">
        <f>D3-U3</f>
        <v>-43783</v>
      </c>
      <c r="AA3" s="16">
        <f>(Z3-Z4)/Z4</f>
        <v>-0.301628570972836</v>
      </c>
      <c r="AB3" s="8">
        <v>98024</v>
      </c>
      <c r="AC3" s="8">
        <v>4088</v>
      </c>
      <c r="AD3" s="8">
        <v>93936</v>
      </c>
      <c r="AE3" s="16">
        <f>AC3/AB3</f>
        <v>0.0417040724720477</v>
      </c>
      <c r="AF3" s="16">
        <f>AD3/AB3</f>
        <v>0.958295927527952</v>
      </c>
      <c r="AG3" s="8">
        <v>113661</v>
      </c>
      <c r="AH3" s="8">
        <v>3201</v>
      </c>
      <c r="AI3" s="12">
        <v>110460</v>
      </c>
      <c r="AJ3" s="18">
        <f>AH3/AG3</f>
        <v>0.0281626943278697</v>
      </c>
      <c r="AK3" s="18">
        <f>AI3/AG3</f>
        <v>0.97183730567213</v>
      </c>
      <c r="AL3" s="23">
        <f>AB3-AG3</f>
        <v>-15637</v>
      </c>
      <c r="AM3" s="16">
        <f>(AL3-AL4)/AL4</f>
        <v>-0.362015503875969</v>
      </c>
      <c r="AN3" s="8">
        <v>5180</v>
      </c>
      <c r="AO3" s="12">
        <v>2007</v>
      </c>
      <c r="AP3" s="8">
        <v>3173</v>
      </c>
      <c r="AQ3" s="18">
        <f>AO3/AN3</f>
        <v>0.387451737451737</v>
      </c>
      <c r="AR3" s="18">
        <f>AP3/AN3</f>
        <v>0.612548262548263</v>
      </c>
      <c r="AS3" s="12">
        <v>2625</v>
      </c>
      <c r="AT3" s="12">
        <v>937</v>
      </c>
      <c r="AU3" s="8">
        <v>1688</v>
      </c>
      <c r="AV3" s="18">
        <f>AT3/AS3</f>
        <v>0.356952380952381</v>
      </c>
      <c r="AW3" s="18">
        <f>AU3/AS3</f>
        <v>0.643047619047619</v>
      </c>
      <c r="AX3" s="28">
        <f>AN3-AS3</f>
        <v>2555</v>
      </c>
      <c r="AY3" s="29">
        <f>(AX3-AX4)/AX4</f>
        <v>0.143688451208594</v>
      </c>
    </row>
    <row r="4" spans="1:51">
      <c r="A4" s="11">
        <v>2020</v>
      </c>
      <c r="B4" s="12">
        <v>154310</v>
      </c>
      <c r="C4" s="12">
        <v>28585</v>
      </c>
      <c r="D4" s="13">
        <v>182895</v>
      </c>
      <c r="E4" s="13">
        <v>82771</v>
      </c>
      <c r="F4" s="12">
        <v>100124</v>
      </c>
      <c r="G4" s="16">
        <f>B4/D4</f>
        <v>0.843708138549441</v>
      </c>
      <c r="H4" s="16">
        <f>C4/D4</f>
        <v>0.156291861450559</v>
      </c>
      <c r="I4" s="18">
        <f>E4/D4</f>
        <v>0.45256021214358</v>
      </c>
      <c r="J4" s="18">
        <f>F4/D4</f>
        <v>0.54743978785642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3">
        <v>245588</v>
      </c>
      <c r="V4" s="13">
        <v>35096</v>
      </c>
      <c r="W4" s="13">
        <v>210492</v>
      </c>
      <c r="X4" s="18">
        <f>V4/U4</f>
        <v>0.142906005179406</v>
      </c>
      <c r="Y4" s="18">
        <f>W4/U4</f>
        <v>0.857093994820594</v>
      </c>
      <c r="Z4" s="23">
        <f>D4-U4</f>
        <v>-62693</v>
      </c>
      <c r="AA4" s="16">
        <f>(Z4-Z5)/Z5</f>
        <v>0.292852429266683</v>
      </c>
      <c r="AB4" s="13">
        <v>93489</v>
      </c>
      <c r="AC4" s="23">
        <v>3562</v>
      </c>
      <c r="AD4" s="23">
        <v>89927</v>
      </c>
      <c r="AE4" s="16">
        <f>AC4/AB4</f>
        <v>0.038100739124389</v>
      </c>
      <c r="AF4" s="16">
        <f>AD4/AB4</f>
        <v>0.961899260875611</v>
      </c>
      <c r="AG4" s="13">
        <v>117999</v>
      </c>
      <c r="AH4" s="12">
        <v>2715</v>
      </c>
      <c r="AI4" s="12">
        <v>115284</v>
      </c>
      <c r="AJ4" s="18">
        <f>AH4/AG4</f>
        <v>0.0230086695649963</v>
      </c>
      <c r="AK4" s="18">
        <f>AI4/AG4</f>
        <v>0.976991330435004</v>
      </c>
      <c r="AL4" s="23">
        <f>AB4-AG4</f>
        <v>-24510</v>
      </c>
      <c r="AM4" s="16">
        <f>(AL4-AL5)/AL5</f>
        <v>2.57862461673237</v>
      </c>
      <c r="AN4" s="12">
        <v>4778</v>
      </c>
      <c r="AO4" s="13">
        <v>1786</v>
      </c>
      <c r="AP4" s="12">
        <v>2992</v>
      </c>
      <c r="AQ4" s="18">
        <f>AO4/AN4</f>
        <v>0.373796567601507</v>
      </c>
      <c r="AR4" s="18">
        <f>AP4/AN4</f>
        <v>0.626203432398493</v>
      </c>
      <c r="AS4" s="13">
        <v>2544</v>
      </c>
      <c r="AT4" s="12">
        <v>874</v>
      </c>
      <c r="AU4" s="12">
        <v>1670</v>
      </c>
      <c r="AV4" s="18">
        <f>AT4/AS4</f>
        <v>0.343553459119497</v>
      </c>
      <c r="AW4" s="18">
        <f>AU4/AS4</f>
        <v>0.656446540880503</v>
      </c>
      <c r="AX4" s="28">
        <f>AN4-AS4</f>
        <v>2234</v>
      </c>
      <c r="AY4" s="29">
        <f>(AX4-AX5)/AX5</f>
        <v>0.335325762104005</v>
      </c>
    </row>
    <row r="5" spans="1:51">
      <c r="A5" s="11">
        <v>2019</v>
      </c>
      <c r="B5" s="12">
        <v>157992</v>
      </c>
      <c r="C5" s="12">
        <v>32390</v>
      </c>
      <c r="D5" s="12">
        <v>190382</v>
      </c>
      <c r="E5" s="12">
        <v>89305</v>
      </c>
      <c r="F5" s="12">
        <v>101077</v>
      </c>
      <c r="G5" s="16">
        <f>B5/D5</f>
        <v>0.82986836990892</v>
      </c>
      <c r="H5" s="16">
        <f>C5/D5</f>
        <v>0.17013163009108</v>
      </c>
      <c r="I5" s="18">
        <f>E5/D5</f>
        <v>0.46908321164816</v>
      </c>
      <c r="J5" s="18">
        <f>F5/D5</f>
        <v>0.53091678835184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2">
        <v>238874</v>
      </c>
      <c r="V5" s="12">
        <v>35115</v>
      </c>
      <c r="W5" s="12">
        <v>203759</v>
      </c>
      <c r="X5" s="18">
        <f>V5/U5</f>
        <v>0.147002185252476</v>
      </c>
      <c r="Y5" s="18">
        <f>W5/U5</f>
        <v>0.852997814747524</v>
      </c>
      <c r="Z5" s="23">
        <f>D5-U5</f>
        <v>-48492</v>
      </c>
      <c r="AA5" s="16">
        <f>(Z5-Z6)/Z6</f>
        <v>0.291260584757949</v>
      </c>
      <c r="AB5" s="23">
        <v>84516</v>
      </c>
      <c r="AC5" s="23">
        <v>4040</v>
      </c>
      <c r="AD5" s="23">
        <v>80476</v>
      </c>
      <c r="AE5" s="16">
        <f>AC5/AB5</f>
        <v>0.0478015996970988</v>
      </c>
      <c r="AF5" s="16">
        <f>AD5/AB5</f>
        <v>0.952198400302901</v>
      </c>
      <c r="AG5" s="13">
        <v>91365</v>
      </c>
      <c r="AH5" s="12">
        <v>3113</v>
      </c>
      <c r="AI5" s="12">
        <v>88252</v>
      </c>
      <c r="AJ5" s="18">
        <f>AH5/AG5</f>
        <v>0.0340721282766924</v>
      </c>
      <c r="AK5" s="18">
        <f>AI5/AG5</f>
        <v>0.965927871723308</v>
      </c>
      <c r="AL5" s="23">
        <f>AB5-AG5</f>
        <v>-6849</v>
      </c>
      <c r="AM5" s="16">
        <f>(AL5-AL6)/AL6</f>
        <v>0.328097731239092</v>
      </c>
      <c r="AN5" s="12">
        <v>3960</v>
      </c>
      <c r="AO5" s="12">
        <v>1636</v>
      </c>
      <c r="AP5" s="12">
        <v>2324</v>
      </c>
      <c r="AQ5" s="18">
        <f>AO5/AN5</f>
        <v>0.413131313131313</v>
      </c>
      <c r="AR5" s="18">
        <f>AP5/AN5</f>
        <v>0.586868686868687</v>
      </c>
      <c r="AS5" s="13">
        <v>2287</v>
      </c>
      <c r="AT5" s="12">
        <v>987</v>
      </c>
      <c r="AU5" s="12">
        <v>1300</v>
      </c>
      <c r="AV5" s="18">
        <f>AT5/AS5</f>
        <v>0.431569742020114</v>
      </c>
      <c r="AW5" s="18">
        <f>AU5/AS5</f>
        <v>0.568430257979886</v>
      </c>
      <c r="AX5" s="28">
        <f>AN5-AS5</f>
        <v>1673</v>
      </c>
      <c r="AY5" s="29">
        <f>(AX5-AX6)/AX6</f>
        <v>1.25775978407557</v>
      </c>
    </row>
    <row r="6" spans="1:51">
      <c r="A6" s="11">
        <v>2018</v>
      </c>
      <c r="B6" s="12">
        <v>156401</v>
      </c>
      <c r="C6" s="12">
        <v>26951</v>
      </c>
      <c r="D6" s="12">
        <v>183352</v>
      </c>
      <c r="E6" s="12">
        <v>85447</v>
      </c>
      <c r="F6" s="12">
        <v>97905</v>
      </c>
      <c r="G6" s="16">
        <f>B6/D6</f>
        <v>0.853009511758803</v>
      </c>
      <c r="H6" s="16">
        <f>C6/D6</f>
        <v>0.146990488241197</v>
      </c>
      <c r="I6" s="18">
        <f>E6/D6</f>
        <v>0.466027095423011</v>
      </c>
      <c r="J6" s="18">
        <f>F6/D6</f>
        <v>0.533972904576989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2">
        <v>220906</v>
      </c>
      <c r="V6" s="12">
        <v>32708</v>
      </c>
      <c r="W6" s="12">
        <v>188198</v>
      </c>
      <c r="X6" s="18">
        <f>V6/U6</f>
        <v>0.148062977012847</v>
      </c>
      <c r="Y6" s="18">
        <f>W6/U6</f>
        <v>0.851937022987153</v>
      </c>
      <c r="Z6" s="23">
        <f>D6-U6</f>
        <v>-37554</v>
      </c>
      <c r="AA6" s="16">
        <f>(Z6-Z7)/Z7</f>
        <v>0.22075220232097</v>
      </c>
      <c r="AB6" s="24">
        <v>75405</v>
      </c>
      <c r="AC6" s="23">
        <v>4033</v>
      </c>
      <c r="AD6" s="23">
        <v>71372</v>
      </c>
      <c r="AE6" s="16">
        <f>AC6/AB6</f>
        <v>0.0534845169418474</v>
      </c>
      <c r="AF6" s="16">
        <f>AD6/AB6</f>
        <v>0.946515483058153</v>
      </c>
      <c r="AG6" s="24">
        <v>80562</v>
      </c>
      <c r="AH6" s="12">
        <v>3089</v>
      </c>
      <c r="AI6" s="12">
        <v>77473</v>
      </c>
      <c r="AJ6" s="18">
        <f>AH6/AG6</f>
        <v>0.0383431394453961</v>
      </c>
      <c r="AK6" s="18">
        <f>AI6/AG6</f>
        <v>0.961656860554604</v>
      </c>
      <c r="AL6" s="23">
        <f>AB6-AG6</f>
        <v>-5157</v>
      </c>
      <c r="AM6" s="16">
        <f>(AL6-AL7)/AL7</f>
        <v>-7.76771653543307</v>
      </c>
      <c r="AN6" s="12">
        <v>2900</v>
      </c>
      <c r="AO6" s="12">
        <v>1325</v>
      </c>
      <c r="AP6" s="12">
        <v>1575</v>
      </c>
      <c r="AQ6" s="18">
        <f>AO6/AN6</f>
        <v>0.456896551724138</v>
      </c>
      <c r="AR6" s="18">
        <f>AP6/AN6</f>
        <v>0.543103448275862</v>
      </c>
      <c r="AS6" s="12">
        <v>2159</v>
      </c>
      <c r="AT6" s="12">
        <v>1025</v>
      </c>
      <c r="AU6" s="12">
        <v>1134</v>
      </c>
      <c r="AV6" s="18">
        <f>AT6/AS6</f>
        <v>0.474756831866605</v>
      </c>
      <c r="AW6" s="18">
        <f>AU6/AS6</f>
        <v>0.525243168133395</v>
      </c>
      <c r="AX6" s="28">
        <f>AN6-AS6</f>
        <v>741</v>
      </c>
      <c r="AY6" s="29">
        <f>(AX6-AX7)/AX7</f>
        <v>0.304577464788732</v>
      </c>
    </row>
    <row r="7" spans="1:51">
      <c r="A7" s="11">
        <v>2017</v>
      </c>
      <c r="B7" s="12">
        <v>144360</v>
      </c>
      <c r="C7" s="12">
        <v>28207</v>
      </c>
      <c r="D7" s="12">
        <v>172567</v>
      </c>
      <c r="E7" s="12">
        <v>81119</v>
      </c>
      <c r="F7" s="12">
        <v>91448</v>
      </c>
      <c r="G7" s="16">
        <f>B7/D7</f>
        <v>0.836544646427185</v>
      </c>
      <c r="H7" s="16">
        <f>C7/D7</f>
        <v>0.163455353572815</v>
      </c>
      <c r="I7" s="18">
        <f>E7/D7</f>
        <v>0.470072493582203</v>
      </c>
      <c r="J7" s="18">
        <f>F7/D7</f>
        <v>0.529927506417797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2">
        <v>203330</v>
      </c>
      <c r="V7" s="12">
        <v>29859</v>
      </c>
      <c r="W7" s="12">
        <v>173471</v>
      </c>
      <c r="X7" s="18">
        <f>V7/U7</f>
        <v>0.146849948359809</v>
      </c>
      <c r="Y7" s="18">
        <f>W7/U7</f>
        <v>0.853150051640191</v>
      </c>
      <c r="Z7" s="23">
        <f>D7-U7</f>
        <v>-30763</v>
      </c>
      <c r="AA7" s="16">
        <f>(Z7-Z8)/Z8</f>
        <v>0.0874544876100251</v>
      </c>
      <c r="AB7" s="23">
        <v>61462</v>
      </c>
      <c r="AC7" s="23">
        <v>3825</v>
      </c>
      <c r="AD7" s="23">
        <v>57637</v>
      </c>
      <c r="AE7" s="16">
        <f>AC7/AB7</f>
        <v>0.0622335752172074</v>
      </c>
      <c r="AF7" s="16">
        <f>AD7/AB7</f>
        <v>0.937766424782793</v>
      </c>
      <c r="AG7" s="23">
        <v>60700</v>
      </c>
      <c r="AH7" s="12">
        <v>2684</v>
      </c>
      <c r="AI7" s="12">
        <v>58016</v>
      </c>
      <c r="AJ7" s="18">
        <f>AH7/AG7</f>
        <v>0.0442174629324547</v>
      </c>
      <c r="AK7" s="18">
        <f>AI7/AG7</f>
        <v>0.955782537067545</v>
      </c>
      <c r="AL7" s="23">
        <f>AB7-AG7</f>
        <v>762</v>
      </c>
      <c r="AM7" s="16">
        <f>(AL7-AL8)/AL8</f>
        <v>-4.27038626609442</v>
      </c>
      <c r="AN7" s="12">
        <v>2579</v>
      </c>
      <c r="AO7" s="12">
        <v>1244</v>
      </c>
      <c r="AP7" s="12">
        <v>1335</v>
      </c>
      <c r="AQ7" s="18">
        <f>AO7/AN7</f>
        <v>0.482357502908104</v>
      </c>
      <c r="AR7" s="18">
        <f>AP7/AN7</f>
        <v>0.517642497091896</v>
      </c>
      <c r="AS7" s="12">
        <v>2011</v>
      </c>
      <c r="AT7" s="12">
        <v>766</v>
      </c>
      <c r="AU7" s="12">
        <v>1245</v>
      </c>
      <c r="AV7" s="18">
        <f>AT7/AS7</f>
        <v>0.380905022376927</v>
      </c>
      <c r="AW7" s="18">
        <f>AU7/AS7</f>
        <v>0.619094977623073</v>
      </c>
      <c r="AX7" s="28">
        <f>AN7-AS7</f>
        <v>568</v>
      </c>
      <c r="AY7" s="29">
        <f>(AX7-AX8)/AX8</f>
        <v>0.317865429234339</v>
      </c>
    </row>
    <row r="8" spans="1:51">
      <c r="A8" s="11">
        <v>2016</v>
      </c>
      <c r="B8" s="12">
        <v>130354</v>
      </c>
      <c r="C8" s="12">
        <v>29198</v>
      </c>
      <c r="D8" s="12">
        <v>159552</v>
      </c>
      <c r="E8" s="12">
        <v>72357</v>
      </c>
      <c r="F8" s="12">
        <v>87195</v>
      </c>
      <c r="G8" s="16">
        <f>B8/D8</f>
        <v>0.817000100280786</v>
      </c>
      <c r="H8" s="16">
        <f>C8/D8</f>
        <v>0.182999899719214</v>
      </c>
      <c r="I8" s="18">
        <f>E8/D8</f>
        <v>0.453501052948255</v>
      </c>
      <c r="J8" s="18">
        <f>F8/D8</f>
        <v>0.546498947051745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2">
        <v>187841</v>
      </c>
      <c r="V8" s="12">
        <v>27404</v>
      </c>
      <c r="W8" s="12">
        <v>160437</v>
      </c>
      <c r="X8" s="18">
        <f>V8/U8</f>
        <v>0.14588934258229</v>
      </c>
      <c r="Y8" s="18">
        <f>W8/U8</f>
        <v>0.85411065741771</v>
      </c>
      <c r="Z8" s="23">
        <f>D8-U8</f>
        <v>-28289</v>
      </c>
      <c r="AA8" s="16">
        <f>(Z8-Z9)/Z9</f>
        <v>0.201180416967432</v>
      </c>
      <c r="AB8" s="23">
        <v>46619</v>
      </c>
      <c r="AC8" s="23">
        <v>4178</v>
      </c>
      <c r="AD8" s="23">
        <v>42441</v>
      </c>
      <c r="AE8" s="16">
        <f>AC8/AB8</f>
        <v>0.0896201119715138</v>
      </c>
      <c r="AF8" s="16">
        <f>AD8/AB8</f>
        <v>0.910379888028486</v>
      </c>
      <c r="AG8" s="23">
        <v>46852</v>
      </c>
      <c r="AH8" s="12">
        <v>2890</v>
      </c>
      <c r="AI8" s="12">
        <v>43962</v>
      </c>
      <c r="AJ8" s="18">
        <f>AH8/AG8</f>
        <v>0.0616835994194485</v>
      </c>
      <c r="AK8" s="18">
        <f>AI8/AG8</f>
        <v>0.938316400580552</v>
      </c>
      <c r="AL8" s="23">
        <f>AB8-AG8</f>
        <v>-233</v>
      </c>
      <c r="AM8" s="16">
        <f>(AL8-AL9)/AL9</f>
        <v>5.85294117647059</v>
      </c>
      <c r="AN8" s="12">
        <v>2602</v>
      </c>
      <c r="AO8" s="12">
        <v>1430</v>
      </c>
      <c r="AP8" s="12">
        <v>1172</v>
      </c>
      <c r="AQ8" s="18">
        <f>AO8/AN8</f>
        <v>0.549577248270561</v>
      </c>
      <c r="AR8" s="18">
        <f>AP8/AN8</f>
        <v>0.450422751729439</v>
      </c>
      <c r="AS8" s="12">
        <v>2171</v>
      </c>
      <c r="AT8" s="12">
        <v>937</v>
      </c>
      <c r="AU8" s="12">
        <v>1234</v>
      </c>
      <c r="AV8" s="18">
        <f>AT8/AS8</f>
        <v>0.431598341777983</v>
      </c>
      <c r="AW8" s="18">
        <f>AU8/AS8</f>
        <v>0.568401658222017</v>
      </c>
      <c r="AX8" s="28">
        <f>AN8-AS8</f>
        <v>431</v>
      </c>
      <c r="AY8" s="29">
        <f>(AX8-AX9)/AX9</f>
        <v>-0.103950103950104</v>
      </c>
    </row>
    <row r="9" spans="1:51">
      <c r="A9" s="11">
        <v>2015</v>
      </c>
      <c r="B9" s="12">
        <v>124892</v>
      </c>
      <c r="C9" s="12">
        <v>27325</v>
      </c>
      <c r="D9" s="12">
        <v>152217</v>
      </c>
      <c r="E9" s="12">
        <v>69234</v>
      </c>
      <c r="F9" s="12">
        <v>82983</v>
      </c>
      <c r="G9" s="16">
        <f>B9/D9</f>
        <v>0.82048654223904</v>
      </c>
      <c r="H9" s="16">
        <f>C9/D9</f>
        <v>0.17951345776096</v>
      </c>
      <c r="I9" s="18">
        <f>E9/D9</f>
        <v>0.454837501724512</v>
      </c>
      <c r="J9" s="18">
        <f>F9/D9</f>
        <v>0.545162498275488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20">
        <v>175768</v>
      </c>
      <c r="V9" s="21">
        <v>25549</v>
      </c>
      <c r="W9" s="12">
        <v>150219</v>
      </c>
      <c r="X9" s="18">
        <f>V9/U9</f>
        <v>0.145356378863047</v>
      </c>
      <c r="Y9" s="18">
        <f>W9/U9</f>
        <v>0.854643621136953</v>
      </c>
      <c r="Z9" s="23">
        <f>D9-U9</f>
        <v>-23551</v>
      </c>
      <c r="AA9" s="23"/>
      <c r="AB9" s="23">
        <v>42330</v>
      </c>
      <c r="AC9" s="23">
        <v>4112</v>
      </c>
      <c r="AD9" s="23">
        <v>38218</v>
      </c>
      <c r="AE9" s="16">
        <f>AC9/AB9</f>
        <v>0.0971415072052918</v>
      </c>
      <c r="AF9" s="16">
        <f>AD9/AB9</f>
        <v>0.902858492794708</v>
      </c>
      <c r="AG9" s="23">
        <v>42364</v>
      </c>
      <c r="AH9" s="12">
        <v>3024</v>
      </c>
      <c r="AI9" s="12">
        <v>39340</v>
      </c>
      <c r="AJ9" s="18">
        <f>AH9/AG9</f>
        <v>0.0713813615333774</v>
      </c>
      <c r="AK9" s="18">
        <f>AI9/AG9</f>
        <v>0.928618638466623</v>
      </c>
      <c r="AL9" s="23">
        <f>AB9-AG9</f>
        <v>-34</v>
      </c>
      <c r="AM9" s="18"/>
      <c r="AN9" s="12">
        <v>2560</v>
      </c>
      <c r="AO9" s="12">
        <v>1613</v>
      </c>
      <c r="AP9" s="12">
        <v>947</v>
      </c>
      <c r="AQ9" s="18">
        <f>AO9/AN9</f>
        <v>0.630078125</v>
      </c>
      <c r="AR9" s="18">
        <f>AP9/AN9</f>
        <v>0.369921875</v>
      </c>
      <c r="AS9" s="12">
        <v>2079</v>
      </c>
      <c r="AT9" s="12">
        <v>1235</v>
      </c>
      <c r="AU9" s="12">
        <v>844</v>
      </c>
      <c r="AV9" s="18">
        <f>AT9/AS9</f>
        <v>0.594035594035594</v>
      </c>
      <c r="AW9" s="18">
        <f>AU9/AS9</f>
        <v>0.405964405964406</v>
      </c>
      <c r="AX9" s="28">
        <f>AN9-AS9</f>
        <v>481</v>
      </c>
      <c r="AY9" s="29"/>
    </row>
  </sheetData>
  <mergeCells count="10">
    <mergeCell ref="B1:J1"/>
    <mergeCell ref="K1:Y1"/>
    <mergeCell ref="AB1:AF1"/>
    <mergeCell ref="AG1:AK1"/>
    <mergeCell ref="AN1:AR1"/>
    <mergeCell ref="AS1:AW1"/>
    <mergeCell ref="A1:A2"/>
    <mergeCell ref="Z1:AA2"/>
    <mergeCell ref="AL1:AM2"/>
    <mergeCell ref="AX1:AY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</vt:lpstr>
      <vt:lpstr>现金流量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2022-05-14T05:13:00Z</dcterms:created>
  <dcterms:modified xsi:type="dcterms:W3CDTF">2022-05-14T10:41:52Z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