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<sst xmlns="http://schemas.openxmlformats.org/spreadsheetml/2006/main" count="30">
  <si>
    <t>日期</t>
  </si>
  <si>
    <t>当日行情走势</t>
  </si>
  <si>
    <t>止损线状态</t>
  </si>
  <si>
    <t>是否向预期相反方向走的指标</t>
  </si>
  <si>
    <t>强势卖出指标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</si>
  <si>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</si>
  <si>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</si>
  <si>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</si>
  <si>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</si>
  <si>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</si>
  <si>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</si>
  <si>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</si>
  <si>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</si>
  <si>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r>
      <rPr>
        <sz val="12"/>
        <color theme="1"/>
        <rFont val="宋体"/>
        <charset val="134"/>
      </rPr>
      <t xml:space="preserve">上涨/下跌天数
</t>
    </r>
    <r>
      <rPr>
        <b/>
        <sz val="8"/>
        <color theme="1"/>
        <rFont val="宋体"/>
        <charset val="134"/>
      </rPr>
      <t>(上涨大于65%考虑止盈；下跌大于65%考虑止损)</t>
    </r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</si>
  <si>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</si>
  <si>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</si>
  <si>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</si>
  <si>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</si>
  <si>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</si>
  <si>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</si>
  <si>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</si>
  <si>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</si>
  <si>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</si>
  <si>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</si>
  <si>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</si>
  <si>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(超过2个快到达第三个时，要考虑卖出)</t>
  </si>
  <si>
    <t>市盈率是否翻倍
(超过2倍要考虑卖出)</t>
  </si>
  <si>
    <t>否</t>
  </si>
  <si>
    <t>1</t>
  </si>
  <si>
    <t>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</si>
</sst>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b/>
      <sz val="8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0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W6" sqref="W6:W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</cols>
  <sheetData>
    <row r="1" spans="1:2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9" t="s">
        <v>3</v>
      </c>
      <c r="O1" s="19"/>
      <c r="P1" s="19"/>
      <c r="Q1" s="19"/>
      <c r="R1" s="19"/>
      <c r="S1" s="19"/>
      <c r="T1" s="19"/>
      <c r="U1" s="19"/>
      <c r="V1" s="24" t="s">
        <v>4</v>
      </c>
      <c r="W1" s="24"/>
    </row>
    <row r="2" ht="56" customHeight="1" spans="1:23">
      <c r="A2" s="2"/>
      <c r="B2" s="4" t="s">
        <v>5</v>
      </c>
      <c r="C2" s="4" t="s">
        <v>6</v>
      </c>
      <c r="D2" s="4" t="s">
        <v>7</v>
      </c>
      <c r="E2" s="4" t="s">
        <v>8</v>
      </c>
      <c r="F2" s="8" t="s">
        <v>9</v>
      </c>
      <c r="G2" s="8" t="s">
        <v>10</v>
      </c>
      <c r="H2" s="9" t="s">
        <v>11</v>
      </c>
      <c r="I2" s="9" t="s">
        <v>12</v>
      </c>
      <c r="J2" s="14" t="s">
        <v>13</v>
      </c>
      <c r="K2" s="15" t="s">
        <v>14</v>
      </c>
      <c r="L2" s="16" t="s">
        <v>15</v>
      </c>
      <c r="M2" s="15" t="s">
        <v>16</v>
      </c>
      <c r="N2" s="20" t="s">
        <v>17</v>
      </c>
      <c r="O2" s="20" t="s">
        <v>18</v>
      </c>
      <c r="P2" s="20" t="s">
        <v>19</v>
      </c>
      <c r="Q2" s="20" t="s">
        <v>20</v>
      </c>
      <c r="R2" s="20" t="s">
        <v>21</v>
      </c>
      <c r="S2" s="22" t="s">
        <v>22</v>
      </c>
      <c r="T2" s="20" t="s">
        <v>23</v>
      </c>
      <c r="U2" s="20" t="s">
        <v>24</v>
      </c>
      <c r="V2" s="25" t="s">
        <v>25</v>
      </c>
      <c r="W2" s="25" t="s">
        <v>26</v>
      </c>
    </row>
    <row r="3" ht="18" spans="1:23">
      <c r="A3" s="5">
        <v>44522</v>
      </c>
      <c r="B3" s="6">
        <v>33.6</v>
      </c>
      <c r="C3" s="6">
        <v>32.55</v>
      </c>
      <c r="D3" s="6">
        <v>33.9</v>
      </c>
      <c r="E3" s="6">
        <v>32.49</v>
      </c>
      <c r="F3" s="7">
        <v>28.8</v>
      </c>
      <c r="G3" s="10">
        <v>1</v>
      </c>
      <c r="H3" s="11"/>
      <c r="I3" s="17">
        <f>(B3-VLOOKUP([1]交易计划及执行表!$A$7,[1]交易计划及执行表!$A$4:$BL10001,48,FALSE))/VLOOKUP([1]交易计划及执行表!$A$7,[1]交易计划及执行表!$A$4:$BL10001,48,FALSE)</f>
        <v>0.0275229357798165</v>
      </c>
      <c r="J3" s="18">
        <f>G3/(ROW()-2)</f>
        <v>1</v>
      </c>
      <c r="K3" s="6">
        <v>30.89</v>
      </c>
      <c r="L3" s="7">
        <f>K3/(1-VLOOKUP([1]交易计划及执行表!$A$7,[1]交易计划及执行表!$A$4:$BL10001,43,FALSE))</f>
        <v>32.65</v>
      </c>
      <c r="M3" s="7">
        <f>L3+L3*VLOOKUP([1]交易计划及执行表!$A$7,[1]交易计划及执行表!$A$4:$BL1000,43,FALSE)*2</f>
        <v>36.17</v>
      </c>
      <c r="N3" s="21" t="s">
        <v>27</v>
      </c>
      <c r="O3" s="21" t="s">
        <v>27</v>
      </c>
      <c r="P3" s="21" t="s">
        <v>27</v>
      </c>
      <c r="Q3" s="21" t="s">
        <v>27</v>
      </c>
      <c r="R3" s="21" t="str">
        <f>IF(G3&gt;(I3-(I3-H3)/3),"上部",IF(G3&gt;(J3+(I3-H3)/3),"中部","下部"))</f>
        <v>上部</v>
      </c>
      <c r="S3" s="21" t="s">
        <v>27</v>
      </c>
      <c r="T3" s="10"/>
      <c r="U3" s="7">
        <f>D3-E3</f>
        <v>1.41</v>
      </c>
      <c r="V3" s="11" t="s">
        <v>28</v>
      </c>
      <c r="W3" s="26">
        <f>F3/VLOOKUP([1]交易计划及执行表!$A$7,[1]交易计划及执行表!$A$4:$BL10001,45,FALSE)</f>
        <v>0.999306037473976</v>
      </c>
    </row>
    <row r="4" spans="1:23">
      <c r="A4" s="5">
        <v>44523</v>
      </c>
      <c r="B4" s="6">
        <v>33.84</v>
      </c>
      <c r="C4" s="6">
        <v>33.6</v>
      </c>
      <c r="D4" s="6">
        <v>34.29</v>
      </c>
      <c r="E4" s="6">
        <v>33.33</v>
      </c>
      <c r="F4" s="7">
        <v>29.73</v>
      </c>
      <c r="G4" s="10">
        <v>2</v>
      </c>
      <c r="H4" s="12">
        <f>(B4-B3)/B3</f>
        <v>0.0071428571428572</v>
      </c>
      <c r="I4" s="17">
        <f>(B4-VLOOKUP([1]交易计划及执行表!$A$7,[1]交易计划及执行表!$A$4:$BL10002,48,FALSE))/VLOOKUP([1]交易计划及执行表!$A$7,[1]交易计划及执行表!$A$4:$BL10002,48,FALSE)</f>
        <v>0.0348623853211009</v>
      </c>
      <c r="J4" s="18">
        <f>G4/(ROW()-2)</f>
        <v>1</v>
      </c>
      <c r="K4" s="6">
        <v>30.89</v>
      </c>
      <c r="L4" s="7">
        <f>K4/(1-VLOOKUP([1]交易计划及执行表!$A$7,[1]交易计划及执行表!$A$4:$BL10002,43,FALSE))</f>
        <v>32.65</v>
      </c>
      <c r="M4" s="7">
        <f>L4+L4*VLOOKUP([1]交易计划及执行表!$A$7,[1]交易计划及执行表!$A$4:$BL1001,43,FALSE)*2</f>
        <v>36.17</v>
      </c>
      <c r="N4" s="21" t="s">
        <v>27</v>
      </c>
      <c r="O4" s="21" t="s">
        <v>27</v>
      </c>
      <c r="P4" s="21" t="s">
        <v>27</v>
      </c>
      <c r="Q4" s="21" t="s">
        <v>27</v>
      </c>
      <c r="R4" s="21" t="str">
        <f>IF(G4&gt;(I4-(I4-H4)/3),"上部",IF(G4&gt;(J4+(I4-H4)/3),"中部","下部"))</f>
        <v>上部</v>
      </c>
      <c r="S4" s="21" t="s">
        <v>27</v>
      </c>
      <c r="T4" s="10"/>
      <c r="U4" s="7">
        <f>D4-E4</f>
        <v>0.960000000000001</v>
      </c>
      <c r="V4" s="27">
        <v>1</v>
      </c>
      <c r="W4" s="26">
        <f>F4/VLOOKUP([1]交易计划及执行表!$A$7,[1]交易计划及执行表!$A$4:$BL10002,45,FALSE)</f>
        <v>1.03157529493407</v>
      </c>
    </row>
    <row r="5" spans="1:23">
      <c r="A5" s="5">
        <v>44524</v>
      </c>
      <c r="B5" s="6">
        <v>33.43</v>
      </c>
      <c r="C5" s="6">
        <v>34</v>
      </c>
      <c r="D5" s="6">
        <v>34.66</v>
      </c>
      <c r="E5" s="6">
        <v>33.26</v>
      </c>
      <c r="F5" s="7">
        <v>29.94</v>
      </c>
      <c r="G5" s="10">
        <v>2</v>
      </c>
      <c r="H5" s="12">
        <f>(B5-B4)/B4</f>
        <v>-0.0121158392434989</v>
      </c>
      <c r="I5" s="17">
        <f>(B5-VLOOKUP([1]交易计划及执行表!$A$7,[1]交易计划及执行表!$A$4:$BL10003,48,FALSE))/VLOOKUP([1]交易计划及执行表!$A$7,[1]交易计划及执行表!$A$4:$BL10003,48,FALSE)</f>
        <v>0.0223241590214066</v>
      </c>
      <c r="J5" s="18">
        <f>G5/(ROW()-2)</f>
        <v>0.666666666666667</v>
      </c>
      <c r="K5" s="6">
        <v>30.89</v>
      </c>
      <c r="L5" s="7">
        <f>K5/(1-VLOOKUP([1]交易计划及执行表!$A$7,[1]交易计划及执行表!$A$4:$BL10003,43,FALSE))</f>
        <v>32.65</v>
      </c>
      <c r="M5" s="7">
        <f>L5+L5*VLOOKUP([1]交易计划及执行表!$A$7,[1]交易计划及执行表!$A$4:$BL1002,43,FALSE)*2</f>
        <v>36.17</v>
      </c>
      <c r="N5" s="21" t="s">
        <v>27</v>
      </c>
      <c r="O5" s="21" t="s">
        <v>27</v>
      </c>
      <c r="P5" s="21" t="s">
        <v>27</v>
      </c>
      <c r="Q5" s="21" t="s">
        <v>27</v>
      </c>
      <c r="R5" s="21" t="str">
        <f>IF(G5&gt;(I5-(I5-H5)/3),"上部",IF(G5&gt;(J5+(I5-H5)/3),"中部","下部"))</f>
        <v>上部</v>
      </c>
      <c r="S5" s="23" t="s">
        <v>29</v>
      </c>
      <c r="T5" s="10"/>
      <c r="U5" s="7">
        <f>D5-E5</f>
        <v>1.4</v>
      </c>
      <c r="V5" s="27">
        <v>1</v>
      </c>
      <c r="W5" s="26">
        <f>F5/VLOOKUP([1]交易计划及执行表!$A$7,[1]交易计划及执行表!$A$4:$BL10003,45,FALSE)</f>
        <v>1.03886190145732</v>
      </c>
    </row>
    <row r="6" spans="1:23">
      <c r="A6" s="5">
        <v>44525</v>
      </c>
      <c r="B6" s="6">
        <v>32.85</v>
      </c>
      <c r="C6" s="6">
        <v>33.3</v>
      </c>
      <c r="D6" s="6">
        <v>33.38</v>
      </c>
      <c r="E6" s="6">
        <v>32.59</v>
      </c>
      <c r="F6" s="7">
        <v>29.58</v>
      </c>
      <c r="G6" s="10">
        <v>2</v>
      </c>
      <c r="H6" s="12">
        <f>(B6-B5)/B5</f>
        <v>-0.0173496859108585</v>
      </c>
      <c r="I6" s="17">
        <f>(B6-VLOOKUP([1]交易计划及执行表!$A$7,[1]交易计划及执行表!$A$4:$BL10004,48,FALSE))/VLOOKUP([1]交易计划及执行表!$A$7,[1]交易计划及执行表!$A$4:$BL10004,48,FALSE)</f>
        <v>0.00458715596330271</v>
      </c>
      <c r="J6" s="18">
        <f>G6/(ROW()-2)</f>
        <v>0.5</v>
      </c>
      <c r="K6" s="6">
        <v>30.89</v>
      </c>
      <c r="L6" s="7">
        <f>K6/(1-VLOOKUP([1]交易计划及执行表!$A$7,[1]交易计划及执行表!$A$4:$BL10004,43,FALSE))</f>
        <v>32.65</v>
      </c>
      <c r="M6" s="7">
        <f>L6+L6*VLOOKUP([1]交易计划及执行表!$A$7,[1]交易计划及执行表!$A$4:$BL1003,43,FALSE)*2</f>
        <v>36.17</v>
      </c>
      <c r="N6" s="21" t="s">
        <v>27</v>
      </c>
      <c r="O6" s="21" t="s">
        <v>27</v>
      </c>
      <c r="P6" s="21" t="s">
        <v>27</v>
      </c>
      <c r="Q6" s="21" t="s">
        <v>27</v>
      </c>
      <c r="R6" s="21" t="str">
        <f>IF(G6&gt;(I6-(I6-H6)/3),"上部",IF(G6&gt;(J6+(I6-H6)/3),"中部","下部"))</f>
        <v>上部</v>
      </c>
      <c r="S6" s="23" t="s">
        <v>29</v>
      </c>
      <c r="T6" s="10"/>
      <c r="U6" s="7">
        <f>D6-E6</f>
        <v>0.789999999999999</v>
      </c>
      <c r="V6" s="27">
        <v>1</v>
      </c>
      <c r="W6" s="26">
        <f>F6/VLOOKUP([1]交易计划及执行表!$A$7,[1]交易计划及执行表!$A$4:$BL10004,45,FALSE)</f>
        <v>1.0263705759889</v>
      </c>
    </row>
    <row r="7" spans="1:23">
      <c r="A7" s="5">
        <v>44526</v>
      </c>
      <c r="B7" s="7">
        <v>34.35</v>
      </c>
      <c r="C7" s="7">
        <v>32.99</v>
      </c>
      <c r="D7" s="7">
        <v>35.29</v>
      </c>
      <c r="E7" s="7">
        <v>32.88</v>
      </c>
      <c r="F7" s="7">
        <v>29.06</v>
      </c>
      <c r="G7" s="10">
        <v>3</v>
      </c>
      <c r="H7" s="12">
        <f>(B7-B6)/B6</f>
        <v>0.045662100456621</v>
      </c>
      <c r="I7" s="17">
        <f>(B7-VLOOKUP([1]交易计划及执行表!$A$7,[1]交易计划及执行表!$A$4:$BL10005,48,FALSE))/VLOOKUP([1]交易计划及执行表!$A$7,[1]交易计划及执行表!$A$4:$BL10005,48,FALSE)</f>
        <v>0.0504587155963302</v>
      </c>
      <c r="J7" s="18">
        <f>G7/(ROW()-2)</f>
        <v>0.6</v>
      </c>
      <c r="K7" s="6">
        <v>30.89</v>
      </c>
      <c r="L7" s="7">
        <f>K7/(1-VLOOKUP([1]交易计划及执行表!$A$7,[1]交易计划及执行表!$A$4:$BL10005,43,FALSE))</f>
        <v>32.65</v>
      </c>
      <c r="M7" s="7">
        <f>L7+L7*VLOOKUP([1]交易计划及执行表!$A$7,[1]交易计划及执行表!$A$4:$BL1004,43,FALSE)*2</f>
        <v>36.17</v>
      </c>
      <c r="N7" s="10" t="s">
        <v>27</v>
      </c>
      <c r="O7" s="10" t="s">
        <v>27</v>
      </c>
      <c r="P7" s="10" t="s">
        <v>27</v>
      </c>
      <c r="Q7" s="10" t="s">
        <v>27</v>
      </c>
      <c r="R7" s="21" t="str">
        <f>IF(G7&gt;(I7-(I7-H7)/3),"上部",IF(G7&gt;(J7+(I7-H7)/3),"中部","下部"))</f>
        <v>上部</v>
      </c>
      <c r="S7" s="10" t="s">
        <v>27</v>
      </c>
      <c r="T7" s="10" t="s">
        <v>29</v>
      </c>
      <c r="U7" s="7">
        <f>D7-E7</f>
        <v>2.41</v>
      </c>
      <c r="V7" s="27">
        <v>1</v>
      </c>
      <c r="W7" s="26">
        <f>F7/VLOOKUP([1]交易计划及执行表!$A$7,[1]交易计划及执行表!$A$4:$BL10005,45,FALSE)</f>
        <v>1.00832755031228</v>
      </c>
    </row>
    <row r="8" spans="1:23">
      <c r="A8" s="5">
        <v>44527</v>
      </c>
      <c r="B8" s="7"/>
      <c r="C8" s="7"/>
      <c r="D8" s="7"/>
      <c r="E8" s="7"/>
      <c r="F8" s="7"/>
      <c r="G8" s="10"/>
      <c r="H8" s="10"/>
      <c r="I8" s="10"/>
      <c r="J8" s="7"/>
      <c r="K8" s="7"/>
      <c r="L8" s="7"/>
      <c r="M8" s="7"/>
      <c r="N8" s="10"/>
      <c r="O8" s="10"/>
      <c r="P8" s="10"/>
      <c r="Q8" s="10"/>
      <c r="R8" s="10"/>
      <c r="S8" s="10"/>
      <c r="T8" s="10"/>
      <c r="U8" s="10"/>
      <c r="V8" s="10"/>
      <c r="W8" s="7"/>
    </row>
    <row r="9" spans="1:23">
      <c r="A9" s="5">
        <v>44528</v>
      </c>
      <c r="B9" s="7"/>
      <c r="C9" s="7"/>
      <c r="D9" s="7"/>
      <c r="E9" s="7"/>
      <c r="F9" s="7"/>
      <c r="G9" s="10"/>
      <c r="H9" s="10"/>
      <c r="I9" s="10"/>
      <c r="J9" s="7"/>
      <c r="K9" s="7"/>
      <c r="L9" s="7"/>
      <c r="M9" s="7"/>
      <c r="N9" s="10"/>
      <c r="O9" s="10"/>
      <c r="P9" s="10"/>
      <c r="Q9" s="10"/>
      <c r="R9" s="10"/>
      <c r="S9" s="10"/>
      <c r="T9" s="10"/>
      <c r="U9" s="10"/>
      <c r="V9" s="10"/>
      <c r="W9" s="7"/>
    </row>
    <row r="10" spans="1:23">
      <c r="A10" s="5">
        <v>44529</v>
      </c>
      <c r="B10" s="7"/>
      <c r="C10" s="7"/>
      <c r="D10" s="7"/>
      <c r="E10" s="7"/>
      <c r="F10" s="7"/>
      <c r="G10" s="10"/>
      <c r="H10" s="10"/>
      <c r="I10" s="10"/>
      <c r="J10" s="7"/>
      <c r="K10" s="7"/>
      <c r="L10" s="7"/>
      <c r="M10" s="7"/>
      <c r="N10" s="10"/>
      <c r="O10" s="10"/>
      <c r="P10" s="10"/>
      <c r="Q10" s="10"/>
      <c r="R10" s="10"/>
      <c r="S10" s="10"/>
      <c r="T10" s="10"/>
      <c r="U10" s="10"/>
      <c r="V10" s="10"/>
      <c r="W10" s="7"/>
    </row>
    <row r="11" spans="1:23">
      <c r="A11" s="5">
        <v>44530</v>
      </c>
      <c r="B11" s="7"/>
      <c r="C11" s="7"/>
      <c r="D11" s="7"/>
      <c r="E11" s="7"/>
      <c r="F11" s="7"/>
      <c r="G11" s="10"/>
      <c r="H11" s="10"/>
      <c r="I11" s="10"/>
      <c r="J11" s="7"/>
      <c r="K11" s="7"/>
      <c r="L11" s="7"/>
      <c r="M11" s="7"/>
      <c r="N11" s="10"/>
      <c r="O11" s="10"/>
      <c r="P11" s="10"/>
      <c r="Q11" s="10"/>
      <c r="R11" s="10"/>
      <c r="S11" s="10"/>
      <c r="T11" s="10"/>
      <c r="U11" s="10"/>
      <c r="V11" s="10"/>
      <c r="W11" s="7"/>
    </row>
    <row r="12" spans="1:23">
      <c r="A12" s="5">
        <v>44531</v>
      </c>
      <c r="B12" s="7"/>
      <c r="C12" s="7"/>
      <c r="D12" s="7"/>
      <c r="E12" s="7"/>
      <c r="F12" s="7"/>
      <c r="G12" s="10"/>
      <c r="H12" s="10"/>
      <c r="I12" s="10"/>
      <c r="J12" s="7"/>
      <c r="K12" s="7"/>
      <c r="L12" s="7"/>
      <c r="M12" s="7"/>
      <c r="N12" s="10"/>
      <c r="O12" s="10"/>
      <c r="P12" s="10"/>
      <c r="Q12" s="10"/>
      <c r="R12" s="10"/>
      <c r="S12" s="10"/>
      <c r="T12" s="10"/>
      <c r="U12" s="10"/>
      <c r="V12" s="10"/>
      <c r="W12" s="7"/>
    </row>
    <row r="13" spans="1:23">
      <c r="A13" s="5">
        <v>44532</v>
      </c>
      <c r="B13" s="7"/>
      <c r="C13" s="7"/>
      <c r="D13" s="7"/>
      <c r="E13" s="7"/>
      <c r="F13" s="7"/>
      <c r="G13" s="10"/>
      <c r="H13" s="10"/>
      <c r="I13" s="10"/>
      <c r="J13" s="7"/>
      <c r="K13" s="7"/>
      <c r="L13" s="7"/>
      <c r="M13" s="7"/>
      <c r="N13" s="10"/>
      <c r="O13" s="10"/>
      <c r="P13" s="10"/>
      <c r="Q13" s="10"/>
      <c r="R13" s="10"/>
      <c r="S13" s="10"/>
      <c r="T13" s="10"/>
      <c r="U13" s="10"/>
      <c r="V13" s="10"/>
      <c r="W13" s="7"/>
    </row>
    <row r="14" spans="1:23">
      <c r="A14" s="5">
        <v>44533</v>
      </c>
      <c r="B14" s="7"/>
      <c r="C14" s="7"/>
      <c r="D14" s="7"/>
      <c r="E14" s="7"/>
      <c r="F14" s="7"/>
      <c r="G14" s="10"/>
      <c r="H14" s="10"/>
      <c r="I14" s="10"/>
      <c r="J14" s="7"/>
      <c r="K14" s="7"/>
      <c r="L14" s="7"/>
      <c r="M14" s="7"/>
      <c r="N14" s="10"/>
      <c r="O14" s="10"/>
      <c r="P14" s="10"/>
      <c r="Q14" s="10"/>
      <c r="R14" s="10"/>
      <c r="S14" s="10"/>
      <c r="T14" s="10"/>
      <c r="U14" s="10"/>
      <c r="V14" s="10"/>
      <c r="W14" s="7"/>
    </row>
    <row r="15" spans="1:23">
      <c r="A15" s="5">
        <v>44534</v>
      </c>
      <c r="B15" s="7"/>
      <c r="C15" s="7"/>
      <c r="D15" s="7"/>
      <c r="E15" s="7"/>
      <c r="F15" s="7"/>
      <c r="G15" s="10"/>
      <c r="H15" s="10"/>
      <c r="I15" s="10"/>
      <c r="J15" s="7"/>
      <c r="K15" s="7"/>
      <c r="L15" s="7"/>
      <c r="M15" s="7"/>
      <c r="N15" s="10"/>
      <c r="O15" s="10"/>
      <c r="P15" s="10"/>
      <c r="Q15" s="10"/>
      <c r="R15" s="10"/>
      <c r="S15" s="10"/>
      <c r="T15" s="10"/>
      <c r="U15" s="10"/>
      <c r="V15" s="10"/>
      <c r="W15" s="7"/>
    </row>
    <row r="16" spans="1:23">
      <c r="A16" s="5">
        <v>44535</v>
      </c>
      <c r="B16" s="7"/>
      <c r="C16" s="7"/>
      <c r="D16" s="7"/>
      <c r="E16" s="7"/>
      <c r="F16" s="7"/>
      <c r="G16" s="10"/>
      <c r="H16" s="10"/>
      <c r="I16" s="10"/>
      <c r="J16" s="7"/>
      <c r="K16" s="7"/>
      <c r="L16" s="7"/>
      <c r="M16" s="7"/>
      <c r="N16" s="10"/>
      <c r="O16" s="10"/>
      <c r="P16" s="10"/>
      <c r="Q16" s="10"/>
      <c r="R16" s="10"/>
      <c r="S16" s="10"/>
      <c r="T16" s="10"/>
      <c r="U16" s="10"/>
      <c r="V16" s="10"/>
      <c r="W16" s="7"/>
    </row>
    <row r="17" spans="1:23">
      <c r="A17" s="5">
        <v>44536</v>
      </c>
      <c r="B17" s="7"/>
      <c r="C17" s="7"/>
      <c r="D17" s="7"/>
      <c r="E17" s="7"/>
      <c r="F17" s="7"/>
      <c r="G17" s="10"/>
      <c r="H17" s="10"/>
      <c r="I17" s="10"/>
      <c r="J17" s="7"/>
      <c r="K17" s="7"/>
      <c r="L17" s="7"/>
      <c r="M17" s="7"/>
      <c r="N17" s="10"/>
      <c r="O17" s="10"/>
      <c r="P17" s="10"/>
      <c r="Q17" s="10"/>
      <c r="R17" s="10"/>
      <c r="S17" s="10"/>
      <c r="T17" s="10"/>
      <c r="U17" s="10"/>
      <c r="V17" s="10"/>
      <c r="W17" s="7"/>
    </row>
    <row r="18" spans="1:23">
      <c r="A18" s="5">
        <v>44537</v>
      </c>
      <c r="B18" s="7"/>
      <c r="C18" s="7"/>
      <c r="D18" s="7"/>
      <c r="E18" s="7"/>
      <c r="F18" s="7"/>
      <c r="G18" s="10"/>
      <c r="H18" s="10"/>
      <c r="I18" s="10"/>
      <c r="J18" s="7"/>
      <c r="K18" s="7"/>
      <c r="L18" s="7"/>
      <c r="M18" s="7"/>
      <c r="N18" s="10"/>
      <c r="O18" s="10"/>
      <c r="P18" s="10"/>
      <c r="Q18" s="10"/>
      <c r="R18" s="10"/>
      <c r="S18" s="10"/>
      <c r="T18" s="10"/>
      <c r="U18" s="10"/>
      <c r="V18" s="10"/>
      <c r="W18" s="7"/>
    </row>
    <row r="19" spans="1:23">
      <c r="A19" s="5">
        <v>44538</v>
      </c>
      <c r="B19" s="7"/>
      <c r="C19" s="7"/>
      <c r="D19" s="7"/>
      <c r="E19" s="7"/>
      <c r="F19" s="7"/>
      <c r="G19" s="10"/>
      <c r="H19" s="10"/>
      <c r="I19" s="10"/>
      <c r="J19" s="7"/>
      <c r="K19" s="7"/>
      <c r="L19" s="7"/>
      <c r="M19" s="7"/>
      <c r="N19" s="10"/>
      <c r="O19" s="10"/>
      <c r="P19" s="10"/>
      <c r="Q19" s="10"/>
      <c r="R19" s="10"/>
      <c r="S19" s="10"/>
      <c r="T19" s="10"/>
      <c r="U19" s="10"/>
      <c r="V19" s="10"/>
      <c r="W19" s="7"/>
    </row>
    <row r="20" spans="1:23">
      <c r="A20" s="5">
        <v>44539</v>
      </c>
      <c r="B20" s="7"/>
      <c r="C20" s="7"/>
      <c r="D20" s="7"/>
      <c r="E20" s="7"/>
      <c r="F20" s="7"/>
      <c r="G20" s="10"/>
      <c r="H20" s="10"/>
      <c r="I20" s="10"/>
      <c r="J20" s="7"/>
      <c r="K20" s="7"/>
      <c r="L20" s="7"/>
      <c r="M20" s="7"/>
      <c r="N20" s="10"/>
      <c r="O20" s="10"/>
      <c r="P20" s="10"/>
      <c r="Q20" s="10"/>
      <c r="R20" s="10"/>
      <c r="S20" s="10"/>
      <c r="T20" s="10"/>
      <c r="U20" s="10"/>
      <c r="V20" s="10"/>
      <c r="W20" s="7"/>
    </row>
    <row r="21" spans="1:23">
      <c r="A21" s="5">
        <v>44540</v>
      </c>
      <c r="B21" s="7"/>
      <c r="C21" s="7"/>
      <c r="D21" s="7"/>
      <c r="E21" s="7"/>
      <c r="F21" s="7"/>
      <c r="G21" s="10"/>
      <c r="H21" s="10"/>
      <c r="I21" s="10"/>
      <c r="J21" s="7"/>
      <c r="K21" s="7"/>
      <c r="L21" s="7"/>
      <c r="M21" s="7"/>
      <c r="N21" s="10"/>
      <c r="O21" s="10"/>
      <c r="P21" s="10"/>
      <c r="Q21" s="10"/>
      <c r="R21" s="10"/>
      <c r="S21" s="10"/>
      <c r="T21" s="10"/>
      <c r="U21" s="10"/>
      <c r="V21" s="10"/>
      <c r="W21" s="7"/>
    </row>
    <row r="22" spans="1:23">
      <c r="A22" s="5">
        <v>44541</v>
      </c>
      <c r="B22" s="7"/>
      <c r="C22" s="7"/>
      <c r="D22" s="7"/>
      <c r="E22" s="7"/>
      <c r="F22" s="7"/>
      <c r="G22" s="10"/>
      <c r="H22" s="10"/>
      <c r="I22" s="10"/>
      <c r="J22" s="7"/>
      <c r="K22" s="7"/>
      <c r="L22" s="7"/>
      <c r="M22" s="7"/>
      <c r="N22" s="10"/>
      <c r="O22" s="10"/>
      <c r="P22" s="10"/>
      <c r="Q22" s="10"/>
      <c r="R22" s="10"/>
      <c r="S22" s="10"/>
      <c r="T22" s="10"/>
      <c r="U22" s="10"/>
      <c r="V22" s="10"/>
      <c r="W22" s="7"/>
    </row>
    <row r="23" spans="1:23">
      <c r="A23" s="5">
        <v>44542</v>
      </c>
      <c r="B23" s="7"/>
      <c r="C23" s="7"/>
      <c r="D23" s="7"/>
      <c r="E23" s="7"/>
      <c r="F23" s="7"/>
      <c r="G23" s="10"/>
      <c r="H23" s="10"/>
      <c r="I23" s="10"/>
      <c r="J23" s="7"/>
      <c r="K23" s="7"/>
      <c r="L23" s="7"/>
      <c r="M23" s="7"/>
      <c r="N23" s="10"/>
      <c r="O23" s="10"/>
      <c r="P23" s="10"/>
      <c r="Q23" s="10"/>
      <c r="R23" s="10"/>
      <c r="S23" s="10"/>
      <c r="T23" s="10"/>
      <c r="U23" s="10"/>
      <c r="V23" s="10"/>
      <c r="W23" s="7"/>
    </row>
    <row r="24" spans="1:23">
      <c r="A24" s="5">
        <v>44543</v>
      </c>
      <c r="B24" s="7"/>
      <c r="C24" s="7"/>
      <c r="D24" s="7"/>
      <c r="E24" s="7"/>
      <c r="F24" s="7"/>
      <c r="G24" s="10"/>
      <c r="H24" s="10"/>
      <c r="I24" s="10"/>
      <c r="J24" s="7"/>
      <c r="K24" s="7"/>
      <c r="L24" s="7"/>
      <c r="M24" s="7"/>
      <c r="N24" s="10"/>
      <c r="O24" s="10"/>
      <c r="P24" s="10"/>
      <c r="Q24" s="10"/>
      <c r="R24" s="10"/>
      <c r="S24" s="10"/>
      <c r="T24" s="10"/>
      <c r="U24" s="10"/>
      <c r="V24" s="10"/>
      <c r="W24" s="7"/>
    </row>
    <row r="25" spans="1:23">
      <c r="A25" s="5">
        <v>44544</v>
      </c>
      <c r="B25" s="7"/>
      <c r="C25" s="7"/>
      <c r="D25" s="7"/>
      <c r="E25" s="7"/>
      <c r="F25" s="10"/>
      <c r="G25" s="10"/>
      <c r="H25" s="10"/>
      <c r="I25" s="10"/>
      <c r="J25" s="7"/>
      <c r="K25" s="7"/>
      <c r="L25" s="7"/>
      <c r="M25" s="7"/>
      <c r="N25" s="10"/>
      <c r="O25" s="10"/>
      <c r="P25" s="10"/>
      <c r="Q25" s="10"/>
      <c r="R25" s="10"/>
      <c r="S25" s="10"/>
      <c r="T25" s="10"/>
      <c r="U25" s="10"/>
      <c r="V25" s="10"/>
      <c r="W25" s="7"/>
    </row>
    <row r="26" spans="1:23">
      <c r="A26" s="5">
        <v>44545</v>
      </c>
      <c r="B26" s="7"/>
      <c r="C26" s="7"/>
      <c r="D26" s="7"/>
      <c r="E26" s="7"/>
      <c r="F26" s="10"/>
      <c r="G26" s="10"/>
      <c r="H26" s="10"/>
      <c r="I26" s="10"/>
      <c r="J26" s="7"/>
      <c r="K26" s="7"/>
      <c r="L26" s="7"/>
      <c r="M26" s="7"/>
      <c r="N26" s="10"/>
      <c r="O26" s="10"/>
      <c r="P26" s="10"/>
      <c r="Q26" s="10"/>
      <c r="R26" s="10"/>
      <c r="S26" s="10"/>
      <c r="T26" s="10"/>
      <c r="U26" s="28"/>
      <c r="V26" s="10"/>
      <c r="W26" s="10"/>
    </row>
    <row r="27" spans="1:23">
      <c r="A27" s="5">
        <v>44546</v>
      </c>
      <c r="B27" s="7"/>
      <c r="C27" s="7"/>
      <c r="D27" s="7"/>
      <c r="E27" s="7"/>
      <c r="F27" s="10"/>
      <c r="G27" s="10"/>
      <c r="H27" s="10"/>
      <c r="I27" s="10"/>
      <c r="J27" s="7"/>
      <c r="K27" s="7"/>
      <c r="L27" s="7"/>
      <c r="M27" s="7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5">
        <v>44547</v>
      </c>
      <c r="B28" s="7"/>
      <c r="C28" s="7"/>
      <c r="D28" s="7"/>
      <c r="E28" s="7"/>
      <c r="F28" s="10"/>
      <c r="G28" s="10"/>
      <c r="H28" s="10"/>
      <c r="I28" s="10"/>
      <c r="J28" s="7"/>
      <c r="K28" s="7"/>
      <c r="L28" s="7"/>
      <c r="M28" s="7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5">
        <v>44548</v>
      </c>
      <c r="B29" s="7"/>
      <c r="C29" s="7"/>
      <c r="D29" s="7"/>
      <c r="E29" s="7"/>
      <c r="F29" s="10"/>
      <c r="G29" s="10"/>
      <c r="H29" s="10"/>
      <c r="I29" s="10"/>
      <c r="J29" s="7"/>
      <c r="K29" s="7"/>
      <c r="L29" s="7"/>
      <c r="M29" s="7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5">
        <v>44549</v>
      </c>
      <c r="B30" s="7"/>
      <c r="C30" s="7"/>
      <c r="D30" s="7"/>
      <c r="E30" s="7"/>
      <c r="F30" s="10"/>
      <c r="G30" s="10"/>
      <c r="H30" s="10"/>
      <c r="I30" s="10"/>
      <c r="J30" s="7"/>
      <c r="K30" s="7"/>
      <c r="L30" s="7"/>
      <c r="M30" s="7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5">
        <v>44550</v>
      </c>
      <c r="B31" s="7"/>
      <c r="C31" s="7"/>
      <c r="D31" s="7"/>
      <c r="E31" s="7"/>
      <c r="F31" s="10"/>
      <c r="G31" s="10"/>
      <c r="H31" s="10"/>
      <c r="I31" s="10"/>
      <c r="J31" s="7"/>
      <c r="K31" s="7"/>
      <c r="L31" s="7"/>
      <c r="M31" s="7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5">
        <v>44551</v>
      </c>
      <c r="B32" s="7"/>
      <c r="C32" s="7"/>
      <c r="D32" s="7"/>
      <c r="E32" s="7"/>
      <c r="F32" s="10"/>
      <c r="G32" s="10"/>
      <c r="H32" s="10"/>
      <c r="I32" s="10"/>
      <c r="J32" s="7"/>
      <c r="K32" s="7"/>
      <c r="L32" s="7"/>
      <c r="M32" s="7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5">
        <v>44552</v>
      </c>
      <c r="B33" s="7"/>
      <c r="C33" s="7"/>
      <c r="D33" s="7"/>
      <c r="E33" s="7"/>
      <c r="F33" s="10"/>
      <c r="G33" s="10"/>
      <c r="H33" s="10"/>
      <c r="I33" s="10"/>
      <c r="J33" s="7"/>
      <c r="K33" s="7"/>
      <c r="L33" s="7"/>
      <c r="M33" s="7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5">
        <v>44553</v>
      </c>
      <c r="B34" s="7"/>
      <c r="C34" s="7"/>
      <c r="D34" s="7"/>
      <c r="E34" s="7"/>
      <c r="F34" s="10"/>
      <c r="G34" s="10"/>
      <c r="H34" s="10"/>
      <c r="I34" s="10"/>
      <c r="J34" s="7"/>
      <c r="K34" s="7"/>
      <c r="L34" s="7"/>
      <c r="M34" s="7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5">
        <v>44554</v>
      </c>
      <c r="B35" s="7"/>
      <c r="C35" s="7"/>
      <c r="D35" s="7"/>
      <c r="E35" s="7"/>
      <c r="F35" s="10"/>
      <c r="G35" s="10"/>
      <c r="H35" s="10"/>
      <c r="I35" s="10"/>
      <c r="J35" s="7"/>
      <c r="K35" s="7"/>
      <c r="L35" s="7"/>
      <c r="M35" s="7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5">
        <v>44555</v>
      </c>
      <c r="B36" s="7"/>
      <c r="C36" s="7"/>
      <c r="D36" s="7"/>
      <c r="E36" s="7"/>
      <c r="F36" s="10"/>
      <c r="G36" s="10"/>
      <c r="H36" s="10"/>
      <c r="I36" s="10"/>
      <c r="J36" s="7"/>
      <c r="K36" s="7"/>
      <c r="L36" s="7"/>
      <c r="M36" s="7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5">
        <v>44556</v>
      </c>
      <c r="B37" s="7"/>
      <c r="C37" s="7"/>
      <c r="D37" s="7"/>
      <c r="E37" s="7"/>
      <c r="F37" s="10"/>
      <c r="G37" s="10"/>
      <c r="H37" s="10"/>
      <c r="I37" s="10"/>
      <c r="J37" s="7"/>
      <c r="K37" s="7"/>
      <c r="L37" s="7"/>
      <c r="M37" s="7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5">
        <v>44557</v>
      </c>
      <c r="B38" s="7"/>
      <c r="C38" s="7"/>
      <c r="D38" s="7"/>
      <c r="E38" s="7"/>
      <c r="F38" s="10"/>
      <c r="G38" s="10"/>
      <c r="H38" s="10"/>
      <c r="I38" s="10"/>
      <c r="J38" s="7"/>
      <c r="K38" s="7"/>
      <c r="L38" s="7"/>
      <c r="M38" s="7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5">
        <v>44558</v>
      </c>
      <c r="B39" s="7"/>
      <c r="C39" s="7"/>
      <c r="D39" s="7"/>
      <c r="E39" s="7"/>
      <c r="F39" s="10"/>
      <c r="G39" s="10"/>
      <c r="H39" s="10"/>
      <c r="I39" s="10"/>
      <c r="J39" s="7"/>
      <c r="K39" s="7"/>
      <c r="L39" s="7"/>
      <c r="M39" s="7"/>
      <c r="N39" s="10"/>
      <c r="O39" s="10"/>
      <c r="P39" s="10"/>
      <c r="Q39" s="10"/>
      <c r="R39" s="10"/>
      <c r="S39" s="10"/>
      <c r="T39" s="10"/>
      <c r="U39" s="28"/>
      <c r="V39" s="10"/>
      <c r="W39" s="10"/>
    </row>
    <row r="40" spans="1:23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W40" s="1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</sheetData>
  <mergeCells count="5">
    <mergeCell ref="B1:J1"/>
    <mergeCell ref="K1:M1"/>
    <mergeCell ref="N1:U1"/>
    <mergeCell ref="V1:W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2021-12-02T22:54:00Z</dcterms:created>
  <dcterms:modified xsi:type="dcterms:W3CDTF">2021-11-26T21:53:35Z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