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<sst xmlns="http://schemas.openxmlformats.org/spreadsheetml/2006/main" count="28">
  <si>
    <t>日期</t>
  </si>
  <si>
    <t>当日行情走势</t>
  </si>
  <si>
    <t>止损线状态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</si>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</sst>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L2" sqref="L$1:L$104857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20.3839285714286" customWidth="1"/>
    <col min="9" max="9" width="13.5357142857143" customWidth="1"/>
    <col min="10" max="10" width="13.3839285714286" customWidth="1"/>
    <col min="11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0.6785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11" t="s">
        <v>2</v>
      </c>
      <c r="J1" s="11"/>
      <c r="K1" s="11"/>
      <c r="L1" s="12"/>
      <c r="M1" s="12"/>
      <c r="N1" s="12"/>
      <c r="O1" s="12"/>
      <c r="P1" s="12"/>
      <c r="Q1" s="12"/>
      <c r="R1" s="12"/>
      <c r="S1" s="12"/>
      <c r="T1" s="18" t="s">
        <v>3</v>
      </c>
      <c r="U1" s="18"/>
      <c r="V1" s="18"/>
      <c r="W1" s="18"/>
    </row>
    <row r="2" ht="56" customHeight="1" spans="1:23">
      <c r="A2" s="2"/>
      <c r="B2" s="4" t="s">
        <v>4</v>
      </c>
      <c r="C2" s="4" t="s">
        <v>5</v>
      </c>
      <c r="D2" s="4" t="s">
        <v>6</v>
      </c>
      <c r="E2" s="4" t="s">
        <v>7</v>
      </c>
      <c r="F2" s="3" t="s">
        <v>8</v>
      </c>
      <c r="G2" s="3" t="s">
        <v>9</v>
      </c>
      <c r="H2" s="9" t="s">
        <v>10</v>
      </c>
      <c r="I2" s="11" t="s">
        <v>11</v>
      </c>
      <c r="J2" s="13" t="s">
        <v>12</v>
      </c>
      <c r="K2" s="11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2" t="s">
        <v>19</v>
      </c>
      <c r="R2" s="19" t="s">
        <v>20</v>
      </c>
      <c r="S2" s="19" t="s">
        <v>21</v>
      </c>
      <c r="T2" s="20" t="s">
        <v>22</v>
      </c>
      <c r="U2" s="20" t="s">
        <v>23</v>
      </c>
      <c r="V2" s="20" t="s">
        <v>24</v>
      </c>
      <c r="W2" s="20" t="s">
        <v>25</v>
      </c>
    </row>
    <row r="3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/>
      <c r="G3" s="10"/>
      <c r="H3" s="6"/>
      <c r="I3" s="6">
        <v>24.68</v>
      </c>
      <c r="J3" s="6">
        <f>I3/(1-VLOOKUP([1]交易计划及执行表!$A$4,[1]交易计划及执行表!$A$4:$BL10001,43,FALSE))</f>
        <v>26.2</v>
      </c>
      <c r="K3" s="6">
        <f>J3+J3*VLOOKUP([1]交易计划及执行表!$A$4,[1]交易计划及执行表!$A$4:$BL1000,43,FALSE)*2</f>
        <v>29.24</v>
      </c>
      <c r="L3" s="15" t="s">
        <v>26</v>
      </c>
      <c r="M3" s="15" t="s">
        <v>26</v>
      </c>
      <c r="N3" s="15" t="s">
        <v>26</v>
      </c>
      <c r="O3" s="15" t="s">
        <v>26</v>
      </c>
      <c r="P3" s="15" t="str">
        <f t="shared" ref="P3:P6" si="0">IF(C3&gt;(E3-(E3-D3)/3),"上部",IF(C3&gt;(F3+(E3-D3)/3),"中部","下部"))</f>
        <v>中部</v>
      </c>
      <c r="Q3" s="15" t="s">
        <v>26</v>
      </c>
      <c r="R3" s="10"/>
      <c r="S3" s="8"/>
      <c r="T3" s="21"/>
      <c r="U3" s="24"/>
      <c r="V3" s="25"/>
      <c r="W3" s="26"/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/>
      <c r="G4" s="10"/>
      <c r="H4" s="6"/>
      <c r="I4" s="6">
        <v>24.68</v>
      </c>
      <c r="J4" s="6">
        <f>I4/(1-VLOOKUP([1]交易计划及执行表!$A$4,[1]交易计划及执行表!$A$4:$BL10002,43,FALSE))</f>
        <v>26.2</v>
      </c>
      <c r="K4" s="6">
        <f>J4+J4*VLOOKUP([1]交易计划及执行表!$A$4,[1]交易计划及执行表!$A$4:$BL1001,43,FALSE)*2</f>
        <v>29.24</v>
      </c>
      <c r="L4" s="15" t="s">
        <v>26</v>
      </c>
      <c r="M4" s="15" t="s">
        <v>26</v>
      </c>
      <c r="N4" s="15" t="s">
        <v>26</v>
      </c>
      <c r="O4" s="15" t="s">
        <v>26</v>
      </c>
      <c r="P4" s="16" t="str">
        <f t="shared" si="0"/>
        <v>上部</v>
      </c>
      <c r="Q4" s="15" t="s">
        <v>26</v>
      </c>
      <c r="R4" s="10"/>
      <c r="S4" s="8"/>
      <c r="T4" s="22"/>
      <c r="U4" s="24"/>
      <c r="V4" s="25"/>
      <c r="W4" s="26"/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/>
      <c r="G5" s="10"/>
      <c r="H5" s="6"/>
      <c r="I5" s="6">
        <v>24.68</v>
      </c>
      <c r="J5" s="6">
        <f>I5/(1-VLOOKUP([1]交易计划及执行表!$A$4,[1]交易计划及执行表!$A$4:$BL10003,43,FALSE))</f>
        <v>26.2</v>
      </c>
      <c r="K5" s="6">
        <f>J5+J5*VLOOKUP([1]交易计划及执行表!$A$4,[1]交易计划及执行表!$A$4:$BL1002,43,FALSE)*2</f>
        <v>29.24</v>
      </c>
      <c r="L5" s="15" t="s">
        <v>26</v>
      </c>
      <c r="M5" s="15" t="s">
        <v>26</v>
      </c>
      <c r="N5" s="15" t="s">
        <v>26</v>
      </c>
      <c r="O5" s="15" t="s">
        <v>26</v>
      </c>
      <c r="P5" s="17" t="str">
        <f t="shared" si="0"/>
        <v>上部</v>
      </c>
      <c r="Q5" s="16" t="s">
        <v>27</v>
      </c>
      <c r="R5" s="10"/>
      <c r="S5" s="8"/>
      <c r="T5" s="22"/>
      <c r="U5" s="24"/>
      <c r="V5" s="25"/>
      <c r="W5" s="26"/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/>
      <c r="G6" s="10"/>
      <c r="H6" s="6"/>
      <c r="I6" s="6">
        <v>24.68</v>
      </c>
      <c r="J6" s="6">
        <f>I6/(1-VLOOKUP([1]交易计划及执行表!$A$4,[1]交易计划及执行表!$A$4:$BL10004,43,FALSE))</f>
        <v>26.2</v>
      </c>
      <c r="K6" s="6">
        <f>J6+J6*VLOOKUP([1]交易计划及执行表!$A$4,[1]交易计划及执行表!$A$4:$BL1003,43,FALSE)*2</f>
        <v>29.24</v>
      </c>
      <c r="L6" s="15" t="s">
        <v>26</v>
      </c>
      <c r="M6" s="15" t="s">
        <v>26</v>
      </c>
      <c r="N6" s="15" t="s">
        <v>26</v>
      </c>
      <c r="O6" s="15" t="s">
        <v>26</v>
      </c>
      <c r="P6" s="17" t="str">
        <f t="shared" si="0"/>
        <v>中部</v>
      </c>
      <c r="Q6" s="15" t="s">
        <v>26</v>
      </c>
      <c r="R6" s="10"/>
      <c r="S6" s="8"/>
      <c r="T6" s="22"/>
      <c r="U6" s="24"/>
      <c r="V6" s="25"/>
      <c r="W6" s="26"/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8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8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8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8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8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8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8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8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8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8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8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8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8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8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8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8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8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10"/>
      <c r="M25" s="10"/>
      <c r="N25" s="10"/>
      <c r="O25" s="10"/>
      <c r="P25" s="10"/>
      <c r="Q25" s="10"/>
      <c r="R25" s="10"/>
      <c r="S25" s="23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10"/>
      <c r="M26" s="10"/>
      <c r="N26" s="10"/>
      <c r="O26" s="10"/>
      <c r="P26" s="10"/>
      <c r="Q26" s="10"/>
      <c r="R26" s="10"/>
      <c r="S26" s="23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10"/>
      <c r="M27" s="10"/>
      <c r="N27" s="10"/>
      <c r="O27" s="10"/>
      <c r="P27" s="10"/>
      <c r="Q27" s="10"/>
      <c r="R27" s="10"/>
      <c r="S27" s="23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10"/>
      <c r="M28" s="10"/>
      <c r="N28" s="10"/>
      <c r="O28" s="10"/>
      <c r="P28" s="10"/>
      <c r="Q28" s="10"/>
      <c r="R28" s="10"/>
      <c r="S28" s="23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10"/>
      <c r="M29" s="10"/>
      <c r="N29" s="10"/>
      <c r="O29" s="10"/>
      <c r="P29" s="10"/>
      <c r="Q29" s="10"/>
      <c r="R29" s="10"/>
      <c r="S29" s="23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10"/>
      <c r="M30" s="10"/>
      <c r="N30" s="10"/>
      <c r="O30" s="10"/>
      <c r="P30" s="10"/>
      <c r="Q30" s="10"/>
      <c r="R30" s="10"/>
      <c r="S30" s="23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10"/>
      <c r="M31" s="10"/>
      <c r="N31" s="10"/>
      <c r="O31" s="10"/>
      <c r="P31" s="10"/>
      <c r="Q31" s="10"/>
      <c r="R31" s="10"/>
      <c r="S31" s="23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10"/>
      <c r="M32" s="10"/>
      <c r="N32" s="10"/>
      <c r="O32" s="10"/>
      <c r="P32" s="10"/>
      <c r="Q32" s="10"/>
      <c r="R32" s="10"/>
      <c r="S32" s="23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10"/>
      <c r="M33" s="10"/>
      <c r="N33" s="10"/>
      <c r="O33" s="10"/>
      <c r="P33" s="10"/>
      <c r="Q33" s="10"/>
      <c r="R33" s="10"/>
      <c r="S33" s="23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10"/>
      <c r="M34" s="10"/>
      <c r="N34" s="10"/>
      <c r="O34" s="10"/>
      <c r="P34" s="10"/>
      <c r="Q34" s="10"/>
      <c r="R34" s="10"/>
      <c r="S34" s="23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10"/>
      <c r="M35" s="10"/>
      <c r="N35" s="10"/>
      <c r="O35" s="10"/>
      <c r="P35" s="10"/>
      <c r="Q35" s="10"/>
      <c r="R35" s="10"/>
      <c r="S35" s="23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23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23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23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W500" s="1"/>
    </row>
  </sheetData>
  <mergeCells count="5">
    <mergeCell ref="B1:H1"/>
    <mergeCell ref="I1:K1"/>
    <mergeCell ref="L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