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" sheetId="1" r:id="rId1"/>
    <sheet name="公司基本面" sheetId="2" r:id="rId2"/>
  </sheets>
  <calcPr calcId="144525"/>
</workbook>
</file>

<file path=xl/sharedStrings.xml><?xml version="1.0" encoding="utf-8"?>
<sst xmlns="http://schemas.openxmlformats.org/spreadsheetml/2006/main" count="138">
  <si>
    <t>股票代码</t>
  </si>
  <si>
    <t>股票简称</t>
  </si>
  <si>
    <t>基本每(元)
2021.09.30</t>
  </si>
  <si>
    <t>当前基底处于上升趋势的位置
(即处于第几个基底)</t>
  </si>
  <si>
    <t>最近一年最高点是否是历史新高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</si>
  <si>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</si>
  <si>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</si>
  <si>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</si>
  <si>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</si>
  <si>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</si>
  <si>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</si>
  <si>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</si>
  <si>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</si>
  <si>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</si>
  <si>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</si>
  <si>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</si>
  <si>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</si>
  <si>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</si>
  <si>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</si>
  <si>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</si>
  <si>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</si>
  <si>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</si>
  <si>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</si>
  <si>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</si>
  <si>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</si>
  <si>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</si>
  <si>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</si>
  <si>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</si>
  <si>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</si>
  <si>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</si>
  <si>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</si>
  <si>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</si>
  <si>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</si>
  <si>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</si>
  <si>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</si>
  <si>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</si>
  <si>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</si>
  <si>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</si>
  <si>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</si>
  <si>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</si>
  <si>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</si>
  <si>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</si>
  <si>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</si>
  <si>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</si>
  <si>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</si>
  <si>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</si>
  <si>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</si>
  <si>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</si>
  <si>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002779.SZ</t>
  </si>
  <si>
    <t>中坚科技</t>
  </si>
  <si>
    <t>否</t>
  </si>
  <si>
    <t>7w</t>
  </si>
  <si>
    <t>是</t>
  </si>
  <si>
    <t>可以入场</t>
  </si>
  <si>
    <t>002393.SZ</t>
  </si>
  <si>
    <t>力生制药</t>
  </si>
  <si>
    <t>所属同花顺行业</t>
  </si>
  <si>
    <t>利润增速</t>
  </si>
  <si>
    <t>销售增速</t>
  </si>
  <si>
    <t>利润率</t>
  </si>
  <si>
    <r>
      <rPr>
        <b/>
        <sz val="9"/>
        <rFont val="宋体"/>
        <charset val="134"/>
      </rPr>
      <t>3年的平均增速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(最近季度增速打破平均增速，则为突破或复苏阶段，其中复苏阶段增速应该是之前最近低迷阶段增速的两到三倍)</t>
    </r>
  </si>
  <si>
    <r>
      <rPr>
        <b/>
        <sz val="9"/>
        <rFont val="宋体"/>
        <charset val="134"/>
      </rPr>
      <t>5年的平均增速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(最近季度增速打破平均增速，则为突破或复苏阶段，其中复苏阶段增速应该是之前最近低迷阶段增速的两到三倍,市场领头羊五年平均超过35%)</t>
    </r>
  </si>
  <si>
    <t>每两个季度的增长平均值
(确认趋势)</t>
  </si>
  <si>
    <r>
      <rPr>
        <b/>
        <sz val="9"/>
        <rFont val="宋体"/>
        <charset val="134"/>
      </rPr>
      <t>波动性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(越小越好)</t>
    </r>
  </si>
  <si>
    <r>
      <rPr>
        <b/>
        <sz val="9"/>
        <rFont val="宋体"/>
        <charset val="134"/>
      </rPr>
      <t>每两个季度的增长平均值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(确认趋势)</t>
    </r>
  </si>
  <si>
    <t>3年的平均利润率
(最近季度增速打破平均增速，则为突破或复苏阶段，其中复苏阶段增速应该是之前最近低迷阶段增速的两到三倍)</t>
  </si>
  <si>
    <t>5年的平均利润率
(最近季度增速打破平均增速，则为突破或复苏阶段，其中复苏阶段增速应该是之前最近低迷阶段增速的两到三倍,市场领头羊五年平均超过35%)</t>
  </si>
  <si>
    <t>每两个季度的利润率平均值
(确认趋势)</t>
  </si>
  <si>
    <t>波动性
(越小越好)</t>
  </si>
  <si>
    <t>基本每股收益(同比增长率)(%)
20210930</t>
  </si>
  <si>
    <t>基本每股收益(同比增长率)(%)
20210630</t>
  </si>
  <si>
    <t>基本每股收益(同比增长率)(%)
20210331</t>
  </si>
  <si>
    <t>基本每股收益(同比增长率)(%)
20201231</t>
  </si>
  <si>
    <t>基本每股收益(同比增长率)(%)
20200930</t>
  </si>
  <si>
    <t>基本每股收益(同比增长率)(%)
20200630</t>
  </si>
  <si>
    <t>基本每股收益(同比增长率)(%)
20200331</t>
  </si>
  <si>
    <t>基本每股收益(同比增长率)(%)
20191231</t>
  </si>
  <si>
    <t>基本每股收益(同比增长率)(%)
20190930</t>
  </si>
  <si>
    <t>基本每股收益(同比增长率)(%)
20190630</t>
  </si>
  <si>
    <t>基本每股收益(同比增长率)(%)
20190331</t>
  </si>
  <si>
    <t>基本每股收益(同比增长率)(%)
20181231</t>
  </si>
  <si>
    <t>基本每股收益(同比增长率)(%)
20180930</t>
  </si>
  <si>
    <t>基本每股收益(同比增长率)(%)
20180630</t>
  </si>
  <si>
    <t>基本每股收益(同比增长率)(%)
20180331</t>
  </si>
  <si>
    <t>基本每股收益(同比增长率)(%)
20171231</t>
  </si>
  <si>
    <t>基本每股收益(同比增长率)(%)
20170930</t>
  </si>
  <si>
    <t>基本每股收益(同比增长率)(%)
20170630</t>
  </si>
  <si>
    <t>基本每股收益(同比增长率)(%)
20170331</t>
  </si>
  <si>
    <t>基本每股收益(同比增长率)(%)
20161231</t>
  </si>
  <si>
    <t>销售商品、提供劳务收到的现金同比增长率(%)
20210930</t>
  </si>
  <si>
    <t>销售商品、提供劳务收到的现金同比增长率(%)
20210630</t>
  </si>
  <si>
    <t>销售商品、提供劳务收到的现金同比增长率(%)
20210331</t>
  </si>
  <si>
    <t>销售商品、提供劳务收到的现金同比增长率(%)
20201231</t>
  </si>
  <si>
    <t>销售商品、提供劳务收到的现金同比增长率(%)
20200930</t>
  </si>
  <si>
    <t>销售商品、提供劳务收到的现金同比增长率(%)
20200630</t>
  </si>
  <si>
    <t>销售商品、提供劳务收到的现金同比增长率(%)
20200331</t>
  </si>
  <si>
    <t>销售商品、提供劳务收到的现金同比增长率(%)
20191231</t>
  </si>
  <si>
    <t>销售商品、提供劳务收到的现金同比增长率(%)
20190930</t>
  </si>
  <si>
    <t>销售商品、提供劳务收到的现金同比增长率(%)
20190630</t>
  </si>
  <si>
    <t>销售商品、提供劳务收到的现金同比增长率(%)
20190331</t>
  </si>
  <si>
    <t>销售商品、提供劳务收到的现金同比增长率(%)
20181231</t>
  </si>
  <si>
    <t>销售商品、提供劳务收到的现金同比增长率(%)
20180930</t>
  </si>
  <si>
    <t>销售商品、提供劳务收到的现金同比增长率(%)
20180630</t>
  </si>
  <si>
    <t>销售商品、提供劳务收到的现金同比增长率(%)
20180331</t>
  </si>
  <si>
    <t>销售商品、提供劳务收到的现金同比增长率(%)
20171231</t>
  </si>
  <si>
    <t>销售商品、提供劳务收到的现金同比增长率(%)
20170930</t>
  </si>
  <si>
    <t>销售商品、提供劳务收到的现金同比增长率(%)
20170630</t>
  </si>
  <si>
    <t>销售商品、提供劳务收到的现金同比增长率(%)
20170331</t>
  </si>
  <si>
    <t>销售商品、提供劳务收到的现金同比增长率(%)
20161231</t>
  </si>
  <si>
    <t>利润率(%)
20210930</t>
  </si>
  <si>
    <t>利润率(%)
20210630</t>
  </si>
  <si>
    <t>利润率(%)
20210331</t>
  </si>
  <si>
    <t>利润率(%)
20201231</t>
  </si>
  <si>
    <t>利润率(%)
20200930</t>
  </si>
  <si>
    <t>利润率(%)
20200630</t>
  </si>
  <si>
    <t>利润率(%)
20200331</t>
  </si>
  <si>
    <t>利润率(%)
20191231</t>
  </si>
  <si>
    <t>利润率(%)
20190930</t>
  </si>
  <si>
    <t>利润率(%)
20190630</t>
  </si>
  <si>
    <t>利润率(%)
20190331</t>
  </si>
  <si>
    <t>利润率(%)
20181231</t>
  </si>
  <si>
    <t>利润率(%)
20180930</t>
  </si>
  <si>
    <t>利润率(%)
20180630</t>
  </si>
  <si>
    <t>利润率(%)
20180331</t>
  </si>
  <si>
    <t>利润率(%)
20171231</t>
  </si>
  <si>
    <t>利润率(%)
20170930</t>
  </si>
  <si>
    <t>利润率(%)
20170630</t>
  </si>
  <si>
    <t>利润率(%)
20170331</t>
  </si>
  <si>
    <t>利润率(%)
20161231</t>
  </si>
  <si>
    <t>AVG1</t>
  </si>
  <si>
    <t>AVG2</t>
  </si>
  <si>
    <t>AVG3</t>
  </si>
  <si>
    <t>AVG4</t>
  </si>
  <si>
    <t>AVG5</t>
  </si>
  <si>
    <t>AVG6</t>
  </si>
  <si>
    <t>AVG7</t>
  </si>
  <si>
    <t>机械设备-专用设备-其他专用设备</t>
  </si>
  <si>
    <t>医药生物-化学制药-化学制剂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</si>
</sst>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_ "/>
    <numFmt numFmtId="42" formatCode="_ &quot;￥&quot;* #,##0_ ;_ &quot;￥&quot;* \-#,##0_ ;_ &quot;￥&quot;* &quot;-&quot;_ ;_ @_ "/>
    <numFmt numFmtId="178" formatCode="0.00_ "/>
    <numFmt numFmtId="179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80" formatCode="0.00_);\(0.00\)"/>
  </numFmts>
  <fonts count="32">
    <font>
      <sz val="12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12"/>
      <name val="Calibri"/>
      <charset val="134"/>
    </font>
    <font>
      <sz val="10"/>
      <name val="Arial"/>
      <charset val="134"/>
    </font>
    <font>
      <sz val="9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152122"/>
      <name val="宋体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b/>
      <sz val="12"/>
      <color rgb="FF161616"/>
      <name val="宋体"/>
      <charset val="134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1" fillId="38" borderId="6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8" fontId="2" fillId="4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/>
    </xf>
    <xf numFmtId="178" fontId="2" fillId="6" borderId="1" xfId="9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/>
    </xf>
    <xf numFmtId="178" fontId="2" fillId="5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2" fillId="7" borderId="1" xfId="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8" fontId="2" fillId="7" borderId="1" xfId="9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177" fontId="7" fillId="7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7" fontId="9" fillId="5" borderId="1" xfId="0" applyNumberFormat="1" applyFont="1" applyFill="1" applyBorder="1" applyAlignment="1">
      <alignment horizontal="center" vertical="center"/>
    </xf>
    <xf numFmtId="177" fontId="7" fillId="7" borderId="2" xfId="0" applyNumberFormat="1" applyFont="1" applyFill="1" applyBorder="1" applyAlignment="1">
      <alignment horizontal="center" vertical="center" wrapText="1"/>
    </xf>
    <xf numFmtId="180" fontId="6" fillId="7" borderId="1" xfId="0" applyNumberFormat="1" applyFont="1" applyFill="1" applyBorder="1" applyAlignment="1">
      <alignment horizontal="center" vertical="center" wrapText="1"/>
    </xf>
    <xf numFmtId="177" fontId="7" fillId="7" borderId="3" xfId="0" applyNumberFormat="1" applyFont="1" applyFill="1" applyBorder="1" applyAlignment="1">
      <alignment horizontal="center" vertical="center" wrapText="1"/>
    </xf>
    <xf numFmtId="177" fontId="7" fillId="7" borderId="4" xfId="0" applyNumberFormat="1" applyFont="1" applyFill="1" applyBorder="1" applyAlignment="1">
      <alignment horizontal="center" vertical="center" wrapText="1"/>
    </xf>
    <xf numFmtId="180" fontId="10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180" fontId="6" fillId="6" borderId="1" xfId="0" applyNumberFormat="1" applyFont="1" applyFill="1" applyBorder="1" applyAlignment="1">
      <alignment horizontal="center" vertical="center" wrapText="1"/>
    </xf>
    <xf numFmtId="180" fontId="11" fillId="6" borderId="1" xfId="0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 wrapText="1"/>
    </xf>
    <xf numFmtId="10" fontId="10" fillId="5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179" fontId="8" fillId="5" borderId="1" xfId="9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176" fontId="12" fillId="7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176" fontId="10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C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5"/>
  <sheetViews>
    <sheetView workbookViewId="0">
      <pane xSplit="4" ySplit="3" topLeftCell="T4" activePane="bottomRight" state="frozen"/>
      <selection/>
      <selection pane="topRight"/>
      <selection pane="bottomLeft"/>
      <selection pane="bottomRight" activeCell="AD4" sqref="AD4"/>
    </sheetView>
  </sheetViews>
  <sheetFormatPr defaultColWidth="9.14285714285714" defaultRowHeight="17.6" outlineLevelRow="4"/>
  <cols>
    <col min="1" max="1" width="13.3928571428571" customWidth="1"/>
    <col min="2" max="2" width="11.1517857142857" customWidth="1"/>
    <col min="4" max="5" width="9.14285714285714" style="17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18" t="s">
        <v>0</v>
      </c>
      <c r="B1" s="18" t="s">
        <v>1</v>
      </c>
      <c r="C1" s="18" t="s">
        <v>2</v>
      </c>
      <c r="D1" s="19" t="s">
        <v>3</v>
      </c>
      <c r="E1" s="24" t="s">
        <v>4</v>
      </c>
      <c r="F1" s="25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 t="s">
        <v>6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18" t="s">
        <v>7</v>
      </c>
      <c r="AK1" s="18"/>
      <c r="AL1" s="18"/>
      <c r="AM1" s="18" t="s">
        <v>8</v>
      </c>
      <c r="AN1" s="18"/>
      <c r="AO1" s="18"/>
      <c r="AP1" s="40" t="s">
        <v>9</v>
      </c>
      <c r="AQ1" s="41" t="s">
        <v>10</v>
      </c>
    </row>
    <row r="2" spans="1:43">
      <c r="A2" s="18"/>
      <c r="B2" s="18"/>
      <c r="C2" s="18"/>
      <c r="D2" s="19"/>
      <c r="E2" s="26"/>
      <c r="F2" s="25" t="s">
        <v>11</v>
      </c>
      <c r="G2" s="25" t="s">
        <v>12</v>
      </c>
      <c r="H2" s="25" t="s">
        <v>13</v>
      </c>
      <c r="I2" s="25" t="s">
        <v>14</v>
      </c>
      <c r="J2" s="25" t="s">
        <v>15</v>
      </c>
      <c r="K2" s="30" t="s">
        <v>16</v>
      </c>
      <c r="L2" s="31" t="s">
        <v>17</v>
      </c>
      <c r="M2" s="30" t="s">
        <v>18</v>
      </c>
      <c r="N2" s="32" t="s">
        <v>19</v>
      </c>
      <c r="O2" s="32" t="s">
        <v>20</v>
      </c>
      <c r="P2" s="32" t="s">
        <v>21</v>
      </c>
      <c r="Q2" s="25" t="s">
        <v>22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34" t="s">
        <v>23</v>
      </c>
      <c r="AK2" s="34" t="s">
        <v>24</v>
      </c>
      <c r="AL2" s="34" t="s">
        <v>25</v>
      </c>
      <c r="AM2" s="34" t="s">
        <v>26</v>
      </c>
      <c r="AN2" s="34" t="s">
        <v>27</v>
      </c>
      <c r="AO2" s="34" t="s">
        <v>28</v>
      </c>
      <c r="AP2" s="40"/>
      <c r="AQ2" s="41"/>
    </row>
    <row r="3" ht="71" spans="1:43">
      <c r="A3" s="18"/>
      <c r="B3" s="18"/>
      <c r="C3" s="18"/>
      <c r="D3" s="19"/>
      <c r="E3" s="27"/>
      <c r="F3" s="25"/>
      <c r="G3" s="25"/>
      <c r="H3" s="25"/>
      <c r="I3" s="25"/>
      <c r="J3" s="25"/>
      <c r="K3" s="30"/>
      <c r="L3" s="31"/>
      <c r="M3" s="30"/>
      <c r="N3" s="32"/>
      <c r="O3" s="32"/>
      <c r="P3" s="32"/>
      <c r="Q3" s="30" t="s">
        <v>29</v>
      </c>
      <c r="R3" s="30" t="s">
        <v>30</v>
      </c>
      <c r="S3" s="30" t="s">
        <v>31</v>
      </c>
      <c r="T3" s="30" t="s">
        <v>32</v>
      </c>
      <c r="U3" s="30" t="s">
        <v>33</v>
      </c>
      <c r="V3" s="30" t="s">
        <v>34</v>
      </c>
      <c r="W3" s="30" t="s">
        <v>35</v>
      </c>
      <c r="X3" s="30" t="s">
        <v>36</v>
      </c>
      <c r="Y3" s="30" t="s">
        <v>37</v>
      </c>
      <c r="Z3" s="30" t="s">
        <v>38</v>
      </c>
      <c r="AA3" s="30" t="s">
        <v>39</v>
      </c>
      <c r="AB3" s="34" t="s">
        <v>40</v>
      </c>
      <c r="AC3" s="32" t="s">
        <v>41</v>
      </c>
      <c r="AD3" s="32" t="s">
        <v>42</v>
      </c>
      <c r="AE3" s="32" t="s">
        <v>43</v>
      </c>
      <c r="AF3" s="32" t="s">
        <v>44</v>
      </c>
      <c r="AG3" s="32" t="s">
        <v>45</v>
      </c>
      <c r="AH3" s="32" t="s">
        <v>46</v>
      </c>
      <c r="AI3" s="39" t="s">
        <v>47</v>
      </c>
      <c r="AJ3" s="34"/>
      <c r="AK3" s="34"/>
      <c r="AL3" s="34"/>
      <c r="AM3" s="34"/>
      <c r="AN3" s="34"/>
      <c r="AO3" s="34"/>
      <c r="AP3" s="40"/>
      <c r="AQ3" s="41"/>
    </row>
    <row r="4" spans="1:43">
      <c r="A4" s="20" t="s">
        <v>48</v>
      </c>
      <c r="B4" s="20" t="s">
        <v>49</v>
      </c>
      <c r="C4" s="21">
        <v>0.11</v>
      </c>
      <c r="D4" s="22">
        <v>1</v>
      </c>
      <c r="E4" s="22" t="s">
        <v>50</v>
      </c>
      <c r="F4" s="28">
        <v>13.84</v>
      </c>
      <c r="G4" s="28">
        <v>14.46</v>
      </c>
      <c r="H4" s="28">
        <v>16.41</v>
      </c>
      <c r="I4" s="28"/>
      <c r="J4" s="28">
        <v>16.65</v>
      </c>
      <c r="K4" s="28">
        <v>9.04</v>
      </c>
      <c r="L4" s="28">
        <v>18.59</v>
      </c>
      <c r="M4" s="28">
        <v>12.98</v>
      </c>
      <c r="N4" s="33">
        <f>(J4-K4)/K4</f>
        <v>0.841814159292035</v>
      </c>
      <c r="O4" s="33">
        <f>(L4-J4)/L4</f>
        <v>0.104357181280258</v>
      </c>
      <c r="P4" s="33">
        <f>(L4-M4)/M4</f>
        <v>0.432203389830508</v>
      </c>
      <c r="Q4" s="28">
        <v>15</v>
      </c>
      <c r="R4" s="28">
        <v>17.65</v>
      </c>
      <c r="S4" s="28">
        <v>16.33</v>
      </c>
      <c r="T4" s="28">
        <v>17.84</v>
      </c>
      <c r="U4" s="28">
        <v>16.61</v>
      </c>
      <c r="V4" s="28"/>
      <c r="W4" s="28"/>
      <c r="X4" s="28"/>
      <c r="Y4" s="28"/>
      <c r="Z4" s="28"/>
      <c r="AA4" s="28"/>
      <c r="AB4" s="35" t="s">
        <v>51</v>
      </c>
      <c r="AC4" s="37">
        <f>(L4-Q4)/L4</f>
        <v>0.193114577729962</v>
      </c>
      <c r="AD4" s="37">
        <f>(R4-S4)/R4</f>
        <v>0.0747875354107649</v>
      </c>
      <c r="AE4" s="37">
        <f>(T4-U4)/T4</f>
        <v>0.0689461883408072</v>
      </c>
      <c r="AF4" s="37"/>
      <c r="AG4" s="37"/>
      <c r="AH4" s="37"/>
      <c r="AI4" s="35"/>
      <c r="AJ4" s="35" t="s">
        <v>52</v>
      </c>
      <c r="AK4" s="35" t="s">
        <v>52</v>
      </c>
      <c r="AL4" s="35" t="s">
        <v>52</v>
      </c>
      <c r="AM4" s="35" t="s">
        <v>52</v>
      </c>
      <c r="AN4" s="35"/>
      <c r="AO4" s="42"/>
      <c r="AP4" s="43" t="s">
        <v>53</v>
      </c>
      <c r="AQ4" s="44">
        <v>44599</v>
      </c>
    </row>
    <row r="5" spans="1:43">
      <c r="A5" s="20" t="s">
        <v>54</v>
      </c>
      <c r="B5" s="20" t="s">
        <v>55</v>
      </c>
      <c r="C5" s="21">
        <v>0.54</v>
      </c>
      <c r="D5" s="23">
        <v>1</v>
      </c>
      <c r="E5" s="22" t="s">
        <v>50</v>
      </c>
      <c r="F5" s="29">
        <v>19.82</v>
      </c>
      <c r="G5" s="29">
        <v>19.94</v>
      </c>
      <c r="H5" s="29">
        <v>20.55</v>
      </c>
      <c r="I5" s="29"/>
      <c r="J5" s="29">
        <v>21.53</v>
      </c>
      <c r="K5" s="29">
        <v>16.36</v>
      </c>
      <c r="L5" s="29">
        <v>22.38</v>
      </c>
      <c r="M5" s="29">
        <v>18.27</v>
      </c>
      <c r="N5" s="33">
        <f>(J5-K5)/K5</f>
        <v>0.316014669926651</v>
      </c>
      <c r="O5" s="33">
        <f>(L5-J5)/L5</f>
        <v>0.0379803395889186</v>
      </c>
      <c r="P5" s="33">
        <f>(L5-M5)/M5</f>
        <v>0.22495894909688</v>
      </c>
      <c r="Q5" s="29">
        <v>19.62</v>
      </c>
      <c r="R5" s="29">
        <v>22.25</v>
      </c>
      <c r="S5" s="29">
        <v>20.58</v>
      </c>
      <c r="T5" s="29"/>
      <c r="U5" s="29"/>
      <c r="V5" s="29"/>
      <c r="W5" s="29"/>
      <c r="X5" s="29"/>
      <c r="Y5" s="29"/>
      <c r="Z5" s="36"/>
      <c r="AA5" s="36"/>
      <c r="AB5" s="35" t="s">
        <v>51</v>
      </c>
      <c r="AC5" s="37">
        <f>(L5-Q5)/L5</f>
        <v>0.123324396782842</v>
      </c>
      <c r="AD5" s="37">
        <f>(R5-S5)/R5</f>
        <v>0.075056179775281</v>
      </c>
      <c r="AE5" s="37" t="e">
        <f>(T5-U5)/T5</f>
        <v>#DIV/0!</v>
      </c>
      <c r="AF5" s="38"/>
      <c r="AG5" s="38"/>
      <c r="AH5" s="38"/>
      <c r="AI5" s="29"/>
      <c r="AJ5" s="29" t="s">
        <v>52</v>
      </c>
      <c r="AK5" s="29" t="s">
        <v>52</v>
      </c>
      <c r="AL5" s="29" t="s">
        <v>52</v>
      </c>
      <c r="AM5" s="29" t="s">
        <v>52</v>
      </c>
      <c r="AN5" s="29"/>
      <c r="AO5" s="42"/>
      <c r="AP5" s="43" t="s">
        <v>53</v>
      </c>
      <c r="AQ5" s="44">
        <v>44623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4"/>
  <sheetViews>
    <sheetView tabSelected="1" workbookViewId="0">
      <pane xSplit="2" ySplit="2" topLeftCell="BN3" activePane="bottomRight" state="frozen"/>
      <selection/>
      <selection pane="topRight"/>
      <selection pane="bottomLeft"/>
      <selection pane="bottomRight" activeCell="CN11" sqref="CN11"/>
    </sheetView>
  </sheetViews>
  <sheetFormatPr defaultColWidth="9.14285714285714" defaultRowHeight="17.6" outlineLevelRow="3"/>
  <cols>
    <col min="1" max="1" width="10.7053571428571" customWidth="1"/>
    <col min="2" max="2" width="10.5625" customWidth="1"/>
    <col min="3" max="3" width="10.8571428571429" customWidth="1"/>
    <col min="4" max="4" width="11.75" customWidth="1"/>
    <col min="6" max="6" width="14.8839285714286" customWidth="1"/>
    <col min="7" max="7" width="12.5" customWidth="1"/>
    <col min="8" max="8" width="11.9017857142857" customWidth="1"/>
    <col min="21" max="21" width="10.1428571428571"/>
    <col min="22" max="22" width="10.8571428571429" customWidth="1"/>
    <col min="24" max="24" width="11.3035714285714" customWidth="1"/>
    <col min="25" max="26" width="12.1964285714286" customWidth="1"/>
    <col min="28" max="29" width="9.28571428571429"/>
    <col min="30" max="30" width="12.7946428571429" customWidth="1"/>
    <col min="31" max="31" width="9.28571428571429"/>
    <col min="34" max="34" width="9.28571428571429"/>
    <col min="36" max="36" width="12.4910714285714" customWidth="1"/>
    <col min="37" max="37" width="11.4464285714286" customWidth="1"/>
    <col min="38" max="38" width="12.1964285714286" customWidth="1"/>
    <col min="39" max="39" width="10.5625" customWidth="1"/>
    <col min="40" max="40" width="9.28571428571429"/>
    <col min="41" max="41" width="11.8928571428571" customWidth="1"/>
    <col min="42" max="42" width="12.0446428571429" customWidth="1"/>
    <col min="55" max="55" width="17.2589285714286" customWidth="1"/>
    <col min="56" max="56" width="27.0803571428571" customWidth="1"/>
    <col min="57" max="57" width="17.4107142857143" customWidth="1"/>
    <col min="58" max="58" width="15.9196428571429" customWidth="1"/>
    <col min="60" max="60" width="13.9821428571429" customWidth="1"/>
    <col min="61" max="61" width="17.2589285714286" customWidth="1"/>
    <col min="63" max="63" width="12.6428571428571" customWidth="1"/>
    <col min="64" max="64" width="22.6160714285714" customWidth="1"/>
    <col min="65" max="65" width="11.0089285714286" customWidth="1"/>
    <col min="66" max="66" width="18" customWidth="1"/>
  </cols>
  <sheetData>
    <row r="1" spans="1:93">
      <c r="A1" s="1" t="s">
        <v>0</v>
      </c>
      <c r="B1" s="1" t="s">
        <v>1</v>
      </c>
      <c r="C1" s="1" t="s">
        <v>56</v>
      </c>
      <c r="D1" s="1"/>
      <c r="E1" s="1"/>
      <c r="F1" s="1"/>
      <c r="G1" s="1"/>
      <c r="H1" s="1"/>
      <c r="I1" s="1" t="s">
        <v>57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58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 t="s">
        <v>59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" t="s">
        <v>60</v>
      </c>
      <c r="BM1" s="6" t="s">
        <v>61</v>
      </c>
      <c r="BN1" s="6" t="s">
        <v>62</v>
      </c>
      <c r="BO1" s="6"/>
      <c r="BP1" s="6"/>
      <c r="BQ1" s="6"/>
      <c r="BR1" s="6"/>
      <c r="BS1" s="6"/>
      <c r="BT1" s="6"/>
      <c r="BU1" s="6" t="s">
        <v>63</v>
      </c>
      <c r="BV1" s="10" t="s">
        <v>60</v>
      </c>
      <c r="BW1" s="10" t="s">
        <v>61</v>
      </c>
      <c r="BX1" s="10" t="s">
        <v>64</v>
      </c>
      <c r="BY1" s="10"/>
      <c r="BZ1" s="10"/>
      <c r="CA1" s="10"/>
      <c r="CB1" s="10"/>
      <c r="CC1" s="10"/>
      <c r="CD1" s="10"/>
      <c r="CE1" s="10" t="s">
        <v>63</v>
      </c>
      <c r="CF1" s="13" t="s">
        <v>65</v>
      </c>
      <c r="CG1" s="13" t="s">
        <v>66</v>
      </c>
      <c r="CH1" s="13" t="s">
        <v>67</v>
      </c>
      <c r="CI1" s="13"/>
      <c r="CJ1" s="13"/>
      <c r="CK1" s="13"/>
      <c r="CL1" s="13"/>
      <c r="CM1" s="13"/>
      <c r="CN1" s="13"/>
      <c r="CO1" s="13" t="s">
        <v>68</v>
      </c>
    </row>
    <row r="2" spans="1:93">
      <c r="A2" s="1"/>
      <c r="B2" s="1"/>
      <c r="C2" s="1"/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88</v>
      </c>
      <c r="X2" s="1" t="s">
        <v>89</v>
      </c>
      <c r="Y2" s="1" t="s">
        <v>90</v>
      </c>
      <c r="Z2" s="1" t="s">
        <v>91</v>
      </c>
      <c r="AA2" s="1" t="s">
        <v>92</v>
      </c>
      <c r="AB2" s="1" t="s">
        <v>93</v>
      </c>
      <c r="AC2" s="1" t="s">
        <v>94</v>
      </c>
      <c r="AD2" s="1" t="s">
        <v>95</v>
      </c>
      <c r="AE2" s="1" t="s">
        <v>96</v>
      </c>
      <c r="AF2" s="1" t="s">
        <v>97</v>
      </c>
      <c r="AG2" s="1" t="s">
        <v>98</v>
      </c>
      <c r="AH2" s="1" t="s">
        <v>99</v>
      </c>
      <c r="AI2" s="1" t="s">
        <v>100</v>
      </c>
      <c r="AJ2" s="1" t="s">
        <v>101</v>
      </c>
      <c r="AK2" s="1" t="s">
        <v>102</v>
      </c>
      <c r="AL2" s="1" t="s">
        <v>103</v>
      </c>
      <c r="AM2" s="1" t="s">
        <v>104</v>
      </c>
      <c r="AN2" s="1" t="s">
        <v>105</v>
      </c>
      <c r="AO2" s="1" t="s">
        <v>106</v>
      </c>
      <c r="AP2" s="1" t="s">
        <v>107</v>
      </c>
      <c r="AQ2" s="1" t="s">
        <v>108</v>
      </c>
      <c r="AR2" s="1" t="s">
        <v>109</v>
      </c>
      <c r="AS2" s="1" t="s">
        <v>110</v>
      </c>
      <c r="AT2" s="1" t="s">
        <v>111</v>
      </c>
      <c r="AU2" s="1" t="s">
        <v>112</v>
      </c>
      <c r="AV2" s="1" t="s">
        <v>113</v>
      </c>
      <c r="AW2" s="1" t="s">
        <v>114</v>
      </c>
      <c r="AX2" s="1" t="s">
        <v>115</v>
      </c>
      <c r="AY2" s="1" t="s">
        <v>116</v>
      </c>
      <c r="AZ2" s="1" t="s">
        <v>117</v>
      </c>
      <c r="BA2" s="1" t="s">
        <v>118</v>
      </c>
      <c r="BB2" s="1" t="s">
        <v>119</v>
      </c>
      <c r="BC2" s="1" t="s">
        <v>120</v>
      </c>
      <c r="BD2" s="1" t="s">
        <v>121</v>
      </c>
      <c r="BE2" s="1" t="s">
        <v>122</v>
      </c>
      <c r="BF2" s="1" t="s">
        <v>123</v>
      </c>
      <c r="BG2" s="1" t="s">
        <v>124</v>
      </c>
      <c r="BH2" s="1" t="s">
        <v>125</v>
      </c>
      <c r="BI2" s="1" t="s">
        <v>126</v>
      </c>
      <c r="BJ2" s="1" t="s">
        <v>127</v>
      </c>
      <c r="BK2" s="1" t="s">
        <v>128</v>
      </c>
      <c r="BL2" s="6"/>
      <c r="BM2" s="6"/>
      <c r="BN2" s="8" t="s">
        <v>129</v>
      </c>
      <c r="BO2" s="8" t="s">
        <v>130</v>
      </c>
      <c r="BP2" s="8" t="s">
        <v>131</v>
      </c>
      <c r="BQ2" s="8" t="s">
        <v>132</v>
      </c>
      <c r="BR2" s="8" t="s">
        <v>133</v>
      </c>
      <c r="BS2" s="8" t="s">
        <v>134</v>
      </c>
      <c r="BT2" s="8" t="s">
        <v>135</v>
      </c>
      <c r="BU2" s="6"/>
      <c r="BV2" s="10"/>
      <c r="BW2" s="10"/>
      <c r="BX2" s="8" t="s">
        <v>129</v>
      </c>
      <c r="BY2" s="8" t="s">
        <v>130</v>
      </c>
      <c r="BZ2" s="8" t="s">
        <v>131</v>
      </c>
      <c r="CA2" s="8" t="s">
        <v>132</v>
      </c>
      <c r="CB2" s="8" t="s">
        <v>133</v>
      </c>
      <c r="CC2" s="8" t="s">
        <v>134</v>
      </c>
      <c r="CD2" s="8" t="s">
        <v>135</v>
      </c>
      <c r="CE2" s="10"/>
      <c r="CF2" s="13"/>
      <c r="CG2" s="13"/>
      <c r="CH2" s="15" t="s">
        <v>129</v>
      </c>
      <c r="CI2" s="15" t="s">
        <v>130</v>
      </c>
      <c r="CJ2" s="15" t="s">
        <v>131</v>
      </c>
      <c r="CK2" s="15" t="s">
        <v>132</v>
      </c>
      <c r="CL2" s="15" t="s">
        <v>133</v>
      </c>
      <c r="CM2" s="15" t="s">
        <v>134</v>
      </c>
      <c r="CN2" s="15" t="s">
        <v>135</v>
      </c>
      <c r="CO2" s="13"/>
    </row>
    <row r="3" spans="1:93">
      <c r="A3" s="2" t="s">
        <v>48</v>
      </c>
      <c r="B3" s="2" t="s">
        <v>49</v>
      </c>
      <c r="C3" s="3" t="s">
        <v>136</v>
      </c>
      <c r="D3" s="4">
        <v>356.796116504854</v>
      </c>
      <c r="E3" s="4">
        <v>160</v>
      </c>
      <c r="F3" s="4">
        <v>80.4812834224599</v>
      </c>
      <c r="G3" s="3">
        <v>-400</v>
      </c>
      <c r="H3" s="3">
        <v>-147.795823665893</v>
      </c>
      <c r="I3" s="3">
        <v>-183.333333333333</v>
      </c>
      <c r="J3" s="3">
        <v>-500</v>
      </c>
      <c r="K3" s="3">
        <v>-33.3333333333333</v>
      </c>
      <c r="L3" s="3">
        <v>4.86618004866181</v>
      </c>
      <c r="M3" s="3">
        <v>50</v>
      </c>
      <c r="N3" s="3">
        <v>-66.6666666666667</v>
      </c>
      <c r="O3" s="3">
        <v>-50</v>
      </c>
      <c r="P3" s="3">
        <v>-63.5476718403548</v>
      </c>
      <c r="Q3" s="3">
        <v>-69.2307692307692</v>
      </c>
      <c r="R3" s="3">
        <v>-50</v>
      </c>
      <c r="S3" s="3">
        <v>-33.3333333333333</v>
      </c>
      <c r="T3" s="3">
        <v>-13.135593220339</v>
      </c>
      <c r="U3" s="3">
        <v>-45.8333333333333</v>
      </c>
      <c r="V3" s="3">
        <v>-14.2857142857143</v>
      </c>
      <c r="W3" s="3">
        <v>-44.8979591836735</v>
      </c>
      <c r="X3" s="5">
        <v>26.00468613</v>
      </c>
      <c r="Y3" s="5">
        <v>7.71422185</v>
      </c>
      <c r="Z3" s="5">
        <v>20.1438819</v>
      </c>
      <c r="AA3" s="3">
        <v>-5.79008939</v>
      </c>
      <c r="AB3" s="3">
        <v>-12.65279049</v>
      </c>
      <c r="AC3" s="3">
        <v>-13.48338976</v>
      </c>
      <c r="AD3" s="3">
        <v>-18.96172835</v>
      </c>
      <c r="AE3" s="3">
        <v>4.28764402</v>
      </c>
      <c r="AF3" s="3">
        <v>6.3802174</v>
      </c>
      <c r="AG3" s="3">
        <v>-0.23976539</v>
      </c>
      <c r="AH3" s="3">
        <v>6.90573567</v>
      </c>
      <c r="AI3" s="3">
        <v>-10.39436955</v>
      </c>
      <c r="AJ3" s="3">
        <v>-11.8910383</v>
      </c>
      <c r="AK3" s="3">
        <v>-10.34734022</v>
      </c>
      <c r="AL3" s="3">
        <v>-16.32077147</v>
      </c>
      <c r="AM3" s="3">
        <v>4.11078387</v>
      </c>
      <c r="AN3" s="3">
        <v>0.83284647</v>
      </c>
      <c r="AO3" s="3">
        <v>5.08261861</v>
      </c>
      <c r="AP3" s="3">
        <v>-5.4712796</v>
      </c>
      <c r="AQ3" s="3">
        <v>-3.20300678</v>
      </c>
      <c r="AR3" s="4">
        <v>3.6991</v>
      </c>
      <c r="AS3" s="4">
        <v>1.6007</v>
      </c>
      <c r="AT3" s="4">
        <v>-0.873</v>
      </c>
      <c r="AU3" s="3">
        <v>-6.1234</v>
      </c>
      <c r="AV3" s="3">
        <v>-1.9277</v>
      </c>
      <c r="AW3" s="3">
        <v>-3.4616</v>
      </c>
      <c r="AX3" s="3">
        <v>-7.0801</v>
      </c>
      <c r="AY3" s="3">
        <v>1.968</v>
      </c>
      <c r="AZ3" s="3">
        <v>3.7963</v>
      </c>
      <c r="BA3" s="3">
        <v>3.7801</v>
      </c>
      <c r="BB3" s="3">
        <v>1.0208</v>
      </c>
      <c r="BC3" s="3">
        <v>2.8303</v>
      </c>
      <c r="BD3" s="3">
        <v>3.5486</v>
      </c>
      <c r="BE3" s="3">
        <v>2.7305</v>
      </c>
      <c r="BF3" s="3">
        <v>4.1101</v>
      </c>
      <c r="BG3" s="3">
        <v>5.3741</v>
      </c>
      <c r="BH3" s="3">
        <v>8.6456</v>
      </c>
      <c r="BI3" s="3">
        <v>7.7675</v>
      </c>
      <c r="BJ3" s="3">
        <v>6.4827</v>
      </c>
      <c r="BK3" s="3">
        <v>8.6142</v>
      </c>
      <c r="BL3" s="7">
        <f>(D3+E3+F3+G3+H3+I3+J3+K3+L3+M3+N3+O3)/12</f>
        <v>-60.7487980852709</v>
      </c>
      <c r="BM3" s="7">
        <f>(D3+E3+F3+G3+H3+I3+J3+K3+L3+M3+N3+O3+P3+Q3+R3+S3+T3+U3+V3+W3)/20</f>
        <v>-53.1624975725384</v>
      </c>
      <c r="BN3" s="9">
        <f t="shared" ref="BN3:BT3" si="0">(D3+E3)/2</f>
        <v>258.398058252427</v>
      </c>
      <c r="BO3" s="9">
        <f t="shared" si="0"/>
        <v>120.24064171123</v>
      </c>
      <c r="BP3" s="9">
        <f t="shared" si="0"/>
        <v>-159.75935828877</v>
      </c>
      <c r="BQ3" s="7">
        <f t="shared" si="0"/>
        <v>-273.897911832947</v>
      </c>
      <c r="BR3" s="7">
        <f t="shared" si="0"/>
        <v>-165.564578499613</v>
      </c>
      <c r="BS3" s="7">
        <f t="shared" si="0"/>
        <v>-341.666666666667</v>
      </c>
      <c r="BT3" s="7">
        <f t="shared" si="0"/>
        <v>-266.666666666667</v>
      </c>
      <c r="BU3" s="7">
        <f>STDEV(D3:W3)</f>
        <v>177.085334526103</v>
      </c>
      <c r="BV3" s="11">
        <f>(X3+Y3+Z3+AA3+AB3+AC3+AD3+AE3+AF3+AG3+AH3+AI3)/12</f>
        <v>0.826187836666666</v>
      </c>
      <c r="BW3" s="11">
        <f>(X3+Y3+Z3+AA3+AB3+AC3+AD3+AE3+AF3+AG3+AH3+AI3+AJ3+AK3+AL3+AM3+AN3+AO3+AP3+AQ3)/20</f>
        <v>-1.364646669</v>
      </c>
      <c r="BX3" s="12">
        <f t="shared" ref="BX3:CD3" si="1">(X3+Y3)/2</f>
        <v>16.85945399</v>
      </c>
      <c r="BY3" s="12">
        <f t="shared" si="1"/>
        <v>13.929051875</v>
      </c>
      <c r="BZ3" s="12">
        <f t="shared" si="1"/>
        <v>7.176896255</v>
      </c>
      <c r="CA3" s="12">
        <f t="shared" si="1"/>
        <v>-9.22143994</v>
      </c>
      <c r="CB3" s="12">
        <f t="shared" si="1"/>
        <v>-13.068090125</v>
      </c>
      <c r="CC3" s="11">
        <f t="shared" si="1"/>
        <v>-16.222559055</v>
      </c>
      <c r="CD3" s="11">
        <f t="shared" si="1"/>
        <v>-7.337042165</v>
      </c>
      <c r="CE3" s="11">
        <f>STDEV(X3:AQ3)</f>
        <v>11.8156512879502</v>
      </c>
      <c r="CF3" s="14">
        <f>(AR3+AS3+AT3+AU3+AV3+AW3+AX3+AY3+AZ3+BA3+BB3+BC3)/12</f>
        <v>-0.0642083333333334</v>
      </c>
      <c r="CG3" s="14">
        <f>(AR3+AS3+AT3+AU3+AV3+AW3+AX3+AY3+AZ3+BA3+BB3+BC3+BD3+BE3+BF3+BG3+BH3+BI3+BJ3+BK3)/20</f>
        <v>2.32514</v>
      </c>
      <c r="CH3" s="16">
        <f t="shared" ref="CH3:CN3" si="2">(AR3+AS3)/2</f>
        <v>2.6499</v>
      </c>
      <c r="CI3" s="16">
        <f t="shared" si="2"/>
        <v>0.36385</v>
      </c>
      <c r="CJ3" s="16">
        <f t="shared" si="2"/>
        <v>-3.4982</v>
      </c>
      <c r="CK3" s="14">
        <f t="shared" si="2"/>
        <v>-4.02555</v>
      </c>
      <c r="CL3" s="14">
        <f t="shared" si="2"/>
        <v>-2.69465</v>
      </c>
      <c r="CM3" s="14">
        <f t="shared" si="2"/>
        <v>-5.27085</v>
      </c>
      <c r="CN3" s="14">
        <f t="shared" si="2"/>
        <v>-2.55605</v>
      </c>
      <c r="CO3" s="14">
        <f>STDEV(AR3:BK3)</f>
        <v>4.41864352445527</v>
      </c>
    </row>
    <row r="4" spans="1:93">
      <c r="A4" s="2" t="s">
        <v>54</v>
      </c>
      <c r="B4" s="2" t="s">
        <v>55</v>
      </c>
      <c r="C4" s="3" t="s">
        <v>137</v>
      </c>
      <c r="D4" s="4">
        <v>25.5813953488372</v>
      </c>
      <c r="E4" s="4">
        <v>9.67741935483872</v>
      </c>
      <c r="F4" s="4">
        <v>5.26315789473685</v>
      </c>
      <c r="G4" s="3">
        <v>-95.1456310679612</v>
      </c>
      <c r="H4" s="3">
        <v>-41.8918918918919</v>
      </c>
      <c r="I4" s="3">
        <v>-36.734693877551</v>
      </c>
      <c r="J4" s="3">
        <v>-20.8333333333333</v>
      </c>
      <c r="K4" s="3">
        <v>1.98019801980198</v>
      </c>
      <c r="L4" s="3">
        <v>27.5862068965517</v>
      </c>
      <c r="M4" s="3">
        <v>28.9473684210526</v>
      </c>
      <c r="N4" s="3">
        <v>9.09090909090909</v>
      </c>
      <c r="O4" s="3">
        <v>57.8125</v>
      </c>
      <c r="P4" s="3">
        <v>5.45454545454544</v>
      </c>
      <c r="Q4" s="3">
        <v>-11.6279069767442</v>
      </c>
      <c r="R4" s="3">
        <v>0</v>
      </c>
      <c r="S4" s="3">
        <v>1.58730158730159</v>
      </c>
      <c r="T4" s="3">
        <v>27.9069767441861</v>
      </c>
      <c r="U4" s="3">
        <v>13.1578947368421</v>
      </c>
      <c r="V4" s="3">
        <v>-4.34782608695653</v>
      </c>
      <c r="W4" s="3">
        <v>0</v>
      </c>
      <c r="X4" s="4">
        <v>-9.41938284</v>
      </c>
      <c r="Y4" s="4">
        <v>-16.47882232</v>
      </c>
      <c r="Z4" s="4">
        <v>-24.18796139</v>
      </c>
      <c r="AA4" s="3">
        <v>-33.15519885</v>
      </c>
      <c r="AB4" s="3">
        <v>-32.00135762</v>
      </c>
      <c r="AC4" s="3">
        <v>-22.6267221</v>
      </c>
      <c r="AD4" s="3">
        <v>-13.94744326</v>
      </c>
      <c r="AE4" s="3">
        <v>16.24827513</v>
      </c>
      <c r="AF4" s="3">
        <v>23.25973607</v>
      </c>
      <c r="AG4" s="3">
        <v>20.6307938</v>
      </c>
      <c r="AH4" s="3">
        <v>30.36320644</v>
      </c>
      <c r="AI4" s="3">
        <v>47.31065073</v>
      </c>
      <c r="AJ4" s="3">
        <v>32.18010203</v>
      </c>
      <c r="AK4" s="3">
        <v>37.66251696</v>
      </c>
      <c r="AL4" s="3">
        <v>52.46915648</v>
      </c>
      <c r="AM4" s="3">
        <v>21.29662605</v>
      </c>
      <c r="AN4" s="3">
        <v>26.88940363</v>
      </c>
      <c r="AO4" s="3">
        <v>28.92037932</v>
      </c>
      <c r="AP4" s="3">
        <v>3.69050993</v>
      </c>
      <c r="AQ4" s="3">
        <v>5.2653963</v>
      </c>
      <c r="AR4" s="5">
        <v>11.6934</v>
      </c>
      <c r="AS4" s="5">
        <v>10.429</v>
      </c>
      <c r="AT4" s="5">
        <v>11.0054</v>
      </c>
      <c r="AU4" s="3">
        <v>0.7552</v>
      </c>
      <c r="AV4" s="3">
        <v>8.6483</v>
      </c>
      <c r="AW4" s="3">
        <v>9.215</v>
      </c>
      <c r="AX4" s="3">
        <v>10.2959</v>
      </c>
      <c r="AY4" s="3">
        <v>11.6474</v>
      </c>
      <c r="AZ4" s="3">
        <v>11.1445</v>
      </c>
      <c r="BA4" s="3">
        <v>10.3922</v>
      </c>
      <c r="BB4" s="3">
        <v>10.2257</v>
      </c>
      <c r="BC4" s="3">
        <v>12.3023</v>
      </c>
      <c r="BD4" s="3">
        <v>9.541</v>
      </c>
      <c r="BE4" s="3">
        <v>8.9404</v>
      </c>
      <c r="BF4" s="3">
        <v>10.3925</v>
      </c>
      <c r="BG4" s="3">
        <v>11.3477</v>
      </c>
      <c r="BH4" s="3">
        <v>13.0956</v>
      </c>
      <c r="BI4" s="3">
        <v>14.9172</v>
      </c>
      <c r="BJ4" s="3">
        <v>14.2846</v>
      </c>
      <c r="BK4" s="3">
        <v>13.6513</v>
      </c>
      <c r="BL4" s="7">
        <f>(D4+E4+F4+G4+H4+I4+J4+K4+L4+M4+N4+O4)/12</f>
        <v>-2.38886626200077</v>
      </c>
      <c r="BM4" s="7">
        <f>(D4+E4+F4+G4+H4+I4+J4+K4+L4+M4+N4+O4+P4+Q4+R4+S4+T4+U4+V4+W4)/20</f>
        <v>0.173229515758265</v>
      </c>
      <c r="BN4" s="9">
        <f t="shared" ref="BN4:BT4" si="3">(D4+E4)/2</f>
        <v>17.629407351838</v>
      </c>
      <c r="BO4" s="9">
        <f t="shared" si="3"/>
        <v>7.47028862478778</v>
      </c>
      <c r="BP4" s="9">
        <f t="shared" si="3"/>
        <v>-44.9412365866122</v>
      </c>
      <c r="BQ4" s="7">
        <f t="shared" si="3"/>
        <v>-68.5187614799265</v>
      </c>
      <c r="BR4" s="7">
        <f t="shared" si="3"/>
        <v>-39.3132928847215</v>
      </c>
      <c r="BS4" s="7">
        <f t="shared" si="3"/>
        <v>-28.7840136054422</v>
      </c>
      <c r="BT4" s="7">
        <f t="shared" si="3"/>
        <v>-9.42656765676567</v>
      </c>
      <c r="BU4" s="7">
        <f>STDEV(D4:W4)</f>
        <v>32.062735373037</v>
      </c>
      <c r="BV4" s="11">
        <f>(X4+Y4+Z4+AA4+AB4+AC4+AD4+AE4+AF4+AG4+AH4+AI4)/12</f>
        <v>-1.16701885083333</v>
      </c>
      <c r="BW4" s="11">
        <f>(X4+Y4+Z4+AA4+AB4+AC4+AD4+AE4+AF4+AG4+AH4+AI4+AJ4+AK4+AL4+AM4+AN4+AO4+AP4+AQ4)/20</f>
        <v>9.7184932245</v>
      </c>
      <c r="BX4" s="12">
        <f t="shared" ref="BX4:CD4" si="4">(X4+Y4)/2</f>
        <v>-12.94910258</v>
      </c>
      <c r="BY4" s="12">
        <f t="shared" si="4"/>
        <v>-20.333391855</v>
      </c>
      <c r="BZ4" s="12">
        <f t="shared" si="4"/>
        <v>-28.67158012</v>
      </c>
      <c r="CA4" s="11">
        <f t="shared" si="4"/>
        <v>-32.578278235</v>
      </c>
      <c r="CB4" s="11">
        <f t="shared" si="4"/>
        <v>-27.31403986</v>
      </c>
      <c r="CC4" s="11">
        <f t="shared" si="4"/>
        <v>-18.28708268</v>
      </c>
      <c r="CD4" s="11">
        <f t="shared" si="4"/>
        <v>1.150415935</v>
      </c>
      <c r="CE4" s="11">
        <f>STDEV(X4:AQ4)</f>
        <v>26.6936167118331</v>
      </c>
      <c r="CF4" s="14">
        <f>(AR4+AS4+AT4+AU4+AV4+AW4+AX4+AY4+AZ4+BA4+BB4+BC4)/12</f>
        <v>9.81285833333333</v>
      </c>
      <c r="CG4" s="14">
        <f>(AR4+AS4+AT4+AU4+AV4+AW4+AX4+AY4+AZ4+BA4+BB4+BC4+BD4+BE4+BF4+BG4+BH4+BI4+BJ4+BK4)/20</f>
        <v>10.69623</v>
      </c>
      <c r="CH4" s="16">
        <f t="shared" ref="CH4:CN4" si="5">(AR4+AS4)/2</f>
        <v>11.0612</v>
      </c>
      <c r="CI4" s="16">
        <f t="shared" si="5"/>
        <v>10.7172</v>
      </c>
      <c r="CJ4" s="16">
        <f t="shared" si="5"/>
        <v>5.8803</v>
      </c>
      <c r="CK4" s="14">
        <f t="shared" si="5"/>
        <v>4.70175</v>
      </c>
      <c r="CL4" s="14">
        <f t="shared" si="5"/>
        <v>8.93165</v>
      </c>
      <c r="CM4" s="14">
        <f t="shared" si="5"/>
        <v>9.75545</v>
      </c>
      <c r="CN4" s="14">
        <f t="shared" si="5"/>
        <v>10.97165</v>
      </c>
      <c r="CO4" s="14">
        <f>STDEV(AR4:BK4)</f>
        <v>2.90778694635085</v>
      </c>
    </row>
  </sheetData>
  <mergeCells count="18">
    <mergeCell ref="I1:W1"/>
    <mergeCell ref="X1:AQ1"/>
    <mergeCell ref="AR1:BK1"/>
    <mergeCell ref="BN1:BT1"/>
    <mergeCell ref="BX1:CD1"/>
    <mergeCell ref="CH1:CN1"/>
    <mergeCell ref="A1:A2"/>
    <mergeCell ref="B1:B2"/>
    <mergeCell ref="C1:C2"/>
    <mergeCell ref="BL1:BL2"/>
    <mergeCell ref="BM1:BM2"/>
    <mergeCell ref="BU1:BU2"/>
    <mergeCell ref="BV1:BV2"/>
    <mergeCell ref="BW1:BW2"/>
    <mergeCell ref="CE1:CE2"/>
    <mergeCell ref="CF1:CF2"/>
    <mergeCell ref="CG1:CG2"/>
    <mergeCell ref="CO1:CO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公司基本面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2022-01-22T07:02:00Z</dcterms:created>
  <dcterms:modified xsi:type="dcterms:W3CDTF">2022-03-11T08:26:17Z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