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<sst xmlns="http://schemas.openxmlformats.org/spreadsheetml/2006/main" count="54">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</sst>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179" formatCode="0.00_ "/>
    <numFmt numFmtId="42" formatCode="_ &quot;￥&quot;* #,##0_ ;_ &quot;￥&quot;* \-#,##0_ ;_ &quot;￥&quot;* &quot;-&quot;_ ;_ @_ "/>
    <numFmt numFmtId="180" formatCode="0_);[Red]\(0\)"/>
    <numFmt numFmtId="181" formatCode="0.00_);\(0.00\)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8" borderId="11" applyNumberFormat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26" borderId="10" applyNumberFormat="0" applyAlignment="0" applyProtection="0">
      <alignment vertical="center"/>
    </xf>
    <xf numFmtId="0" fontId="17" fillId="30" borderId="12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80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80" fontId="1" fillId="6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81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81" fontId="0" fillId="16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79" fontId="0" fillId="16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B13" activePane="bottomRight" state="frozen"/>
      <selection/>
      <selection pane="topRight"/>
      <selection pane="bottomLeft"/>
      <selection pane="bottomRight" activeCell="J25" sqref="J2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6" width="9.07142857142857" style="5"/>
    <col min="37" max="37" width="12.1964285714286" style="6" customWidth="1"/>
    <col min="38" max="38" width="11.4553571428571" style="7" customWidth="1"/>
    <col min="39" max="39" width="11.5982142857143" style="7" customWidth="1"/>
  </cols>
  <sheetData>
    <row r="1" spans="1:39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7"/>
      <c r="P1" s="28" t="s">
        <v>2</v>
      </c>
      <c r="Q1" s="28"/>
      <c r="R1" s="28"/>
      <c r="S1" s="28"/>
      <c r="T1" s="28"/>
      <c r="U1" s="28"/>
      <c r="V1" s="46"/>
      <c r="W1" s="47" t="s">
        <v>3</v>
      </c>
      <c r="X1" s="48" t="s">
        <v>4</v>
      </c>
      <c r="Y1" s="48"/>
      <c r="Z1" s="48"/>
      <c r="AA1" s="48"/>
      <c r="AB1" s="48"/>
      <c r="AC1" s="48"/>
      <c r="AD1" s="48"/>
      <c r="AE1" s="48"/>
      <c r="AF1" s="48"/>
      <c r="AG1" s="48"/>
      <c r="AH1" s="67" t="s">
        <v>5</v>
      </c>
      <c r="AI1" s="67"/>
      <c r="AJ1" s="67"/>
      <c r="AK1" s="72" t="s">
        <v>6</v>
      </c>
      <c r="AL1" s="72"/>
      <c r="AM1" s="72"/>
    </row>
    <row r="2" spans="1:39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7"/>
      <c r="P2" s="28"/>
      <c r="Q2" s="28"/>
      <c r="R2" s="28"/>
      <c r="S2" s="28"/>
      <c r="T2" s="28"/>
      <c r="U2" s="28"/>
      <c r="V2" s="46"/>
      <c r="W2" s="49"/>
      <c r="X2" s="50" t="s">
        <v>7</v>
      </c>
      <c r="Y2" s="50"/>
      <c r="Z2" s="50"/>
      <c r="AA2" s="50"/>
      <c r="AB2" s="50"/>
      <c r="AC2" s="50"/>
      <c r="AD2" s="50"/>
      <c r="AE2" s="50"/>
      <c r="AF2" s="66" t="s">
        <v>8</v>
      </c>
      <c r="AG2" s="66"/>
      <c r="AH2" s="67"/>
      <c r="AI2" s="67"/>
      <c r="AJ2" s="67"/>
      <c r="AK2" s="72"/>
      <c r="AL2" s="72"/>
      <c r="AM2" s="72"/>
    </row>
    <row r="3" spans="1:39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7"/>
      <c r="P3" s="29" t="s">
        <v>9</v>
      </c>
      <c r="Q3" s="29"/>
      <c r="R3" s="29"/>
      <c r="S3" s="40" t="s">
        <v>10</v>
      </c>
      <c r="T3" s="40"/>
      <c r="U3" s="40"/>
      <c r="V3" s="51"/>
      <c r="W3" s="49"/>
      <c r="X3" s="50"/>
      <c r="Y3" s="50"/>
      <c r="Z3" s="50"/>
      <c r="AA3" s="50"/>
      <c r="AB3" s="50"/>
      <c r="AC3" s="50"/>
      <c r="AD3" s="50"/>
      <c r="AE3" s="50"/>
      <c r="AF3" s="66"/>
      <c r="AG3" s="66"/>
      <c r="AH3" s="67"/>
      <c r="AI3" s="67"/>
      <c r="AJ3" s="67"/>
      <c r="AK3" s="72"/>
      <c r="AL3" s="72"/>
      <c r="AM3" s="72"/>
    </row>
    <row r="4" spans="1:39">
      <c r="A4" s="8"/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9" t="s">
        <v>17</v>
      </c>
      <c r="I4" s="19" t="s">
        <v>18</v>
      </c>
      <c r="J4" s="20" t="s">
        <v>19</v>
      </c>
      <c r="K4" s="20" t="s">
        <v>20</v>
      </c>
      <c r="L4" s="20"/>
      <c r="M4" s="20"/>
      <c r="N4" s="30" t="s">
        <v>21</v>
      </c>
      <c r="O4" s="31" t="s">
        <v>22</v>
      </c>
      <c r="P4" s="32" t="s">
        <v>23</v>
      </c>
      <c r="Q4" s="32" t="s">
        <v>24</v>
      </c>
      <c r="R4" s="32" t="s">
        <v>25</v>
      </c>
      <c r="S4" s="41" t="s">
        <v>26</v>
      </c>
      <c r="T4" s="41" t="s">
        <v>27</v>
      </c>
      <c r="U4" s="41" t="s">
        <v>28</v>
      </c>
      <c r="V4" s="52" t="s">
        <v>29</v>
      </c>
      <c r="W4" s="49"/>
      <c r="X4" s="53" t="s">
        <v>30</v>
      </c>
      <c r="Y4" s="53" t="s">
        <v>31</v>
      </c>
      <c r="Z4" s="50" t="s">
        <v>32</v>
      </c>
      <c r="AA4" s="50"/>
      <c r="AB4" s="60" t="s">
        <v>33</v>
      </c>
      <c r="AC4" s="50" t="s">
        <v>34</v>
      </c>
      <c r="AD4" s="60" t="s">
        <v>35</v>
      </c>
      <c r="AE4" s="60" t="s">
        <v>36</v>
      </c>
      <c r="AF4" s="66" t="s">
        <v>37</v>
      </c>
      <c r="AG4" s="68" t="s">
        <v>38</v>
      </c>
      <c r="AH4" s="67"/>
      <c r="AI4" s="67"/>
      <c r="AJ4" s="67"/>
      <c r="AK4" s="72"/>
      <c r="AL4" s="72"/>
      <c r="AM4" s="72"/>
    </row>
    <row r="5" ht="56" customHeight="1" spans="1:39">
      <c r="A5" s="8"/>
      <c r="B5" s="10"/>
      <c r="C5" s="10"/>
      <c r="D5" s="10"/>
      <c r="E5" s="10"/>
      <c r="F5" s="10"/>
      <c r="G5" s="10"/>
      <c r="H5" s="19"/>
      <c r="I5" s="19"/>
      <c r="J5" s="20"/>
      <c r="K5" s="20" t="s">
        <v>39</v>
      </c>
      <c r="L5" s="20" t="s">
        <v>40</v>
      </c>
      <c r="M5" s="30" t="s">
        <v>41</v>
      </c>
      <c r="N5" s="33"/>
      <c r="O5" s="31"/>
      <c r="P5" s="32"/>
      <c r="Q5" s="32"/>
      <c r="R5" s="32"/>
      <c r="S5" s="41"/>
      <c r="T5" s="41"/>
      <c r="U5" s="41"/>
      <c r="V5" s="52"/>
      <c r="W5" s="49"/>
      <c r="X5" s="53"/>
      <c r="Y5" s="53"/>
      <c r="Z5" s="61" t="s">
        <v>42</v>
      </c>
      <c r="AA5" s="61" t="s">
        <v>43</v>
      </c>
      <c r="AB5" s="50"/>
      <c r="AC5" s="50"/>
      <c r="AD5" s="50"/>
      <c r="AE5" s="50"/>
      <c r="AF5" s="66"/>
      <c r="AG5" s="66"/>
      <c r="AH5" s="67" t="s">
        <v>44</v>
      </c>
      <c r="AI5" s="69" t="s">
        <v>45</v>
      </c>
      <c r="AJ5" s="69" t="s">
        <v>46</v>
      </c>
      <c r="AK5" s="72" t="s">
        <v>47</v>
      </c>
      <c r="AL5" s="72" t="s">
        <v>48</v>
      </c>
      <c r="AM5" s="72" t="s">
        <v>49</v>
      </c>
    </row>
    <row r="6" s="1" customFormat="1" ht="25" customHeight="1" spans="1:39">
      <c r="A6" s="11">
        <v>44522</v>
      </c>
      <c r="B6" s="12">
        <v>33.6</v>
      </c>
      <c r="C6" s="12">
        <v>32.55</v>
      </c>
      <c r="D6" s="12">
        <v>33.9</v>
      </c>
      <c r="E6" s="12">
        <v>32.49</v>
      </c>
      <c r="F6" s="13">
        <v>31.97</v>
      </c>
      <c r="G6" s="13">
        <v>31.62</v>
      </c>
      <c r="H6" s="13">
        <v>28.8</v>
      </c>
      <c r="I6" s="18">
        <v>1</v>
      </c>
      <c r="J6" s="21" t="s">
        <v>50</v>
      </c>
      <c r="K6" s="22">
        <f>($B6-VLOOKUP([1]交易计划及执行表!$A$7,[1]交易计划及执行表!$A$4:$BL10004,6,FALSE))/VLOOKUP([1]交易计划及执行表!$A$7,[1]交易计划及执行表!$A$4:$BL10004,6,FALSE)</f>
        <v>0.0275229357798165</v>
      </c>
      <c r="L6" s="22"/>
      <c r="M6" s="34"/>
      <c r="N6" s="34">
        <f>I6/(ROW()-5)</f>
        <v>1</v>
      </c>
      <c r="O6" s="35">
        <f>IF(B6&gt;(D6-(D6-E6)/2),1,-1)</f>
        <v>1</v>
      </c>
      <c r="P6" s="36" t="str">
        <f>IF(B6&lt;F6,"是","否")</f>
        <v>否</v>
      </c>
      <c r="Q6" s="36" t="s">
        <v>51</v>
      </c>
      <c r="R6" s="42" t="s">
        <v>52</v>
      </c>
      <c r="S6" s="43" t="s">
        <v>51</v>
      </c>
      <c r="T6" s="43" t="s">
        <v>51</v>
      </c>
      <c r="U6" s="44" t="str">
        <f>IF(I6/(ROW()-5)&gt;0.5,"是","否")</f>
        <v>是</v>
      </c>
      <c r="V6" s="54" t="str">
        <f>IF(SUM($O$6:$O6)&gt;0,"是","否")</f>
        <v>是</v>
      </c>
      <c r="W6" s="55" t="s">
        <v>53</v>
      </c>
      <c r="X6" s="55"/>
      <c r="Y6" s="55"/>
      <c r="Z6" s="62"/>
      <c r="AA6" s="62"/>
      <c r="AB6" s="42"/>
      <c r="AC6" s="42"/>
      <c r="AD6" s="42"/>
      <c r="AE6" s="42"/>
      <c r="AF6" s="42"/>
      <c r="AG6" s="42"/>
      <c r="AH6" s="70">
        <v>30.89</v>
      </c>
      <c r="AI6" s="70"/>
      <c r="AJ6" s="70"/>
      <c r="AK6" s="73">
        <f>(AH6-VLOOKUP([1]交易计划及执行表!$A$7,[1]交易计划及执行表!$A$4:$BL10005,6,FALSE))*100</f>
        <v>-181</v>
      </c>
      <c r="AL6" s="73"/>
      <c r="AM6" s="73"/>
    </row>
    <row r="7" ht="18" spans="1:39">
      <c r="A7" s="11">
        <v>44523</v>
      </c>
      <c r="B7" s="12">
        <v>33.84</v>
      </c>
      <c r="C7" s="12">
        <v>33.6</v>
      </c>
      <c r="D7" s="12">
        <v>34.29</v>
      </c>
      <c r="E7" s="12">
        <v>33.33</v>
      </c>
      <c r="F7" s="13">
        <v>32.15</v>
      </c>
      <c r="G7" s="13">
        <v>31.7</v>
      </c>
      <c r="H7" s="13">
        <v>29.73</v>
      </c>
      <c r="I7" s="18">
        <v>2</v>
      </c>
      <c r="J7" s="23">
        <f>(B7-B6)/B6</f>
        <v>0.0071428571428572</v>
      </c>
      <c r="K7" s="22">
        <f>($B7-VLOOKUP([1]交易计划及执行表!$A$7,[1]交易计划及执行表!$A$4:$BL10005,6,FALSE))/VLOOKUP([1]交易计划及执行表!$A$7,[1]交易计划及执行表!$A$4:$BL10005,6,FALSE)</f>
        <v>0.0348623853211009</v>
      </c>
      <c r="L7" s="22"/>
      <c r="M7" s="34"/>
      <c r="N7" s="34">
        <f t="shared" ref="N7:N27" si="0">I7/(ROW()-5)</f>
        <v>1</v>
      </c>
      <c r="O7" s="35">
        <f t="shared" ref="O7:O27" si="1">IF(B7&gt;(D7-(D7-E7)/2),1,-1)</f>
        <v>1</v>
      </c>
      <c r="P7" s="36" t="str">
        <f t="shared" ref="P7:P27" si="2">IF(B7&lt;F7,"是","否")</f>
        <v>否</v>
      </c>
      <c r="Q7" s="36" t="s">
        <v>51</v>
      </c>
      <c r="R7" s="42" t="s">
        <v>52</v>
      </c>
      <c r="S7" s="43" t="s">
        <v>51</v>
      </c>
      <c r="T7" s="43" t="s">
        <v>51</v>
      </c>
      <c r="U7" s="44" t="str">
        <f t="shared" ref="U7:U22" si="3">IF(I7/(ROW()-5)&gt;0.5,"是","否")</f>
        <v>是</v>
      </c>
      <c r="V7" s="54" t="str">
        <f>IF(SUM($O$6:$O7)&gt;0,"是","否")</f>
        <v>是</v>
      </c>
      <c r="W7" s="55" t="s">
        <v>53</v>
      </c>
      <c r="X7" s="56"/>
      <c r="Y7" s="63"/>
      <c r="Z7" s="64"/>
      <c r="AA7" s="64"/>
      <c r="AB7" s="64"/>
      <c r="AC7" s="64"/>
      <c r="AD7" s="64"/>
      <c r="AE7" s="64"/>
      <c r="AF7" s="64"/>
      <c r="AG7" s="64"/>
      <c r="AH7" s="71">
        <f>IF(AND(G7-VLOOKUP([1]交易计划及执行表!$A$7,[1]交易计划及执行表!$A$4:$BL10004,6,FALSE)&gt;0,G7&gt;G6),G7,AH6)</f>
        <v>30.89</v>
      </c>
      <c r="AI7" s="70"/>
      <c r="AJ7" s="70"/>
      <c r="AK7" s="73">
        <f>(AH7-VLOOKUP([1]交易计划及执行表!$A$7,[1]交易计划及执行表!$A$4:$BL10006,6,FALSE))*100</f>
        <v>-181</v>
      </c>
      <c r="AL7" s="6"/>
      <c r="AM7" s="6"/>
    </row>
    <row r="8" ht="18" spans="1:39">
      <c r="A8" s="11">
        <v>44524</v>
      </c>
      <c r="B8" s="12">
        <v>33.43</v>
      </c>
      <c r="C8" s="12">
        <v>34</v>
      </c>
      <c r="D8" s="12">
        <v>34.66</v>
      </c>
      <c r="E8" s="12">
        <v>33.26</v>
      </c>
      <c r="F8" s="13">
        <v>32.27</v>
      </c>
      <c r="G8" s="13">
        <v>31.77</v>
      </c>
      <c r="H8" s="13">
        <v>29.94</v>
      </c>
      <c r="I8" s="18">
        <v>2</v>
      </c>
      <c r="J8" s="23">
        <f t="shared" ref="J7:J27" si="4">(B8-B7)/B7</f>
        <v>-0.0121158392434989</v>
      </c>
      <c r="K8" s="22">
        <f>($B8-VLOOKUP([1]交易计划及执行表!$A$7,[1]交易计划及执行表!$A$4:$BL10006,6,FALSE))/VLOOKUP([1]交易计划及执行表!$A$7,[1]交易计划及执行表!$A$4:$BL10006,6,FALSE)</f>
        <v>0.0223241590214066</v>
      </c>
      <c r="L8" s="22"/>
      <c r="M8" s="34"/>
      <c r="N8" s="34">
        <f t="shared" si="0"/>
        <v>0.666666666666667</v>
      </c>
      <c r="O8" s="37">
        <f t="shared" si="1"/>
        <v>-1</v>
      </c>
      <c r="P8" s="36" t="str">
        <f t="shared" si="2"/>
        <v>否</v>
      </c>
      <c r="Q8" s="36" t="s">
        <v>51</v>
      </c>
      <c r="R8" s="42" t="s">
        <v>52</v>
      </c>
      <c r="S8" s="43" t="s">
        <v>51</v>
      </c>
      <c r="T8" s="43" t="s">
        <v>51</v>
      </c>
      <c r="U8" s="44" t="str">
        <f t="shared" si="3"/>
        <v>是</v>
      </c>
      <c r="V8" s="54" t="str">
        <f>IF(SUM($O$6:$O8)&gt;0,"是","否")</f>
        <v>是</v>
      </c>
      <c r="W8" s="55" t="s">
        <v>53</v>
      </c>
      <c r="X8" s="57"/>
      <c r="Y8" s="65"/>
      <c r="Z8" s="64"/>
      <c r="AA8" s="64"/>
      <c r="AB8" s="64"/>
      <c r="AC8" s="64"/>
      <c r="AD8" s="64"/>
      <c r="AE8" s="64"/>
      <c r="AF8" s="64"/>
      <c r="AG8" s="64"/>
      <c r="AH8" s="71">
        <f>IF(AND(G8-VLOOKUP([1]交易计划及执行表!$A$7,[1]交易计划及执行表!$A$4:$BL10005,6,FALSE)&gt;0,G8&gt;G7),G8,AH7)</f>
        <v>30.89</v>
      </c>
      <c r="AI8" s="70"/>
      <c r="AJ8" s="70"/>
      <c r="AK8" s="73">
        <f>(AH8-VLOOKUP([1]交易计划及执行表!$A$7,[1]交易计划及执行表!$A$4:$BL10007,6,FALSE))*100</f>
        <v>-181</v>
      </c>
      <c r="AL8" s="6"/>
      <c r="AM8" s="6"/>
    </row>
    <row r="9" ht="18" spans="1:39">
      <c r="A9" s="11">
        <v>44525</v>
      </c>
      <c r="B9" s="12">
        <v>32.85</v>
      </c>
      <c r="C9" s="12">
        <v>33.3</v>
      </c>
      <c r="D9" s="12">
        <v>33.38</v>
      </c>
      <c r="E9" s="12">
        <v>32.59</v>
      </c>
      <c r="F9" s="13">
        <v>32.33</v>
      </c>
      <c r="G9" s="13">
        <v>31.81</v>
      </c>
      <c r="H9" s="13">
        <v>29.58</v>
      </c>
      <c r="I9" s="18">
        <v>2</v>
      </c>
      <c r="J9" s="23">
        <f t="shared" si="4"/>
        <v>-0.0173496859108585</v>
      </c>
      <c r="K9" s="22">
        <f>($B9-VLOOKUP([1]交易计划及执行表!$A$7,[1]交易计划及执行表!$A$4:$BL10007,6,FALSE))/VLOOKUP([1]交易计划及执行表!$A$7,[1]交易计划及执行表!$A$4:$BL10007,6,FALSE)</f>
        <v>0.00458715596330271</v>
      </c>
      <c r="L9" s="22"/>
      <c r="M9" s="34"/>
      <c r="N9" s="34">
        <f t="shared" si="0"/>
        <v>0.5</v>
      </c>
      <c r="O9" s="37">
        <f t="shared" si="1"/>
        <v>-1</v>
      </c>
      <c r="P9" s="36" t="str">
        <f t="shared" si="2"/>
        <v>否</v>
      </c>
      <c r="Q9" s="38" t="s">
        <v>53</v>
      </c>
      <c r="R9" s="42" t="s">
        <v>52</v>
      </c>
      <c r="S9" s="43" t="s">
        <v>51</v>
      </c>
      <c r="T9" s="43" t="s">
        <v>51</v>
      </c>
      <c r="U9" s="43" t="str">
        <f t="shared" si="3"/>
        <v>否</v>
      </c>
      <c r="V9" s="58" t="str">
        <f>IF(SUM($O$6:$O9)&gt;0,"是","否")</f>
        <v>否</v>
      </c>
      <c r="W9" s="55" t="s">
        <v>53</v>
      </c>
      <c r="X9" s="57"/>
      <c r="Y9" s="65"/>
      <c r="Z9" s="64"/>
      <c r="AA9" s="64"/>
      <c r="AB9" s="64"/>
      <c r="AC9" s="64"/>
      <c r="AD9" s="64"/>
      <c r="AE9" s="64"/>
      <c r="AF9" s="64"/>
      <c r="AG9" s="64"/>
      <c r="AH9" s="71">
        <f>IF(AND(G9-VLOOKUP([1]交易计划及执行表!$A$7,[1]交易计划及执行表!$A$4:$BL10006,6,FALSE)&gt;0,G9&gt;G8),G9,AH8)</f>
        <v>30.89</v>
      </c>
      <c r="AI9" s="70"/>
      <c r="AJ9" s="70"/>
      <c r="AK9" s="73">
        <f>(AH9-VLOOKUP([1]交易计划及执行表!$A$7,[1]交易计划及执行表!$A$4:$BL10008,6,FALSE))*100</f>
        <v>-181</v>
      </c>
      <c r="AL9" s="6"/>
      <c r="AM9" s="6"/>
    </row>
    <row r="10" ht="18" spans="1:39">
      <c r="A10" s="11">
        <v>44526</v>
      </c>
      <c r="B10" s="13">
        <v>34.35</v>
      </c>
      <c r="C10" s="13">
        <v>32.99</v>
      </c>
      <c r="D10" s="13">
        <v>35.29</v>
      </c>
      <c r="E10" s="13">
        <v>32.88</v>
      </c>
      <c r="F10" s="13">
        <v>32.52</v>
      </c>
      <c r="G10" s="13">
        <v>31.91</v>
      </c>
      <c r="H10" s="13">
        <v>29.06</v>
      </c>
      <c r="I10" s="18">
        <v>3</v>
      </c>
      <c r="J10" s="23">
        <f t="shared" si="4"/>
        <v>0.045662100456621</v>
      </c>
      <c r="K10" s="22">
        <f>($B10-VLOOKUP([1]交易计划及执行表!$A$7,[1]交易计划及执行表!$A$4:$BL10008,6,FALSE))/VLOOKUP([1]交易计划及执行表!$A$7,[1]交易计划及执行表!$A$4:$BL10008,6,FALSE)</f>
        <v>0.0504587155963302</v>
      </c>
      <c r="L10" s="22"/>
      <c r="M10" s="34"/>
      <c r="N10" s="34">
        <f t="shared" si="0"/>
        <v>0.6</v>
      </c>
      <c r="O10" s="35">
        <f t="shared" si="1"/>
        <v>1</v>
      </c>
      <c r="P10" s="36" t="str">
        <f t="shared" si="2"/>
        <v>否</v>
      </c>
      <c r="Q10" s="18" t="s">
        <v>51</v>
      </c>
      <c r="R10" s="42" t="s">
        <v>51</v>
      </c>
      <c r="S10" s="18" t="s">
        <v>51</v>
      </c>
      <c r="T10" s="44" t="s">
        <v>53</v>
      </c>
      <c r="U10" s="44" t="str">
        <f t="shared" si="3"/>
        <v>是</v>
      </c>
      <c r="V10" s="54" t="str">
        <f>IF(SUM($O$6:$O10)&gt;0,"是","否")</f>
        <v>是</v>
      </c>
      <c r="W10" s="55" t="s">
        <v>53</v>
      </c>
      <c r="X10" s="57"/>
      <c r="Y10" s="65"/>
      <c r="Z10" s="64"/>
      <c r="AA10" s="64"/>
      <c r="AB10" s="64"/>
      <c r="AC10" s="64"/>
      <c r="AD10" s="64"/>
      <c r="AE10" s="64"/>
      <c r="AF10" s="64"/>
      <c r="AG10" s="64"/>
      <c r="AH10" s="71">
        <f>IF(AND(G10-VLOOKUP([1]交易计划及执行表!$A$7,[1]交易计划及执行表!$A$4:$BL10007,6,FALSE)&gt;0,G10&gt;G9),G10,AH9)</f>
        <v>30.89</v>
      </c>
      <c r="AI10" s="70"/>
      <c r="AJ10" s="70"/>
      <c r="AK10" s="73">
        <f>(AH10-VLOOKUP([1]交易计划及执行表!$A$7,[1]交易计划及执行表!$A$4:$BL10009,6,FALSE))*100</f>
        <v>-181</v>
      </c>
      <c r="AL10" s="6"/>
      <c r="AM10" s="6"/>
    </row>
    <row r="11" ht="18" spans="1:39">
      <c r="A11" s="11">
        <v>44529</v>
      </c>
      <c r="B11" s="13">
        <v>34.05</v>
      </c>
      <c r="C11" s="13">
        <v>33.98</v>
      </c>
      <c r="D11" s="13">
        <v>34.61</v>
      </c>
      <c r="E11" s="13">
        <v>33.54</v>
      </c>
      <c r="F11" s="13">
        <v>32.67</v>
      </c>
      <c r="G11" s="13">
        <v>32</v>
      </c>
      <c r="H11" s="13">
        <v>30.39</v>
      </c>
      <c r="I11" s="18">
        <v>3</v>
      </c>
      <c r="J11" s="23">
        <f t="shared" si="4"/>
        <v>-0.0087336244541486</v>
      </c>
      <c r="K11" s="22">
        <f>($B11-VLOOKUP([1]交易计划及执行表!$A$7,[1]交易计划及执行表!$A$4:$BL10009,6,FALSE))/VLOOKUP([1]交易计划及执行表!$A$7,[1]交易计划及执行表!$A$4:$BL10009,6,FALSE)</f>
        <v>0.0412844036697246</v>
      </c>
      <c r="L11" s="22"/>
      <c r="M11" s="34"/>
      <c r="N11" s="34">
        <f t="shared" si="0"/>
        <v>0.5</v>
      </c>
      <c r="O11" s="37">
        <f t="shared" si="1"/>
        <v>-1</v>
      </c>
      <c r="P11" s="36" t="str">
        <f t="shared" si="2"/>
        <v>否</v>
      </c>
      <c r="Q11" s="18" t="s">
        <v>51</v>
      </c>
      <c r="R11" s="42" t="s">
        <v>51</v>
      </c>
      <c r="S11" s="18" t="s">
        <v>51</v>
      </c>
      <c r="T11" s="44" t="s">
        <v>53</v>
      </c>
      <c r="U11" s="43" t="str">
        <f t="shared" si="3"/>
        <v>否</v>
      </c>
      <c r="V11" s="58" t="str">
        <f>IF(SUM($O$6:$O11)&gt;0,"是","否")</f>
        <v>否</v>
      </c>
      <c r="W11" s="55" t="s">
        <v>53</v>
      </c>
      <c r="X11" s="18"/>
      <c r="Y11" s="13"/>
      <c r="Z11" s="64"/>
      <c r="AA11" s="64"/>
      <c r="AB11" s="64"/>
      <c r="AC11" s="64"/>
      <c r="AD11" s="64"/>
      <c r="AE11" s="64"/>
      <c r="AF11" s="64"/>
      <c r="AG11" s="64"/>
      <c r="AH11" s="71">
        <f>IF(AND(G11-VLOOKUP([1]交易计划及执行表!$A$7,[1]交易计划及执行表!$A$4:$BL10008,6,FALSE)&gt;0,G11&gt;G10),G11,AH10)</f>
        <v>30.89</v>
      </c>
      <c r="AI11" s="70"/>
      <c r="AJ11" s="70"/>
      <c r="AK11" s="73">
        <f>(AH11-VLOOKUP([1]交易计划及执行表!$A$7,[1]交易计划及执行表!$A$4:$BL10010,6,FALSE))*100</f>
        <v>-181</v>
      </c>
      <c r="AL11" s="6"/>
      <c r="AM11" s="6"/>
    </row>
    <row r="12" ht="18" spans="1:39">
      <c r="A12" s="11">
        <v>44530</v>
      </c>
      <c r="B12" s="13">
        <v>34.35</v>
      </c>
      <c r="C12" s="13">
        <v>34.11</v>
      </c>
      <c r="D12" s="13">
        <v>34.76</v>
      </c>
      <c r="E12" s="13">
        <v>33.81</v>
      </c>
      <c r="F12" s="13">
        <v>32.83</v>
      </c>
      <c r="G12" s="13">
        <v>32.09</v>
      </c>
      <c r="H12" s="13">
        <v>30.13</v>
      </c>
      <c r="I12" s="18">
        <v>4</v>
      </c>
      <c r="J12" s="23">
        <f t="shared" si="4"/>
        <v>0.0088105726872248</v>
      </c>
      <c r="K12" s="22">
        <f>($B12-VLOOKUP([1]交易计划及执行表!$A$7,[1]交易计划及执行表!$A$4:$BL10010,6,FALSE))/VLOOKUP([1]交易计划及执行表!$A$7,[1]交易计划及执行表!$A$4:$BL10010,6,FALSE)</f>
        <v>0.0504587155963302</v>
      </c>
      <c r="L12" s="22"/>
      <c r="M12" s="34"/>
      <c r="N12" s="34">
        <f t="shared" si="0"/>
        <v>0.571428571428571</v>
      </c>
      <c r="O12" s="35">
        <f t="shared" si="1"/>
        <v>1</v>
      </c>
      <c r="P12" s="36" t="str">
        <f t="shared" si="2"/>
        <v>否</v>
      </c>
      <c r="Q12" s="18" t="s">
        <v>51</v>
      </c>
      <c r="R12" s="42" t="s">
        <v>51</v>
      </c>
      <c r="S12" s="45" t="s">
        <v>53</v>
      </c>
      <c r="T12" s="44" t="s">
        <v>53</v>
      </c>
      <c r="U12" s="44" t="str">
        <f t="shared" si="3"/>
        <v>是</v>
      </c>
      <c r="V12" s="54" t="str">
        <f>IF(SUM($O$6:$O12)&gt;0,"是","否")</f>
        <v>是</v>
      </c>
      <c r="W12" s="55" t="s">
        <v>53</v>
      </c>
      <c r="X12" s="18"/>
      <c r="Y12" s="13"/>
      <c r="Z12" s="64"/>
      <c r="AA12" s="64"/>
      <c r="AB12" s="64"/>
      <c r="AC12" s="64"/>
      <c r="AD12" s="64"/>
      <c r="AE12" s="64"/>
      <c r="AF12" s="64"/>
      <c r="AG12" s="64"/>
      <c r="AH12" s="71">
        <f>IF(AND(G12-VLOOKUP([1]交易计划及执行表!$A$7,[1]交易计划及执行表!$A$4:$BL10009,6,FALSE)&gt;0,G12&gt;G11),G12,AH11)</f>
        <v>30.89</v>
      </c>
      <c r="AI12" s="70"/>
      <c r="AJ12" s="70"/>
      <c r="AK12" s="73">
        <f>(AH12-VLOOKUP([1]交易计划及执行表!$A$7,[1]交易计划及执行表!$A$4:$BL10011,6,FALSE))*100</f>
        <v>-181</v>
      </c>
      <c r="AL12" s="6"/>
      <c r="AM12" s="6"/>
    </row>
    <row r="13" ht="18" spans="1:39">
      <c r="A13" s="11">
        <v>44531</v>
      </c>
      <c r="B13" s="13">
        <v>36.38</v>
      </c>
      <c r="C13" s="13">
        <v>34.38</v>
      </c>
      <c r="D13" s="13">
        <v>37.79</v>
      </c>
      <c r="E13" s="13">
        <v>34.1</v>
      </c>
      <c r="F13" s="13">
        <v>33.17</v>
      </c>
      <c r="G13" s="13">
        <v>32.26</v>
      </c>
      <c r="H13" s="13">
        <v>30.39</v>
      </c>
      <c r="I13" s="18">
        <v>5</v>
      </c>
      <c r="J13" s="23">
        <f t="shared" si="4"/>
        <v>0.0590975254730714</v>
      </c>
      <c r="K13" s="22">
        <f>($B13-VLOOKUP([1]交易计划及执行表!$A$7,[1]交易计划及执行表!$A$4:$BL10011,6,FALSE))/VLOOKUP([1]交易计划及执行表!$A$7,[1]交易计划及执行表!$A$4:$BL10011,6,FALSE)</f>
        <v>0.112538226299694</v>
      </c>
      <c r="L13" s="22"/>
      <c r="M13" s="34"/>
      <c r="N13" s="34">
        <f t="shared" si="0"/>
        <v>0.625</v>
      </c>
      <c r="O13" s="35">
        <f t="shared" si="1"/>
        <v>1</v>
      </c>
      <c r="P13" s="36" t="str">
        <f t="shared" si="2"/>
        <v>否</v>
      </c>
      <c r="Q13" s="18" t="s">
        <v>51</v>
      </c>
      <c r="R13" s="42" t="s">
        <v>51</v>
      </c>
      <c r="S13" s="45" t="s">
        <v>53</v>
      </c>
      <c r="T13" s="44" t="s">
        <v>53</v>
      </c>
      <c r="U13" s="44" t="str">
        <f t="shared" si="3"/>
        <v>是</v>
      </c>
      <c r="V13" s="54" t="str">
        <f>IF(SUM($O$6:$O13)&gt;0,"是","否")</f>
        <v>是</v>
      </c>
      <c r="W13" s="55" t="s">
        <v>53</v>
      </c>
      <c r="X13" s="18"/>
      <c r="Y13" s="13"/>
      <c r="Z13" s="64"/>
      <c r="AA13" s="64"/>
      <c r="AB13" s="64"/>
      <c r="AC13" s="64"/>
      <c r="AD13" s="64"/>
      <c r="AE13" s="64"/>
      <c r="AF13" s="64"/>
      <c r="AG13" s="64"/>
      <c r="AH13" s="71">
        <f>IF(AND(G13-VLOOKUP([1]交易计划及执行表!$A$7,[1]交易计划及执行表!$A$4:$BL10010,6,FALSE)&gt;0,G13&gt;G12),G13,AH12)</f>
        <v>30.89</v>
      </c>
      <c r="AI13" s="70"/>
      <c r="AJ13" s="70"/>
      <c r="AK13" s="73">
        <f>(AH13-VLOOKUP([1]交易计划及执行表!$A$7,[1]交易计划及执行表!$A$4:$BL10012,6,FALSE))*100</f>
        <v>-181</v>
      </c>
      <c r="AL13" s="6"/>
      <c r="AM13" s="6"/>
    </row>
    <row r="14" ht="18" spans="1:39">
      <c r="A14" s="11">
        <v>44532</v>
      </c>
      <c r="B14" s="13">
        <v>36.75</v>
      </c>
      <c r="C14" s="13">
        <v>35.9</v>
      </c>
      <c r="D14" s="13">
        <v>36.8</v>
      </c>
      <c r="E14" s="13">
        <v>35.03</v>
      </c>
      <c r="F14" s="13">
        <v>33.51</v>
      </c>
      <c r="G14" s="13">
        <v>32.43</v>
      </c>
      <c r="H14" s="13">
        <v>32.19</v>
      </c>
      <c r="I14" s="18">
        <v>6</v>
      </c>
      <c r="J14" s="23">
        <f t="shared" si="4"/>
        <v>0.0101704233095106</v>
      </c>
      <c r="K14" s="22">
        <f>($B14-VLOOKUP([1]交易计划及执行表!$A$7,[1]交易计划及执行表!$A$4:$BL10012,6,FALSE))/VLOOKUP([1]交易计划及执行表!$A$7,[1]交易计划及执行表!$A$4:$BL10012,6,FALSE)</f>
        <v>0.123853211009174</v>
      </c>
      <c r="L14" s="22"/>
      <c r="M14" s="34"/>
      <c r="N14" s="34">
        <f t="shared" si="0"/>
        <v>0.666666666666667</v>
      </c>
      <c r="O14" s="35">
        <f t="shared" si="1"/>
        <v>1</v>
      </c>
      <c r="P14" s="36" t="str">
        <f t="shared" si="2"/>
        <v>否</v>
      </c>
      <c r="Q14" s="18" t="s">
        <v>51</v>
      </c>
      <c r="R14" s="18" t="s">
        <v>51</v>
      </c>
      <c r="S14" s="42" t="s">
        <v>51</v>
      </c>
      <c r="T14" s="44" t="s">
        <v>53</v>
      </c>
      <c r="U14" s="44" t="str">
        <f t="shared" si="3"/>
        <v>是</v>
      </c>
      <c r="V14" s="54" t="str">
        <f>IF(SUM($O$6:$O14)&gt;0,"是","否")</f>
        <v>是</v>
      </c>
      <c r="W14" s="55" t="s">
        <v>53</v>
      </c>
      <c r="X14" s="18"/>
      <c r="Y14" s="13"/>
      <c r="Z14" s="64"/>
      <c r="AA14" s="64"/>
      <c r="AB14" s="64"/>
      <c r="AC14" s="64"/>
      <c r="AD14" s="64"/>
      <c r="AE14" s="64"/>
      <c r="AF14" s="64"/>
      <c r="AG14" s="64"/>
      <c r="AH14" s="71">
        <f>IF(AND(G14-VLOOKUP([1]交易计划及执行表!$A$7,[1]交易计划及执行表!$A$4:$BL10011,6,FALSE)&gt;0,G14&gt;G13),G14,AH13)</f>
        <v>30.89</v>
      </c>
      <c r="AI14" s="70"/>
      <c r="AJ14" s="70"/>
      <c r="AK14" s="73">
        <f>(AH14-VLOOKUP([1]交易计划及执行表!$A$7,[1]交易计划及执行表!$A$4:$BL10013,6,FALSE))*100</f>
        <v>-181</v>
      </c>
      <c r="AL14" s="6"/>
      <c r="AM14" s="6"/>
    </row>
    <row r="15" ht="18" spans="1:39">
      <c r="A15" s="14">
        <v>44533</v>
      </c>
      <c r="B15" s="13">
        <v>36.81</v>
      </c>
      <c r="C15" s="13">
        <v>36.55</v>
      </c>
      <c r="D15" s="13">
        <v>37.74</v>
      </c>
      <c r="E15" s="13">
        <v>35.55</v>
      </c>
      <c r="F15" s="13">
        <v>33.82</v>
      </c>
      <c r="G15" s="13">
        <v>32.61</v>
      </c>
      <c r="H15" s="13">
        <v>32.51</v>
      </c>
      <c r="I15" s="18">
        <v>7</v>
      </c>
      <c r="J15" s="23">
        <f t="shared" si="4"/>
        <v>0.00163265306122455</v>
      </c>
      <c r="K15" s="22">
        <f>($B15-VLOOKUP([1]交易计划及执行表!$A$7,[1]交易计划及执行表!$A$4:$BL10013,6,FALSE))/VLOOKUP([1]交易计划及执行表!$A$7,[1]交易计划及执行表!$A$4:$BL10013,6,FALSE)</f>
        <v>0.125688073394495</v>
      </c>
      <c r="L15" s="22"/>
      <c r="M15" s="34"/>
      <c r="N15" s="34">
        <f t="shared" si="0"/>
        <v>0.7</v>
      </c>
      <c r="O15" s="35">
        <f t="shared" si="1"/>
        <v>1</v>
      </c>
      <c r="P15" s="36" t="str">
        <f t="shared" si="2"/>
        <v>否</v>
      </c>
      <c r="Q15" s="18" t="s">
        <v>51</v>
      </c>
      <c r="R15" s="18" t="s">
        <v>51</v>
      </c>
      <c r="S15" s="42" t="s">
        <v>51</v>
      </c>
      <c r="T15" s="44" t="s">
        <v>53</v>
      </c>
      <c r="U15" s="44" t="str">
        <f t="shared" si="3"/>
        <v>是</v>
      </c>
      <c r="V15" s="54" t="str">
        <f>IF(SUM($O$6:$O15)&gt;0,"是","否")</f>
        <v>是</v>
      </c>
      <c r="W15" s="55" t="s">
        <v>53</v>
      </c>
      <c r="X15" s="18"/>
      <c r="Y15" s="13"/>
      <c r="Z15" s="64"/>
      <c r="AA15" s="64"/>
      <c r="AB15" s="64"/>
      <c r="AC15" s="64"/>
      <c r="AD15" s="64"/>
      <c r="AE15" s="64"/>
      <c r="AF15" s="64"/>
      <c r="AG15" s="64"/>
      <c r="AH15" s="71">
        <f>IF(AND(G15-VLOOKUP([1]交易计划及执行表!$A$7,[1]交易计划及执行表!$A$4:$BL10012,6,FALSE)&gt;0,G15&gt;G14),G15,AH14)</f>
        <v>30.89</v>
      </c>
      <c r="AI15" s="70"/>
      <c r="AJ15" s="70"/>
      <c r="AK15" s="73">
        <f>(AH15-VLOOKUP([1]交易计划及执行表!$A$7,[1]交易计划及执行表!$A$4:$BL10014,6,FALSE))*100</f>
        <v>-181</v>
      </c>
      <c r="AL15" s="6"/>
      <c r="AM15" s="6"/>
    </row>
    <row r="16" ht="18" spans="1:39">
      <c r="A16" s="14">
        <v>44536</v>
      </c>
      <c r="B16" s="13">
        <v>36.68</v>
      </c>
      <c r="C16" s="13">
        <v>36.45</v>
      </c>
      <c r="D16" s="13">
        <v>37.48</v>
      </c>
      <c r="E16" s="13">
        <v>36.04</v>
      </c>
      <c r="F16" s="13">
        <v>34.09</v>
      </c>
      <c r="G16" s="13">
        <v>32.77</v>
      </c>
      <c r="H16" s="13">
        <v>32.57</v>
      </c>
      <c r="I16" s="18">
        <v>7</v>
      </c>
      <c r="J16" s="23">
        <f t="shared" si="4"/>
        <v>-0.00353164900842169</v>
      </c>
      <c r="K16" s="22">
        <f>($B16-VLOOKUP([1]交易计划及执行表!$A$7,[1]交易计划及执行表!$A$4:$BL10014,6,FALSE))/VLOOKUP([1]交易计划及执行表!$A$7,[1]交易计划及执行表!$A$4:$BL10014,6,FALSE)</f>
        <v>0.1217125382263</v>
      </c>
      <c r="L16" s="22"/>
      <c r="M16" s="34"/>
      <c r="N16" s="34">
        <f t="shared" si="0"/>
        <v>0.636363636363636</v>
      </c>
      <c r="O16" s="37">
        <f t="shared" si="1"/>
        <v>-1</v>
      </c>
      <c r="P16" s="36" t="str">
        <f t="shared" si="2"/>
        <v>否</v>
      </c>
      <c r="Q16" s="18" t="s">
        <v>51</v>
      </c>
      <c r="R16" s="18" t="s">
        <v>51</v>
      </c>
      <c r="S16" s="42" t="s">
        <v>51</v>
      </c>
      <c r="T16" s="44" t="s">
        <v>53</v>
      </c>
      <c r="U16" s="44" t="str">
        <f t="shared" si="3"/>
        <v>是</v>
      </c>
      <c r="V16" s="54" t="str">
        <f>IF(SUM($O$6:$O16)&gt;0,"是","否")</f>
        <v>是</v>
      </c>
      <c r="W16" s="55" t="s">
        <v>53</v>
      </c>
      <c r="X16" s="18"/>
      <c r="Y16" s="13"/>
      <c r="Z16" s="64"/>
      <c r="AA16" s="64"/>
      <c r="AB16" s="64"/>
      <c r="AC16" s="64"/>
      <c r="AD16" s="64"/>
      <c r="AE16" s="64"/>
      <c r="AF16" s="64"/>
      <c r="AG16" s="64"/>
      <c r="AH16" s="71">
        <f>IF(AND(G16-VLOOKUP([1]交易计划及执行表!$A$7,[1]交易计划及执行表!$A$4:$BL10013,6,FALSE)&gt;0,G16&gt;G15),G16,AH15)</f>
        <v>32.77</v>
      </c>
      <c r="AI16" s="70"/>
      <c r="AJ16" s="70"/>
      <c r="AK16" s="73">
        <f>(AH16-VLOOKUP([1]交易计划及执行表!$A$7,[1]交易计划及执行表!$A$4:$BL10015,6,FALSE))*100</f>
        <v>7.00000000000003</v>
      </c>
      <c r="AL16" s="6"/>
      <c r="AM16" s="6"/>
    </row>
    <row r="17" ht="18" spans="1:39">
      <c r="A17" s="14">
        <v>44537</v>
      </c>
      <c r="B17" s="13">
        <v>35.18</v>
      </c>
      <c r="C17" s="13">
        <v>36.66</v>
      </c>
      <c r="D17" s="13">
        <v>37.05</v>
      </c>
      <c r="E17" s="13">
        <v>35.04</v>
      </c>
      <c r="F17" s="13">
        <v>34.2</v>
      </c>
      <c r="G17" s="13">
        <v>32.86</v>
      </c>
      <c r="H17" s="13">
        <v>32.45</v>
      </c>
      <c r="I17" s="18">
        <v>7</v>
      </c>
      <c r="J17" s="24">
        <f t="shared" si="4"/>
        <v>-0.0408942202835333</v>
      </c>
      <c r="K17" s="22">
        <f>($B17-VLOOKUP([1]交易计划及执行表!$A$7,[1]交易计划及执行表!$A$4:$BL10015,6,FALSE))/VLOOKUP([1]交易计划及执行表!$A$7,[1]交易计划及执行表!$A$4:$BL10015,6,FALSE)</f>
        <v>0.0758409785932721</v>
      </c>
      <c r="L17" s="22"/>
      <c r="M17" s="34"/>
      <c r="N17" s="34">
        <f t="shared" si="0"/>
        <v>0.583333333333333</v>
      </c>
      <c r="O17" s="37">
        <f t="shared" si="1"/>
        <v>-1</v>
      </c>
      <c r="P17" s="36" t="str">
        <f t="shared" si="2"/>
        <v>否</v>
      </c>
      <c r="Q17" s="18" t="s">
        <v>51</v>
      </c>
      <c r="R17" s="18" t="s">
        <v>51</v>
      </c>
      <c r="S17" s="42" t="s">
        <v>51</v>
      </c>
      <c r="T17" s="44" t="s">
        <v>53</v>
      </c>
      <c r="U17" s="44" t="str">
        <f t="shared" si="3"/>
        <v>是</v>
      </c>
      <c r="V17" s="54" t="str">
        <f>IF(SUM($O$6:$O17)&gt;0,"是","否")</f>
        <v>是</v>
      </c>
      <c r="W17" s="55" t="s">
        <v>53</v>
      </c>
      <c r="X17" s="18"/>
      <c r="Y17" s="13"/>
      <c r="Z17" s="64"/>
      <c r="AA17" s="64"/>
      <c r="AB17" s="64"/>
      <c r="AC17" s="64"/>
      <c r="AD17" s="64"/>
      <c r="AE17" s="64"/>
      <c r="AF17" s="64"/>
      <c r="AG17" s="64"/>
      <c r="AH17" s="71">
        <f>IF(AND(G17-VLOOKUP([1]交易计划及执行表!$A$7,[1]交易计划及执行表!$A$4:$BL10014,6,FALSE)&gt;0,G17&gt;G16),G17,AH16)</f>
        <v>32.86</v>
      </c>
      <c r="AI17" s="70"/>
      <c r="AJ17" s="70"/>
      <c r="AK17" s="73">
        <f>(AH17-VLOOKUP([1]交易计划及执行表!$A$7,[1]交易计划及执行表!$A$4:$BL10016,6,FALSE))*100</f>
        <v>15.9999999999997</v>
      </c>
      <c r="AL17" s="6"/>
      <c r="AM17" s="6"/>
    </row>
    <row r="18" ht="18" spans="1:39">
      <c r="A18" s="14">
        <v>44538</v>
      </c>
      <c r="B18" s="13">
        <v>36.84</v>
      </c>
      <c r="C18" s="13">
        <v>35.43</v>
      </c>
      <c r="D18" s="13">
        <v>37.26</v>
      </c>
      <c r="E18" s="13">
        <v>34.68</v>
      </c>
      <c r="F18" s="13">
        <v>34.45</v>
      </c>
      <c r="G18" s="13">
        <v>33.02</v>
      </c>
      <c r="H18" s="13">
        <v>31.12</v>
      </c>
      <c r="I18" s="18">
        <v>8</v>
      </c>
      <c r="J18" s="25">
        <f t="shared" si="4"/>
        <v>0.0471859010801593</v>
      </c>
      <c r="K18" s="22">
        <f>($B18-VLOOKUP([1]交易计划及执行表!$A$7,[1]交易计划及执行表!$A$4:$BL10016,6,FALSE))/VLOOKUP([1]交易计划及执行表!$A$7,[1]交易计划及执行表!$A$4:$BL10016,6,FALSE)</f>
        <v>0.126605504587156</v>
      </c>
      <c r="L18" s="22"/>
      <c r="M18" s="34"/>
      <c r="N18" s="34">
        <f t="shared" si="0"/>
        <v>0.615384615384615</v>
      </c>
      <c r="O18" s="35">
        <f t="shared" si="1"/>
        <v>1</v>
      </c>
      <c r="P18" s="36" t="str">
        <f t="shared" si="2"/>
        <v>否</v>
      </c>
      <c r="Q18" s="18" t="s">
        <v>51</v>
      </c>
      <c r="R18" s="18" t="s">
        <v>51</v>
      </c>
      <c r="S18" s="42" t="s">
        <v>51</v>
      </c>
      <c r="T18" s="44" t="s">
        <v>53</v>
      </c>
      <c r="U18" s="44" t="str">
        <f t="shared" si="3"/>
        <v>是</v>
      </c>
      <c r="V18" s="54" t="str">
        <f>IF(SUM($O$6:$O18)&gt;0,"是","否")</f>
        <v>是</v>
      </c>
      <c r="W18" s="55" t="s">
        <v>53</v>
      </c>
      <c r="X18" s="18"/>
      <c r="Y18" s="13"/>
      <c r="Z18" s="64"/>
      <c r="AA18" s="64"/>
      <c r="AB18" s="64"/>
      <c r="AC18" s="64"/>
      <c r="AD18" s="64"/>
      <c r="AE18" s="64"/>
      <c r="AF18" s="64"/>
      <c r="AG18" s="64"/>
      <c r="AH18" s="71">
        <f>IF(AND(G18-VLOOKUP([1]交易计划及执行表!$A$7,[1]交易计划及执行表!$A$4:$BL10015,6,FALSE)&gt;0,G18&gt;G17),G18,AH17)</f>
        <v>33.02</v>
      </c>
      <c r="AI18" s="70"/>
      <c r="AJ18" s="70"/>
      <c r="AK18" s="73">
        <f>(AH18-VLOOKUP([1]交易计划及执行表!$A$7,[1]交易计划及执行表!$A$4:$BL10017,6,FALSE))*100</f>
        <v>32</v>
      </c>
      <c r="AL18" s="6"/>
      <c r="AM18" s="6"/>
    </row>
    <row r="19" ht="18" spans="1:39">
      <c r="A19" s="14">
        <v>44539</v>
      </c>
      <c r="B19" s="13">
        <v>37.96</v>
      </c>
      <c r="C19" s="13">
        <v>36.84</v>
      </c>
      <c r="D19" s="13">
        <v>38.83</v>
      </c>
      <c r="E19" s="13">
        <v>36.3</v>
      </c>
      <c r="F19" s="13">
        <v>34.78</v>
      </c>
      <c r="G19" s="13">
        <v>33.21</v>
      </c>
      <c r="H19" s="13">
        <v>32.59</v>
      </c>
      <c r="I19" s="18">
        <v>9</v>
      </c>
      <c r="J19" s="25">
        <f t="shared" si="4"/>
        <v>0.030401737242128</v>
      </c>
      <c r="K19" s="22">
        <f>($B19-VLOOKUP([1]交易计划及执行表!$A$7,[1]交易计划及执行表!$A$4:$BL10017,6,FALSE))/VLOOKUP([1]交易计划及执行表!$A$7,[1]交易计划及执行表!$A$4:$BL10017,6,FALSE)</f>
        <v>0.16085626911315</v>
      </c>
      <c r="L19" s="22"/>
      <c r="M19" s="34"/>
      <c r="N19" s="34">
        <f t="shared" si="0"/>
        <v>0.642857142857143</v>
      </c>
      <c r="O19" s="35">
        <f t="shared" si="1"/>
        <v>1</v>
      </c>
      <c r="P19" s="36" t="str">
        <f t="shared" si="2"/>
        <v>否</v>
      </c>
      <c r="Q19" s="18" t="s">
        <v>51</v>
      </c>
      <c r="R19" s="18" t="s">
        <v>51</v>
      </c>
      <c r="S19" s="42" t="s">
        <v>51</v>
      </c>
      <c r="T19" s="44" t="s">
        <v>53</v>
      </c>
      <c r="U19" s="44" t="str">
        <f t="shared" si="3"/>
        <v>是</v>
      </c>
      <c r="V19" s="54" t="str">
        <f>IF(SUM($O$6:$O19)&gt;0,"是","否")</f>
        <v>是</v>
      </c>
      <c r="W19" s="55" t="s">
        <v>53</v>
      </c>
      <c r="X19" s="18"/>
      <c r="Y19" s="13"/>
      <c r="Z19" s="64"/>
      <c r="AA19" s="64"/>
      <c r="AB19" s="64"/>
      <c r="AC19" s="64"/>
      <c r="AD19" s="64"/>
      <c r="AE19" s="64"/>
      <c r="AF19" s="64"/>
      <c r="AG19" s="64"/>
      <c r="AH19" s="71">
        <f>IF(AND(G19-VLOOKUP([1]交易计划及执行表!$A$7,[1]交易计划及执行表!$A$4:$BL10016,6,FALSE)&gt;0,G19&gt;G18),G19,AH18)</f>
        <v>33.21</v>
      </c>
      <c r="AI19" s="70"/>
      <c r="AJ19" s="70"/>
      <c r="AK19" s="73">
        <f>(AH19-VLOOKUP([1]交易计划及执行表!$A$7,[1]交易计划及执行表!$A$4:$BL10018,6,FALSE))*100</f>
        <v>50.9999999999998</v>
      </c>
      <c r="AL19" s="6"/>
      <c r="AM19" s="6"/>
    </row>
    <row r="20" ht="18" spans="1:39">
      <c r="A20" s="14">
        <v>44540</v>
      </c>
      <c r="B20" s="13">
        <v>37.4</v>
      </c>
      <c r="C20" s="13">
        <v>37.61</v>
      </c>
      <c r="D20" s="13">
        <v>38.32</v>
      </c>
      <c r="E20" s="13">
        <v>37.15</v>
      </c>
      <c r="F20" s="13">
        <v>35.03</v>
      </c>
      <c r="G20" s="13">
        <v>33.38</v>
      </c>
      <c r="H20" s="13">
        <v>33.58</v>
      </c>
      <c r="I20" s="18">
        <v>9</v>
      </c>
      <c r="J20" s="25">
        <f t="shared" si="4"/>
        <v>-0.0147523709167545</v>
      </c>
      <c r="K20" s="22">
        <f>($B20-VLOOKUP([1]交易计划及执行表!$A$7,[1]交易计划及执行表!$A$4:$BL10018,6,FALSE))/VLOOKUP([1]交易计划及执行表!$A$7,[1]交易计划及执行表!$A$4:$BL10018,6,FALSE)</f>
        <v>0.143730886850153</v>
      </c>
      <c r="L20" s="22">
        <f>($B20-VLOOKUP([1]交易计划及执行表!$A$12,[1]交易计划及执行表!$A$4:$BL10018,6,FALSE))/VLOOKUP([1]交易计划及执行表!$A$12,[1]交易计划及执行表!$A$4:$BL10018,6,FALSE)</f>
        <v>-0.00874635568513115</v>
      </c>
      <c r="M20" s="22">
        <f>($B20-VLOOKUP([1]交易计划及执行表!$A$13,[1]交易计划及执行表!$A$4:$BL10018,6,FALSE))/VLOOKUP([1]交易计划及执行表!$A$13,[1]交易计划及执行表!$A$4:$BL10018,6,FALSE)</f>
        <v>-0.0155304027375626</v>
      </c>
      <c r="N20" s="34">
        <f t="shared" si="0"/>
        <v>0.6</v>
      </c>
      <c r="O20" s="37">
        <f t="shared" si="1"/>
        <v>-1</v>
      </c>
      <c r="P20" s="36" t="str">
        <f t="shared" si="2"/>
        <v>否</v>
      </c>
      <c r="Q20" s="18" t="s">
        <v>51</v>
      </c>
      <c r="R20" s="18" t="s">
        <v>51</v>
      </c>
      <c r="S20" s="42" t="s">
        <v>51</v>
      </c>
      <c r="T20" s="44" t="s">
        <v>53</v>
      </c>
      <c r="U20" s="44" t="str">
        <f t="shared" si="3"/>
        <v>是</v>
      </c>
      <c r="V20" s="54" t="str">
        <f>IF(SUM($O$6:$O20)&gt;0,"是","否")</f>
        <v>是</v>
      </c>
      <c r="W20" s="55" t="s">
        <v>53</v>
      </c>
      <c r="X20" s="18"/>
      <c r="Y20" s="13"/>
      <c r="Z20" s="64"/>
      <c r="AA20" s="64"/>
      <c r="AB20" s="64"/>
      <c r="AC20" s="64"/>
      <c r="AD20" s="64"/>
      <c r="AE20" s="64"/>
      <c r="AF20" s="64"/>
      <c r="AG20" s="64"/>
      <c r="AH20" s="71">
        <f>IF(AND(G20-VLOOKUP([1]交易计划及执行表!$A$7,[1]交易计划及执行表!$A$4:$BL10017,6,FALSE)&gt;0,G20&gt;G19),G20,AH19)</f>
        <v>33.38</v>
      </c>
      <c r="AI20" s="70">
        <v>34.55</v>
      </c>
      <c r="AJ20" s="70">
        <v>34.68</v>
      </c>
      <c r="AK20" s="73">
        <f>(AH20-VLOOKUP([1]交易计划及执行表!$A$7,[1]交易计划及执行表!$A$4:$BL10019,6,FALSE))*100</f>
        <v>68</v>
      </c>
      <c r="AL20" s="73">
        <f>(AI20-VLOOKUP([1]交易计划及执行表!$A$12,[1]交易计划及执行表!$A$4:$BL10019,6,FALSE))*100</f>
        <v>-318</v>
      </c>
      <c r="AM20" s="73">
        <f>(AJ20-VLOOKUP([1]交易计划及执行表!$A$13,[1]交易计划及执行表!$A$4:$BL10019,6,FALSE))*200</f>
        <v>-662</v>
      </c>
    </row>
    <row r="21" ht="18" spans="1:39">
      <c r="A21" s="14">
        <v>44543</v>
      </c>
      <c r="B21" s="13">
        <v>37.88</v>
      </c>
      <c r="C21" s="13">
        <v>37.51</v>
      </c>
      <c r="D21" s="13">
        <v>38.85</v>
      </c>
      <c r="E21" s="13">
        <v>36.93</v>
      </c>
      <c r="F21" s="13">
        <v>35.3</v>
      </c>
      <c r="G21" s="13">
        <v>33.55</v>
      </c>
      <c r="H21" s="13">
        <v>33.09</v>
      </c>
      <c r="I21" s="18">
        <v>10</v>
      </c>
      <c r="J21" s="25">
        <f t="shared" si="4"/>
        <v>0.0128342245989306</v>
      </c>
      <c r="K21" s="22">
        <f>($B21-VLOOKUP([1]交易计划及执行表!$A$7,[1]交易计划及执行表!$A$4:$BL10019,6,FALSE))/VLOOKUP([1]交易计划及执行表!$A$7,[1]交易计划及执行表!$A$4:$BL10019,6,FALSE)</f>
        <v>0.158409785932722</v>
      </c>
      <c r="L21" s="22">
        <f>($B21-VLOOKUP([1]交易计划及执行表!$A$12,[1]交易计划及执行表!$A$4:$BL10019,6,FALSE))/VLOOKUP([1]交易计划及执行表!$A$12,[1]交易计划及执行表!$A$4:$BL10019,6,FALSE)</f>
        <v>0.00397561622051433</v>
      </c>
      <c r="M21" s="22">
        <f>($B21-VLOOKUP([1]交易计划及执行表!$A$13,[1]交易计划及执行表!$A$4:$BL10019,6,FALSE))/VLOOKUP([1]交易计划及执行表!$A$13,[1]交易计划及执行表!$A$4:$BL10019,6,FALSE)</f>
        <v>-0.00289549881547774</v>
      </c>
      <c r="N21" s="34">
        <f t="shared" si="0"/>
        <v>0.625</v>
      </c>
      <c r="O21" s="37">
        <f t="shared" si="1"/>
        <v>-1</v>
      </c>
      <c r="P21" s="36" t="str">
        <f t="shared" si="2"/>
        <v>否</v>
      </c>
      <c r="Q21" s="18" t="s">
        <v>51</v>
      </c>
      <c r="R21" s="18" t="s">
        <v>51</v>
      </c>
      <c r="S21" s="42" t="s">
        <v>51</v>
      </c>
      <c r="T21" s="44" t="s">
        <v>53</v>
      </c>
      <c r="U21" s="44" t="str">
        <f t="shared" si="3"/>
        <v>是</v>
      </c>
      <c r="V21" s="54" t="str">
        <f>IF(SUM($O$6:$O21)&gt;0,"是","否")</f>
        <v>是</v>
      </c>
      <c r="W21" s="55" t="s">
        <v>53</v>
      </c>
      <c r="X21" s="18"/>
      <c r="Y21" s="13"/>
      <c r="Z21" s="64"/>
      <c r="AA21" s="64"/>
      <c r="AB21" s="64"/>
      <c r="AC21" s="64"/>
      <c r="AD21" s="64"/>
      <c r="AE21" s="64"/>
      <c r="AF21" s="64"/>
      <c r="AG21" s="64"/>
      <c r="AH21" s="71">
        <f>IF(AND(G21-VLOOKUP([1]交易计划及执行表!$A$7,[1]交易计划及执行表!$A$4:$BL10018,6,FALSE)&gt;0,G21&gt;G20),G21,AH20)</f>
        <v>33.55</v>
      </c>
      <c r="AI21" s="70">
        <f>IF(AND(G21-VLOOKUP([1]交易计划及执行表!$A$12,[1]交易计划及执行表!$A$4:$BL10018,6,FALSE)&gt;0,G21&gt;G20),G21,AI20)</f>
        <v>34.55</v>
      </c>
      <c r="AJ21" s="70">
        <f>IF(AND(G21-VLOOKUP([1]交易计划及执行表!$A$13,[1]交易计划及执行表!$A$4:$BL10018,6,FALSE)&gt;0,G21&gt;G20),G21,AJ20)</f>
        <v>34.68</v>
      </c>
      <c r="AK21" s="73">
        <f>(AH21-VLOOKUP([1]交易计划及执行表!$A$7,[1]交易计划及执行表!$A$4:$BL10020,6,FALSE))*100</f>
        <v>84.9999999999994</v>
      </c>
      <c r="AL21" s="73">
        <f>(AI21-VLOOKUP([1]交易计划及执行表!$A$12,[1]交易计划及执行表!$A$4:$BL10020,6,FALSE))*100</f>
        <v>-318</v>
      </c>
      <c r="AM21" s="73">
        <f>(AJ21-VLOOKUP([1]交易计划及执行表!$A$13,[1]交易计划及执行表!$A$4:$BL10020,6,FALSE))*200</f>
        <v>-662</v>
      </c>
    </row>
    <row r="22" ht="18" spans="1:39">
      <c r="A22" s="14">
        <v>44544</v>
      </c>
      <c r="B22" s="15">
        <v>39.43</v>
      </c>
      <c r="C22" s="13">
        <v>38.37</v>
      </c>
      <c r="D22" s="15">
        <v>40.5</v>
      </c>
      <c r="E22" s="13">
        <v>37.39</v>
      </c>
      <c r="F22" s="13">
        <v>35.7</v>
      </c>
      <c r="G22" s="13">
        <v>33.78</v>
      </c>
      <c r="H22" s="13">
        <v>33.51</v>
      </c>
      <c r="I22" s="18">
        <v>11</v>
      </c>
      <c r="J22" s="25">
        <f t="shared" si="4"/>
        <v>0.0409186906019007</v>
      </c>
      <c r="K22" s="22">
        <f>($B22-VLOOKUP([1]交易计划及执行表!$A$7,[1]交易计划及执行表!$A$4:$BL10020,6,FALSE))/VLOOKUP([1]交易计划及执行表!$A$7,[1]交易计划及执行表!$A$4:$BL10020,6,FALSE)</f>
        <v>0.205810397553517</v>
      </c>
      <c r="L22" s="22">
        <f>($B22-VLOOKUP([1]交易计划及执行表!$A$12,[1]交易计划及执行表!$A$4:$BL10020,6,FALSE))/VLOOKUP([1]交易计划及执行表!$A$12,[1]交易计划及执行表!$A$4:$BL10020,6,FALSE)</f>
        <v>0.0450569838324941</v>
      </c>
      <c r="M22" s="22">
        <f>($B22-VLOOKUP([1]交易计划及执行表!$A$13,[1]交易计划及执行表!$A$4:$BL10020,6,FALSE))/VLOOKUP([1]交易计划及执行表!$A$13,[1]交易计划及执行表!$A$4:$BL10020,6,FALSE)</f>
        <v>0.0379047117662542</v>
      </c>
      <c r="N22" s="34">
        <f t="shared" si="0"/>
        <v>0.647058823529412</v>
      </c>
      <c r="O22" s="35">
        <f t="shared" si="1"/>
        <v>1</v>
      </c>
      <c r="P22" s="36" t="str">
        <f t="shared" si="2"/>
        <v>否</v>
      </c>
      <c r="Q22" s="18" t="s">
        <v>51</v>
      </c>
      <c r="R22" s="18" t="s">
        <v>51</v>
      </c>
      <c r="S22" s="45" t="s">
        <v>53</v>
      </c>
      <c r="T22" s="44" t="s">
        <v>53</v>
      </c>
      <c r="U22" s="44" t="str">
        <f t="shared" si="3"/>
        <v>是</v>
      </c>
      <c r="V22" s="54" t="str">
        <f>IF(SUM($O$6:$O22)&gt;0,"是","否")</f>
        <v>是</v>
      </c>
      <c r="W22" s="55" t="s">
        <v>53</v>
      </c>
      <c r="X22" s="18"/>
      <c r="Y22" s="13"/>
      <c r="Z22" s="64"/>
      <c r="AA22" s="64"/>
      <c r="AB22" s="64"/>
      <c r="AC22" s="64"/>
      <c r="AD22" s="64"/>
      <c r="AE22" s="64"/>
      <c r="AF22" s="64"/>
      <c r="AG22" s="64"/>
      <c r="AH22" s="71">
        <f>IF(AND(G22-VLOOKUP([1]交易计划及执行表!$A$7,[1]交易计划及执行表!$A$4:$BL10019,6,FALSE)&gt;0,G22&gt;G21),G22,AH21)</f>
        <v>33.78</v>
      </c>
      <c r="AI22" s="70">
        <f>IF(AND(G22-VLOOKUP([1]交易计划及执行表!$A$12,[1]交易计划及执行表!$A$4:$BL10019,6,FALSE)&gt;0,G22&gt;G21),G22,AI21)</f>
        <v>34.55</v>
      </c>
      <c r="AJ22" s="70">
        <f>IF(AND(G22-VLOOKUP([1]交易计划及执行表!$A$13,[1]交易计划及执行表!$A$4:$BL10019,6,FALSE)&gt;0,G22&gt;G21),G22,AJ21)</f>
        <v>34.68</v>
      </c>
      <c r="AK22" s="73">
        <f>(AH22-VLOOKUP([1]交易计划及执行表!$A$7,[1]交易计划及执行表!$A$4:$BL10021,6,FALSE))*100</f>
        <v>108</v>
      </c>
      <c r="AL22" s="73">
        <f>(AI22-VLOOKUP([1]交易计划及执行表!$A$12,[1]交易计划及执行表!$A$4:$BL10021,6,FALSE))*100</f>
        <v>-318</v>
      </c>
      <c r="AM22" s="73">
        <f>(AJ22-VLOOKUP([1]交易计划及执行表!$A$13,[1]交易计划及执行表!$A$4:$BL10021,6,FALSE))*200</f>
        <v>-662</v>
      </c>
    </row>
    <row r="23" ht="18" spans="1:39">
      <c r="A23" s="14">
        <v>44545</v>
      </c>
      <c r="B23" s="15">
        <v>38.18</v>
      </c>
      <c r="C23" s="13">
        <v>40</v>
      </c>
      <c r="D23" s="15">
        <v>40.1</v>
      </c>
      <c r="E23" s="13">
        <v>38.05</v>
      </c>
      <c r="F23" s="13">
        <v>35.93</v>
      </c>
      <c r="G23" s="13">
        <v>33.96</v>
      </c>
      <c r="H23" s="13">
        <v>34.88</v>
      </c>
      <c r="I23" s="18">
        <v>11</v>
      </c>
      <c r="J23" s="24">
        <f t="shared" si="4"/>
        <v>-0.0317017499365965</v>
      </c>
      <c r="K23" s="22">
        <f>($B23-VLOOKUP([1]交易计划及执行表!$A$7,[1]交易计划及执行表!$A$4:$BL10021,6,FALSE))/VLOOKUP([1]交易计划及执行表!$A$7,[1]交易计划及执行表!$A$4:$BL10021,6,FALSE)</f>
        <v>0.167584097859327</v>
      </c>
      <c r="L23" s="22">
        <f>($B23-VLOOKUP([1]交易计划及执行表!$A$12,[1]交易计划及执行表!$A$4:$BL10021,6,FALSE))/VLOOKUP([1]交易计划及执行表!$A$12,[1]交易计划及执行表!$A$4:$BL10021,6,FALSE)</f>
        <v>0.0119268486615426</v>
      </c>
      <c r="M23" s="22">
        <f>($B23-VLOOKUP([1]交易计划及执行表!$A$13,[1]交易计划及执行表!$A$4:$BL10021,6,FALSE))/VLOOKUP([1]交易计划及执行表!$A$13,[1]交易计划及执行表!$A$4:$BL10021,6,FALSE)</f>
        <v>0.00500131613582516</v>
      </c>
      <c r="N23" s="34">
        <f t="shared" si="0"/>
        <v>0.611111111111111</v>
      </c>
      <c r="O23" s="37">
        <f t="shared" si="1"/>
        <v>-1</v>
      </c>
      <c r="P23" s="36" t="str">
        <f t="shared" si="2"/>
        <v>否</v>
      </c>
      <c r="Q23" s="18" t="s">
        <v>51</v>
      </c>
      <c r="R23" s="18" t="s">
        <v>51</v>
      </c>
      <c r="S23" s="18"/>
      <c r="T23" s="18"/>
      <c r="U23" s="44" t="str">
        <f t="shared" ref="U23:U31" si="5">IF(I23/(ROW()-5)&gt;0.5,"是","否")</f>
        <v>是</v>
      </c>
      <c r="V23" s="54" t="str">
        <f>IF(SUM($O$6:$O23)&gt;0,"是","否")</f>
        <v>是</v>
      </c>
      <c r="W23" s="55" t="s">
        <v>53</v>
      </c>
      <c r="X23" s="18"/>
      <c r="Y23" s="13"/>
      <c r="Z23" s="64"/>
      <c r="AA23" s="64"/>
      <c r="AB23" s="64"/>
      <c r="AC23" s="64"/>
      <c r="AD23" s="64"/>
      <c r="AE23" s="64"/>
      <c r="AF23" s="64"/>
      <c r="AG23" s="64"/>
      <c r="AH23" s="71">
        <f>IF(AND(G23-VLOOKUP([1]交易计划及执行表!$A$7,[1]交易计划及执行表!$A$4:$BL10020,6,FALSE)&gt;0,G23&gt;G22),G23,AH22)</f>
        <v>33.96</v>
      </c>
      <c r="AI23" s="70">
        <f>IF(AND(G23-VLOOKUP([1]交易计划及执行表!$A$12,[1]交易计划及执行表!$A$4:$BL10020,6,FALSE)&gt;0,G23&gt;G22),G23,AI22)</f>
        <v>34.55</v>
      </c>
      <c r="AJ23" s="70">
        <f>IF(AND(G23-VLOOKUP([1]交易计划及执行表!$A$13,[1]交易计划及执行表!$A$4:$BL10020,6,FALSE)&gt;0,G23&gt;G22),G23,AJ22)</f>
        <v>34.68</v>
      </c>
      <c r="AK23" s="73">
        <f>(AH23-VLOOKUP([1]交易计划及执行表!$A$7,[1]交易计划及执行表!$A$4:$BL10022,6,FALSE))*100</f>
        <v>126</v>
      </c>
      <c r="AL23" s="73">
        <f>(AI23-VLOOKUP([1]交易计划及执行表!$A$12,[1]交易计划及执行表!$A$4:$BL10022,6,FALSE))*100</f>
        <v>-318</v>
      </c>
      <c r="AM23" s="73">
        <f>(AJ23-VLOOKUP([1]交易计划及执行表!$A$13,[1]交易计划及执行表!$A$4:$BL10022,6,FALSE))*200</f>
        <v>-662</v>
      </c>
    </row>
    <row r="24" ht="18" spans="1:39">
      <c r="A24" s="14">
        <v>44546</v>
      </c>
      <c r="B24" s="15">
        <v>37.58</v>
      </c>
      <c r="C24" s="13">
        <v>38.12</v>
      </c>
      <c r="D24" s="15">
        <v>38.36</v>
      </c>
      <c r="E24" s="15">
        <v>37.12</v>
      </c>
      <c r="F24" s="13">
        <v>36.09</v>
      </c>
      <c r="G24" s="13">
        <v>34.1</v>
      </c>
      <c r="H24" s="13">
        <v>33.78</v>
      </c>
      <c r="I24" s="18">
        <v>11</v>
      </c>
      <c r="J24" s="25">
        <f t="shared" si="4"/>
        <v>-0.0157150340492405</v>
      </c>
      <c r="K24" s="22">
        <f>($B24-VLOOKUP([1]交易计划及执行表!$A$7,[1]交易计划及执行表!$A$4:$BL10022,6,FALSE))/VLOOKUP([1]交易计划及执行表!$A$7,[1]交易计划及执行表!$A$4:$BL10022,6,FALSE)</f>
        <v>0.149235474006116</v>
      </c>
      <c r="L24" s="22">
        <f>($B24-VLOOKUP([1]交易计划及执行表!$A$12,[1]交易计划及执行表!$A$4:$BL10022,6,FALSE))/VLOOKUP([1]交易计划及执行表!$A$12,[1]交易计划及执行表!$A$4:$BL10022,6,FALSE)</f>
        <v>-0.00397561622051414</v>
      </c>
      <c r="M24" s="22">
        <f>($B24-VLOOKUP([1]交易计划及执行表!$A$13,[1]交易计划及执行表!$A$4:$BL10022,6,FALSE))/VLOOKUP([1]交易计划及执行表!$A$13,[1]交易计划及执行表!$A$4:$BL10022,6,FALSE)</f>
        <v>-0.0107923137667808</v>
      </c>
      <c r="N24" s="34">
        <f t="shared" si="0"/>
        <v>0.578947368421053</v>
      </c>
      <c r="O24" s="37">
        <f t="shared" si="1"/>
        <v>-1</v>
      </c>
      <c r="P24" s="36" t="str">
        <f t="shared" si="2"/>
        <v>否</v>
      </c>
      <c r="Q24" s="18" t="s">
        <v>51</v>
      </c>
      <c r="R24" s="18" t="s">
        <v>51</v>
      </c>
      <c r="S24" s="18"/>
      <c r="T24" s="18"/>
      <c r="U24" s="44" t="str">
        <f t="shared" si="5"/>
        <v>是</v>
      </c>
      <c r="V24" s="54" t="str">
        <f>IF(SUM($O$6:$O24)&gt;0,"是","否")</f>
        <v>是</v>
      </c>
      <c r="W24" s="55" t="s">
        <v>53</v>
      </c>
      <c r="X24" s="18"/>
      <c r="Y24" s="13"/>
      <c r="Z24" s="64"/>
      <c r="AA24" s="64"/>
      <c r="AB24" s="64"/>
      <c r="AC24" s="64"/>
      <c r="AD24" s="64"/>
      <c r="AE24" s="64"/>
      <c r="AF24" s="64"/>
      <c r="AG24" s="64"/>
      <c r="AH24" s="71">
        <f>IF(AND(G24-VLOOKUP([1]交易计划及执行表!$A$7,[1]交易计划及执行表!$A$4:$BL10021,6,FALSE)&gt;0,G24&gt;G23),G24,AH23)</f>
        <v>34.1</v>
      </c>
      <c r="AI24" s="70">
        <f>IF(AND(G24-VLOOKUP([1]交易计划及执行表!$A$12,[1]交易计划及执行表!$A$4:$BL10021,6,FALSE)&gt;0,G24&gt;G23),G24,AI23)</f>
        <v>34.55</v>
      </c>
      <c r="AJ24" s="70">
        <f>IF(AND(G24-VLOOKUP([1]交易计划及执行表!$A$13,[1]交易计划及执行表!$A$4:$BL10021,6,FALSE)&gt;0,G24&gt;G23),G24,AJ23)</f>
        <v>34.68</v>
      </c>
      <c r="AK24" s="73">
        <f>(AH24-VLOOKUP([1]交易计划及执行表!$A$7,[1]交易计划及执行表!$A$4:$BL10023,6,FALSE))*100</f>
        <v>140</v>
      </c>
      <c r="AL24" s="73">
        <f>(AI24-VLOOKUP([1]交易计划及执行表!$A$12,[1]交易计划及执行表!$A$4:$BL10023,6,FALSE))*100</f>
        <v>-318</v>
      </c>
      <c r="AM24" s="73">
        <f>(AJ24-VLOOKUP([1]交易计划及执行表!$A$13,[1]交易计划及执行表!$A$4:$BL10023,6,FALSE))*200</f>
        <v>-662</v>
      </c>
    </row>
    <row r="25" ht="18" spans="1:39">
      <c r="A25" s="14">
        <v>44547</v>
      </c>
      <c r="B25" s="15">
        <v>36</v>
      </c>
      <c r="C25" s="13">
        <v>37.58</v>
      </c>
      <c r="D25" s="15">
        <v>37.66</v>
      </c>
      <c r="E25" s="15">
        <v>35.87</v>
      </c>
      <c r="F25" s="13">
        <v>36.08</v>
      </c>
      <c r="G25" s="13">
        <v>34.17</v>
      </c>
      <c r="H25" s="13">
        <v>33.25</v>
      </c>
      <c r="I25" s="18">
        <v>11</v>
      </c>
      <c r="J25" s="24">
        <f t="shared" si="4"/>
        <v>-0.0420436402341671</v>
      </c>
      <c r="K25" s="22">
        <f>($B25-VLOOKUP([1]交易计划及执行表!$A$7,[1]交易计划及执行表!$A$4:$BL10023,6,FALSE))/VLOOKUP([1]交易计划及执行表!$A$7,[1]交易计划及执行表!$A$4:$BL10023,6,FALSE)</f>
        <v>0.10091743119266</v>
      </c>
      <c r="L25" s="26">
        <f>($B25-VLOOKUP([1]交易计划及执行表!$A$12,[1]交易计划及执行表!$A$4:$BL10023,6,FALSE))/VLOOKUP([1]交易计划及执行表!$A$12,[1]交易计划及执行表!$A$4:$BL10023,6,FALSE)</f>
        <v>-0.0458521070765968</v>
      </c>
      <c r="M25" s="26">
        <f>($B25-VLOOKUP([1]交易计划及执行表!$A$13,[1]交易计划及执行表!$A$4:$BL10023,6,FALSE))/VLOOKUP([1]交易计划及执行表!$A$13,[1]交易计划及执行表!$A$4:$BL10023,6,FALSE)</f>
        <v>-0.0523822058436431</v>
      </c>
      <c r="N25" s="34">
        <f t="shared" si="0"/>
        <v>0.55</v>
      </c>
      <c r="O25" s="37">
        <f t="shared" si="1"/>
        <v>-1</v>
      </c>
      <c r="P25" s="38" t="str">
        <f t="shared" si="2"/>
        <v>是</v>
      </c>
      <c r="Q25" s="42" t="s">
        <v>53</v>
      </c>
      <c r="R25" s="18" t="s">
        <v>51</v>
      </c>
      <c r="S25" s="18"/>
      <c r="T25" s="18"/>
      <c r="U25" s="44" t="str">
        <f t="shared" si="5"/>
        <v>是</v>
      </c>
      <c r="V25" s="58" t="str">
        <f>IF(SUM($O$6:$O25)&gt;0,"是","否")</f>
        <v>否</v>
      </c>
      <c r="W25" s="55" t="s">
        <v>53</v>
      </c>
      <c r="X25" s="18"/>
      <c r="Y25" s="13"/>
      <c r="Z25" s="64"/>
      <c r="AA25" s="64"/>
      <c r="AB25" s="64"/>
      <c r="AC25" s="64"/>
      <c r="AD25" s="64"/>
      <c r="AE25" s="64"/>
      <c r="AF25" s="64"/>
      <c r="AG25" s="64"/>
      <c r="AH25" s="71">
        <f>IF(AND(G25-VLOOKUP([1]交易计划及执行表!$A$7,[1]交易计划及执行表!$A$4:$BL10022,6,FALSE)&gt;0,G25&gt;G24),G25,AH24)</f>
        <v>34.17</v>
      </c>
      <c r="AI25" s="70">
        <f>IF(AND(G25-VLOOKUP([1]交易计划及执行表!$A$12,[1]交易计划及执行表!$A$4:$BL10022,6,FALSE)&gt;0,G25&gt;G24),G25,AI24)</f>
        <v>34.55</v>
      </c>
      <c r="AJ25" s="70">
        <f>IF(AND(G25-VLOOKUP([1]交易计划及执行表!$A$13,[1]交易计划及执行表!$A$4:$BL10022,6,FALSE)&gt;0,G25&gt;G24),G25,AJ24)</f>
        <v>34.68</v>
      </c>
      <c r="AK25" s="73">
        <f>(AH25-VLOOKUP([1]交易计划及执行表!$A$7,[1]交易计划及执行表!$A$4:$BL10024,6,FALSE))*100</f>
        <v>147</v>
      </c>
      <c r="AL25" s="73">
        <f>(AI25-VLOOKUP([1]交易计划及执行表!$A$12,[1]交易计划及执行表!$A$4:$BL10024,6,FALSE))*100</f>
        <v>-318</v>
      </c>
      <c r="AM25" s="73">
        <f>(AJ25-VLOOKUP([1]交易计划及执行表!$A$13,[1]交易计划及执行表!$A$4:$BL10024,6,FALSE))*200</f>
        <v>-662</v>
      </c>
    </row>
    <row r="26" ht="18" spans="1:39">
      <c r="A26" s="14">
        <v>44550</v>
      </c>
      <c r="B26" s="16">
        <v>36.38</v>
      </c>
      <c r="C26" s="13">
        <v>35.42</v>
      </c>
      <c r="D26" s="15">
        <v>37.25</v>
      </c>
      <c r="E26" s="15">
        <v>34.55</v>
      </c>
      <c r="F26" s="13">
        <v>36.11</v>
      </c>
      <c r="G26" s="13">
        <v>34.26</v>
      </c>
      <c r="H26" s="18">
        <v>31.85</v>
      </c>
      <c r="I26" s="18">
        <v>12</v>
      </c>
      <c r="J26" s="25">
        <f t="shared" si="4"/>
        <v>0.0105555555555556</v>
      </c>
      <c r="K26" s="22">
        <f>($B26-VLOOKUP([1]交易计划及执行表!$A$7,[1]交易计划及执行表!$A$4:$BL10024,6,FALSE))/VLOOKUP([1]交易计划及执行表!$A$7,[1]交易计划及执行表!$A$4:$BL10024,6,FALSE)</f>
        <v>0.112538226299694</v>
      </c>
      <c r="L26" s="22">
        <f>($B26-VLOOKUP([1]交易计划及执行表!$A$12,[1]交易计划及执行表!$A$4:$BL10024,6,FALSE))/VLOOKUP([1]交易计划及执行表!$A$12,[1]交易计划及执行表!$A$4:$BL10024,6,FALSE)</f>
        <v>-0.0357805459846275</v>
      </c>
      <c r="M26" s="26">
        <f>($B26-VLOOKUP([1]交易计划及执行表!$A$13,[1]交易计划及执行表!$A$4:$BL10024,6,FALSE))/VLOOKUP([1]交易计划及执行表!$A$13,[1]交易计划及执行表!$A$4:$BL10024,6,FALSE)</f>
        <v>-0.0423795735719926</v>
      </c>
      <c r="N26" s="34">
        <f t="shared" si="0"/>
        <v>0.571428571428571</v>
      </c>
      <c r="O26" s="35">
        <f t="shared" si="1"/>
        <v>1</v>
      </c>
      <c r="P26" s="36" t="str">
        <f t="shared" si="2"/>
        <v>否</v>
      </c>
      <c r="Q26" s="18" t="s">
        <v>51</v>
      </c>
      <c r="R26" s="18" t="s">
        <v>51</v>
      </c>
      <c r="S26" s="18"/>
      <c r="T26" s="18"/>
      <c r="U26" s="44" t="str">
        <f t="shared" si="5"/>
        <v>是</v>
      </c>
      <c r="V26" s="54" t="str">
        <f>IF(SUM($O$6:$O26)&gt;0,"是","否")</f>
        <v>是</v>
      </c>
      <c r="W26" s="49" t="s">
        <v>51</v>
      </c>
      <c r="X26" s="18"/>
      <c r="Y26" s="18"/>
      <c r="Z26" s="64"/>
      <c r="AA26" s="64"/>
      <c r="AB26" s="64"/>
      <c r="AC26" s="64"/>
      <c r="AD26" s="64"/>
      <c r="AE26" s="64"/>
      <c r="AF26" s="64"/>
      <c r="AG26" s="64"/>
      <c r="AH26" s="71">
        <f>IF(AND(G26-VLOOKUP([1]交易计划及执行表!$A$7,[1]交易计划及执行表!$A$4:$BL10023,6,FALSE)&gt;0,G26&gt;G25),G26,AH25)</f>
        <v>34.26</v>
      </c>
      <c r="AI26" s="70">
        <f>IF(AND(G26-VLOOKUP([1]交易计划及执行表!$A$12,[1]交易计划及执行表!$A$4:$BL10023,6,FALSE)&gt;0,G26&gt;G25),G26,AI25)</f>
        <v>34.55</v>
      </c>
      <c r="AJ26" s="70">
        <f>IF(AND(G26-VLOOKUP([1]交易计划及执行表!$A$13,[1]交易计划及执行表!$A$4:$BL10023,6,FALSE)&gt;0,G26&gt;G25),G26,AJ25)</f>
        <v>34.68</v>
      </c>
      <c r="AK26" s="73">
        <f>(AH26-VLOOKUP([1]交易计划及执行表!$A$7,[1]交易计划及执行表!$A$4:$BL10025,6,FALSE))*100</f>
        <v>156</v>
      </c>
      <c r="AL26" s="73">
        <f>(AI26-VLOOKUP([1]交易计划及执行表!$A$12,[1]交易计划及执行表!$A$4:$BL10025,6,FALSE))*100</f>
        <v>-318</v>
      </c>
      <c r="AM26" s="73">
        <f>(AJ26-VLOOKUP([1]交易计划及执行表!$A$13,[1]交易计划及执行表!$A$4:$BL10025,6,FALSE))*200</f>
        <v>-662</v>
      </c>
    </row>
    <row r="27" ht="18" spans="1:39">
      <c r="A27" s="14">
        <v>44551</v>
      </c>
      <c r="B27" s="15">
        <v>35.55</v>
      </c>
      <c r="C27" s="13">
        <v>36.02</v>
      </c>
      <c r="D27" s="15">
        <v>36.5</v>
      </c>
      <c r="E27" s="13">
        <v>35.36</v>
      </c>
      <c r="F27" s="13">
        <v>36.06</v>
      </c>
      <c r="G27" s="13">
        <v>34.31</v>
      </c>
      <c r="H27" s="18">
        <v>32.19</v>
      </c>
      <c r="I27" s="18">
        <v>12</v>
      </c>
      <c r="J27" s="25">
        <f t="shared" si="4"/>
        <v>-0.0228147333699837</v>
      </c>
      <c r="K27" s="22">
        <f>($B27-VLOOKUP([1]交易计划及执行表!$A$7,[1]交易计划及执行表!$A$4:$BL10025,6,FALSE))/VLOOKUP([1]交易计划及执行表!$A$7,[1]交易计划及执行表!$A$4:$BL10025,6,FALSE)</f>
        <v>0.0871559633027521</v>
      </c>
      <c r="L27" s="26">
        <f>($B27-VLOOKUP([1]交易计划及执行表!$A$12,[1]交易计划及执行表!$A$4:$BL10025,6,FALSE))/VLOOKUP([1]交易计划及执行表!$A$12,[1]交易计划及执行表!$A$4:$BL10025,6,FALSE)</f>
        <v>-0.0577789557381394</v>
      </c>
      <c r="M27" s="26">
        <f>($B27-VLOOKUP([1]交易计划及执行表!$A$13,[1]交易计划及执行表!$A$4:$BL10025,6,FALSE))/VLOOKUP([1]交易计划及执行表!$A$13,[1]交易计划及执行表!$A$4:$BL10025,6,FALSE)</f>
        <v>-0.0642274282705976</v>
      </c>
      <c r="N27" s="34">
        <f t="shared" si="0"/>
        <v>0.545454545454545</v>
      </c>
      <c r="O27" s="37">
        <f t="shared" si="1"/>
        <v>-1</v>
      </c>
      <c r="P27" s="38" t="str">
        <f t="shared" si="2"/>
        <v>是</v>
      </c>
      <c r="Q27" s="18" t="s">
        <v>51</v>
      </c>
      <c r="R27" s="18" t="s">
        <v>51</v>
      </c>
      <c r="S27" s="18"/>
      <c r="T27" s="18"/>
      <c r="U27" s="44" t="str">
        <f t="shared" si="5"/>
        <v>是</v>
      </c>
      <c r="V27" s="58" t="str">
        <f>IF(SUM($O$6:$O27)&gt;0,"是","否")</f>
        <v>否</v>
      </c>
      <c r="W27" s="18"/>
      <c r="X27" s="18"/>
      <c r="Y27" s="18"/>
      <c r="Z27" s="64"/>
      <c r="AA27" s="64"/>
      <c r="AB27" s="64"/>
      <c r="AC27" s="64"/>
      <c r="AD27" s="64"/>
      <c r="AE27" s="64"/>
      <c r="AF27" s="64"/>
      <c r="AG27" s="64"/>
      <c r="AH27" s="71">
        <f>IF(AND(G27-VLOOKUP([1]交易计划及执行表!$A$7,[1]交易计划及执行表!$A$4:$BL10024,6,FALSE)&gt;0,G27&gt;G26),G27,AH26)</f>
        <v>34.31</v>
      </c>
      <c r="AI27" s="70">
        <f>IF(AND(G27-VLOOKUP([1]交易计划及执行表!$A$12,[1]交易计划及执行表!$A$4:$BL10024,6,FALSE)&gt;0,G27&gt;G26),G27,AI26)</f>
        <v>34.55</v>
      </c>
      <c r="AJ27" s="70">
        <f>IF(AND(G27-VLOOKUP([1]交易计划及执行表!$A$13,[1]交易计划及执行表!$A$4:$BL10024,6,FALSE)&gt;0,G27&gt;G26),G27,AJ26)</f>
        <v>34.68</v>
      </c>
      <c r="AK27" s="73">
        <f>(AH27-VLOOKUP([1]交易计划及执行表!$A$7,[1]交易计划及执行表!$A$4:$BL10026,6,FALSE))*100</f>
        <v>161</v>
      </c>
      <c r="AL27" s="73">
        <f>(AI27-VLOOKUP([1]交易计划及执行表!$A$12,[1]交易计划及执行表!$A$4:$BL10026,6,FALSE))*100</f>
        <v>-318</v>
      </c>
      <c r="AM27" s="73">
        <f>(AJ27-VLOOKUP([1]交易计划及执行表!$A$13,[1]交易计划及执行表!$A$4:$BL10026,6,FALSE))*200</f>
        <v>-662</v>
      </c>
    </row>
    <row r="28" ht="18" spans="1:39">
      <c r="A28" s="14">
        <v>44552</v>
      </c>
      <c r="B28" s="15">
        <v>35.47</v>
      </c>
      <c r="C28" s="17">
        <v>35.3</v>
      </c>
      <c r="D28" s="15">
        <v>36.1</v>
      </c>
      <c r="E28" s="15">
        <v>34.92</v>
      </c>
      <c r="F28" s="13">
        <v>36</v>
      </c>
      <c r="G28" s="13">
        <v>34.35</v>
      </c>
      <c r="H28" s="18">
        <v>31.45</v>
      </c>
      <c r="I28" s="18">
        <v>13</v>
      </c>
      <c r="J28" s="25">
        <f>(B28-B27)/B27</f>
        <v>-0.00225035161744018</v>
      </c>
      <c r="K28" s="22">
        <f>($B28-VLOOKUP([1]交易计划及执行表!$A$7,[1]交易计划及执行表!$A$4:$BL10026,6,FALSE))/VLOOKUP([1]交易计划及执行表!$A$7,[1]交易计划及执行表!$A$4:$BL10026,6,FALSE)</f>
        <v>0.084709480122324</v>
      </c>
      <c r="L28" s="26">
        <f>($B28-VLOOKUP([1]交易计划及执行表!$A$12,[1]交易计划及执行表!$A$4:$BL10026,6,FALSE))/VLOOKUP([1]交易计划及执行表!$A$12,[1]交易计划及执行表!$A$4:$BL10026,6,FALSE)</f>
        <v>-0.0598992843890803</v>
      </c>
      <c r="M28" s="26">
        <f>($B28-VLOOKUP([1]交易计划及执行表!$A$13,[1]交易计划及执行表!$A$4:$BL10026,6,FALSE))/VLOOKUP([1]交易计划及执行表!$A$13,[1]交易计划及执行表!$A$4:$BL10026,6,FALSE)</f>
        <v>-0.0663332455909451</v>
      </c>
      <c r="N28" s="34">
        <f>I28/(ROW()-5)</f>
        <v>0.565217391304348</v>
      </c>
      <c r="O28" s="37">
        <f>IF(B28&gt;(D28-(D28-E28)/2),1,-1)</f>
        <v>-1</v>
      </c>
      <c r="P28" s="18"/>
      <c r="Q28" s="18"/>
      <c r="R28" s="18"/>
      <c r="S28" s="18"/>
      <c r="T28" s="18"/>
      <c r="U28" s="44" t="str">
        <f t="shared" si="5"/>
        <v>是</v>
      </c>
      <c r="V28" s="58" t="str">
        <f>IF(SUM($O$6:$O28)&gt;0,"是","否")</f>
        <v>否</v>
      </c>
      <c r="W28" s="18"/>
      <c r="X28" s="18"/>
      <c r="Y28" s="18"/>
      <c r="Z28" s="64"/>
      <c r="AA28" s="64"/>
      <c r="AB28" s="64"/>
      <c r="AC28" s="64"/>
      <c r="AD28" s="64"/>
      <c r="AE28" s="64"/>
      <c r="AF28" s="64"/>
      <c r="AG28" s="64"/>
      <c r="AH28" s="71"/>
      <c r="AI28" s="71"/>
      <c r="AJ28" s="71"/>
      <c r="AL28" s="6"/>
      <c r="AM28" s="6"/>
    </row>
    <row r="29" ht="18" spans="1:39">
      <c r="A29" s="14">
        <v>44553</v>
      </c>
      <c r="B29" s="15">
        <v>34.81</v>
      </c>
      <c r="C29" s="13">
        <v>35.51</v>
      </c>
      <c r="D29" s="15">
        <v>35.58</v>
      </c>
      <c r="E29" s="15">
        <v>34.62</v>
      </c>
      <c r="F29" s="13">
        <v>35.89</v>
      </c>
      <c r="G29" s="13">
        <v>34.37</v>
      </c>
      <c r="H29" s="18">
        <v>31.38</v>
      </c>
      <c r="I29" s="18">
        <v>14</v>
      </c>
      <c r="J29" s="25">
        <f>(B29-B28)/B28</f>
        <v>-0.0186072737524668</v>
      </c>
      <c r="K29" s="22">
        <f>($B29-VLOOKUP([1]交易计划及执行表!$A$7,[1]交易计划及执行表!$A$4:$BL10027,6,FALSE))/VLOOKUP([1]交易计划及执行表!$A$7,[1]交易计划及执行表!$A$4:$BL10027,6,FALSE)</f>
        <v>0.064525993883792</v>
      </c>
      <c r="L29" s="26">
        <f>($B29-VLOOKUP([1]交易计划及执行表!$A$12,[1]交易计划及执行表!$A$4:$BL10027,6,FALSE))/VLOOKUP([1]交易计划及执行表!$A$12,[1]交易计划及执行表!$A$4:$BL10027,6,FALSE)</f>
        <v>-0.0773919957593426</v>
      </c>
      <c r="M29" s="26">
        <f>($B29-VLOOKUP([1]交易计划及执行表!$A$13,[1]交易计划及执行表!$A$4:$BL10027,6,FALSE))/VLOOKUP([1]交易计划及执行表!$A$13,[1]交易计划及执行表!$A$4:$BL10027,6,FALSE)</f>
        <v>-0.0837062384838115</v>
      </c>
      <c r="N29" s="34">
        <f>I29/(ROW()-5)</f>
        <v>0.583333333333333</v>
      </c>
      <c r="O29" s="37">
        <f>IF(B29&gt;(D29-(D29-E29)/2),1,-1)</f>
        <v>-1</v>
      </c>
      <c r="P29" s="18"/>
      <c r="Q29" s="18"/>
      <c r="R29" s="18"/>
      <c r="S29" s="18"/>
      <c r="T29" s="18"/>
      <c r="U29" s="44" t="str">
        <f t="shared" si="5"/>
        <v>是</v>
      </c>
      <c r="V29" s="58" t="str">
        <f>IF(SUM($O$6:$O29)&gt;0,"是","否")</f>
        <v>否</v>
      </c>
      <c r="W29" s="18"/>
      <c r="X29" s="18"/>
      <c r="Y29" s="18"/>
      <c r="Z29" s="64"/>
      <c r="AA29" s="64"/>
      <c r="AB29" s="64"/>
      <c r="AC29" s="64"/>
      <c r="AD29" s="64"/>
      <c r="AE29" s="64"/>
      <c r="AF29" s="64"/>
      <c r="AG29" s="64"/>
      <c r="AH29" s="71"/>
      <c r="AI29" s="71"/>
      <c r="AJ29" s="71"/>
      <c r="AL29" s="6"/>
      <c r="AM29" s="6"/>
    </row>
    <row r="30" ht="18" spans="1:39">
      <c r="A30" s="14">
        <v>44554</v>
      </c>
      <c r="B30" s="15">
        <v>33.91</v>
      </c>
      <c r="C30" s="13">
        <v>34.85</v>
      </c>
      <c r="D30" s="15">
        <v>35.07</v>
      </c>
      <c r="E30" s="15">
        <v>33.85</v>
      </c>
      <c r="F30" s="13">
        <v>35.7</v>
      </c>
      <c r="G30" s="13">
        <v>34.35</v>
      </c>
      <c r="H30" s="18">
        <v>30.8</v>
      </c>
      <c r="I30" s="18">
        <v>15</v>
      </c>
      <c r="J30" s="25">
        <f>(B30-B29)/B29</f>
        <v>-0.0258546394714164</v>
      </c>
      <c r="K30" s="22">
        <f>($B30-VLOOKUP([1]交易计划及执行表!$A$7,[1]交易计划及执行表!$A$4:$BL10028,6,FALSE))/VLOOKUP([1]交易计划及执行表!$A$7,[1]交易计划及执行表!$A$4:$BL10028,6,FALSE)</f>
        <v>0.0370030581039753</v>
      </c>
      <c r="L30" s="26">
        <f>($B30-VLOOKUP([1]交易计划及执行表!$A$12,[1]交易计划及执行表!$A$4:$BL10028,6,FALSE))/VLOOKUP([1]交易计划及执行表!$A$12,[1]交易计划及执行表!$A$4:$BL10028,6,FALSE)</f>
        <v>-0.101245693082428</v>
      </c>
      <c r="M30" s="26">
        <f>($B30-VLOOKUP([1]交易计划及执行表!$A$13,[1]交易计划及执行表!$A$4:$BL10028,6,FALSE))/VLOOKUP([1]交易计划及执行表!$A$13,[1]交易计划及执行表!$A$4:$BL10028,6,FALSE)</f>
        <v>-0.107396683337721</v>
      </c>
      <c r="N30" s="34">
        <f>I30/(ROW()-5)</f>
        <v>0.6</v>
      </c>
      <c r="O30" s="37">
        <f>IF(B30&gt;(D30-(D30-E30)/2),1,-1)</f>
        <v>-1</v>
      </c>
      <c r="P30" s="18"/>
      <c r="Q30" s="18"/>
      <c r="R30" s="18"/>
      <c r="S30" s="18"/>
      <c r="T30" s="18"/>
      <c r="U30" s="44" t="str">
        <f t="shared" si="5"/>
        <v>是</v>
      </c>
      <c r="V30" s="58" t="str">
        <f>IF(SUM($O$6:$O30)&gt;0,"是","否")</f>
        <v>否</v>
      </c>
      <c r="W30" s="18"/>
      <c r="X30" s="18"/>
      <c r="Y30" s="18"/>
      <c r="Z30" s="64"/>
      <c r="AA30" s="64"/>
      <c r="AB30" s="64"/>
      <c r="AC30" s="64"/>
      <c r="AD30" s="64"/>
      <c r="AE30" s="64"/>
      <c r="AF30" s="64"/>
      <c r="AG30" s="64"/>
      <c r="AH30" s="71"/>
      <c r="AI30" s="71"/>
      <c r="AJ30" s="71"/>
      <c r="AL30" s="6"/>
      <c r="AM30" s="6"/>
    </row>
    <row r="31" ht="18" spans="1:39">
      <c r="A31" s="14"/>
      <c r="B31" s="13"/>
      <c r="C31" s="13"/>
      <c r="D31" s="13"/>
      <c r="E31" s="13"/>
      <c r="F31" s="13"/>
      <c r="G31" s="13"/>
      <c r="H31" s="18"/>
      <c r="I31" s="18"/>
      <c r="J31" s="18"/>
      <c r="K31" s="18"/>
      <c r="L31" s="18"/>
      <c r="M31" s="13"/>
      <c r="N31" s="13"/>
      <c r="O31" s="39"/>
      <c r="P31" s="18"/>
      <c r="Q31" s="18"/>
      <c r="R31" s="18"/>
      <c r="S31" s="18"/>
      <c r="T31" s="18"/>
      <c r="U31" s="43" t="str">
        <f t="shared" si="5"/>
        <v>否</v>
      </c>
      <c r="V31" s="58" t="str">
        <f>IF(SUM($O$6:$O31)&gt;0,"是","否")</f>
        <v>否</v>
      </c>
      <c r="W31" s="18"/>
      <c r="X31" s="18"/>
      <c r="Y31" s="18"/>
      <c r="Z31" s="64"/>
      <c r="AA31" s="64"/>
      <c r="AB31" s="64"/>
      <c r="AC31" s="64"/>
      <c r="AD31" s="64"/>
      <c r="AE31" s="64"/>
      <c r="AF31" s="64"/>
      <c r="AG31" s="64"/>
      <c r="AH31" s="71"/>
      <c r="AI31" s="71"/>
      <c r="AJ31" s="71"/>
      <c r="AL31" s="6"/>
      <c r="AM31" s="6"/>
    </row>
    <row r="32" spans="1:39">
      <c r="A32" s="14"/>
      <c r="B32" s="13"/>
      <c r="C32" s="13"/>
      <c r="D32" s="13"/>
      <c r="E32" s="13"/>
      <c r="F32" s="13"/>
      <c r="G32" s="13"/>
      <c r="H32" s="18"/>
      <c r="I32" s="18"/>
      <c r="J32" s="18"/>
      <c r="K32" s="18"/>
      <c r="L32" s="18"/>
      <c r="M32" s="13"/>
      <c r="N32" s="13"/>
      <c r="O32" s="39"/>
      <c r="P32" s="18"/>
      <c r="Q32" s="18"/>
      <c r="R32" s="18"/>
      <c r="S32" s="18"/>
      <c r="T32" s="18"/>
      <c r="U32" s="18"/>
      <c r="V32" s="59"/>
      <c r="W32" s="18"/>
      <c r="X32" s="18"/>
      <c r="Y32" s="18"/>
      <c r="Z32" s="64"/>
      <c r="AA32" s="64"/>
      <c r="AB32" s="64"/>
      <c r="AC32" s="64"/>
      <c r="AD32" s="64"/>
      <c r="AE32" s="64"/>
      <c r="AF32" s="64"/>
      <c r="AG32" s="64"/>
      <c r="AH32" s="71"/>
      <c r="AI32" s="71"/>
      <c r="AJ32" s="71"/>
      <c r="AL32" s="6"/>
      <c r="AM32" s="6"/>
    </row>
    <row r="33" spans="1:39">
      <c r="A33" s="14"/>
      <c r="B33" s="13"/>
      <c r="C33" s="13"/>
      <c r="D33" s="13"/>
      <c r="E33" s="13"/>
      <c r="F33" s="13"/>
      <c r="G33" s="13"/>
      <c r="H33" s="18"/>
      <c r="I33" s="18"/>
      <c r="J33" s="18"/>
      <c r="K33" s="18"/>
      <c r="L33" s="18"/>
      <c r="M33" s="13"/>
      <c r="N33" s="13"/>
      <c r="O33" s="39"/>
      <c r="P33" s="18"/>
      <c r="Q33" s="18"/>
      <c r="R33" s="18"/>
      <c r="S33" s="18"/>
      <c r="T33" s="18"/>
      <c r="U33" s="18"/>
      <c r="V33" s="59"/>
      <c r="W33" s="18"/>
      <c r="X33" s="18"/>
      <c r="Y33" s="18"/>
      <c r="Z33" s="64"/>
      <c r="AA33" s="64"/>
      <c r="AB33" s="64"/>
      <c r="AC33" s="64"/>
      <c r="AD33" s="64"/>
      <c r="AE33" s="64"/>
      <c r="AF33" s="64"/>
      <c r="AG33" s="64"/>
      <c r="AH33" s="71"/>
      <c r="AI33" s="71"/>
      <c r="AJ33" s="71"/>
      <c r="AL33" s="6"/>
      <c r="AM33" s="6"/>
    </row>
    <row r="34" spans="1:39">
      <c r="A34" s="14"/>
      <c r="B34" s="13"/>
      <c r="C34" s="13"/>
      <c r="D34" s="13"/>
      <c r="E34" s="13"/>
      <c r="F34" s="13"/>
      <c r="G34" s="13"/>
      <c r="H34" s="18"/>
      <c r="I34" s="18"/>
      <c r="J34" s="18"/>
      <c r="K34" s="18"/>
      <c r="L34" s="18"/>
      <c r="M34" s="13"/>
      <c r="N34" s="13"/>
      <c r="O34" s="39"/>
      <c r="P34" s="18"/>
      <c r="Q34" s="18"/>
      <c r="R34" s="18"/>
      <c r="S34" s="18"/>
      <c r="T34" s="18"/>
      <c r="U34" s="18"/>
      <c r="V34" s="59"/>
      <c r="W34" s="18"/>
      <c r="X34" s="18"/>
      <c r="Y34" s="18"/>
      <c r="Z34" s="64"/>
      <c r="AA34" s="64"/>
      <c r="AB34" s="64"/>
      <c r="AC34" s="64"/>
      <c r="AD34" s="64"/>
      <c r="AE34" s="64"/>
      <c r="AF34" s="64"/>
      <c r="AG34" s="64"/>
      <c r="AH34" s="71"/>
      <c r="AI34" s="71"/>
      <c r="AJ34" s="71"/>
      <c r="AL34" s="6"/>
      <c r="AM34" s="6"/>
    </row>
    <row r="35" spans="1:39">
      <c r="A35" s="14"/>
      <c r="B35" s="13"/>
      <c r="C35" s="13"/>
      <c r="D35" s="13"/>
      <c r="E35" s="13"/>
      <c r="F35" s="13"/>
      <c r="G35" s="13"/>
      <c r="H35" s="18"/>
      <c r="I35" s="18"/>
      <c r="J35" s="18"/>
      <c r="K35" s="18"/>
      <c r="L35" s="18"/>
      <c r="M35" s="13"/>
      <c r="N35" s="13"/>
      <c r="O35" s="39"/>
      <c r="P35" s="18"/>
      <c r="Q35" s="18"/>
      <c r="R35" s="18"/>
      <c r="S35" s="18"/>
      <c r="T35" s="18"/>
      <c r="U35" s="18"/>
      <c r="V35" s="59"/>
      <c r="W35" s="18"/>
      <c r="X35" s="18"/>
      <c r="Y35" s="18"/>
      <c r="Z35" s="64"/>
      <c r="AA35" s="64"/>
      <c r="AB35" s="64"/>
      <c r="AC35" s="64"/>
      <c r="AD35" s="64"/>
      <c r="AE35" s="64"/>
      <c r="AF35" s="64"/>
      <c r="AG35" s="64"/>
      <c r="AH35" s="71"/>
      <c r="AI35" s="71"/>
      <c r="AJ35" s="71"/>
      <c r="AL35" s="6"/>
      <c r="AM35" s="6"/>
    </row>
    <row r="36" spans="1:39">
      <c r="A36" s="14"/>
      <c r="B36" s="13"/>
      <c r="C36" s="13"/>
      <c r="D36" s="13"/>
      <c r="E36" s="13"/>
      <c r="F36" s="13"/>
      <c r="G36" s="13"/>
      <c r="H36" s="18"/>
      <c r="I36" s="18"/>
      <c r="J36" s="18"/>
      <c r="K36" s="18"/>
      <c r="L36" s="18"/>
      <c r="M36" s="13"/>
      <c r="N36" s="13"/>
      <c r="O36" s="39"/>
      <c r="P36" s="18"/>
      <c r="Q36" s="18"/>
      <c r="R36" s="18"/>
      <c r="S36" s="18"/>
      <c r="T36" s="18"/>
      <c r="U36" s="18"/>
      <c r="V36" s="59"/>
      <c r="W36" s="18"/>
      <c r="X36" s="18"/>
      <c r="Y36" s="18"/>
      <c r="Z36" s="64"/>
      <c r="AA36" s="64"/>
      <c r="AB36" s="64"/>
      <c r="AC36" s="64"/>
      <c r="AD36" s="64"/>
      <c r="AE36" s="64"/>
      <c r="AF36" s="64"/>
      <c r="AG36" s="64"/>
      <c r="AH36" s="71"/>
      <c r="AI36" s="71"/>
      <c r="AJ36" s="71"/>
      <c r="AL36" s="6"/>
      <c r="AM36" s="6"/>
    </row>
    <row r="37" spans="1:39">
      <c r="A37" s="14"/>
      <c r="B37" s="13"/>
      <c r="C37" s="13"/>
      <c r="D37" s="13"/>
      <c r="E37" s="13"/>
      <c r="F37" s="13"/>
      <c r="G37" s="13"/>
      <c r="H37" s="18"/>
      <c r="I37" s="18"/>
      <c r="J37" s="18"/>
      <c r="K37" s="18"/>
      <c r="L37" s="18"/>
      <c r="M37" s="13"/>
      <c r="N37" s="13"/>
      <c r="O37" s="39"/>
      <c r="P37" s="18"/>
      <c r="Q37" s="18"/>
      <c r="R37" s="18"/>
      <c r="S37" s="18"/>
      <c r="T37" s="18"/>
      <c r="U37" s="18"/>
      <c r="V37" s="59"/>
      <c r="W37" s="18"/>
      <c r="X37" s="18"/>
      <c r="Y37" s="18"/>
      <c r="Z37" s="64"/>
      <c r="AA37" s="64"/>
      <c r="AB37" s="64"/>
      <c r="AC37" s="64"/>
      <c r="AD37" s="64"/>
      <c r="AE37" s="64"/>
      <c r="AF37" s="64"/>
      <c r="AG37" s="64"/>
      <c r="AH37" s="71"/>
      <c r="AI37" s="71"/>
      <c r="AJ37" s="71"/>
      <c r="AL37" s="6"/>
      <c r="AM37" s="6"/>
    </row>
    <row r="38" spans="1:39">
      <c r="A38" s="14"/>
      <c r="B38" s="13"/>
      <c r="C38" s="13"/>
      <c r="D38" s="13"/>
      <c r="E38" s="13"/>
      <c r="F38" s="13"/>
      <c r="G38" s="13"/>
      <c r="H38" s="18"/>
      <c r="I38" s="18"/>
      <c r="J38" s="18"/>
      <c r="K38" s="18"/>
      <c r="L38" s="18"/>
      <c r="M38" s="13"/>
      <c r="N38" s="13"/>
      <c r="O38" s="39"/>
      <c r="P38" s="18"/>
      <c r="Q38" s="18"/>
      <c r="R38" s="18"/>
      <c r="S38" s="18"/>
      <c r="T38" s="18"/>
      <c r="U38" s="18"/>
      <c r="V38" s="59"/>
      <c r="W38" s="18"/>
      <c r="X38" s="18"/>
      <c r="Y38" s="18"/>
      <c r="Z38" s="64"/>
      <c r="AA38" s="64"/>
      <c r="AB38" s="64"/>
      <c r="AC38" s="64"/>
      <c r="AD38" s="64"/>
      <c r="AE38" s="64"/>
      <c r="AF38" s="64"/>
      <c r="AG38" s="64"/>
      <c r="AH38" s="71"/>
      <c r="AI38" s="71"/>
      <c r="AJ38" s="71"/>
      <c r="AL38" s="6"/>
      <c r="AM38" s="6"/>
    </row>
    <row r="39" spans="1:39">
      <c r="A39" s="14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39"/>
      <c r="P39" s="18"/>
      <c r="Q39" s="18"/>
      <c r="R39" s="18"/>
      <c r="S39" s="18"/>
      <c r="T39" s="18"/>
      <c r="U39" s="18"/>
      <c r="V39" s="59"/>
      <c r="W39" s="18"/>
      <c r="X39" s="18"/>
      <c r="Y39" s="18"/>
      <c r="Z39" s="64"/>
      <c r="AA39" s="64"/>
      <c r="AB39" s="64"/>
      <c r="AC39" s="64"/>
      <c r="AD39" s="64"/>
      <c r="AE39" s="64"/>
      <c r="AF39" s="64"/>
      <c r="AG39" s="64"/>
      <c r="AH39" s="71"/>
      <c r="AI39" s="71"/>
      <c r="AJ39" s="71"/>
      <c r="AL39" s="6"/>
      <c r="AM39" s="6"/>
    </row>
    <row r="40" spans="1:39">
      <c r="A40" s="14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39"/>
      <c r="P40" s="18"/>
      <c r="Q40" s="18"/>
      <c r="R40" s="18"/>
      <c r="S40" s="18"/>
      <c r="T40" s="18"/>
      <c r="U40" s="18"/>
      <c r="V40" s="59"/>
      <c r="W40" s="18"/>
      <c r="X40" s="18"/>
      <c r="Y40" s="18"/>
      <c r="Z40" s="64"/>
      <c r="AA40" s="64"/>
      <c r="AB40" s="64"/>
      <c r="AC40" s="64"/>
      <c r="AD40" s="64"/>
      <c r="AE40" s="64"/>
      <c r="AF40" s="64"/>
      <c r="AG40" s="64"/>
      <c r="AH40" s="71"/>
      <c r="AI40" s="71"/>
      <c r="AJ40" s="71"/>
      <c r="AL40" s="6"/>
      <c r="AM40" s="6"/>
    </row>
    <row r="41" spans="1:39">
      <c r="A41" s="14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39"/>
      <c r="P41" s="18"/>
      <c r="Q41" s="18"/>
      <c r="R41" s="18"/>
      <c r="S41" s="18"/>
      <c r="T41" s="18"/>
      <c r="U41" s="18"/>
      <c r="V41" s="59"/>
      <c r="W41" s="18"/>
      <c r="X41" s="18"/>
      <c r="Y41" s="18"/>
      <c r="Z41" s="64"/>
      <c r="AA41" s="64"/>
      <c r="AB41" s="64"/>
      <c r="AC41" s="64"/>
      <c r="AD41" s="64"/>
      <c r="AE41" s="64"/>
      <c r="AF41" s="64"/>
      <c r="AG41" s="64"/>
      <c r="AH41" s="71"/>
      <c r="AI41" s="71"/>
      <c r="AJ41" s="71"/>
      <c r="AL41" s="6"/>
      <c r="AM41" s="6"/>
    </row>
    <row r="42" spans="1:39">
      <c r="A42" s="14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39"/>
      <c r="P42" s="18"/>
      <c r="Q42" s="18"/>
      <c r="R42" s="18"/>
      <c r="S42" s="18"/>
      <c r="T42" s="18"/>
      <c r="U42" s="18"/>
      <c r="V42" s="59"/>
      <c r="W42" s="18"/>
      <c r="X42" s="18"/>
      <c r="Y42" s="18"/>
      <c r="Z42" s="64"/>
      <c r="AA42" s="64"/>
      <c r="AB42" s="64"/>
      <c r="AC42" s="64"/>
      <c r="AD42" s="64"/>
      <c r="AE42" s="64"/>
      <c r="AF42" s="64"/>
      <c r="AG42" s="64"/>
      <c r="AH42" s="71"/>
      <c r="AI42" s="71"/>
      <c r="AJ42" s="71"/>
      <c r="AL42" s="6"/>
      <c r="AM42" s="6"/>
    </row>
    <row r="43" spans="1:39">
      <c r="A43" s="14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39"/>
      <c r="P43" s="18"/>
      <c r="Q43" s="18"/>
      <c r="R43" s="18"/>
      <c r="S43" s="18"/>
      <c r="T43" s="18"/>
      <c r="U43" s="18"/>
      <c r="V43" s="59"/>
      <c r="W43" s="18"/>
      <c r="X43" s="18"/>
      <c r="Y43" s="18"/>
      <c r="Z43" s="64"/>
      <c r="AA43" s="64"/>
      <c r="AB43" s="64"/>
      <c r="AC43" s="64"/>
      <c r="AD43" s="64"/>
      <c r="AE43" s="64"/>
      <c r="AF43" s="64"/>
      <c r="AG43" s="64"/>
      <c r="AH43" s="71"/>
      <c r="AI43" s="71"/>
      <c r="AJ43" s="71"/>
      <c r="AL43" s="6"/>
      <c r="AM43" s="6"/>
    </row>
    <row r="44" spans="1:39">
      <c r="A44" s="1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39"/>
      <c r="P44" s="18"/>
      <c r="Q44" s="18"/>
      <c r="R44" s="18"/>
      <c r="S44" s="18"/>
      <c r="T44" s="18"/>
      <c r="U44" s="18"/>
      <c r="V44" s="59"/>
      <c r="W44" s="18"/>
      <c r="X44" s="18"/>
      <c r="Y44" s="18"/>
      <c r="Z44" s="64"/>
      <c r="AA44" s="64"/>
      <c r="AB44" s="64"/>
      <c r="AC44" s="64"/>
      <c r="AD44" s="64"/>
      <c r="AE44" s="64"/>
      <c r="AF44" s="64"/>
      <c r="AG44" s="64"/>
      <c r="AH44" s="71"/>
      <c r="AI44" s="71"/>
      <c r="AJ44" s="71"/>
      <c r="AL44" s="6"/>
      <c r="AM44" s="6"/>
    </row>
    <row r="45" spans="1:39">
      <c r="A45" s="1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39"/>
      <c r="P45" s="18"/>
      <c r="Q45" s="18"/>
      <c r="R45" s="18"/>
      <c r="S45" s="18"/>
      <c r="T45" s="18"/>
      <c r="U45" s="18"/>
      <c r="V45" s="59"/>
      <c r="W45" s="18"/>
      <c r="X45" s="18"/>
      <c r="Y45" s="18"/>
      <c r="Z45" s="64"/>
      <c r="AA45" s="64"/>
      <c r="AB45" s="64"/>
      <c r="AC45" s="64"/>
      <c r="AD45" s="64"/>
      <c r="AE45" s="64"/>
      <c r="AF45" s="64"/>
      <c r="AG45" s="64"/>
      <c r="AH45" s="71"/>
      <c r="AI45" s="71"/>
      <c r="AJ45" s="71"/>
      <c r="AL45" s="6"/>
      <c r="AM45" s="6"/>
    </row>
    <row r="46" spans="1:39">
      <c r="A46" s="1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39"/>
      <c r="P46" s="18"/>
      <c r="Q46" s="18"/>
      <c r="R46" s="18"/>
      <c r="S46" s="18"/>
      <c r="T46" s="18"/>
      <c r="U46" s="18"/>
      <c r="V46" s="59"/>
      <c r="W46" s="18"/>
      <c r="X46" s="18"/>
      <c r="Y46" s="18"/>
      <c r="Z46" s="64"/>
      <c r="AA46" s="64"/>
      <c r="AB46" s="64"/>
      <c r="AC46" s="64"/>
      <c r="AD46" s="64"/>
      <c r="AE46" s="64"/>
      <c r="AF46" s="64"/>
      <c r="AG46" s="64"/>
      <c r="AH46" s="71"/>
      <c r="AI46" s="71"/>
      <c r="AJ46" s="71"/>
      <c r="AL46" s="6"/>
      <c r="AM46" s="6"/>
    </row>
    <row r="47" spans="1:39">
      <c r="A47" s="1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39"/>
      <c r="P47" s="18"/>
      <c r="Q47" s="18"/>
      <c r="R47" s="18"/>
      <c r="S47" s="18"/>
      <c r="T47" s="18"/>
      <c r="U47" s="18"/>
      <c r="V47" s="59"/>
      <c r="W47" s="18"/>
      <c r="X47" s="18"/>
      <c r="Y47" s="18"/>
      <c r="Z47" s="64"/>
      <c r="AA47" s="64"/>
      <c r="AB47" s="64"/>
      <c r="AC47" s="64"/>
      <c r="AD47" s="64"/>
      <c r="AE47" s="64"/>
      <c r="AF47" s="64"/>
      <c r="AG47" s="64"/>
      <c r="AH47" s="71"/>
      <c r="AI47" s="71"/>
      <c r="AJ47" s="71"/>
      <c r="AL47" s="6"/>
      <c r="AM47" s="6"/>
    </row>
    <row r="48" spans="1:39">
      <c r="A48" s="1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39"/>
      <c r="P48" s="18"/>
      <c r="Q48" s="18"/>
      <c r="R48" s="18"/>
      <c r="S48" s="18"/>
      <c r="T48" s="18"/>
      <c r="U48" s="18"/>
      <c r="V48" s="59"/>
      <c r="W48" s="18"/>
      <c r="X48" s="18"/>
      <c r="Y48" s="18"/>
      <c r="Z48" s="64"/>
      <c r="AA48" s="64"/>
      <c r="AB48" s="64"/>
      <c r="AC48" s="64"/>
      <c r="AD48" s="64"/>
      <c r="AE48" s="64"/>
      <c r="AF48" s="64"/>
      <c r="AG48" s="64"/>
      <c r="AH48" s="71"/>
      <c r="AI48" s="71"/>
      <c r="AJ48" s="71"/>
      <c r="AL48" s="6"/>
      <c r="AM48" s="6"/>
    </row>
    <row r="49" spans="1:39">
      <c r="A49" s="1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39"/>
      <c r="P49" s="18"/>
      <c r="Q49" s="18"/>
      <c r="R49" s="18"/>
      <c r="S49" s="18"/>
      <c r="T49" s="18"/>
      <c r="U49" s="18"/>
      <c r="V49" s="59"/>
      <c r="W49" s="18"/>
      <c r="X49" s="18"/>
      <c r="Y49" s="18"/>
      <c r="Z49" s="64"/>
      <c r="AA49" s="64"/>
      <c r="AB49" s="64"/>
      <c r="AC49" s="64"/>
      <c r="AD49" s="64"/>
      <c r="AE49" s="64"/>
      <c r="AF49" s="64"/>
      <c r="AG49" s="64"/>
      <c r="AH49" s="71"/>
      <c r="AI49" s="71"/>
      <c r="AJ49" s="71"/>
      <c r="AL49" s="6"/>
      <c r="AM49" s="6"/>
    </row>
    <row r="50" spans="1:39">
      <c r="A50" s="1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39"/>
      <c r="P50" s="18"/>
      <c r="Q50" s="18"/>
      <c r="R50" s="18"/>
      <c r="S50" s="18"/>
      <c r="T50" s="18"/>
      <c r="U50" s="18"/>
      <c r="V50" s="59"/>
      <c r="W50" s="18"/>
      <c r="X50" s="18"/>
      <c r="Y50" s="18"/>
      <c r="Z50" s="64"/>
      <c r="AA50" s="64"/>
      <c r="AB50" s="64"/>
      <c r="AC50" s="64"/>
      <c r="AD50" s="64"/>
      <c r="AE50" s="64"/>
      <c r="AF50" s="64"/>
      <c r="AG50" s="64"/>
      <c r="AH50" s="71"/>
      <c r="AI50" s="71"/>
      <c r="AJ50" s="71"/>
      <c r="AL50" s="6"/>
      <c r="AM50" s="6"/>
    </row>
    <row r="51" spans="1:39">
      <c r="A51" s="14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39"/>
      <c r="P51" s="18"/>
      <c r="Q51" s="18"/>
      <c r="R51" s="18"/>
      <c r="S51" s="18"/>
      <c r="T51" s="18"/>
      <c r="U51" s="18"/>
      <c r="V51" s="59"/>
      <c r="W51" s="18"/>
      <c r="X51" s="18"/>
      <c r="Y51" s="18"/>
      <c r="Z51" s="64"/>
      <c r="AA51" s="64"/>
      <c r="AB51" s="64"/>
      <c r="AC51" s="64"/>
      <c r="AD51" s="64"/>
      <c r="AE51" s="64"/>
      <c r="AF51" s="64"/>
      <c r="AG51" s="64"/>
      <c r="AH51" s="71"/>
      <c r="AI51" s="71"/>
      <c r="AJ51" s="71"/>
      <c r="AL51" s="6"/>
      <c r="AM51" s="6"/>
    </row>
    <row r="52" spans="1:39">
      <c r="A52" s="14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39"/>
      <c r="P52" s="18"/>
      <c r="Q52" s="18"/>
      <c r="R52" s="18"/>
      <c r="S52" s="18"/>
      <c r="T52" s="18"/>
      <c r="U52" s="18"/>
      <c r="V52" s="59"/>
      <c r="W52" s="18"/>
      <c r="X52" s="18"/>
      <c r="Y52" s="18"/>
      <c r="Z52" s="64"/>
      <c r="AA52" s="64"/>
      <c r="AB52" s="64"/>
      <c r="AC52" s="64"/>
      <c r="AD52" s="64"/>
      <c r="AE52" s="64"/>
      <c r="AF52" s="64"/>
      <c r="AG52" s="64"/>
      <c r="AH52" s="71"/>
      <c r="AI52" s="71"/>
      <c r="AJ52" s="71"/>
      <c r="AL52" s="6"/>
      <c r="AM52" s="6"/>
    </row>
    <row r="53" spans="1:39">
      <c r="A53" s="14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39"/>
      <c r="P53" s="18"/>
      <c r="Q53" s="18"/>
      <c r="R53" s="18"/>
      <c r="S53" s="18"/>
      <c r="T53" s="18"/>
      <c r="U53" s="18"/>
      <c r="V53" s="59"/>
      <c r="W53" s="18"/>
      <c r="X53" s="18"/>
      <c r="Y53" s="18"/>
      <c r="Z53" s="64"/>
      <c r="AA53" s="64"/>
      <c r="AB53" s="64"/>
      <c r="AC53" s="64"/>
      <c r="AD53" s="64"/>
      <c r="AE53" s="64"/>
      <c r="AF53" s="64"/>
      <c r="AG53" s="64"/>
      <c r="AH53" s="71"/>
      <c r="AI53" s="71"/>
      <c r="AJ53" s="71"/>
      <c r="AL53" s="6"/>
      <c r="AM53" s="6"/>
    </row>
    <row r="54" spans="1:39">
      <c r="A54" s="14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39"/>
      <c r="P54" s="18"/>
      <c r="Q54" s="18"/>
      <c r="R54" s="18"/>
      <c r="S54" s="18"/>
      <c r="T54" s="18"/>
      <c r="U54" s="18"/>
      <c r="V54" s="59"/>
      <c r="W54" s="18"/>
      <c r="X54" s="18"/>
      <c r="Y54" s="18"/>
      <c r="Z54" s="64"/>
      <c r="AA54" s="64"/>
      <c r="AB54" s="64"/>
      <c r="AC54" s="64"/>
      <c r="AD54" s="64"/>
      <c r="AE54" s="64"/>
      <c r="AF54" s="64"/>
      <c r="AG54" s="64"/>
      <c r="AH54" s="71"/>
      <c r="AI54" s="71"/>
      <c r="AJ54" s="71"/>
      <c r="AL54" s="6"/>
      <c r="AM54" s="6"/>
    </row>
    <row r="55" spans="1:39">
      <c r="A55" s="14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39"/>
      <c r="P55" s="18"/>
      <c r="Q55" s="18"/>
      <c r="R55" s="18"/>
      <c r="S55" s="18"/>
      <c r="T55" s="18"/>
      <c r="U55" s="18"/>
      <c r="V55" s="59"/>
      <c r="W55" s="18"/>
      <c r="X55" s="18"/>
      <c r="Y55" s="18"/>
      <c r="Z55" s="64"/>
      <c r="AA55" s="64"/>
      <c r="AB55" s="64"/>
      <c r="AC55" s="64"/>
      <c r="AD55" s="64"/>
      <c r="AE55" s="64"/>
      <c r="AF55" s="64"/>
      <c r="AG55" s="64"/>
      <c r="AH55" s="71"/>
      <c r="AI55" s="71"/>
      <c r="AJ55" s="71"/>
      <c r="AL55" s="6"/>
      <c r="AM55" s="6"/>
    </row>
    <row r="56" spans="1:39">
      <c r="A56" s="14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39"/>
      <c r="P56" s="18"/>
      <c r="Q56" s="18"/>
      <c r="R56" s="18"/>
      <c r="S56" s="18"/>
      <c r="T56" s="18"/>
      <c r="U56" s="18"/>
      <c r="V56" s="59"/>
      <c r="W56" s="18"/>
      <c r="X56" s="18"/>
      <c r="Y56" s="18"/>
      <c r="Z56" s="64"/>
      <c r="AA56" s="64"/>
      <c r="AB56" s="64"/>
      <c r="AC56" s="64"/>
      <c r="AD56" s="64"/>
      <c r="AE56" s="64"/>
      <c r="AF56" s="64"/>
      <c r="AG56" s="64"/>
      <c r="AH56" s="71"/>
      <c r="AI56" s="71"/>
      <c r="AJ56" s="71"/>
      <c r="AL56" s="6"/>
      <c r="AM56" s="6"/>
    </row>
    <row r="57" spans="1:39">
      <c r="A57" s="14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39"/>
      <c r="P57" s="18"/>
      <c r="Q57" s="18"/>
      <c r="R57" s="18"/>
      <c r="S57" s="18"/>
      <c r="T57" s="18"/>
      <c r="U57" s="18"/>
      <c r="V57" s="59"/>
      <c r="W57" s="18"/>
      <c r="X57" s="18"/>
      <c r="Y57" s="18"/>
      <c r="Z57" s="64"/>
      <c r="AA57" s="64"/>
      <c r="AB57" s="64"/>
      <c r="AC57" s="64"/>
      <c r="AD57" s="64"/>
      <c r="AE57" s="64"/>
      <c r="AF57" s="64"/>
      <c r="AG57" s="64"/>
      <c r="AH57" s="71"/>
      <c r="AI57" s="71"/>
      <c r="AJ57" s="71"/>
      <c r="AL57" s="6"/>
      <c r="AM57" s="6"/>
    </row>
    <row r="58" spans="1:39">
      <c r="A58" s="14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39"/>
      <c r="P58" s="18"/>
      <c r="Q58" s="18"/>
      <c r="R58" s="18"/>
      <c r="S58" s="18"/>
      <c r="T58" s="18"/>
      <c r="U58" s="18"/>
      <c r="V58" s="59"/>
      <c r="W58" s="18"/>
      <c r="X58" s="18"/>
      <c r="Y58" s="18"/>
      <c r="Z58" s="64"/>
      <c r="AA58" s="64"/>
      <c r="AB58" s="64"/>
      <c r="AC58" s="64"/>
      <c r="AD58" s="64"/>
      <c r="AE58" s="64"/>
      <c r="AF58" s="64"/>
      <c r="AG58" s="64"/>
      <c r="AH58" s="71"/>
      <c r="AI58" s="71"/>
      <c r="AJ58" s="71"/>
      <c r="AL58" s="6"/>
      <c r="AM58" s="6"/>
    </row>
    <row r="59" spans="1:39">
      <c r="A59" s="14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39"/>
      <c r="P59" s="18"/>
      <c r="Q59" s="18"/>
      <c r="R59" s="18"/>
      <c r="S59" s="18"/>
      <c r="T59" s="18"/>
      <c r="U59" s="18"/>
      <c r="V59" s="59"/>
      <c r="W59" s="18"/>
      <c r="X59" s="18"/>
      <c r="Y59" s="18"/>
      <c r="Z59" s="64"/>
      <c r="AA59" s="64"/>
      <c r="AB59" s="64"/>
      <c r="AC59" s="64"/>
      <c r="AD59" s="64"/>
      <c r="AE59" s="64"/>
      <c r="AF59" s="64"/>
      <c r="AG59" s="64"/>
      <c r="AH59" s="71"/>
      <c r="AI59" s="71"/>
      <c r="AJ59" s="71"/>
      <c r="AL59" s="6"/>
      <c r="AM59" s="6"/>
    </row>
    <row r="60" spans="1:39">
      <c r="A60" s="14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39"/>
      <c r="P60" s="18"/>
      <c r="Q60" s="18"/>
      <c r="R60" s="18"/>
      <c r="S60" s="18"/>
      <c r="T60" s="18"/>
      <c r="U60" s="18"/>
      <c r="V60" s="59"/>
      <c r="W60" s="18"/>
      <c r="X60" s="18"/>
      <c r="Y60" s="18"/>
      <c r="Z60" s="64"/>
      <c r="AA60" s="64"/>
      <c r="AB60" s="64"/>
      <c r="AC60" s="64"/>
      <c r="AD60" s="64"/>
      <c r="AE60" s="64"/>
      <c r="AF60" s="64"/>
      <c r="AG60" s="64"/>
      <c r="AH60" s="71"/>
      <c r="AI60" s="71"/>
      <c r="AJ60" s="71"/>
      <c r="AL60" s="6"/>
      <c r="AM60" s="6"/>
    </row>
    <row r="61" spans="1:39">
      <c r="A61" s="14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39"/>
      <c r="P61" s="18"/>
      <c r="Q61" s="18"/>
      <c r="R61" s="18"/>
      <c r="S61" s="18"/>
      <c r="T61" s="18"/>
      <c r="U61" s="18"/>
      <c r="V61" s="59"/>
      <c r="W61" s="18"/>
      <c r="X61" s="18"/>
      <c r="Y61" s="18"/>
      <c r="Z61" s="64"/>
      <c r="AA61" s="64"/>
      <c r="AB61" s="64"/>
      <c r="AC61" s="64"/>
      <c r="AD61" s="64"/>
      <c r="AE61" s="64"/>
      <c r="AF61" s="64"/>
      <c r="AG61" s="64"/>
      <c r="AH61" s="71"/>
      <c r="AI61" s="71"/>
      <c r="AJ61" s="71"/>
      <c r="AL61" s="6"/>
      <c r="AM61" s="6"/>
    </row>
    <row r="62" spans="1:39">
      <c r="A62" s="14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39"/>
      <c r="P62" s="18"/>
      <c r="Q62" s="18"/>
      <c r="R62" s="18"/>
      <c r="S62" s="18"/>
      <c r="T62" s="18"/>
      <c r="U62" s="18"/>
      <c r="V62" s="59"/>
      <c r="W62" s="18"/>
      <c r="X62" s="18"/>
      <c r="Y62" s="18"/>
      <c r="Z62" s="64"/>
      <c r="AA62" s="64"/>
      <c r="AB62" s="64"/>
      <c r="AC62" s="64"/>
      <c r="AD62" s="64"/>
      <c r="AE62" s="64"/>
      <c r="AF62" s="64"/>
      <c r="AG62" s="64"/>
      <c r="AH62" s="71"/>
      <c r="AI62" s="71"/>
      <c r="AJ62" s="71"/>
      <c r="AL62" s="6"/>
      <c r="AM62" s="6"/>
    </row>
    <row r="63" spans="1:39">
      <c r="A63" s="14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39"/>
      <c r="P63" s="18"/>
      <c r="Q63" s="18"/>
      <c r="R63" s="18"/>
      <c r="S63" s="18"/>
      <c r="T63" s="18"/>
      <c r="U63" s="18"/>
      <c r="V63" s="59"/>
      <c r="W63" s="18"/>
      <c r="X63" s="18"/>
      <c r="Y63" s="18"/>
      <c r="Z63" s="64"/>
      <c r="AA63" s="64"/>
      <c r="AB63" s="64"/>
      <c r="AC63" s="64"/>
      <c r="AD63" s="64"/>
      <c r="AE63" s="64"/>
      <c r="AF63" s="64"/>
      <c r="AG63" s="64"/>
      <c r="AH63" s="71"/>
      <c r="AI63" s="71"/>
      <c r="AJ63" s="71"/>
      <c r="AL63" s="6"/>
      <c r="AM63" s="6"/>
    </row>
    <row r="64" spans="1:39">
      <c r="A64" s="14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39"/>
      <c r="P64" s="18"/>
      <c r="Q64" s="18"/>
      <c r="R64" s="18"/>
      <c r="S64" s="18"/>
      <c r="T64" s="18"/>
      <c r="U64" s="18"/>
      <c r="V64" s="59"/>
      <c r="W64" s="18"/>
      <c r="X64" s="18"/>
      <c r="Y64" s="18"/>
      <c r="Z64" s="64"/>
      <c r="AA64" s="64"/>
      <c r="AB64" s="64"/>
      <c r="AC64" s="64"/>
      <c r="AD64" s="64"/>
      <c r="AE64" s="64"/>
      <c r="AF64" s="64"/>
      <c r="AG64" s="64"/>
      <c r="AH64" s="71"/>
      <c r="AI64" s="71"/>
      <c r="AJ64" s="71"/>
      <c r="AL64" s="6"/>
      <c r="AM64" s="6"/>
    </row>
    <row r="65" spans="1:39">
      <c r="A65" s="14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39"/>
      <c r="P65" s="18"/>
      <c r="Q65" s="18"/>
      <c r="R65" s="18"/>
      <c r="S65" s="18"/>
      <c r="T65" s="18"/>
      <c r="U65" s="18"/>
      <c r="V65" s="59"/>
      <c r="W65" s="18"/>
      <c r="X65" s="18"/>
      <c r="Y65" s="18"/>
      <c r="Z65" s="64"/>
      <c r="AA65" s="64"/>
      <c r="AB65" s="64"/>
      <c r="AC65" s="64"/>
      <c r="AD65" s="64"/>
      <c r="AE65" s="64"/>
      <c r="AF65" s="64"/>
      <c r="AG65" s="64"/>
      <c r="AH65" s="71"/>
      <c r="AI65" s="71"/>
      <c r="AJ65" s="71"/>
      <c r="AL65" s="6"/>
      <c r="AM65" s="6"/>
    </row>
    <row r="66" spans="1:39">
      <c r="A66" s="14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39"/>
      <c r="P66" s="18"/>
      <c r="Q66" s="18"/>
      <c r="R66" s="18"/>
      <c r="S66" s="18"/>
      <c r="T66" s="18"/>
      <c r="U66" s="18"/>
      <c r="V66" s="59"/>
      <c r="W66" s="18"/>
      <c r="X66" s="18"/>
      <c r="Y66" s="18"/>
      <c r="Z66" s="64"/>
      <c r="AA66" s="64"/>
      <c r="AB66" s="64"/>
      <c r="AC66" s="64"/>
      <c r="AD66" s="64"/>
      <c r="AE66" s="64"/>
      <c r="AF66" s="64"/>
      <c r="AG66" s="64"/>
      <c r="AH66" s="71"/>
      <c r="AI66" s="71"/>
      <c r="AJ66" s="71"/>
      <c r="AL66" s="6"/>
      <c r="AM66" s="6"/>
    </row>
    <row r="67" spans="1:39">
      <c r="A67" s="14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39"/>
      <c r="P67" s="18"/>
      <c r="Q67" s="18"/>
      <c r="R67" s="18"/>
      <c r="S67" s="18"/>
      <c r="T67" s="18"/>
      <c r="U67" s="18"/>
      <c r="V67" s="59"/>
      <c r="W67" s="18"/>
      <c r="X67" s="18"/>
      <c r="Y67" s="18"/>
      <c r="Z67" s="64"/>
      <c r="AA67" s="64"/>
      <c r="AB67" s="64"/>
      <c r="AC67" s="64"/>
      <c r="AD67" s="64"/>
      <c r="AE67" s="64"/>
      <c r="AF67" s="64"/>
      <c r="AG67" s="64"/>
      <c r="AH67" s="71"/>
      <c r="AI67" s="71"/>
      <c r="AJ67" s="71"/>
      <c r="AL67" s="6"/>
      <c r="AM67" s="6"/>
    </row>
    <row r="68" spans="1:39">
      <c r="A68" s="14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39"/>
      <c r="P68" s="18"/>
      <c r="Q68" s="18"/>
      <c r="R68" s="18"/>
      <c r="S68" s="18"/>
      <c r="T68" s="18"/>
      <c r="U68" s="18"/>
      <c r="V68" s="59"/>
      <c r="W68" s="18"/>
      <c r="X68" s="18"/>
      <c r="Y68" s="18"/>
      <c r="Z68" s="64"/>
      <c r="AA68" s="64"/>
      <c r="AB68" s="64"/>
      <c r="AC68" s="64"/>
      <c r="AD68" s="64"/>
      <c r="AE68" s="64"/>
      <c r="AF68" s="64"/>
      <c r="AG68" s="64"/>
      <c r="AH68" s="71"/>
      <c r="AI68" s="71"/>
      <c r="AJ68" s="71"/>
      <c r="AL68" s="6"/>
      <c r="AM68" s="6"/>
    </row>
    <row r="69" spans="1:39">
      <c r="A69" s="14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39"/>
      <c r="P69" s="18"/>
      <c r="Q69" s="18"/>
      <c r="R69" s="18"/>
      <c r="S69" s="18"/>
      <c r="T69" s="18"/>
      <c r="U69" s="18"/>
      <c r="V69" s="59"/>
      <c r="W69" s="18"/>
      <c r="X69" s="18"/>
      <c r="Y69" s="18"/>
      <c r="Z69" s="64"/>
      <c r="AA69" s="64"/>
      <c r="AB69" s="64"/>
      <c r="AC69" s="64"/>
      <c r="AD69" s="64"/>
      <c r="AE69" s="64"/>
      <c r="AF69" s="64"/>
      <c r="AG69" s="64"/>
      <c r="AH69" s="71"/>
      <c r="AI69" s="71"/>
      <c r="AJ69" s="71"/>
      <c r="AL69" s="6"/>
      <c r="AM69" s="6"/>
    </row>
    <row r="70" spans="1:39">
      <c r="A70" s="14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39"/>
      <c r="P70" s="18"/>
      <c r="Q70" s="18"/>
      <c r="R70" s="18"/>
      <c r="S70" s="18"/>
      <c r="T70" s="18"/>
      <c r="U70" s="18"/>
      <c r="V70" s="59"/>
      <c r="W70" s="18"/>
      <c r="X70" s="18"/>
      <c r="Y70" s="18"/>
      <c r="Z70" s="64"/>
      <c r="AA70" s="64"/>
      <c r="AB70" s="64"/>
      <c r="AC70" s="64"/>
      <c r="AD70" s="64"/>
      <c r="AE70" s="64"/>
      <c r="AF70" s="64"/>
      <c r="AG70" s="64"/>
      <c r="AH70" s="71"/>
      <c r="AI70" s="71"/>
      <c r="AJ70" s="71"/>
      <c r="AL70" s="6"/>
      <c r="AM70" s="6"/>
    </row>
    <row r="71" spans="1:39">
      <c r="A71" s="14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39"/>
      <c r="P71" s="18"/>
      <c r="Q71" s="18"/>
      <c r="R71" s="18"/>
      <c r="S71" s="18"/>
      <c r="T71" s="18"/>
      <c r="U71" s="18"/>
      <c r="V71" s="59"/>
      <c r="W71" s="18"/>
      <c r="X71" s="18"/>
      <c r="Y71" s="18"/>
      <c r="Z71" s="64"/>
      <c r="AA71" s="64"/>
      <c r="AB71" s="64"/>
      <c r="AC71" s="64"/>
      <c r="AD71" s="64"/>
      <c r="AE71" s="64"/>
      <c r="AF71" s="64"/>
      <c r="AG71" s="64"/>
      <c r="AH71" s="71"/>
      <c r="AI71" s="71"/>
      <c r="AJ71" s="71"/>
      <c r="AL71" s="6"/>
      <c r="AM71" s="6"/>
    </row>
    <row r="72" spans="1:39">
      <c r="A72" s="14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39"/>
      <c r="P72" s="18"/>
      <c r="Q72" s="18"/>
      <c r="R72" s="18"/>
      <c r="S72" s="18"/>
      <c r="T72" s="18"/>
      <c r="U72" s="18"/>
      <c r="V72" s="59"/>
      <c r="W72" s="18"/>
      <c r="X72" s="18"/>
      <c r="Y72" s="18"/>
      <c r="Z72" s="64"/>
      <c r="AA72" s="64"/>
      <c r="AB72" s="64"/>
      <c r="AC72" s="64"/>
      <c r="AD72" s="64"/>
      <c r="AE72" s="64"/>
      <c r="AF72" s="64"/>
      <c r="AG72" s="64"/>
      <c r="AH72" s="71"/>
      <c r="AI72" s="71"/>
      <c r="AJ72" s="71"/>
      <c r="AL72" s="6"/>
      <c r="AM72" s="6"/>
    </row>
    <row r="73" spans="1:39">
      <c r="A73" s="14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39"/>
      <c r="P73" s="18"/>
      <c r="Q73" s="18"/>
      <c r="R73" s="18"/>
      <c r="S73" s="18"/>
      <c r="T73" s="18"/>
      <c r="U73" s="18"/>
      <c r="V73" s="59"/>
      <c r="W73" s="18"/>
      <c r="X73" s="18"/>
      <c r="Y73" s="18"/>
      <c r="Z73" s="64"/>
      <c r="AA73" s="64"/>
      <c r="AB73" s="64"/>
      <c r="AC73" s="64"/>
      <c r="AD73" s="64"/>
      <c r="AE73" s="64"/>
      <c r="AF73" s="64"/>
      <c r="AG73" s="64"/>
      <c r="AH73" s="71"/>
      <c r="AI73" s="71"/>
      <c r="AJ73" s="71"/>
      <c r="AL73" s="6"/>
      <c r="AM73" s="6"/>
    </row>
    <row r="74" spans="1:39">
      <c r="A74" s="14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39"/>
      <c r="P74" s="18"/>
      <c r="Q74" s="18"/>
      <c r="R74" s="18"/>
      <c r="S74" s="18"/>
      <c r="T74" s="18"/>
      <c r="U74" s="18"/>
      <c r="V74" s="59"/>
      <c r="W74" s="18"/>
      <c r="X74" s="18"/>
      <c r="Y74" s="18"/>
      <c r="Z74" s="64"/>
      <c r="AA74" s="64"/>
      <c r="AB74" s="64"/>
      <c r="AC74" s="64"/>
      <c r="AD74" s="64"/>
      <c r="AE74" s="64"/>
      <c r="AF74" s="64"/>
      <c r="AG74" s="64"/>
      <c r="AH74" s="71"/>
      <c r="AI74" s="71"/>
      <c r="AJ74" s="71"/>
      <c r="AL74" s="6"/>
      <c r="AM74" s="6"/>
    </row>
    <row r="75" spans="1:39">
      <c r="A75" s="14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39"/>
      <c r="P75" s="18"/>
      <c r="Q75" s="18"/>
      <c r="R75" s="18"/>
      <c r="S75" s="18"/>
      <c r="T75" s="18"/>
      <c r="U75" s="18"/>
      <c r="V75" s="59"/>
      <c r="W75" s="18"/>
      <c r="X75" s="18"/>
      <c r="Y75" s="18"/>
      <c r="Z75" s="64"/>
      <c r="AA75" s="64"/>
      <c r="AB75" s="64"/>
      <c r="AC75" s="64"/>
      <c r="AD75" s="64"/>
      <c r="AE75" s="64"/>
      <c r="AF75" s="64"/>
      <c r="AG75" s="64"/>
      <c r="AH75" s="71"/>
      <c r="AI75" s="71"/>
      <c r="AJ75" s="71"/>
      <c r="AL75" s="6"/>
      <c r="AM75" s="6"/>
    </row>
    <row r="76" spans="1:39">
      <c r="A76" s="14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39"/>
      <c r="P76" s="18"/>
      <c r="Q76" s="18"/>
      <c r="R76" s="18"/>
      <c r="S76" s="18"/>
      <c r="T76" s="18"/>
      <c r="U76" s="18"/>
      <c r="V76" s="59"/>
      <c r="W76" s="18"/>
      <c r="X76" s="18"/>
      <c r="Y76" s="18"/>
      <c r="Z76" s="64"/>
      <c r="AA76" s="64"/>
      <c r="AB76" s="64"/>
      <c r="AC76" s="64"/>
      <c r="AD76" s="64"/>
      <c r="AE76" s="64"/>
      <c r="AF76" s="64"/>
      <c r="AG76" s="64"/>
      <c r="AH76" s="71"/>
      <c r="AI76" s="71"/>
      <c r="AJ76" s="71"/>
      <c r="AL76" s="6"/>
      <c r="AM76" s="6"/>
    </row>
    <row r="77" spans="1:39">
      <c r="A77" s="14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39"/>
      <c r="P77" s="18"/>
      <c r="Q77" s="18"/>
      <c r="R77" s="18"/>
      <c r="S77" s="18"/>
      <c r="T77" s="18"/>
      <c r="U77" s="18"/>
      <c r="V77" s="59"/>
      <c r="W77" s="18"/>
      <c r="X77" s="18"/>
      <c r="Y77" s="18"/>
      <c r="Z77" s="64"/>
      <c r="AA77" s="64"/>
      <c r="AB77" s="64"/>
      <c r="AC77" s="64"/>
      <c r="AD77" s="64"/>
      <c r="AE77" s="64"/>
      <c r="AF77" s="64"/>
      <c r="AG77" s="64"/>
      <c r="AH77" s="71"/>
      <c r="AI77" s="71"/>
      <c r="AJ77" s="71"/>
      <c r="AL77" s="6"/>
      <c r="AM77" s="6"/>
    </row>
    <row r="78" spans="1:39">
      <c r="A78" s="14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39"/>
      <c r="P78" s="18"/>
      <c r="Q78" s="18"/>
      <c r="R78" s="18"/>
      <c r="S78" s="18"/>
      <c r="T78" s="18"/>
      <c r="U78" s="18"/>
      <c r="V78" s="59"/>
      <c r="W78" s="18"/>
      <c r="X78" s="18"/>
      <c r="Y78" s="18"/>
      <c r="Z78" s="64"/>
      <c r="AA78" s="64"/>
      <c r="AB78" s="64"/>
      <c r="AC78" s="64"/>
      <c r="AD78" s="64"/>
      <c r="AE78" s="64"/>
      <c r="AF78" s="64"/>
      <c r="AG78" s="64"/>
      <c r="AH78" s="71"/>
      <c r="AI78" s="71"/>
      <c r="AJ78" s="71"/>
      <c r="AL78" s="6"/>
      <c r="AM78" s="6"/>
    </row>
    <row r="79" spans="1:39">
      <c r="A79" s="14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39"/>
      <c r="P79" s="18"/>
      <c r="Q79" s="18"/>
      <c r="R79" s="18"/>
      <c r="S79" s="18"/>
      <c r="T79" s="18"/>
      <c r="U79" s="18"/>
      <c r="V79" s="59"/>
      <c r="W79" s="18"/>
      <c r="X79" s="18"/>
      <c r="Y79" s="18"/>
      <c r="Z79" s="64"/>
      <c r="AA79" s="64"/>
      <c r="AB79" s="64"/>
      <c r="AC79" s="64"/>
      <c r="AD79" s="64"/>
      <c r="AE79" s="64"/>
      <c r="AF79" s="64"/>
      <c r="AG79" s="64"/>
      <c r="AH79" s="71"/>
      <c r="AI79" s="71"/>
      <c r="AJ79" s="71"/>
      <c r="AL79" s="6"/>
      <c r="AM79" s="6"/>
    </row>
    <row r="80" spans="1:39">
      <c r="A80" s="14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39"/>
      <c r="P80" s="18"/>
      <c r="Q80" s="18"/>
      <c r="R80" s="18"/>
      <c r="S80" s="18"/>
      <c r="T80" s="18"/>
      <c r="U80" s="18"/>
      <c r="V80" s="59"/>
      <c r="W80" s="18"/>
      <c r="X80" s="18"/>
      <c r="Y80" s="18"/>
      <c r="Z80" s="64"/>
      <c r="AA80" s="64"/>
      <c r="AB80" s="64"/>
      <c r="AC80" s="64"/>
      <c r="AD80" s="64"/>
      <c r="AE80" s="64"/>
      <c r="AF80" s="64"/>
      <c r="AG80" s="64"/>
      <c r="AH80" s="71"/>
      <c r="AI80" s="71"/>
      <c r="AJ80" s="71"/>
      <c r="AL80" s="6"/>
      <c r="AM80" s="6"/>
    </row>
    <row r="81" spans="1:39">
      <c r="A81" s="14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39"/>
      <c r="P81" s="18"/>
      <c r="Q81" s="18"/>
      <c r="R81" s="18"/>
      <c r="S81" s="18"/>
      <c r="T81" s="18"/>
      <c r="U81" s="18"/>
      <c r="V81" s="59"/>
      <c r="W81" s="18"/>
      <c r="X81" s="18"/>
      <c r="Y81" s="18"/>
      <c r="Z81" s="64"/>
      <c r="AA81" s="64"/>
      <c r="AB81" s="64"/>
      <c r="AC81" s="64"/>
      <c r="AD81" s="64"/>
      <c r="AE81" s="64"/>
      <c r="AF81" s="64"/>
      <c r="AG81" s="64"/>
      <c r="AH81" s="71"/>
      <c r="AI81" s="71"/>
      <c r="AJ81" s="71"/>
      <c r="AL81" s="6"/>
      <c r="AM81" s="6"/>
    </row>
    <row r="82" spans="1:39">
      <c r="A82" s="14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39"/>
      <c r="P82" s="18"/>
      <c r="Q82" s="18"/>
      <c r="R82" s="18"/>
      <c r="S82" s="18"/>
      <c r="T82" s="18"/>
      <c r="U82" s="18"/>
      <c r="V82" s="59"/>
      <c r="W82" s="18"/>
      <c r="X82" s="18"/>
      <c r="Y82" s="18"/>
      <c r="Z82" s="64"/>
      <c r="AA82" s="64"/>
      <c r="AB82" s="64"/>
      <c r="AC82" s="64"/>
      <c r="AD82" s="64"/>
      <c r="AE82" s="64"/>
      <c r="AF82" s="64"/>
      <c r="AG82" s="64"/>
      <c r="AH82" s="71"/>
      <c r="AI82" s="71"/>
      <c r="AJ82" s="71"/>
      <c r="AL82" s="6"/>
      <c r="AM82" s="6"/>
    </row>
    <row r="83" spans="1:39">
      <c r="A83" s="14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39"/>
      <c r="P83" s="18"/>
      <c r="Q83" s="18"/>
      <c r="R83" s="18"/>
      <c r="S83" s="18"/>
      <c r="T83" s="18"/>
      <c r="U83" s="18"/>
      <c r="V83" s="59"/>
      <c r="W83" s="18"/>
      <c r="X83" s="18"/>
      <c r="Y83" s="18"/>
      <c r="Z83" s="64"/>
      <c r="AA83" s="64"/>
      <c r="AB83" s="64"/>
      <c r="AC83" s="64"/>
      <c r="AD83" s="64"/>
      <c r="AE83" s="64"/>
      <c r="AF83" s="64"/>
      <c r="AG83" s="64"/>
      <c r="AH83" s="71"/>
      <c r="AI83" s="71"/>
      <c r="AJ83" s="71"/>
      <c r="AL83" s="6"/>
      <c r="AM83" s="6"/>
    </row>
    <row r="84" spans="1:39">
      <c r="A84" s="14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39"/>
      <c r="P84" s="18"/>
      <c r="Q84" s="18"/>
      <c r="R84" s="18"/>
      <c r="S84" s="18"/>
      <c r="T84" s="18"/>
      <c r="U84" s="18"/>
      <c r="V84" s="59"/>
      <c r="W84" s="18"/>
      <c r="X84" s="18"/>
      <c r="Y84" s="18"/>
      <c r="Z84" s="64"/>
      <c r="AA84" s="64"/>
      <c r="AB84" s="64"/>
      <c r="AC84" s="64"/>
      <c r="AD84" s="64"/>
      <c r="AE84" s="64"/>
      <c r="AF84" s="64"/>
      <c r="AG84" s="64"/>
      <c r="AH84" s="71"/>
      <c r="AI84" s="71"/>
      <c r="AJ84" s="71"/>
      <c r="AL84" s="6"/>
      <c r="AM84" s="6"/>
    </row>
    <row r="85" spans="1:39">
      <c r="A85" s="14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39"/>
      <c r="P85" s="18"/>
      <c r="Q85" s="18"/>
      <c r="R85" s="18"/>
      <c r="S85" s="18"/>
      <c r="T85" s="18"/>
      <c r="U85" s="18"/>
      <c r="V85" s="59"/>
      <c r="W85" s="18"/>
      <c r="X85" s="18"/>
      <c r="Y85" s="18"/>
      <c r="Z85" s="64"/>
      <c r="AA85" s="64"/>
      <c r="AB85" s="64"/>
      <c r="AC85" s="64"/>
      <c r="AD85" s="64"/>
      <c r="AE85" s="64"/>
      <c r="AF85" s="64"/>
      <c r="AG85" s="64"/>
      <c r="AH85" s="71"/>
      <c r="AI85" s="71"/>
      <c r="AJ85" s="71"/>
      <c r="AL85" s="6"/>
      <c r="AM85" s="6"/>
    </row>
    <row r="86" spans="1:39">
      <c r="A86" s="14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39"/>
      <c r="P86" s="18"/>
      <c r="Q86" s="18"/>
      <c r="R86" s="18"/>
      <c r="S86" s="18"/>
      <c r="T86" s="18"/>
      <c r="U86" s="18"/>
      <c r="V86" s="59"/>
      <c r="W86" s="18"/>
      <c r="X86" s="18"/>
      <c r="Y86" s="18"/>
      <c r="Z86" s="64"/>
      <c r="AA86" s="64"/>
      <c r="AB86" s="64"/>
      <c r="AC86" s="64"/>
      <c r="AD86" s="64"/>
      <c r="AE86" s="64"/>
      <c r="AF86" s="64"/>
      <c r="AG86" s="64"/>
      <c r="AH86" s="71"/>
      <c r="AI86" s="71"/>
      <c r="AJ86" s="71"/>
      <c r="AL86" s="6"/>
      <c r="AM86" s="6"/>
    </row>
    <row r="87" spans="1:39">
      <c r="A87" s="14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39"/>
      <c r="P87" s="18"/>
      <c r="Q87" s="18"/>
      <c r="R87" s="18"/>
      <c r="S87" s="18"/>
      <c r="T87" s="18"/>
      <c r="U87" s="18"/>
      <c r="V87" s="59"/>
      <c r="W87" s="18"/>
      <c r="X87" s="18"/>
      <c r="Y87" s="18"/>
      <c r="Z87" s="64"/>
      <c r="AA87" s="64"/>
      <c r="AB87" s="64"/>
      <c r="AC87" s="64"/>
      <c r="AD87" s="64"/>
      <c r="AE87" s="64"/>
      <c r="AF87" s="64"/>
      <c r="AG87" s="64"/>
      <c r="AH87" s="71"/>
      <c r="AI87" s="71"/>
      <c r="AJ87" s="71"/>
      <c r="AL87" s="6"/>
      <c r="AM87" s="6"/>
    </row>
    <row r="88" spans="1:39">
      <c r="A88" s="14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39"/>
      <c r="P88" s="18"/>
      <c r="Q88" s="18"/>
      <c r="R88" s="18"/>
      <c r="S88" s="18"/>
      <c r="T88" s="18"/>
      <c r="U88" s="18"/>
      <c r="V88" s="59"/>
      <c r="W88" s="18"/>
      <c r="X88" s="18"/>
      <c r="Y88" s="18"/>
      <c r="Z88" s="64"/>
      <c r="AA88" s="64"/>
      <c r="AB88" s="64"/>
      <c r="AC88" s="64"/>
      <c r="AD88" s="64"/>
      <c r="AE88" s="64"/>
      <c r="AF88" s="64"/>
      <c r="AG88" s="64"/>
      <c r="AH88" s="71"/>
      <c r="AI88" s="71"/>
      <c r="AJ88" s="71"/>
      <c r="AL88" s="6"/>
      <c r="AM88" s="6"/>
    </row>
    <row r="89" spans="1:39">
      <c r="A89" s="14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39"/>
      <c r="P89" s="18"/>
      <c r="Q89" s="18"/>
      <c r="R89" s="18"/>
      <c r="S89" s="18"/>
      <c r="T89" s="18"/>
      <c r="U89" s="18"/>
      <c r="V89" s="59"/>
      <c r="W89" s="18"/>
      <c r="X89" s="18"/>
      <c r="Y89" s="18"/>
      <c r="Z89" s="64"/>
      <c r="AA89" s="64"/>
      <c r="AB89" s="64"/>
      <c r="AC89" s="64"/>
      <c r="AD89" s="64"/>
      <c r="AE89" s="64"/>
      <c r="AF89" s="64"/>
      <c r="AG89" s="64"/>
      <c r="AH89" s="71"/>
      <c r="AI89" s="71"/>
      <c r="AJ89" s="71"/>
      <c r="AL89" s="6"/>
      <c r="AM89" s="6"/>
    </row>
    <row r="90" spans="1:39">
      <c r="A90" s="14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39"/>
      <c r="P90" s="18"/>
      <c r="Q90" s="18"/>
      <c r="R90" s="18"/>
      <c r="S90" s="18"/>
      <c r="T90" s="18"/>
      <c r="U90" s="18"/>
      <c r="V90" s="59"/>
      <c r="W90" s="18"/>
      <c r="X90" s="18"/>
      <c r="Y90" s="18"/>
      <c r="Z90" s="64"/>
      <c r="AA90" s="64"/>
      <c r="AB90" s="64"/>
      <c r="AC90" s="64"/>
      <c r="AD90" s="64"/>
      <c r="AE90" s="64"/>
      <c r="AF90" s="64"/>
      <c r="AG90" s="64"/>
      <c r="AH90" s="71"/>
      <c r="AI90" s="71"/>
      <c r="AJ90" s="71"/>
      <c r="AL90" s="6"/>
      <c r="AM90" s="6"/>
    </row>
    <row r="91" spans="1:39">
      <c r="A91" s="14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39"/>
      <c r="P91" s="18"/>
      <c r="Q91" s="18"/>
      <c r="R91" s="18"/>
      <c r="S91" s="18"/>
      <c r="T91" s="18"/>
      <c r="U91" s="18"/>
      <c r="V91" s="59"/>
      <c r="W91" s="18"/>
      <c r="X91" s="18"/>
      <c r="Y91" s="18"/>
      <c r="Z91" s="64"/>
      <c r="AA91" s="64"/>
      <c r="AB91" s="64"/>
      <c r="AC91" s="64"/>
      <c r="AD91" s="64"/>
      <c r="AE91" s="64"/>
      <c r="AF91" s="64"/>
      <c r="AG91" s="64"/>
      <c r="AH91" s="71"/>
      <c r="AI91" s="71"/>
      <c r="AJ91" s="71"/>
      <c r="AL91" s="6"/>
      <c r="AM91" s="6"/>
    </row>
    <row r="92" spans="1:39">
      <c r="A92" s="14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39"/>
      <c r="P92" s="18"/>
      <c r="Q92" s="18"/>
      <c r="R92" s="18"/>
      <c r="S92" s="18"/>
      <c r="T92" s="18"/>
      <c r="U92" s="18"/>
      <c r="V92" s="59"/>
      <c r="W92" s="18"/>
      <c r="X92" s="18"/>
      <c r="Y92" s="18"/>
      <c r="Z92" s="64"/>
      <c r="AA92" s="64"/>
      <c r="AB92" s="64"/>
      <c r="AC92" s="64"/>
      <c r="AD92" s="64"/>
      <c r="AE92" s="64"/>
      <c r="AF92" s="64"/>
      <c r="AG92" s="64"/>
      <c r="AH92" s="71"/>
      <c r="AI92" s="71"/>
      <c r="AJ92" s="71"/>
      <c r="AL92" s="6"/>
      <c r="AM92" s="6"/>
    </row>
    <row r="93" spans="1:39">
      <c r="A93" s="14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39"/>
      <c r="P93" s="18"/>
      <c r="Q93" s="18"/>
      <c r="R93" s="18"/>
      <c r="S93" s="18"/>
      <c r="T93" s="18"/>
      <c r="U93" s="18"/>
      <c r="V93" s="59"/>
      <c r="W93" s="18"/>
      <c r="X93" s="18"/>
      <c r="Y93" s="18"/>
      <c r="Z93" s="64"/>
      <c r="AA93" s="64"/>
      <c r="AB93" s="64"/>
      <c r="AC93" s="64"/>
      <c r="AD93" s="64"/>
      <c r="AE93" s="64"/>
      <c r="AF93" s="64"/>
      <c r="AG93" s="64"/>
      <c r="AH93" s="71"/>
      <c r="AI93" s="71"/>
      <c r="AJ93" s="71"/>
      <c r="AL93" s="6"/>
      <c r="AM93" s="6"/>
    </row>
    <row r="94" spans="1:39">
      <c r="A94" s="14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39"/>
      <c r="P94" s="18"/>
      <c r="Q94" s="18"/>
      <c r="R94" s="18"/>
      <c r="S94" s="18"/>
      <c r="T94" s="18"/>
      <c r="U94" s="18"/>
      <c r="V94" s="59"/>
      <c r="W94" s="18"/>
      <c r="X94" s="18"/>
      <c r="Y94" s="18"/>
      <c r="Z94" s="64"/>
      <c r="AA94" s="64"/>
      <c r="AB94" s="64"/>
      <c r="AC94" s="64"/>
      <c r="AD94" s="64"/>
      <c r="AE94" s="64"/>
      <c r="AF94" s="64"/>
      <c r="AG94" s="64"/>
      <c r="AH94" s="71"/>
      <c r="AI94" s="71"/>
      <c r="AJ94" s="71"/>
      <c r="AL94" s="6"/>
      <c r="AM94" s="6"/>
    </row>
    <row r="95" spans="1:39">
      <c r="A95" s="14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39"/>
      <c r="P95" s="18"/>
      <c r="Q95" s="18"/>
      <c r="R95" s="18"/>
      <c r="S95" s="18"/>
      <c r="T95" s="18"/>
      <c r="U95" s="18"/>
      <c r="V95" s="59"/>
      <c r="W95" s="18"/>
      <c r="X95" s="18"/>
      <c r="Y95" s="18"/>
      <c r="Z95" s="64"/>
      <c r="AA95" s="64"/>
      <c r="AB95" s="64"/>
      <c r="AC95" s="64"/>
      <c r="AD95" s="64"/>
      <c r="AE95" s="64"/>
      <c r="AF95" s="64"/>
      <c r="AG95" s="64"/>
      <c r="AH95" s="71"/>
      <c r="AI95" s="71"/>
      <c r="AJ95" s="71"/>
      <c r="AL95" s="6"/>
      <c r="AM95" s="6"/>
    </row>
    <row r="96" spans="1:39">
      <c r="A96" s="14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39"/>
      <c r="P96" s="18"/>
      <c r="Q96" s="18"/>
      <c r="R96" s="18"/>
      <c r="S96" s="18"/>
      <c r="T96" s="18"/>
      <c r="U96" s="18"/>
      <c r="V96" s="59"/>
      <c r="W96" s="18"/>
      <c r="X96" s="18"/>
      <c r="Y96" s="18"/>
      <c r="Z96" s="64"/>
      <c r="AA96" s="64"/>
      <c r="AB96" s="64"/>
      <c r="AC96" s="64"/>
      <c r="AD96" s="64"/>
      <c r="AE96" s="64"/>
      <c r="AF96" s="64"/>
      <c r="AG96" s="64"/>
      <c r="AH96" s="71"/>
      <c r="AI96" s="71"/>
      <c r="AJ96" s="71"/>
      <c r="AL96" s="6"/>
      <c r="AM96" s="6"/>
    </row>
    <row r="97" spans="1:39">
      <c r="A97" s="14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39"/>
      <c r="P97" s="18"/>
      <c r="Q97" s="18"/>
      <c r="R97" s="18"/>
      <c r="S97" s="18"/>
      <c r="T97" s="18"/>
      <c r="U97" s="18"/>
      <c r="V97" s="59"/>
      <c r="W97" s="18"/>
      <c r="X97" s="18"/>
      <c r="Y97" s="18"/>
      <c r="Z97" s="64"/>
      <c r="AA97" s="64"/>
      <c r="AB97" s="64"/>
      <c r="AC97" s="64"/>
      <c r="AD97" s="64"/>
      <c r="AE97" s="64"/>
      <c r="AF97" s="64"/>
      <c r="AG97" s="64"/>
      <c r="AH97" s="71"/>
      <c r="AI97" s="71"/>
      <c r="AJ97" s="71"/>
      <c r="AL97" s="6"/>
      <c r="AM97" s="6"/>
    </row>
    <row r="98" spans="1:39">
      <c r="A98" s="14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39"/>
      <c r="P98" s="18"/>
      <c r="Q98" s="18"/>
      <c r="R98" s="18"/>
      <c r="S98" s="18"/>
      <c r="T98" s="18"/>
      <c r="U98" s="18"/>
      <c r="V98" s="59"/>
      <c r="W98" s="18"/>
      <c r="X98" s="18"/>
      <c r="Y98" s="18"/>
      <c r="Z98" s="64"/>
      <c r="AA98" s="64"/>
      <c r="AB98" s="64"/>
      <c r="AC98" s="64"/>
      <c r="AD98" s="64"/>
      <c r="AE98" s="64"/>
      <c r="AF98" s="64"/>
      <c r="AG98" s="64"/>
      <c r="AH98" s="71"/>
      <c r="AI98" s="71"/>
      <c r="AJ98" s="71"/>
      <c r="AL98" s="6"/>
      <c r="AM98" s="6"/>
    </row>
    <row r="99" spans="1:39">
      <c r="A99" s="14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39"/>
      <c r="P99" s="18"/>
      <c r="Q99" s="18"/>
      <c r="R99" s="18"/>
      <c r="S99" s="18"/>
      <c r="T99" s="18"/>
      <c r="U99" s="18"/>
      <c r="V99" s="59"/>
      <c r="W99" s="18"/>
      <c r="X99" s="18"/>
      <c r="Y99" s="18"/>
      <c r="Z99" s="64"/>
      <c r="AA99" s="64"/>
      <c r="AB99" s="64"/>
      <c r="AC99" s="64"/>
      <c r="AD99" s="64"/>
      <c r="AE99" s="64"/>
      <c r="AF99" s="64"/>
      <c r="AG99" s="64"/>
      <c r="AH99" s="71"/>
      <c r="AI99" s="71"/>
      <c r="AJ99" s="71"/>
      <c r="AL99" s="6"/>
      <c r="AM99" s="6"/>
    </row>
    <row r="100" spans="1:39">
      <c r="A100" s="14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39"/>
      <c r="P100" s="18"/>
      <c r="Q100" s="18"/>
      <c r="R100" s="18"/>
      <c r="S100" s="18"/>
      <c r="T100" s="18"/>
      <c r="U100" s="18"/>
      <c r="V100" s="59"/>
      <c r="W100" s="18"/>
      <c r="X100" s="18"/>
      <c r="Y100" s="18"/>
      <c r="Z100" s="64"/>
      <c r="AA100" s="64"/>
      <c r="AB100" s="64"/>
      <c r="AC100" s="64"/>
      <c r="AD100" s="64"/>
      <c r="AE100" s="64"/>
      <c r="AF100" s="64"/>
      <c r="AG100" s="64"/>
      <c r="AH100" s="71"/>
      <c r="AI100" s="71"/>
      <c r="AJ100" s="71"/>
      <c r="AL100" s="6"/>
      <c r="AM100" s="6"/>
    </row>
    <row r="101" spans="1:39">
      <c r="A101" s="14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39"/>
      <c r="P101" s="18"/>
      <c r="Q101" s="18"/>
      <c r="R101" s="18"/>
      <c r="S101" s="18"/>
      <c r="T101" s="18"/>
      <c r="U101" s="18"/>
      <c r="V101" s="59"/>
      <c r="W101" s="18"/>
      <c r="X101" s="18"/>
      <c r="Y101" s="18"/>
      <c r="Z101" s="64"/>
      <c r="AA101" s="64"/>
      <c r="AB101" s="64"/>
      <c r="AC101" s="64"/>
      <c r="AD101" s="64"/>
      <c r="AE101" s="64"/>
      <c r="AF101" s="64"/>
      <c r="AG101" s="64"/>
      <c r="AH101" s="71"/>
      <c r="AI101" s="71"/>
      <c r="AJ101" s="71"/>
      <c r="AL101" s="6"/>
      <c r="AM101" s="6"/>
    </row>
    <row r="102" spans="1:39">
      <c r="A102" s="14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39"/>
      <c r="P102" s="18"/>
      <c r="Q102" s="18"/>
      <c r="R102" s="18"/>
      <c r="S102" s="18"/>
      <c r="T102" s="18"/>
      <c r="U102" s="18"/>
      <c r="V102" s="59"/>
      <c r="W102" s="18"/>
      <c r="X102" s="18"/>
      <c r="Y102" s="18"/>
      <c r="Z102" s="64"/>
      <c r="AA102" s="64"/>
      <c r="AB102" s="64"/>
      <c r="AC102" s="64"/>
      <c r="AD102" s="64"/>
      <c r="AE102" s="64"/>
      <c r="AF102" s="64"/>
      <c r="AG102" s="64"/>
      <c r="AH102" s="71"/>
      <c r="AI102" s="71"/>
      <c r="AJ102" s="71"/>
      <c r="AL102" s="6"/>
      <c r="AM102" s="6"/>
    </row>
    <row r="103" spans="1:39">
      <c r="A103" s="14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39"/>
      <c r="P103" s="18"/>
      <c r="Q103" s="18"/>
      <c r="R103" s="18"/>
      <c r="S103" s="18"/>
      <c r="T103" s="18"/>
      <c r="U103" s="18"/>
      <c r="V103" s="59"/>
      <c r="W103" s="18"/>
      <c r="X103" s="18"/>
      <c r="Y103" s="18"/>
      <c r="Z103" s="64"/>
      <c r="AA103" s="64"/>
      <c r="AB103" s="64"/>
      <c r="AC103" s="64"/>
      <c r="AD103" s="64"/>
      <c r="AE103" s="64"/>
      <c r="AF103" s="64"/>
      <c r="AG103" s="64"/>
      <c r="AH103" s="71"/>
      <c r="AI103" s="71"/>
      <c r="AJ103" s="71"/>
      <c r="AL103" s="6"/>
      <c r="AM103" s="6"/>
    </row>
    <row r="104" spans="1:39">
      <c r="A104" s="14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39"/>
      <c r="P104" s="18"/>
      <c r="Q104" s="18"/>
      <c r="R104" s="18"/>
      <c r="S104" s="18"/>
      <c r="T104" s="18"/>
      <c r="U104" s="18"/>
      <c r="V104" s="59"/>
      <c r="W104" s="18"/>
      <c r="X104" s="18"/>
      <c r="Y104" s="18"/>
      <c r="Z104" s="64"/>
      <c r="AA104" s="64"/>
      <c r="AB104" s="64"/>
      <c r="AC104" s="64"/>
      <c r="AD104" s="64"/>
      <c r="AE104" s="64"/>
      <c r="AF104" s="64"/>
      <c r="AG104" s="64"/>
      <c r="AH104" s="71"/>
      <c r="AI104" s="71"/>
      <c r="AJ104" s="71"/>
      <c r="AL104" s="6"/>
      <c r="AM104" s="6"/>
    </row>
    <row r="105" spans="1:39">
      <c r="A105" s="14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39"/>
      <c r="P105" s="18"/>
      <c r="Q105" s="18"/>
      <c r="R105" s="18"/>
      <c r="S105" s="18"/>
      <c r="T105" s="18"/>
      <c r="U105" s="18"/>
      <c r="V105" s="59"/>
      <c r="W105" s="18"/>
      <c r="X105" s="18"/>
      <c r="Y105" s="18"/>
      <c r="Z105" s="64"/>
      <c r="AA105" s="64"/>
      <c r="AB105" s="64"/>
      <c r="AC105" s="64"/>
      <c r="AD105" s="64"/>
      <c r="AE105" s="64"/>
      <c r="AF105" s="64"/>
      <c r="AG105" s="64"/>
      <c r="AH105" s="71"/>
      <c r="AI105" s="71"/>
      <c r="AJ105" s="71"/>
      <c r="AL105" s="6"/>
      <c r="AM105" s="6"/>
    </row>
    <row r="106" spans="1:39">
      <c r="A106" s="14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39"/>
      <c r="P106" s="18"/>
      <c r="Q106" s="18"/>
      <c r="R106" s="18"/>
      <c r="S106" s="18"/>
      <c r="T106" s="18"/>
      <c r="U106" s="18"/>
      <c r="V106" s="59"/>
      <c r="W106" s="18"/>
      <c r="X106" s="18"/>
      <c r="Y106" s="18"/>
      <c r="Z106" s="64"/>
      <c r="AA106" s="64"/>
      <c r="AB106" s="64"/>
      <c r="AC106" s="64"/>
      <c r="AD106" s="64"/>
      <c r="AE106" s="64"/>
      <c r="AF106" s="64"/>
      <c r="AG106" s="64"/>
      <c r="AH106" s="71"/>
      <c r="AI106" s="71"/>
      <c r="AJ106" s="71"/>
      <c r="AL106" s="6"/>
      <c r="AM106" s="6"/>
    </row>
    <row r="107" spans="1:39">
      <c r="A107" s="14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39"/>
      <c r="P107" s="18"/>
      <c r="Q107" s="18"/>
      <c r="R107" s="18"/>
      <c r="S107" s="18"/>
      <c r="T107" s="18"/>
      <c r="U107" s="18"/>
      <c r="V107" s="59"/>
      <c r="W107" s="18"/>
      <c r="X107" s="18"/>
      <c r="Y107" s="18"/>
      <c r="Z107" s="64"/>
      <c r="AA107" s="64"/>
      <c r="AB107" s="64"/>
      <c r="AC107" s="64"/>
      <c r="AD107" s="64"/>
      <c r="AE107" s="64"/>
      <c r="AF107" s="64"/>
      <c r="AG107" s="64"/>
      <c r="AH107" s="71"/>
      <c r="AI107" s="71"/>
      <c r="AJ107" s="71"/>
      <c r="AL107" s="6"/>
      <c r="AM107" s="6"/>
    </row>
    <row r="108" spans="1:39">
      <c r="A108" s="14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39"/>
      <c r="P108" s="18"/>
      <c r="Q108" s="18"/>
      <c r="R108" s="18"/>
      <c r="S108" s="18"/>
      <c r="T108" s="18"/>
      <c r="U108" s="18"/>
      <c r="V108" s="59"/>
      <c r="W108" s="18"/>
      <c r="X108" s="18"/>
      <c r="Y108" s="18"/>
      <c r="Z108" s="64"/>
      <c r="AA108" s="64"/>
      <c r="AB108" s="64"/>
      <c r="AC108" s="64"/>
      <c r="AD108" s="64"/>
      <c r="AE108" s="64"/>
      <c r="AF108" s="64"/>
      <c r="AG108" s="64"/>
      <c r="AH108" s="71"/>
      <c r="AI108" s="71"/>
      <c r="AJ108" s="71"/>
      <c r="AL108" s="6"/>
      <c r="AM108" s="6"/>
    </row>
    <row r="109" spans="1:39">
      <c r="A109" s="14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39"/>
      <c r="P109" s="18"/>
      <c r="Q109" s="18"/>
      <c r="R109" s="18"/>
      <c r="S109" s="18"/>
      <c r="T109" s="18"/>
      <c r="U109" s="18"/>
      <c r="V109" s="59"/>
      <c r="W109" s="18"/>
      <c r="X109" s="18"/>
      <c r="Y109" s="18"/>
      <c r="Z109" s="64"/>
      <c r="AA109" s="64"/>
      <c r="AB109" s="64"/>
      <c r="AC109" s="64"/>
      <c r="AD109" s="64"/>
      <c r="AE109" s="64"/>
      <c r="AF109" s="64"/>
      <c r="AG109" s="64"/>
      <c r="AH109" s="71"/>
      <c r="AI109" s="71"/>
      <c r="AJ109" s="71"/>
      <c r="AL109" s="6"/>
      <c r="AM109" s="6"/>
    </row>
    <row r="110" spans="1:39">
      <c r="A110" s="14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39"/>
      <c r="P110" s="18"/>
      <c r="Q110" s="18"/>
      <c r="R110" s="18"/>
      <c r="S110" s="18"/>
      <c r="T110" s="18"/>
      <c r="U110" s="18"/>
      <c r="V110" s="59"/>
      <c r="W110" s="18"/>
      <c r="X110" s="18"/>
      <c r="Y110" s="18"/>
      <c r="Z110" s="64"/>
      <c r="AA110" s="64"/>
      <c r="AB110" s="64"/>
      <c r="AC110" s="64"/>
      <c r="AD110" s="64"/>
      <c r="AE110" s="64"/>
      <c r="AF110" s="64"/>
      <c r="AG110" s="64"/>
      <c r="AH110" s="71"/>
      <c r="AI110" s="71"/>
      <c r="AJ110" s="71"/>
      <c r="AL110" s="6"/>
      <c r="AM110" s="6"/>
    </row>
    <row r="111" spans="1:39">
      <c r="A111" s="14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39"/>
      <c r="P111" s="18"/>
      <c r="Q111" s="18"/>
      <c r="R111" s="18"/>
      <c r="S111" s="18"/>
      <c r="T111" s="18"/>
      <c r="U111" s="18"/>
      <c r="V111" s="59"/>
      <c r="W111" s="18"/>
      <c r="X111" s="18"/>
      <c r="Y111" s="18"/>
      <c r="Z111" s="64"/>
      <c r="AA111" s="64"/>
      <c r="AB111" s="64"/>
      <c r="AC111" s="64"/>
      <c r="AD111" s="64"/>
      <c r="AE111" s="64"/>
      <c r="AF111" s="64"/>
      <c r="AG111" s="64"/>
      <c r="AH111" s="71"/>
      <c r="AI111" s="71"/>
      <c r="AJ111" s="71"/>
      <c r="AL111" s="6"/>
      <c r="AM111" s="6"/>
    </row>
    <row r="112" spans="1:39">
      <c r="A112" s="1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39"/>
      <c r="P112" s="18"/>
      <c r="Q112" s="18"/>
      <c r="R112" s="18"/>
      <c r="S112" s="18"/>
      <c r="T112" s="18"/>
      <c r="U112" s="18"/>
      <c r="V112" s="59"/>
      <c r="W112" s="18"/>
      <c r="X112" s="18"/>
      <c r="Y112" s="18"/>
      <c r="Z112" s="64"/>
      <c r="AA112" s="64"/>
      <c r="AB112" s="64"/>
      <c r="AC112" s="64"/>
      <c r="AD112" s="64"/>
      <c r="AE112" s="64"/>
      <c r="AF112" s="64"/>
      <c r="AG112" s="64"/>
      <c r="AH112" s="71"/>
      <c r="AI112" s="71"/>
      <c r="AJ112" s="71"/>
      <c r="AL112" s="6"/>
      <c r="AM112" s="6"/>
    </row>
    <row r="113" spans="1:39">
      <c r="A113" s="14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39"/>
      <c r="P113" s="18"/>
      <c r="Q113" s="18"/>
      <c r="R113" s="18"/>
      <c r="S113" s="18"/>
      <c r="T113" s="18"/>
      <c r="U113" s="18"/>
      <c r="V113" s="59"/>
      <c r="W113" s="18"/>
      <c r="X113" s="18"/>
      <c r="Y113" s="18"/>
      <c r="Z113" s="64"/>
      <c r="AA113" s="64"/>
      <c r="AB113" s="64"/>
      <c r="AC113" s="64"/>
      <c r="AD113" s="64"/>
      <c r="AE113" s="64"/>
      <c r="AF113" s="64"/>
      <c r="AG113" s="64"/>
      <c r="AH113" s="71"/>
      <c r="AI113" s="71"/>
      <c r="AJ113" s="71"/>
      <c r="AL113" s="6"/>
      <c r="AM113" s="6"/>
    </row>
    <row r="114" spans="1:39">
      <c r="A114" s="14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39"/>
      <c r="P114" s="18"/>
      <c r="Q114" s="18"/>
      <c r="R114" s="18"/>
      <c r="S114" s="18"/>
      <c r="T114" s="18"/>
      <c r="U114" s="18"/>
      <c r="V114" s="59"/>
      <c r="W114" s="18"/>
      <c r="X114" s="18"/>
      <c r="Y114" s="18"/>
      <c r="Z114" s="64"/>
      <c r="AA114" s="64"/>
      <c r="AB114" s="64"/>
      <c r="AC114" s="64"/>
      <c r="AD114" s="64"/>
      <c r="AE114" s="64"/>
      <c r="AF114" s="64"/>
      <c r="AG114" s="64"/>
      <c r="AH114" s="71"/>
      <c r="AI114" s="71"/>
      <c r="AJ114" s="71"/>
      <c r="AL114" s="6"/>
      <c r="AM114" s="6"/>
    </row>
    <row r="115" spans="1:39">
      <c r="A115" s="14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39"/>
      <c r="P115" s="18"/>
      <c r="Q115" s="18"/>
      <c r="R115" s="18"/>
      <c r="S115" s="18"/>
      <c r="T115" s="18"/>
      <c r="U115" s="18"/>
      <c r="V115" s="59"/>
      <c r="W115" s="18"/>
      <c r="X115" s="18"/>
      <c r="Y115" s="18"/>
      <c r="Z115" s="64"/>
      <c r="AA115" s="64"/>
      <c r="AB115" s="64"/>
      <c r="AC115" s="64"/>
      <c r="AD115" s="64"/>
      <c r="AE115" s="64"/>
      <c r="AF115" s="64"/>
      <c r="AG115" s="64"/>
      <c r="AH115" s="71"/>
      <c r="AI115" s="71"/>
      <c r="AJ115" s="71"/>
      <c r="AL115" s="6"/>
      <c r="AM115" s="6"/>
    </row>
    <row r="116" spans="1:39">
      <c r="A116" s="14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39"/>
      <c r="P116" s="18"/>
      <c r="Q116" s="18"/>
      <c r="R116" s="18"/>
      <c r="S116" s="18"/>
      <c r="T116" s="18"/>
      <c r="U116" s="18"/>
      <c r="V116" s="59"/>
      <c r="W116" s="18"/>
      <c r="X116" s="18"/>
      <c r="Y116" s="18"/>
      <c r="Z116" s="64"/>
      <c r="AA116" s="64"/>
      <c r="AB116" s="64"/>
      <c r="AC116" s="64"/>
      <c r="AD116" s="64"/>
      <c r="AE116" s="64"/>
      <c r="AF116" s="64"/>
      <c r="AG116" s="64"/>
      <c r="AH116" s="71"/>
      <c r="AI116" s="71"/>
      <c r="AJ116" s="71"/>
      <c r="AL116" s="6"/>
      <c r="AM116" s="6"/>
    </row>
    <row r="117" spans="1:39">
      <c r="A117" s="14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39"/>
      <c r="P117" s="18"/>
      <c r="Q117" s="18"/>
      <c r="R117" s="18"/>
      <c r="S117" s="18"/>
      <c r="T117" s="18"/>
      <c r="U117" s="18"/>
      <c r="V117" s="59"/>
      <c r="W117" s="18"/>
      <c r="X117" s="18"/>
      <c r="Y117" s="18"/>
      <c r="Z117" s="64"/>
      <c r="AA117" s="64"/>
      <c r="AB117" s="64"/>
      <c r="AC117" s="64"/>
      <c r="AD117" s="64"/>
      <c r="AE117" s="64"/>
      <c r="AF117" s="64"/>
      <c r="AG117" s="64"/>
      <c r="AH117" s="71"/>
      <c r="AI117" s="71"/>
      <c r="AJ117" s="71"/>
      <c r="AL117" s="6"/>
      <c r="AM117" s="6"/>
    </row>
    <row r="118" spans="1:39">
      <c r="A118" s="14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39"/>
      <c r="P118" s="18"/>
      <c r="Q118" s="18"/>
      <c r="R118" s="18"/>
      <c r="S118" s="18"/>
      <c r="T118" s="18"/>
      <c r="U118" s="18"/>
      <c r="V118" s="59"/>
      <c r="W118" s="18"/>
      <c r="X118" s="18"/>
      <c r="Y118" s="18"/>
      <c r="Z118" s="64"/>
      <c r="AA118" s="64"/>
      <c r="AB118" s="64"/>
      <c r="AC118" s="64"/>
      <c r="AD118" s="64"/>
      <c r="AE118" s="64"/>
      <c r="AF118" s="64"/>
      <c r="AG118" s="64"/>
      <c r="AH118" s="71"/>
      <c r="AI118" s="71"/>
      <c r="AJ118" s="71"/>
      <c r="AL118" s="6"/>
      <c r="AM118" s="6"/>
    </row>
    <row r="119" spans="1:39">
      <c r="A119" s="14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39"/>
      <c r="P119" s="18"/>
      <c r="Q119" s="18"/>
      <c r="R119" s="18"/>
      <c r="S119" s="18"/>
      <c r="T119" s="18"/>
      <c r="U119" s="18"/>
      <c r="V119" s="59"/>
      <c r="W119" s="18"/>
      <c r="X119" s="18"/>
      <c r="Y119" s="18"/>
      <c r="Z119" s="64"/>
      <c r="AA119" s="64"/>
      <c r="AB119" s="64"/>
      <c r="AC119" s="64"/>
      <c r="AD119" s="64"/>
      <c r="AE119" s="64"/>
      <c r="AF119" s="64"/>
      <c r="AG119" s="64"/>
      <c r="AH119" s="71"/>
      <c r="AI119" s="71"/>
      <c r="AJ119" s="71"/>
      <c r="AL119" s="6"/>
      <c r="AM119" s="6"/>
    </row>
    <row r="120" spans="1:39">
      <c r="A120" s="14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39"/>
      <c r="P120" s="18"/>
      <c r="Q120" s="18"/>
      <c r="R120" s="18"/>
      <c r="S120" s="18"/>
      <c r="T120" s="18"/>
      <c r="U120" s="18"/>
      <c r="V120" s="59"/>
      <c r="W120" s="18"/>
      <c r="X120" s="18"/>
      <c r="Y120" s="18"/>
      <c r="Z120" s="64"/>
      <c r="AA120" s="64"/>
      <c r="AB120" s="64"/>
      <c r="AC120" s="64"/>
      <c r="AD120" s="64"/>
      <c r="AE120" s="64"/>
      <c r="AF120" s="64"/>
      <c r="AG120" s="64"/>
      <c r="AH120" s="71"/>
      <c r="AI120" s="71"/>
      <c r="AJ120" s="71"/>
      <c r="AL120" s="6"/>
      <c r="AM120" s="6"/>
    </row>
    <row r="121" spans="1:39">
      <c r="A121" s="14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39"/>
      <c r="P121" s="18"/>
      <c r="Q121" s="18"/>
      <c r="R121" s="18"/>
      <c r="S121" s="18"/>
      <c r="T121" s="18"/>
      <c r="U121" s="18"/>
      <c r="V121" s="59"/>
      <c r="W121" s="18"/>
      <c r="X121" s="18"/>
      <c r="Y121" s="18"/>
      <c r="Z121" s="64"/>
      <c r="AA121" s="64"/>
      <c r="AB121" s="64"/>
      <c r="AC121" s="64"/>
      <c r="AD121" s="64"/>
      <c r="AE121" s="64"/>
      <c r="AF121" s="64"/>
      <c r="AG121" s="64"/>
      <c r="AH121" s="71"/>
      <c r="AI121" s="71"/>
      <c r="AJ121" s="71"/>
      <c r="AL121" s="6"/>
      <c r="AM121" s="6"/>
    </row>
    <row r="122" spans="1:39">
      <c r="A122" s="14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39"/>
      <c r="P122" s="18"/>
      <c r="Q122" s="18"/>
      <c r="R122" s="18"/>
      <c r="S122" s="18"/>
      <c r="T122" s="18"/>
      <c r="U122" s="18"/>
      <c r="V122" s="59"/>
      <c r="W122" s="18"/>
      <c r="X122" s="18"/>
      <c r="Y122" s="18"/>
      <c r="Z122" s="64"/>
      <c r="AA122" s="64"/>
      <c r="AB122" s="64"/>
      <c r="AC122" s="64"/>
      <c r="AD122" s="64"/>
      <c r="AE122" s="64"/>
      <c r="AF122" s="64"/>
      <c r="AG122" s="64"/>
      <c r="AH122" s="71"/>
      <c r="AI122" s="71"/>
      <c r="AJ122" s="71"/>
      <c r="AL122" s="6"/>
      <c r="AM122" s="6"/>
    </row>
    <row r="123" spans="1:39">
      <c r="A123" s="14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39"/>
      <c r="P123" s="18"/>
      <c r="Q123" s="18"/>
      <c r="R123" s="18"/>
      <c r="S123" s="18"/>
      <c r="T123" s="18"/>
      <c r="U123" s="18"/>
      <c r="V123" s="59"/>
      <c r="W123" s="18"/>
      <c r="X123" s="18"/>
      <c r="Y123" s="18"/>
      <c r="Z123" s="64"/>
      <c r="AA123" s="64"/>
      <c r="AB123" s="64"/>
      <c r="AC123" s="64"/>
      <c r="AD123" s="64"/>
      <c r="AE123" s="64"/>
      <c r="AF123" s="64"/>
      <c r="AG123" s="64"/>
      <c r="AH123" s="71"/>
      <c r="AI123" s="71"/>
      <c r="AJ123" s="71"/>
      <c r="AL123" s="6"/>
      <c r="AM123" s="6"/>
    </row>
    <row r="124" spans="1:39">
      <c r="A124" s="14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39"/>
      <c r="P124" s="18"/>
      <c r="Q124" s="18"/>
      <c r="R124" s="18"/>
      <c r="S124" s="18"/>
      <c r="T124" s="18"/>
      <c r="U124" s="18"/>
      <c r="V124" s="59"/>
      <c r="W124" s="18"/>
      <c r="X124" s="18"/>
      <c r="Y124" s="18"/>
      <c r="Z124" s="64"/>
      <c r="AA124" s="64"/>
      <c r="AB124" s="64"/>
      <c r="AC124" s="64"/>
      <c r="AD124" s="64"/>
      <c r="AE124" s="64"/>
      <c r="AF124" s="64"/>
      <c r="AG124" s="64"/>
      <c r="AH124" s="71"/>
      <c r="AI124" s="71"/>
      <c r="AJ124" s="71"/>
      <c r="AL124" s="6"/>
      <c r="AM124" s="6"/>
    </row>
    <row r="125" spans="1:39">
      <c r="A125" s="14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39"/>
      <c r="P125" s="18"/>
      <c r="Q125" s="18"/>
      <c r="R125" s="18"/>
      <c r="S125" s="18"/>
      <c r="T125" s="18"/>
      <c r="U125" s="18"/>
      <c r="V125" s="59"/>
      <c r="W125" s="18"/>
      <c r="X125" s="18"/>
      <c r="Y125" s="18"/>
      <c r="Z125" s="64"/>
      <c r="AA125" s="64"/>
      <c r="AB125" s="64"/>
      <c r="AC125" s="64"/>
      <c r="AD125" s="64"/>
      <c r="AE125" s="64"/>
      <c r="AF125" s="64"/>
      <c r="AG125" s="64"/>
      <c r="AH125" s="71"/>
      <c r="AI125" s="71"/>
      <c r="AJ125" s="71"/>
      <c r="AL125" s="6"/>
      <c r="AM125" s="6"/>
    </row>
    <row r="126" spans="1:39">
      <c r="A126" s="14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39"/>
      <c r="P126" s="18"/>
      <c r="Q126" s="18"/>
      <c r="R126" s="18"/>
      <c r="S126" s="18"/>
      <c r="T126" s="18"/>
      <c r="U126" s="18"/>
      <c r="V126" s="59"/>
      <c r="W126" s="18"/>
      <c r="X126" s="18"/>
      <c r="Y126" s="18"/>
      <c r="Z126" s="64"/>
      <c r="AA126" s="64"/>
      <c r="AB126" s="64"/>
      <c r="AC126" s="64"/>
      <c r="AD126" s="64"/>
      <c r="AE126" s="64"/>
      <c r="AF126" s="64"/>
      <c r="AG126" s="64"/>
      <c r="AH126" s="71"/>
      <c r="AI126" s="71"/>
      <c r="AJ126" s="71"/>
      <c r="AL126" s="6"/>
      <c r="AM126" s="6"/>
    </row>
    <row r="127" spans="1:39">
      <c r="A127" s="14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39"/>
      <c r="P127" s="18"/>
      <c r="Q127" s="18"/>
      <c r="R127" s="18"/>
      <c r="S127" s="18"/>
      <c r="T127" s="18"/>
      <c r="U127" s="18"/>
      <c r="V127" s="59"/>
      <c r="W127" s="18"/>
      <c r="X127" s="18"/>
      <c r="Y127" s="18"/>
      <c r="Z127" s="64"/>
      <c r="AA127" s="64"/>
      <c r="AB127" s="64"/>
      <c r="AC127" s="64"/>
      <c r="AD127" s="64"/>
      <c r="AE127" s="64"/>
      <c r="AF127" s="64"/>
      <c r="AG127" s="64"/>
      <c r="AH127" s="71"/>
      <c r="AI127" s="71"/>
      <c r="AJ127" s="71"/>
      <c r="AL127" s="6"/>
      <c r="AM127" s="6"/>
    </row>
    <row r="128" spans="1:39">
      <c r="A128" s="14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39"/>
      <c r="P128" s="18"/>
      <c r="Q128" s="18"/>
      <c r="R128" s="18"/>
      <c r="S128" s="18"/>
      <c r="T128" s="18"/>
      <c r="U128" s="18"/>
      <c r="V128" s="59"/>
      <c r="W128" s="18"/>
      <c r="X128" s="18"/>
      <c r="Y128" s="18"/>
      <c r="Z128" s="64"/>
      <c r="AA128" s="64"/>
      <c r="AB128" s="64"/>
      <c r="AC128" s="64"/>
      <c r="AD128" s="64"/>
      <c r="AE128" s="64"/>
      <c r="AF128" s="64"/>
      <c r="AG128" s="64"/>
      <c r="AH128" s="71"/>
      <c r="AI128" s="71"/>
      <c r="AJ128" s="71"/>
      <c r="AL128" s="6"/>
      <c r="AM128" s="6"/>
    </row>
    <row r="129" spans="1:39">
      <c r="A129" s="14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39"/>
      <c r="P129" s="18"/>
      <c r="Q129" s="18"/>
      <c r="R129" s="18"/>
      <c r="S129" s="18"/>
      <c r="T129" s="18"/>
      <c r="U129" s="18"/>
      <c r="V129" s="59"/>
      <c r="W129" s="18"/>
      <c r="X129" s="18"/>
      <c r="Y129" s="18"/>
      <c r="Z129" s="64"/>
      <c r="AA129" s="64"/>
      <c r="AB129" s="64"/>
      <c r="AC129" s="64"/>
      <c r="AD129" s="64"/>
      <c r="AE129" s="64"/>
      <c r="AF129" s="64"/>
      <c r="AG129" s="64"/>
      <c r="AH129" s="71"/>
      <c r="AI129" s="71"/>
      <c r="AJ129" s="71"/>
      <c r="AL129" s="6"/>
      <c r="AM129" s="6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4"/>
      <c r="P130" s="2"/>
      <c r="Q130" s="2"/>
      <c r="R130" s="2"/>
      <c r="S130" s="2"/>
      <c r="T130" s="2"/>
      <c r="U130" s="2"/>
      <c r="V130" s="75"/>
      <c r="Y130" s="2"/>
      <c r="AK130" s="76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4"/>
      <c r="P131" s="2"/>
      <c r="Q131" s="2"/>
      <c r="R131" s="2"/>
      <c r="S131" s="2"/>
      <c r="T131" s="2"/>
      <c r="U131" s="2"/>
      <c r="V131" s="75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4"/>
      <c r="P132" s="2"/>
      <c r="Q132" s="2"/>
      <c r="R132" s="2"/>
      <c r="S132" s="2"/>
      <c r="T132" s="2"/>
      <c r="U132" s="2"/>
      <c r="V132" s="75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4"/>
      <c r="P133" s="2"/>
      <c r="Q133" s="2"/>
      <c r="R133" s="2"/>
      <c r="S133" s="2"/>
      <c r="T133" s="2"/>
      <c r="U133" s="2"/>
      <c r="V133" s="75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4"/>
      <c r="P134" s="2"/>
      <c r="Q134" s="2"/>
      <c r="R134" s="2"/>
      <c r="S134" s="2"/>
      <c r="T134" s="2"/>
      <c r="U134" s="2"/>
      <c r="V134" s="75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4"/>
      <c r="P135" s="2"/>
      <c r="Q135" s="2"/>
      <c r="R135" s="2"/>
      <c r="S135" s="2"/>
      <c r="T135" s="2"/>
      <c r="U135" s="2"/>
      <c r="V135" s="75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4"/>
      <c r="P136" s="2"/>
      <c r="Q136" s="2"/>
      <c r="R136" s="2"/>
      <c r="S136" s="2"/>
      <c r="T136" s="2"/>
      <c r="U136" s="2"/>
      <c r="V136" s="75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4"/>
      <c r="P137" s="2"/>
      <c r="Q137" s="2"/>
      <c r="R137" s="2"/>
      <c r="S137" s="2"/>
      <c r="T137" s="2"/>
      <c r="U137" s="2"/>
      <c r="V137" s="75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4"/>
      <c r="P138" s="2"/>
      <c r="Q138" s="2"/>
      <c r="R138" s="2"/>
      <c r="S138" s="2"/>
      <c r="T138" s="2"/>
      <c r="U138" s="2"/>
      <c r="V138" s="75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4"/>
      <c r="P139" s="2"/>
      <c r="Q139" s="2"/>
      <c r="R139" s="2"/>
      <c r="S139" s="2"/>
      <c r="T139" s="2"/>
      <c r="U139" s="2"/>
      <c r="V139" s="75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4"/>
      <c r="P140" s="2"/>
      <c r="Q140" s="2"/>
      <c r="R140" s="2"/>
      <c r="S140" s="2"/>
      <c r="T140" s="2"/>
      <c r="U140" s="2"/>
      <c r="V140" s="75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4"/>
      <c r="P141" s="2"/>
      <c r="Q141" s="2"/>
      <c r="R141" s="2"/>
      <c r="S141" s="2"/>
      <c r="T141" s="2"/>
      <c r="U141" s="2"/>
      <c r="V141" s="75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4"/>
      <c r="P142" s="2"/>
      <c r="Q142" s="2"/>
      <c r="R142" s="2"/>
      <c r="S142" s="2"/>
      <c r="T142" s="2"/>
      <c r="U142" s="2"/>
      <c r="V142" s="75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4"/>
      <c r="P143" s="2"/>
      <c r="Q143" s="2"/>
      <c r="R143" s="2"/>
      <c r="S143" s="2"/>
      <c r="T143" s="2"/>
      <c r="U143" s="2"/>
      <c r="V143" s="75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4"/>
      <c r="P144" s="2"/>
      <c r="Q144" s="2"/>
      <c r="R144" s="2"/>
      <c r="S144" s="2"/>
      <c r="T144" s="2"/>
      <c r="U144" s="2"/>
      <c r="V144" s="75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4"/>
      <c r="P145" s="2"/>
      <c r="Q145" s="2"/>
      <c r="R145" s="2"/>
      <c r="S145" s="2"/>
      <c r="T145" s="2"/>
      <c r="U145" s="2"/>
      <c r="V145" s="75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4"/>
      <c r="P146" s="2"/>
      <c r="Q146" s="2"/>
      <c r="R146" s="2"/>
      <c r="S146" s="2"/>
      <c r="T146" s="2"/>
      <c r="U146" s="2"/>
      <c r="V146" s="75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4"/>
      <c r="P147" s="2"/>
      <c r="Q147" s="2"/>
      <c r="R147" s="2"/>
      <c r="S147" s="2"/>
      <c r="T147" s="2"/>
      <c r="U147" s="2"/>
      <c r="V147" s="75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4"/>
      <c r="P148" s="2"/>
      <c r="Q148" s="2"/>
      <c r="R148" s="2"/>
      <c r="S148" s="2"/>
      <c r="T148" s="2"/>
      <c r="U148" s="2"/>
      <c r="V148" s="75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4"/>
      <c r="P149" s="2"/>
      <c r="Q149" s="2"/>
      <c r="R149" s="2"/>
      <c r="S149" s="2"/>
      <c r="T149" s="2"/>
      <c r="U149" s="2"/>
      <c r="V149" s="75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4"/>
      <c r="P150" s="2"/>
      <c r="Q150" s="2"/>
      <c r="R150" s="2"/>
      <c r="S150" s="2"/>
      <c r="T150" s="2"/>
      <c r="U150" s="2"/>
      <c r="V150" s="75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4"/>
      <c r="P151" s="2"/>
      <c r="Q151" s="2"/>
      <c r="R151" s="2"/>
      <c r="S151" s="2"/>
      <c r="T151" s="2"/>
      <c r="U151" s="2"/>
      <c r="V151" s="75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4"/>
      <c r="P152" s="2"/>
      <c r="Q152" s="2"/>
      <c r="R152" s="2"/>
      <c r="S152" s="2"/>
      <c r="T152" s="2"/>
      <c r="U152" s="2"/>
      <c r="V152" s="75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4"/>
      <c r="P153" s="2"/>
      <c r="Q153" s="2"/>
      <c r="R153" s="2"/>
      <c r="S153" s="2"/>
      <c r="T153" s="2"/>
      <c r="U153" s="2"/>
      <c r="V153" s="75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4"/>
      <c r="P154" s="2"/>
      <c r="Q154" s="2"/>
      <c r="R154" s="2"/>
      <c r="S154" s="2"/>
      <c r="T154" s="2"/>
      <c r="U154" s="2"/>
      <c r="V154" s="75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4"/>
      <c r="P155" s="2"/>
      <c r="Q155" s="2"/>
      <c r="R155" s="2"/>
      <c r="S155" s="2"/>
      <c r="T155" s="2"/>
      <c r="U155" s="2"/>
      <c r="V155" s="75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4"/>
      <c r="P156" s="2"/>
      <c r="Q156" s="2"/>
      <c r="R156" s="2"/>
      <c r="S156" s="2"/>
      <c r="T156" s="2"/>
      <c r="U156" s="2"/>
      <c r="V156" s="75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4"/>
      <c r="P157" s="2"/>
      <c r="Q157" s="2"/>
      <c r="R157" s="2"/>
      <c r="S157" s="2"/>
      <c r="T157" s="2"/>
      <c r="U157" s="2"/>
      <c r="V157" s="75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4"/>
      <c r="P158" s="2"/>
      <c r="Q158" s="2"/>
      <c r="R158" s="2"/>
      <c r="S158" s="2"/>
      <c r="T158" s="2"/>
      <c r="U158" s="2"/>
      <c r="V158" s="75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4"/>
      <c r="P159" s="2"/>
      <c r="Q159" s="2"/>
      <c r="R159" s="2"/>
      <c r="S159" s="2"/>
      <c r="T159" s="2"/>
      <c r="U159" s="2"/>
      <c r="V159" s="75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4"/>
      <c r="P160" s="2"/>
      <c r="Q160" s="2"/>
      <c r="R160" s="2"/>
      <c r="S160" s="2"/>
      <c r="T160" s="2"/>
      <c r="U160" s="2"/>
      <c r="V160" s="75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4"/>
      <c r="P161" s="2"/>
      <c r="Q161" s="2"/>
      <c r="R161" s="2"/>
      <c r="S161" s="2"/>
      <c r="T161" s="2"/>
      <c r="U161" s="2"/>
      <c r="V161" s="75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4"/>
      <c r="P162" s="2"/>
      <c r="Q162" s="2"/>
      <c r="R162" s="2"/>
      <c r="S162" s="2"/>
      <c r="T162" s="2"/>
      <c r="U162" s="2"/>
      <c r="V162" s="75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4"/>
      <c r="P163" s="2"/>
      <c r="Q163" s="2"/>
      <c r="R163" s="2"/>
      <c r="S163" s="2"/>
      <c r="T163" s="2"/>
      <c r="U163" s="2"/>
      <c r="V163" s="75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4"/>
      <c r="P164" s="2"/>
      <c r="Q164" s="2"/>
      <c r="R164" s="2"/>
      <c r="S164" s="2"/>
      <c r="T164" s="2"/>
      <c r="U164" s="2"/>
      <c r="V164" s="75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4"/>
      <c r="P165" s="2"/>
      <c r="Q165" s="2"/>
      <c r="R165" s="2"/>
      <c r="S165" s="2"/>
      <c r="T165" s="2"/>
      <c r="U165" s="2"/>
      <c r="V165" s="75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4"/>
      <c r="P166" s="2"/>
      <c r="Q166" s="2"/>
      <c r="R166" s="2"/>
      <c r="S166" s="2"/>
      <c r="T166" s="2"/>
      <c r="U166" s="2"/>
      <c r="V166" s="75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4"/>
      <c r="P167" s="2"/>
      <c r="Q167" s="2"/>
      <c r="R167" s="2"/>
      <c r="S167" s="2"/>
      <c r="T167" s="2"/>
      <c r="U167" s="2"/>
      <c r="V167" s="75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4"/>
      <c r="P168" s="2"/>
      <c r="Q168" s="2"/>
      <c r="R168" s="2"/>
      <c r="S168" s="2"/>
      <c r="T168" s="2"/>
      <c r="U168" s="2"/>
      <c r="V168" s="75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4"/>
      <c r="P169" s="2"/>
      <c r="Q169" s="2"/>
      <c r="R169" s="2"/>
      <c r="S169" s="2"/>
      <c r="T169" s="2"/>
      <c r="U169" s="2"/>
      <c r="V169" s="75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4"/>
      <c r="P170" s="2"/>
      <c r="Q170" s="2"/>
      <c r="R170" s="2"/>
      <c r="S170" s="2"/>
      <c r="T170" s="2"/>
      <c r="U170" s="2"/>
      <c r="V170" s="75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4"/>
      <c r="P171" s="2"/>
      <c r="Q171" s="2"/>
      <c r="R171" s="2"/>
      <c r="S171" s="2"/>
      <c r="T171" s="2"/>
      <c r="U171" s="2"/>
      <c r="V171" s="75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4"/>
      <c r="P172" s="2"/>
      <c r="Q172" s="2"/>
      <c r="R172" s="2"/>
      <c r="S172" s="2"/>
      <c r="T172" s="2"/>
      <c r="U172" s="2"/>
      <c r="V172" s="75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4"/>
      <c r="P173" s="2"/>
      <c r="Q173" s="2"/>
      <c r="R173" s="2"/>
      <c r="S173" s="2"/>
      <c r="T173" s="2"/>
      <c r="U173" s="2"/>
      <c r="V173" s="75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4"/>
      <c r="P174" s="2"/>
      <c r="Q174" s="2"/>
      <c r="R174" s="2"/>
      <c r="S174" s="2"/>
      <c r="T174" s="2"/>
      <c r="U174" s="2"/>
      <c r="V174" s="75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4"/>
      <c r="P175" s="2"/>
      <c r="Q175" s="2"/>
      <c r="R175" s="2"/>
      <c r="S175" s="2"/>
      <c r="T175" s="2"/>
      <c r="U175" s="2"/>
      <c r="V175" s="75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4"/>
      <c r="P176" s="2"/>
      <c r="Q176" s="2"/>
      <c r="R176" s="2"/>
      <c r="S176" s="2"/>
      <c r="T176" s="2"/>
      <c r="U176" s="2"/>
      <c r="V176" s="75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4"/>
      <c r="P177" s="2"/>
      <c r="Q177" s="2"/>
      <c r="R177" s="2"/>
      <c r="S177" s="2"/>
      <c r="T177" s="2"/>
      <c r="U177" s="2"/>
      <c r="V177" s="75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4"/>
      <c r="P178" s="2"/>
      <c r="Q178" s="2"/>
      <c r="R178" s="2"/>
      <c r="S178" s="2"/>
      <c r="T178" s="2"/>
      <c r="U178" s="2"/>
      <c r="V178" s="75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4"/>
      <c r="P179" s="2"/>
      <c r="Q179" s="2"/>
      <c r="R179" s="2"/>
      <c r="S179" s="2"/>
      <c r="T179" s="2"/>
      <c r="U179" s="2"/>
      <c r="V179" s="75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4"/>
      <c r="P180" s="2"/>
      <c r="Q180" s="2"/>
      <c r="R180" s="2"/>
      <c r="S180" s="2"/>
      <c r="T180" s="2"/>
      <c r="U180" s="2"/>
      <c r="V180" s="75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4"/>
      <c r="P181" s="2"/>
      <c r="Q181" s="2"/>
      <c r="R181" s="2"/>
      <c r="S181" s="2"/>
      <c r="T181" s="2"/>
      <c r="U181" s="2"/>
      <c r="V181" s="75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4"/>
      <c r="P182" s="2"/>
      <c r="Q182" s="2"/>
      <c r="R182" s="2"/>
      <c r="S182" s="2"/>
      <c r="T182" s="2"/>
      <c r="U182" s="2"/>
      <c r="V182" s="75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4"/>
      <c r="P183" s="2"/>
      <c r="Q183" s="2"/>
      <c r="R183" s="2"/>
      <c r="S183" s="2"/>
      <c r="T183" s="2"/>
      <c r="U183" s="2"/>
      <c r="V183" s="75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4"/>
      <c r="P184" s="2"/>
      <c r="Q184" s="2"/>
      <c r="R184" s="2"/>
      <c r="S184" s="2"/>
      <c r="T184" s="2"/>
      <c r="U184" s="2"/>
      <c r="V184" s="75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4"/>
      <c r="P185" s="2"/>
      <c r="Q185" s="2"/>
      <c r="R185" s="2"/>
      <c r="S185" s="2"/>
      <c r="T185" s="2"/>
      <c r="U185" s="2"/>
      <c r="V185" s="75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4"/>
      <c r="P186" s="2"/>
      <c r="Q186" s="2"/>
      <c r="R186" s="2"/>
      <c r="S186" s="2"/>
      <c r="T186" s="2"/>
      <c r="U186" s="2"/>
      <c r="V186" s="75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4"/>
      <c r="P187" s="2"/>
      <c r="Q187" s="2"/>
      <c r="R187" s="2"/>
      <c r="S187" s="2"/>
      <c r="T187" s="2"/>
      <c r="U187" s="2"/>
      <c r="V187" s="75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4"/>
      <c r="P188" s="2"/>
      <c r="Q188" s="2"/>
      <c r="R188" s="2"/>
      <c r="S188" s="2"/>
      <c r="T188" s="2"/>
      <c r="U188" s="2"/>
      <c r="V188" s="75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4"/>
      <c r="P189" s="2"/>
      <c r="Q189" s="2"/>
      <c r="R189" s="2"/>
      <c r="S189" s="2"/>
      <c r="T189" s="2"/>
      <c r="U189" s="2"/>
      <c r="V189" s="75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4"/>
      <c r="P190" s="2"/>
      <c r="Q190" s="2"/>
      <c r="R190" s="2"/>
      <c r="S190" s="2"/>
      <c r="T190" s="2"/>
      <c r="U190" s="2"/>
      <c r="V190" s="75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4"/>
      <c r="P191" s="2"/>
      <c r="Q191" s="2"/>
      <c r="R191" s="2"/>
      <c r="S191" s="2"/>
      <c r="T191" s="2"/>
      <c r="U191" s="2"/>
      <c r="V191" s="75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4"/>
      <c r="P192" s="2"/>
      <c r="Q192" s="2"/>
      <c r="R192" s="2"/>
      <c r="S192" s="2"/>
      <c r="T192" s="2"/>
      <c r="U192" s="2"/>
      <c r="V192" s="75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4"/>
      <c r="P193" s="2"/>
      <c r="Q193" s="2"/>
      <c r="R193" s="2"/>
      <c r="S193" s="2"/>
      <c r="T193" s="2"/>
      <c r="U193" s="2"/>
      <c r="V193" s="75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4"/>
      <c r="P194" s="2"/>
      <c r="Q194" s="2"/>
      <c r="R194" s="2"/>
      <c r="S194" s="2"/>
      <c r="T194" s="2"/>
      <c r="U194" s="2"/>
      <c r="V194" s="75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4"/>
      <c r="P195" s="2"/>
      <c r="Q195" s="2"/>
      <c r="R195" s="2"/>
      <c r="S195" s="2"/>
      <c r="T195" s="2"/>
      <c r="U195" s="2"/>
      <c r="V195" s="75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4"/>
      <c r="P196" s="2"/>
      <c r="Q196" s="2"/>
      <c r="R196" s="2"/>
      <c r="S196" s="2"/>
      <c r="T196" s="2"/>
      <c r="U196" s="2"/>
      <c r="V196" s="75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4"/>
      <c r="P197" s="2"/>
      <c r="Q197" s="2"/>
      <c r="R197" s="2"/>
      <c r="S197" s="2"/>
      <c r="T197" s="2"/>
      <c r="U197" s="2"/>
      <c r="V197" s="75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4"/>
      <c r="P198" s="2"/>
      <c r="Q198" s="2"/>
      <c r="R198" s="2"/>
      <c r="S198" s="2"/>
      <c r="T198" s="2"/>
      <c r="U198" s="2"/>
      <c r="V198" s="75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4"/>
      <c r="P199" s="2"/>
      <c r="Q199" s="2"/>
      <c r="R199" s="2"/>
      <c r="S199" s="2"/>
      <c r="T199" s="2"/>
      <c r="U199" s="2"/>
      <c r="V199" s="75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4"/>
      <c r="P200" s="2"/>
      <c r="Q200" s="2"/>
      <c r="R200" s="2"/>
      <c r="S200" s="2"/>
      <c r="T200" s="2"/>
      <c r="U200" s="2"/>
      <c r="V200" s="75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4"/>
      <c r="P201" s="2"/>
      <c r="Q201" s="2"/>
      <c r="R201" s="2"/>
      <c r="S201" s="2"/>
      <c r="T201" s="2"/>
      <c r="U201" s="2"/>
      <c r="V201" s="75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4"/>
      <c r="P202" s="2"/>
      <c r="Q202" s="2"/>
      <c r="R202" s="2"/>
      <c r="S202" s="2"/>
      <c r="T202" s="2"/>
      <c r="U202" s="2"/>
      <c r="V202" s="75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4"/>
      <c r="P203" s="2"/>
      <c r="Q203" s="2"/>
      <c r="R203" s="2"/>
      <c r="S203" s="2"/>
      <c r="T203" s="2"/>
      <c r="U203" s="2"/>
      <c r="V203" s="75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4"/>
      <c r="P204" s="2"/>
      <c r="Q204" s="2"/>
      <c r="R204" s="2"/>
      <c r="S204" s="2"/>
      <c r="T204" s="2"/>
      <c r="U204" s="2"/>
      <c r="V204" s="75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4"/>
      <c r="P205" s="2"/>
      <c r="Q205" s="2"/>
      <c r="R205" s="2"/>
      <c r="S205" s="2"/>
      <c r="T205" s="2"/>
      <c r="U205" s="2"/>
      <c r="V205" s="75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4"/>
      <c r="P206" s="2"/>
      <c r="Q206" s="2"/>
      <c r="R206" s="2"/>
      <c r="S206" s="2"/>
      <c r="T206" s="2"/>
      <c r="U206" s="2"/>
      <c r="V206" s="75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4"/>
      <c r="P207" s="2"/>
      <c r="Q207" s="2"/>
      <c r="R207" s="2"/>
      <c r="S207" s="2"/>
      <c r="T207" s="2"/>
      <c r="U207" s="2"/>
      <c r="V207" s="75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4"/>
      <c r="P208" s="2"/>
      <c r="Q208" s="2"/>
      <c r="R208" s="2"/>
      <c r="S208" s="2"/>
      <c r="T208" s="2"/>
      <c r="U208" s="2"/>
      <c r="V208" s="75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4"/>
      <c r="P209" s="2"/>
      <c r="Q209" s="2"/>
      <c r="R209" s="2"/>
      <c r="S209" s="2"/>
      <c r="T209" s="2"/>
      <c r="U209" s="2"/>
      <c r="V209" s="75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4"/>
      <c r="P210" s="2"/>
      <c r="Q210" s="2"/>
      <c r="R210" s="2"/>
      <c r="S210" s="2"/>
      <c r="T210" s="2"/>
      <c r="U210" s="2"/>
      <c r="V210" s="75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4"/>
      <c r="P211" s="2"/>
      <c r="Q211" s="2"/>
      <c r="R211" s="2"/>
      <c r="S211" s="2"/>
      <c r="T211" s="2"/>
      <c r="U211" s="2"/>
      <c r="V211" s="75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4"/>
      <c r="P212" s="2"/>
      <c r="Q212" s="2"/>
      <c r="R212" s="2"/>
      <c r="S212" s="2"/>
      <c r="T212" s="2"/>
      <c r="U212" s="2"/>
      <c r="V212" s="75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4"/>
      <c r="P213" s="2"/>
      <c r="Q213" s="2"/>
      <c r="R213" s="2"/>
      <c r="S213" s="2"/>
      <c r="T213" s="2"/>
      <c r="U213" s="2"/>
      <c r="V213" s="75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4"/>
      <c r="P214" s="2"/>
      <c r="Q214" s="2"/>
      <c r="R214" s="2"/>
      <c r="S214" s="2"/>
      <c r="T214" s="2"/>
      <c r="U214" s="2"/>
      <c r="V214" s="75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4"/>
      <c r="P215" s="2"/>
      <c r="Q215" s="2"/>
      <c r="R215" s="2"/>
      <c r="S215" s="2"/>
      <c r="T215" s="2"/>
      <c r="U215" s="2"/>
      <c r="V215" s="75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4"/>
      <c r="P216" s="2"/>
      <c r="Q216" s="2"/>
      <c r="R216" s="2"/>
      <c r="S216" s="2"/>
      <c r="T216" s="2"/>
      <c r="U216" s="2"/>
      <c r="V216" s="75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4"/>
      <c r="P217" s="2"/>
      <c r="Q217" s="2"/>
      <c r="R217" s="2"/>
      <c r="S217" s="2"/>
      <c r="T217" s="2"/>
      <c r="U217" s="2"/>
      <c r="V217" s="75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4"/>
      <c r="P218" s="2"/>
      <c r="Q218" s="2"/>
      <c r="R218" s="2"/>
      <c r="S218" s="2"/>
      <c r="T218" s="2"/>
      <c r="U218" s="2"/>
      <c r="V218" s="75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4"/>
      <c r="P219" s="2"/>
      <c r="Q219" s="2"/>
      <c r="R219" s="2"/>
      <c r="S219" s="2"/>
      <c r="T219" s="2"/>
      <c r="U219" s="2"/>
      <c r="V219" s="75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4"/>
      <c r="P220" s="2"/>
      <c r="Q220" s="2"/>
      <c r="R220" s="2"/>
      <c r="S220" s="2"/>
      <c r="T220" s="2"/>
      <c r="U220" s="2"/>
      <c r="V220" s="75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4"/>
      <c r="P221" s="2"/>
      <c r="Q221" s="2"/>
      <c r="R221" s="2"/>
      <c r="S221" s="2"/>
      <c r="T221" s="2"/>
      <c r="U221" s="2"/>
      <c r="V221" s="75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4"/>
      <c r="P222" s="2"/>
      <c r="Q222" s="2"/>
      <c r="R222" s="2"/>
      <c r="S222" s="2"/>
      <c r="T222" s="2"/>
      <c r="U222" s="2"/>
      <c r="V222" s="75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4"/>
      <c r="P223" s="2"/>
      <c r="Q223" s="2"/>
      <c r="R223" s="2"/>
      <c r="S223" s="2"/>
      <c r="T223" s="2"/>
      <c r="U223" s="2"/>
      <c r="V223" s="75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4"/>
      <c r="P224" s="2"/>
      <c r="Q224" s="2"/>
      <c r="R224" s="2"/>
      <c r="S224" s="2"/>
      <c r="T224" s="2"/>
      <c r="U224" s="2"/>
      <c r="V224" s="75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4"/>
      <c r="P225" s="2"/>
      <c r="Q225" s="2"/>
      <c r="R225" s="2"/>
      <c r="S225" s="2"/>
      <c r="T225" s="2"/>
      <c r="U225" s="2"/>
      <c r="V225" s="75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4"/>
      <c r="P226" s="2"/>
      <c r="Q226" s="2"/>
      <c r="R226" s="2"/>
      <c r="S226" s="2"/>
      <c r="T226" s="2"/>
      <c r="U226" s="2"/>
      <c r="V226" s="75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4"/>
      <c r="P227" s="2"/>
      <c r="Q227" s="2"/>
      <c r="R227" s="2"/>
      <c r="S227" s="2"/>
      <c r="T227" s="2"/>
      <c r="U227" s="2"/>
      <c r="V227" s="75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4"/>
      <c r="P228" s="2"/>
      <c r="Q228" s="2"/>
      <c r="R228" s="2"/>
      <c r="S228" s="2"/>
      <c r="T228" s="2"/>
      <c r="U228" s="2"/>
      <c r="V228" s="75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4"/>
      <c r="P229" s="2"/>
      <c r="Q229" s="2"/>
      <c r="R229" s="2"/>
      <c r="S229" s="2"/>
      <c r="T229" s="2"/>
      <c r="U229" s="2"/>
      <c r="V229" s="75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4"/>
      <c r="P230" s="2"/>
      <c r="Q230" s="2"/>
      <c r="R230" s="2"/>
      <c r="S230" s="2"/>
      <c r="T230" s="2"/>
      <c r="U230" s="2"/>
      <c r="V230" s="75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4"/>
      <c r="P231" s="2"/>
      <c r="Q231" s="2"/>
      <c r="R231" s="2"/>
      <c r="S231" s="2"/>
      <c r="T231" s="2"/>
      <c r="U231" s="2"/>
      <c r="V231" s="75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4"/>
      <c r="P232" s="2"/>
      <c r="Q232" s="2"/>
      <c r="R232" s="2"/>
      <c r="S232" s="2"/>
      <c r="T232" s="2"/>
      <c r="U232" s="2"/>
      <c r="V232" s="75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4"/>
      <c r="P233" s="2"/>
      <c r="Q233" s="2"/>
      <c r="R233" s="2"/>
      <c r="S233" s="2"/>
      <c r="T233" s="2"/>
      <c r="U233" s="2"/>
      <c r="V233" s="75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4"/>
      <c r="P234" s="2"/>
      <c r="Q234" s="2"/>
      <c r="R234" s="2"/>
      <c r="S234" s="2"/>
      <c r="T234" s="2"/>
      <c r="U234" s="2"/>
      <c r="V234" s="75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4"/>
      <c r="P235" s="2"/>
      <c r="Q235" s="2"/>
      <c r="R235" s="2"/>
      <c r="S235" s="2"/>
      <c r="T235" s="2"/>
      <c r="U235" s="2"/>
      <c r="V235" s="75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4"/>
      <c r="P236" s="2"/>
      <c r="Q236" s="2"/>
      <c r="R236" s="2"/>
      <c r="S236" s="2"/>
      <c r="T236" s="2"/>
      <c r="U236" s="2"/>
      <c r="V236" s="75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4"/>
      <c r="P237" s="2"/>
      <c r="Q237" s="2"/>
      <c r="R237" s="2"/>
      <c r="S237" s="2"/>
      <c r="T237" s="2"/>
      <c r="U237" s="2"/>
      <c r="V237" s="75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4"/>
      <c r="P238" s="2"/>
      <c r="Q238" s="2"/>
      <c r="R238" s="2"/>
      <c r="S238" s="2"/>
      <c r="T238" s="2"/>
      <c r="U238" s="2"/>
      <c r="V238" s="75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4"/>
      <c r="P239" s="2"/>
      <c r="Q239" s="2"/>
      <c r="R239" s="2"/>
      <c r="S239" s="2"/>
      <c r="T239" s="2"/>
      <c r="U239" s="2"/>
      <c r="V239" s="75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4"/>
      <c r="P240" s="2"/>
      <c r="Q240" s="2"/>
      <c r="R240" s="2"/>
      <c r="S240" s="2"/>
      <c r="T240" s="2"/>
      <c r="U240" s="2"/>
      <c r="V240" s="75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4"/>
      <c r="P241" s="2"/>
      <c r="Q241" s="2"/>
      <c r="R241" s="2"/>
      <c r="S241" s="2"/>
      <c r="T241" s="2"/>
      <c r="U241" s="2"/>
      <c r="V241" s="75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4"/>
      <c r="P242" s="2"/>
      <c r="Q242" s="2"/>
      <c r="R242" s="2"/>
      <c r="S242" s="2"/>
      <c r="T242" s="2"/>
      <c r="U242" s="2"/>
      <c r="V242" s="75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4"/>
      <c r="P243" s="2"/>
      <c r="Q243" s="2"/>
      <c r="R243" s="2"/>
      <c r="S243" s="2"/>
      <c r="T243" s="2"/>
      <c r="U243" s="2"/>
      <c r="V243" s="75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4"/>
      <c r="P244" s="2"/>
      <c r="Q244" s="2"/>
      <c r="R244" s="2"/>
      <c r="S244" s="2"/>
      <c r="T244" s="2"/>
      <c r="U244" s="2"/>
      <c r="V244" s="75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4"/>
      <c r="P245" s="2"/>
      <c r="Q245" s="2"/>
      <c r="R245" s="2"/>
      <c r="S245" s="2"/>
      <c r="T245" s="2"/>
      <c r="U245" s="2"/>
      <c r="V245" s="75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4"/>
      <c r="P246" s="2"/>
      <c r="Q246" s="2"/>
      <c r="R246" s="2"/>
      <c r="S246" s="2"/>
      <c r="T246" s="2"/>
      <c r="U246" s="2"/>
      <c r="V246" s="75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4"/>
      <c r="P247" s="2"/>
      <c r="Q247" s="2"/>
      <c r="R247" s="2"/>
      <c r="S247" s="2"/>
      <c r="T247" s="2"/>
      <c r="U247" s="2"/>
      <c r="V247" s="75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4"/>
      <c r="P248" s="2"/>
      <c r="Q248" s="2"/>
      <c r="R248" s="2"/>
      <c r="S248" s="2"/>
      <c r="T248" s="2"/>
      <c r="U248" s="2"/>
      <c r="V248" s="75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4"/>
      <c r="P249" s="2"/>
      <c r="Q249" s="2"/>
      <c r="R249" s="2"/>
      <c r="S249" s="2"/>
      <c r="T249" s="2"/>
      <c r="U249" s="2"/>
      <c r="V249" s="75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4"/>
      <c r="P250" s="2"/>
      <c r="Q250" s="2"/>
      <c r="R250" s="2"/>
      <c r="S250" s="2"/>
      <c r="T250" s="2"/>
      <c r="U250" s="2"/>
      <c r="V250" s="75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4"/>
      <c r="P251" s="2"/>
      <c r="Q251" s="2"/>
      <c r="R251" s="2"/>
      <c r="S251" s="2"/>
      <c r="T251" s="2"/>
      <c r="U251" s="2"/>
      <c r="V251" s="75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4"/>
      <c r="P252" s="2"/>
      <c r="Q252" s="2"/>
      <c r="R252" s="2"/>
      <c r="S252" s="2"/>
      <c r="T252" s="2"/>
      <c r="U252" s="2"/>
      <c r="V252" s="75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4"/>
      <c r="P253" s="2"/>
      <c r="Q253" s="2"/>
      <c r="R253" s="2"/>
      <c r="S253" s="2"/>
      <c r="T253" s="2"/>
      <c r="U253" s="2"/>
      <c r="V253" s="75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4"/>
      <c r="P254" s="2"/>
      <c r="Q254" s="2"/>
      <c r="R254" s="2"/>
      <c r="S254" s="2"/>
      <c r="T254" s="2"/>
      <c r="U254" s="2"/>
      <c r="V254" s="75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4"/>
      <c r="P255" s="2"/>
      <c r="Q255" s="2"/>
      <c r="R255" s="2"/>
      <c r="S255" s="2"/>
      <c r="T255" s="2"/>
      <c r="U255" s="2"/>
      <c r="V255" s="75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4"/>
      <c r="P256" s="2"/>
      <c r="Q256" s="2"/>
      <c r="R256" s="2"/>
      <c r="S256" s="2"/>
      <c r="T256" s="2"/>
      <c r="U256" s="2"/>
      <c r="V256" s="75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4"/>
      <c r="P257" s="2"/>
      <c r="Q257" s="2"/>
      <c r="R257" s="2"/>
      <c r="S257" s="2"/>
      <c r="T257" s="2"/>
      <c r="U257" s="2"/>
      <c r="V257" s="75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4"/>
      <c r="P258" s="2"/>
      <c r="Q258" s="2"/>
      <c r="R258" s="2"/>
      <c r="S258" s="2"/>
      <c r="T258" s="2"/>
      <c r="U258" s="2"/>
      <c r="V258" s="75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4"/>
      <c r="P259" s="2"/>
      <c r="Q259" s="2"/>
      <c r="R259" s="2"/>
      <c r="S259" s="2"/>
      <c r="T259" s="2"/>
      <c r="U259" s="2"/>
      <c r="V259" s="75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4"/>
      <c r="P260" s="2"/>
      <c r="Q260" s="2"/>
      <c r="R260" s="2"/>
      <c r="S260" s="2"/>
      <c r="T260" s="2"/>
      <c r="U260" s="2"/>
      <c r="V260" s="75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4"/>
      <c r="P261" s="2"/>
      <c r="Q261" s="2"/>
      <c r="R261" s="2"/>
      <c r="S261" s="2"/>
      <c r="T261" s="2"/>
      <c r="U261" s="2"/>
      <c r="V261" s="75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4"/>
      <c r="P262" s="2"/>
      <c r="Q262" s="2"/>
      <c r="R262" s="2"/>
      <c r="S262" s="2"/>
      <c r="T262" s="2"/>
      <c r="U262" s="2"/>
      <c r="V262" s="75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4"/>
      <c r="P263" s="2"/>
      <c r="Q263" s="2"/>
      <c r="R263" s="2"/>
      <c r="S263" s="2"/>
      <c r="T263" s="2"/>
      <c r="U263" s="2"/>
      <c r="V263" s="75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4"/>
      <c r="P264" s="2"/>
      <c r="Q264" s="2"/>
      <c r="R264" s="2"/>
      <c r="S264" s="2"/>
      <c r="T264" s="2"/>
      <c r="U264" s="2"/>
      <c r="V264" s="75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4"/>
      <c r="P265" s="2"/>
      <c r="Q265" s="2"/>
      <c r="R265" s="2"/>
      <c r="S265" s="2"/>
      <c r="T265" s="2"/>
      <c r="U265" s="2"/>
      <c r="V265" s="75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4"/>
      <c r="P266" s="2"/>
      <c r="Q266" s="2"/>
      <c r="R266" s="2"/>
      <c r="S266" s="2"/>
      <c r="T266" s="2"/>
      <c r="U266" s="2"/>
      <c r="V266" s="75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4"/>
      <c r="P267" s="2"/>
      <c r="Q267" s="2"/>
      <c r="R267" s="2"/>
      <c r="S267" s="2"/>
      <c r="T267" s="2"/>
      <c r="U267" s="2"/>
      <c r="V267" s="75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4"/>
      <c r="P268" s="2"/>
      <c r="Q268" s="2"/>
      <c r="R268" s="2"/>
      <c r="S268" s="2"/>
      <c r="T268" s="2"/>
      <c r="U268" s="2"/>
      <c r="V268" s="75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4"/>
      <c r="P269" s="2"/>
      <c r="Q269" s="2"/>
      <c r="R269" s="2"/>
      <c r="S269" s="2"/>
      <c r="T269" s="2"/>
      <c r="U269" s="2"/>
      <c r="V269" s="75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4"/>
      <c r="P270" s="2"/>
      <c r="Q270" s="2"/>
      <c r="R270" s="2"/>
      <c r="S270" s="2"/>
      <c r="T270" s="2"/>
      <c r="U270" s="2"/>
      <c r="V270" s="75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4"/>
      <c r="P271" s="2"/>
      <c r="Q271" s="2"/>
      <c r="R271" s="2"/>
      <c r="S271" s="2"/>
      <c r="T271" s="2"/>
      <c r="U271" s="2"/>
      <c r="V271" s="75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4"/>
      <c r="P272" s="2"/>
      <c r="Q272" s="2"/>
      <c r="R272" s="2"/>
      <c r="S272" s="2"/>
      <c r="T272" s="2"/>
      <c r="U272" s="2"/>
      <c r="V272" s="75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4"/>
      <c r="P273" s="2"/>
      <c r="Q273" s="2"/>
      <c r="R273" s="2"/>
      <c r="S273" s="2"/>
      <c r="T273" s="2"/>
      <c r="U273" s="2"/>
      <c r="V273" s="75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4"/>
      <c r="P274" s="2"/>
      <c r="Q274" s="2"/>
      <c r="R274" s="2"/>
      <c r="S274" s="2"/>
      <c r="T274" s="2"/>
      <c r="U274" s="2"/>
      <c r="V274" s="75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4"/>
      <c r="P275" s="2"/>
      <c r="Q275" s="2"/>
      <c r="R275" s="2"/>
      <c r="S275" s="2"/>
      <c r="T275" s="2"/>
      <c r="U275" s="2"/>
      <c r="V275" s="75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4"/>
      <c r="P276" s="2"/>
      <c r="Q276" s="2"/>
      <c r="R276" s="2"/>
      <c r="S276" s="2"/>
      <c r="T276" s="2"/>
      <c r="U276" s="2"/>
      <c r="V276" s="75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4"/>
      <c r="P277" s="2"/>
      <c r="Q277" s="2"/>
      <c r="R277" s="2"/>
      <c r="S277" s="2"/>
      <c r="T277" s="2"/>
      <c r="U277" s="2"/>
      <c r="V277" s="75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4"/>
      <c r="P278" s="2"/>
      <c r="Q278" s="2"/>
      <c r="R278" s="2"/>
      <c r="S278" s="2"/>
      <c r="T278" s="2"/>
      <c r="U278" s="2"/>
      <c r="V278" s="75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4"/>
      <c r="P279" s="2"/>
      <c r="Q279" s="2"/>
      <c r="R279" s="2"/>
      <c r="S279" s="2"/>
      <c r="T279" s="2"/>
      <c r="U279" s="2"/>
      <c r="V279" s="75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4"/>
      <c r="P280" s="2"/>
      <c r="Q280" s="2"/>
      <c r="R280" s="2"/>
      <c r="S280" s="2"/>
      <c r="T280" s="2"/>
      <c r="U280" s="2"/>
      <c r="V280" s="75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4"/>
      <c r="P281" s="2"/>
      <c r="Q281" s="2"/>
      <c r="R281" s="2"/>
      <c r="S281" s="2"/>
      <c r="T281" s="2"/>
      <c r="U281" s="2"/>
      <c r="V281" s="75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4"/>
      <c r="P282" s="2"/>
      <c r="Q282" s="2"/>
      <c r="R282" s="2"/>
      <c r="S282" s="2"/>
      <c r="T282" s="2"/>
      <c r="U282" s="2"/>
      <c r="V282" s="75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4"/>
      <c r="P283" s="2"/>
      <c r="Q283" s="2"/>
      <c r="R283" s="2"/>
      <c r="S283" s="2"/>
      <c r="T283" s="2"/>
      <c r="U283" s="2"/>
      <c r="V283" s="75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4"/>
      <c r="P284" s="2"/>
      <c r="Q284" s="2"/>
      <c r="R284" s="2"/>
      <c r="S284" s="2"/>
      <c r="T284" s="2"/>
      <c r="U284" s="2"/>
      <c r="V284" s="75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4"/>
      <c r="P285" s="2"/>
      <c r="Q285" s="2"/>
      <c r="R285" s="2"/>
      <c r="S285" s="2"/>
      <c r="T285" s="2"/>
      <c r="U285" s="2"/>
      <c r="V285" s="75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4"/>
      <c r="P286" s="2"/>
      <c r="Q286" s="2"/>
      <c r="R286" s="2"/>
      <c r="S286" s="2"/>
      <c r="T286" s="2"/>
      <c r="U286" s="2"/>
      <c r="V286" s="75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4"/>
      <c r="P287" s="2"/>
      <c r="Q287" s="2"/>
      <c r="R287" s="2"/>
      <c r="S287" s="2"/>
      <c r="T287" s="2"/>
      <c r="U287" s="2"/>
      <c r="V287" s="75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4"/>
      <c r="P288" s="2"/>
      <c r="Q288" s="2"/>
      <c r="R288" s="2"/>
      <c r="S288" s="2"/>
      <c r="T288" s="2"/>
      <c r="U288" s="2"/>
      <c r="V288" s="75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4"/>
      <c r="P289" s="2"/>
      <c r="Q289" s="2"/>
      <c r="R289" s="2"/>
      <c r="S289" s="2"/>
      <c r="T289" s="2"/>
      <c r="U289" s="2"/>
      <c r="V289" s="75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4"/>
      <c r="P290" s="2"/>
      <c r="Q290" s="2"/>
      <c r="R290" s="2"/>
      <c r="S290" s="2"/>
      <c r="T290" s="2"/>
      <c r="U290" s="2"/>
      <c r="V290" s="75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4"/>
      <c r="P291" s="2"/>
      <c r="Q291" s="2"/>
      <c r="R291" s="2"/>
      <c r="S291" s="2"/>
      <c r="T291" s="2"/>
      <c r="U291" s="2"/>
      <c r="V291" s="75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4"/>
      <c r="P292" s="2"/>
      <c r="Q292" s="2"/>
      <c r="R292" s="2"/>
      <c r="S292" s="2"/>
      <c r="T292" s="2"/>
      <c r="U292" s="2"/>
      <c r="V292" s="75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4"/>
      <c r="P293" s="2"/>
      <c r="Q293" s="2"/>
      <c r="R293" s="2"/>
      <c r="S293" s="2"/>
      <c r="T293" s="2"/>
      <c r="U293" s="2"/>
      <c r="V293" s="75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4"/>
      <c r="P294" s="2"/>
      <c r="Q294" s="2"/>
      <c r="R294" s="2"/>
      <c r="S294" s="2"/>
      <c r="T294" s="2"/>
      <c r="U294" s="2"/>
      <c r="V294" s="75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4"/>
      <c r="P295" s="2"/>
      <c r="Q295" s="2"/>
      <c r="R295" s="2"/>
      <c r="S295" s="2"/>
      <c r="T295" s="2"/>
      <c r="U295" s="2"/>
      <c r="V295" s="75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4"/>
      <c r="P296" s="2"/>
      <c r="Q296" s="2"/>
      <c r="R296" s="2"/>
      <c r="S296" s="2"/>
      <c r="T296" s="2"/>
      <c r="U296" s="2"/>
      <c r="V296" s="75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4"/>
      <c r="P297" s="2"/>
      <c r="Q297" s="2"/>
      <c r="R297" s="2"/>
      <c r="S297" s="2"/>
      <c r="T297" s="2"/>
      <c r="U297" s="2"/>
      <c r="V297" s="75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4"/>
      <c r="P298" s="2"/>
      <c r="Q298" s="2"/>
      <c r="R298" s="2"/>
      <c r="S298" s="2"/>
      <c r="T298" s="2"/>
      <c r="U298" s="2"/>
      <c r="V298" s="75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4"/>
      <c r="P299" s="2"/>
      <c r="Q299" s="2"/>
      <c r="R299" s="2"/>
      <c r="S299" s="2"/>
      <c r="T299" s="2"/>
      <c r="U299" s="2"/>
      <c r="V299" s="75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4"/>
      <c r="P300" s="2"/>
      <c r="Q300" s="2"/>
      <c r="R300" s="2"/>
      <c r="S300" s="2"/>
      <c r="T300" s="2"/>
      <c r="U300" s="2"/>
      <c r="V300" s="75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4"/>
      <c r="P301" s="2"/>
      <c r="Q301" s="2"/>
      <c r="R301" s="2"/>
      <c r="S301" s="2"/>
      <c r="T301" s="2"/>
      <c r="U301" s="2"/>
      <c r="V301" s="75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4"/>
      <c r="P302" s="2"/>
      <c r="Q302" s="2"/>
      <c r="R302" s="2"/>
      <c r="S302" s="2"/>
      <c r="T302" s="2"/>
      <c r="U302" s="2"/>
      <c r="V302" s="75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4"/>
      <c r="P303" s="2"/>
      <c r="Q303" s="2"/>
      <c r="R303" s="2"/>
      <c r="S303" s="2"/>
      <c r="T303" s="2"/>
      <c r="U303" s="2"/>
      <c r="V303" s="75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4"/>
      <c r="P304" s="2"/>
      <c r="Q304" s="2"/>
      <c r="R304" s="2"/>
      <c r="S304" s="2"/>
      <c r="T304" s="2"/>
      <c r="U304" s="2"/>
      <c r="V304" s="75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4"/>
      <c r="P305" s="2"/>
      <c r="Q305" s="2"/>
      <c r="R305" s="2"/>
      <c r="S305" s="2"/>
      <c r="T305" s="2"/>
      <c r="U305" s="2"/>
      <c r="V305" s="75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4"/>
      <c r="P306" s="2"/>
      <c r="Q306" s="2"/>
      <c r="R306" s="2"/>
      <c r="S306" s="2"/>
      <c r="T306" s="2"/>
      <c r="U306" s="2"/>
      <c r="V306" s="75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4"/>
      <c r="P307" s="2"/>
      <c r="Q307" s="2"/>
      <c r="R307" s="2"/>
      <c r="S307" s="2"/>
      <c r="T307" s="2"/>
      <c r="U307" s="2"/>
      <c r="V307" s="75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4"/>
      <c r="P308" s="2"/>
      <c r="Q308" s="2"/>
      <c r="R308" s="2"/>
      <c r="S308" s="2"/>
      <c r="T308" s="2"/>
      <c r="U308" s="2"/>
      <c r="V308" s="75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4"/>
      <c r="P309" s="2"/>
      <c r="Q309" s="2"/>
      <c r="R309" s="2"/>
      <c r="S309" s="2"/>
      <c r="T309" s="2"/>
      <c r="U309" s="2"/>
      <c r="V309" s="75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4"/>
      <c r="P310" s="2"/>
      <c r="Q310" s="2"/>
      <c r="R310" s="2"/>
      <c r="S310" s="2"/>
      <c r="T310" s="2"/>
      <c r="U310" s="2"/>
      <c r="V310" s="75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4"/>
      <c r="P311" s="2"/>
      <c r="Q311" s="2"/>
      <c r="R311" s="2"/>
      <c r="S311" s="2"/>
      <c r="T311" s="2"/>
      <c r="U311" s="2"/>
      <c r="V311" s="75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4"/>
      <c r="P312" s="2"/>
      <c r="Q312" s="2"/>
      <c r="R312" s="2"/>
      <c r="S312" s="2"/>
      <c r="T312" s="2"/>
      <c r="U312" s="2"/>
      <c r="V312" s="75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4"/>
      <c r="P313" s="2"/>
      <c r="Q313" s="2"/>
      <c r="R313" s="2"/>
      <c r="S313" s="2"/>
      <c r="T313" s="2"/>
      <c r="U313" s="2"/>
      <c r="V313" s="75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4"/>
      <c r="P314" s="2"/>
      <c r="Q314" s="2"/>
      <c r="R314" s="2"/>
      <c r="S314" s="2"/>
      <c r="T314" s="2"/>
      <c r="U314" s="2"/>
      <c r="V314" s="75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4"/>
      <c r="P315" s="2"/>
      <c r="Q315" s="2"/>
      <c r="R315" s="2"/>
      <c r="S315" s="2"/>
      <c r="T315" s="2"/>
      <c r="U315" s="2"/>
      <c r="V315" s="75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4"/>
      <c r="P316" s="2"/>
      <c r="Q316" s="2"/>
      <c r="R316" s="2"/>
      <c r="S316" s="2"/>
      <c r="T316" s="2"/>
      <c r="U316" s="2"/>
      <c r="V316" s="75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4"/>
      <c r="P317" s="2"/>
      <c r="Q317" s="2"/>
      <c r="R317" s="2"/>
      <c r="S317" s="2"/>
      <c r="T317" s="2"/>
      <c r="U317" s="2"/>
      <c r="V317" s="75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4"/>
      <c r="P318" s="2"/>
      <c r="Q318" s="2"/>
      <c r="R318" s="2"/>
      <c r="S318" s="2"/>
      <c r="T318" s="2"/>
      <c r="U318" s="2"/>
      <c r="V318" s="75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4"/>
      <c r="P319" s="2"/>
      <c r="Q319" s="2"/>
      <c r="R319" s="2"/>
      <c r="S319" s="2"/>
      <c r="T319" s="2"/>
      <c r="U319" s="2"/>
      <c r="V319" s="75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4"/>
      <c r="P320" s="2"/>
      <c r="Q320" s="2"/>
      <c r="R320" s="2"/>
      <c r="S320" s="2"/>
      <c r="T320" s="2"/>
      <c r="U320" s="2"/>
      <c r="V320" s="75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4"/>
      <c r="P321" s="2"/>
      <c r="Q321" s="2"/>
      <c r="R321" s="2"/>
      <c r="S321" s="2"/>
      <c r="T321" s="2"/>
      <c r="U321" s="2"/>
      <c r="V321" s="75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4"/>
      <c r="P322" s="2"/>
      <c r="Q322" s="2"/>
      <c r="R322" s="2"/>
      <c r="S322" s="2"/>
      <c r="T322" s="2"/>
      <c r="U322" s="2"/>
      <c r="V322" s="75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4"/>
      <c r="P323" s="2"/>
      <c r="Q323" s="2"/>
      <c r="R323" s="2"/>
      <c r="S323" s="2"/>
      <c r="T323" s="2"/>
      <c r="U323" s="2"/>
      <c r="V323" s="75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4"/>
      <c r="P324" s="2"/>
      <c r="Q324" s="2"/>
      <c r="R324" s="2"/>
      <c r="S324" s="2"/>
      <c r="T324" s="2"/>
      <c r="U324" s="2"/>
      <c r="V324" s="75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4"/>
      <c r="P325" s="2"/>
      <c r="Q325" s="2"/>
      <c r="R325" s="2"/>
      <c r="S325" s="2"/>
      <c r="T325" s="2"/>
      <c r="U325" s="2"/>
      <c r="V325" s="75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4"/>
      <c r="P326" s="2"/>
      <c r="Q326" s="2"/>
      <c r="R326" s="2"/>
      <c r="S326" s="2"/>
      <c r="T326" s="2"/>
      <c r="U326" s="2"/>
      <c r="V326" s="75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4"/>
      <c r="P327" s="2"/>
      <c r="Q327" s="2"/>
      <c r="R327" s="2"/>
      <c r="S327" s="2"/>
      <c r="T327" s="2"/>
      <c r="U327" s="2"/>
      <c r="V327" s="75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4"/>
      <c r="P328" s="2"/>
      <c r="Q328" s="2"/>
      <c r="R328" s="2"/>
      <c r="S328" s="2"/>
      <c r="T328" s="2"/>
      <c r="U328" s="2"/>
      <c r="V328" s="75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4"/>
      <c r="P329" s="2"/>
      <c r="Q329" s="2"/>
      <c r="R329" s="2"/>
      <c r="S329" s="2"/>
      <c r="T329" s="2"/>
      <c r="U329" s="2"/>
      <c r="V329" s="75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4"/>
      <c r="P330" s="2"/>
      <c r="Q330" s="2"/>
      <c r="R330" s="2"/>
      <c r="S330" s="2"/>
      <c r="T330" s="2"/>
      <c r="U330" s="2"/>
      <c r="V330" s="75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4"/>
      <c r="P331" s="2"/>
      <c r="Q331" s="2"/>
      <c r="R331" s="2"/>
      <c r="S331" s="2"/>
      <c r="T331" s="2"/>
      <c r="U331" s="2"/>
      <c r="V331" s="75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4"/>
      <c r="P332" s="2"/>
      <c r="Q332" s="2"/>
      <c r="R332" s="2"/>
      <c r="S332" s="2"/>
      <c r="T332" s="2"/>
      <c r="U332" s="2"/>
      <c r="V332" s="75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4"/>
      <c r="P333" s="2"/>
      <c r="Q333" s="2"/>
      <c r="R333" s="2"/>
      <c r="S333" s="2"/>
      <c r="T333" s="2"/>
      <c r="U333" s="2"/>
      <c r="V333" s="75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4"/>
      <c r="P334" s="2"/>
      <c r="Q334" s="2"/>
      <c r="R334" s="2"/>
      <c r="S334" s="2"/>
      <c r="T334" s="2"/>
      <c r="U334" s="2"/>
      <c r="V334" s="75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4"/>
      <c r="P335" s="2"/>
      <c r="Q335" s="2"/>
      <c r="R335" s="2"/>
      <c r="S335" s="2"/>
      <c r="T335" s="2"/>
      <c r="U335" s="2"/>
      <c r="V335" s="75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4"/>
      <c r="P336" s="2"/>
      <c r="Q336" s="2"/>
      <c r="R336" s="2"/>
      <c r="S336" s="2"/>
      <c r="T336" s="2"/>
      <c r="U336" s="2"/>
      <c r="V336" s="75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4"/>
      <c r="P337" s="2"/>
      <c r="Q337" s="2"/>
      <c r="R337" s="2"/>
      <c r="S337" s="2"/>
      <c r="T337" s="2"/>
      <c r="U337" s="2"/>
      <c r="V337" s="75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4"/>
      <c r="P338" s="2"/>
      <c r="Q338" s="2"/>
      <c r="R338" s="2"/>
      <c r="S338" s="2"/>
      <c r="T338" s="2"/>
      <c r="U338" s="2"/>
      <c r="V338" s="75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4"/>
      <c r="P339" s="2"/>
      <c r="Q339" s="2"/>
      <c r="R339" s="2"/>
      <c r="S339" s="2"/>
      <c r="T339" s="2"/>
      <c r="U339" s="2"/>
      <c r="V339" s="75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4"/>
      <c r="P340" s="2"/>
      <c r="Q340" s="2"/>
      <c r="R340" s="2"/>
      <c r="S340" s="2"/>
      <c r="T340" s="2"/>
      <c r="U340" s="2"/>
      <c r="V340" s="75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4"/>
      <c r="P341" s="2"/>
      <c r="Q341" s="2"/>
      <c r="R341" s="2"/>
      <c r="S341" s="2"/>
      <c r="T341" s="2"/>
      <c r="U341" s="2"/>
      <c r="V341" s="75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4"/>
      <c r="P342" s="2"/>
      <c r="Q342" s="2"/>
      <c r="R342" s="2"/>
      <c r="S342" s="2"/>
      <c r="T342" s="2"/>
      <c r="U342" s="2"/>
      <c r="V342" s="75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4"/>
      <c r="P343" s="2"/>
      <c r="Q343" s="2"/>
      <c r="R343" s="2"/>
      <c r="S343" s="2"/>
      <c r="T343" s="2"/>
      <c r="U343" s="2"/>
      <c r="V343" s="75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4"/>
      <c r="P344" s="2"/>
      <c r="Q344" s="2"/>
      <c r="R344" s="2"/>
      <c r="S344" s="2"/>
      <c r="T344" s="2"/>
      <c r="U344" s="2"/>
      <c r="V344" s="75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4"/>
      <c r="P345" s="2"/>
      <c r="Q345" s="2"/>
      <c r="R345" s="2"/>
      <c r="S345" s="2"/>
      <c r="T345" s="2"/>
      <c r="U345" s="2"/>
      <c r="V345" s="75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4"/>
      <c r="P346" s="2"/>
      <c r="Q346" s="2"/>
      <c r="R346" s="2"/>
      <c r="S346" s="2"/>
      <c r="T346" s="2"/>
      <c r="U346" s="2"/>
      <c r="V346" s="75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4"/>
      <c r="P347" s="2"/>
      <c r="Q347" s="2"/>
      <c r="R347" s="2"/>
      <c r="S347" s="2"/>
      <c r="T347" s="2"/>
      <c r="U347" s="2"/>
      <c r="V347" s="75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4"/>
      <c r="P348" s="2"/>
      <c r="Q348" s="2"/>
      <c r="R348" s="2"/>
      <c r="S348" s="2"/>
      <c r="T348" s="2"/>
      <c r="U348" s="2"/>
      <c r="V348" s="75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4"/>
      <c r="P349" s="2"/>
      <c r="Q349" s="2"/>
      <c r="R349" s="2"/>
      <c r="S349" s="2"/>
      <c r="T349" s="2"/>
      <c r="U349" s="2"/>
      <c r="V349" s="75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4"/>
      <c r="P350" s="2"/>
      <c r="Q350" s="2"/>
      <c r="R350" s="2"/>
      <c r="S350" s="2"/>
      <c r="T350" s="2"/>
      <c r="U350" s="2"/>
      <c r="V350" s="75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4"/>
      <c r="P351" s="2"/>
      <c r="Q351" s="2"/>
      <c r="R351" s="2"/>
      <c r="S351" s="2"/>
      <c r="T351" s="2"/>
      <c r="U351" s="2"/>
      <c r="V351" s="75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4"/>
      <c r="P352" s="2"/>
      <c r="Q352" s="2"/>
      <c r="R352" s="2"/>
      <c r="S352" s="2"/>
      <c r="T352" s="2"/>
      <c r="U352" s="2"/>
      <c r="V352" s="75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4"/>
      <c r="P353" s="2"/>
      <c r="Q353" s="2"/>
      <c r="R353" s="2"/>
      <c r="S353" s="2"/>
      <c r="T353" s="2"/>
      <c r="U353" s="2"/>
      <c r="V353" s="75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4"/>
      <c r="P354" s="2"/>
      <c r="Q354" s="2"/>
      <c r="R354" s="2"/>
      <c r="S354" s="2"/>
      <c r="T354" s="2"/>
      <c r="U354" s="2"/>
      <c r="V354" s="75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4"/>
      <c r="P355" s="2"/>
      <c r="Q355" s="2"/>
      <c r="R355" s="2"/>
      <c r="S355" s="2"/>
      <c r="T355" s="2"/>
      <c r="U355" s="2"/>
      <c r="V355" s="75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4"/>
      <c r="P356" s="2"/>
      <c r="Q356" s="2"/>
      <c r="R356" s="2"/>
      <c r="S356" s="2"/>
      <c r="T356" s="2"/>
      <c r="U356" s="2"/>
      <c r="V356" s="75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4"/>
      <c r="P357" s="2"/>
      <c r="Q357" s="2"/>
      <c r="R357" s="2"/>
      <c r="S357" s="2"/>
      <c r="T357" s="2"/>
      <c r="U357" s="2"/>
      <c r="V357" s="75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4"/>
      <c r="P358" s="2"/>
      <c r="Q358" s="2"/>
      <c r="R358" s="2"/>
      <c r="S358" s="2"/>
      <c r="T358" s="2"/>
      <c r="U358" s="2"/>
      <c r="V358" s="75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4"/>
      <c r="P359" s="2"/>
      <c r="Q359" s="2"/>
      <c r="R359" s="2"/>
      <c r="S359" s="2"/>
      <c r="T359" s="2"/>
      <c r="U359" s="2"/>
      <c r="V359" s="75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4"/>
      <c r="P360" s="2"/>
      <c r="Q360" s="2"/>
      <c r="R360" s="2"/>
      <c r="S360" s="2"/>
      <c r="T360" s="2"/>
      <c r="U360" s="2"/>
      <c r="V360" s="75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4"/>
      <c r="P361" s="2"/>
      <c r="Q361" s="2"/>
      <c r="R361" s="2"/>
      <c r="S361" s="2"/>
      <c r="T361" s="2"/>
      <c r="U361" s="2"/>
      <c r="V361" s="75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4"/>
      <c r="P362" s="2"/>
      <c r="Q362" s="2"/>
      <c r="R362" s="2"/>
      <c r="S362" s="2"/>
      <c r="T362" s="2"/>
      <c r="U362" s="2"/>
      <c r="V362" s="75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4"/>
      <c r="P363" s="2"/>
      <c r="Q363" s="2"/>
      <c r="R363" s="2"/>
      <c r="S363" s="2"/>
      <c r="T363" s="2"/>
      <c r="U363" s="2"/>
      <c r="V363" s="75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4"/>
      <c r="P364" s="2"/>
      <c r="Q364" s="2"/>
      <c r="R364" s="2"/>
      <c r="S364" s="2"/>
      <c r="T364" s="2"/>
      <c r="U364" s="2"/>
      <c r="V364" s="75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4"/>
      <c r="P365" s="2"/>
      <c r="Q365" s="2"/>
      <c r="R365" s="2"/>
      <c r="S365" s="2"/>
      <c r="T365" s="2"/>
      <c r="U365" s="2"/>
      <c r="V365" s="75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4"/>
      <c r="P366" s="2"/>
      <c r="Q366" s="2"/>
      <c r="R366" s="2"/>
      <c r="S366" s="2"/>
      <c r="T366" s="2"/>
      <c r="U366" s="2"/>
      <c r="V366" s="75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4"/>
      <c r="P367" s="2"/>
      <c r="Q367" s="2"/>
      <c r="R367" s="2"/>
      <c r="S367" s="2"/>
      <c r="T367" s="2"/>
      <c r="U367" s="2"/>
      <c r="V367" s="75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4"/>
      <c r="P368" s="2"/>
      <c r="Q368" s="2"/>
      <c r="R368" s="2"/>
      <c r="S368" s="2"/>
      <c r="T368" s="2"/>
      <c r="U368" s="2"/>
      <c r="V368" s="75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4"/>
      <c r="P369" s="2"/>
      <c r="Q369" s="2"/>
      <c r="R369" s="2"/>
      <c r="S369" s="2"/>
      <c r="T369" s="2"/>
      <c r="U369" s="2"/>
      <c r="V369" s="75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4"/>
      <c r="P370" s="2"/>
      <c r="Q370" s="2"/>
      <c r="R370" s="2"/>
      <c r="S370" s="2"/>
      <c r="T370" s="2"/>
      <c r="U370" s="2"/>
      <c r="V370" s="75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4"/>
      <c r="P371" s="2"/>
      <c r="Q371" s="2"/>
      <c r="R371" s="2"/>
      <c r="S371" s="2"/>
      <c r="T371" s="2"/>
      <c r="U371" s="2"/>
      <c r="V371" s="75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4"/>
      <c r="P372" s="2"/>
      <c r="Q372" s="2"/>
      <c r="R372" s="2"/>
      <c r="S372" s="2"/>
      <c r="T372" s="2"/>
      <c r="U372" s="2"/>
      <c r="V372" s="75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4"/>
      <c r="P373" s="2"/>
      <c r="Q373" s="2"/>
      <c r="R373" s="2"/>
      <c r="S373" s="2"/>
      <c r="T373" s="2"/>
      <c r="U373" s="2"/>
      <c r="V373" s="75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4"/>
      <c r="P374" s="2"/>
      <c r="Q374" s="2"/>
      <c r="R374" s="2"/>
      <c r="S374" s="2"/>
      <c r="T374" s="2"/>
      <c r="U374" s="2"/>
      <c r="V374" s="75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4"/>
      <c r="P375" s="2"/>
      <c r="Q375" s="2"/>
      <c r="R375" s="2"/>
      <c r="S375" s="2"/>
      <c r="T375" s="2"/>
      <c r="U375" s="2"/>
      <c r="V375" s="75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4"/>
      <c r="P376" s="2"/>
      <c r="Q376" s="2"/>
      <c r="R376" s="2"/>
      <c r="S376" s="2"/>
      <c r="T376" s="2"/>
      <c r="U376" s="2"/>
      <c r="V376" s="75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4"/>
      <c r="P377" s="2"/>
      <c r="Q377" s="2"/>
      <c r="R377" s="2"/>
      <c r="S377" s="2"/>
      <c r="T377" s="2"/>
      <c r="U377" s="2"/>
      <c r="V377" s="75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4"/>
      <c r="P378" s="2"/>
      <c r="Q378" s="2"/>
      <c r="R378" s="2"/>
      <c r="S378" s="2"/>
      <c r="T378" s="2"/>
      <c r="U378" s="2"/>
      <c r="V378" s="75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4"/>
      <c r="P379" s="2"/>
      <c r="Q379" s="2"/>
      <c r="R379" s="2"/>
      <c r="S379" s="2"/>
      <c r="T379" s="2"/>
      <c r="U379" s="2"/>
      <c r="V379" s="75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4"/>
      <c r="P380" s="2"/>
      <c r="Q380" s="2"/>
      <c r="R380" s="2"/>
      <c r="S380" s="2"/>
      <c r="T380" s="2"/>
      <c r="U380" s="2"/>
      <c r="V380" s="75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4"/>
      <c r="P381" s="2"/>
      <c r="Q381" s="2"/>
      <c r="R381" s="2"/>
      <c r="S381" s="2"/>
      <c r="T381" s="2"/>
      <c r="U381" s="2"/>
      <c r="V381" s="75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4"/>
      <c r="P382" s="2"/>
      <c r="Q382" s="2"/>
      <c r="R382" s="2"/>
      <c r="S382" s="2"/>
      <c r="T382" s="2"/>
      <c r="U382" s="2"/>
      <c r="V382" s="75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4"/>
      <c r="P383" s="2"/>
      <c r="Q383" s="2"/>
      <c r="R383" s="2"/>
      <c r="S383" s="2"/>
      <c r="T383" s="2"/>
      <c r="U383" s="2"/>
      <c r="V383" s="75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4"/>
      <c r="P384" s="2"/>
      <c r="Q384" s="2"/>
      <c r="R384" s="2"/>
      <c r="S384" s="2"/>
      <c r="T384" s="2"/>
      <c r="U384" s="2"/>
      <c r="V384" s="75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4"/>
      <c r="P385" s="2"/>
      <c r="Q385" s="2"/>
      <c r="R385" s="2"/>
      <c r="S385" s="2"/>
      <c r="T385" s="2"/>
      <c r="U385" s="2"/>
      <c r="V385" s="75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4"/>
      <c r="P386" s="2"/>
      <c r="Q386" s="2"/>
      <c r="R386" s="2"/>
      <c r="S386" s="2"/>
      <c r="T386" s="2"/>
      <c r="U386" s="2"/>
      <c r="V386" s="75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4"/>
      <c r="P387" s="2"/>
      <c r="Q387" s="2"/>
      <c r="R387" s="2"/>
      <c r="S387" s="2"/>
      <c r="T387" s="2"/>
      <c r="U387" s="2"/>
      <c r="V387" s="75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4"/>
      <c r="P388" s="2"/>
      <c r="Q388" s="2"/>
      <c r="R388" s="2"/>
      <c r="S388" s="2"/>
      <c r="T388" s="2"/>
      <c r="U388" s="2"/>
      <c r="V388" s="75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4"/>
      <c r="P389" s="2"/>
      <c r="Q389" s="2"/>
      <c r="R389" s="2"/>
      <c r="S389" s="2"/>
      <c r="T389" s="2"/>
      <c r="U389" s="2"/>
      <c r="V389" s="75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4"/>
      <c r="P390" s="2"/>
      <c r="Q390" s="2"/>
      <c r="R390" s="2"/>
      <c r="S390" s="2"/>
      <c r="T390" s="2"/>
      <c r="U390" s="2"/>
      <c r="V390" s="75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4"/>
      <c r="P391" s="2"/>
      <c r="Q391" s="2"/>
      <c r="R391" s="2"/>
      <c r="S391" s="2"/>
      <c r="T391" s="2"/>
      <c r="U391" s="2"/>
      <c r="V391" s="75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4"/>
      <c r="P392" s="2"/>
      <c r="Q392" s="2"/>
      <c r="R392" s="2"/>
      <c r="S392" s="2"/>
      <c r="T392" s="2"/>
      <c r="U392" s="2"/>
      <c r="V392" s="75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4"/>
      <c r="P393" s="2"/>
      <c r="Q393" s="2"/>
      <c r="R393" s="2"/>
      <c r="S393" s="2"/>
      <c r="T393" s="2"/>
      <c r="U393" s="2"/>
      <c r="V393" s="75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4"/>
      <c r="P394" s="2"/>
      <c r="Q394" s="2"/>
      <c r="R394" s="2"/>
      <c r="S394" s="2"/>
      <c r="T394" s="2"/>
      <c r="U394" s="2"/>
      <c r="V394" s="75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4"/>
      <c r="P395" s="2"/>
      <c r="Q395" s="2"/>
      <c r="R395" s="2"/>
      <c r="S395" s="2"/>
      <c r="T395" s="2"/>
      <c r="U395" s="2"/>
      <c r="V395" s="75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4"/>
      <c r="P396" s="2"/>
      <c r="Q396" s="2"/>
      <c r="R396" s="2"/>
      <c r="S396" s="2"/>
      <c r="T396" s="2"/>
      <c r="U396" s="2"/>
      <c r="V396" s="75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4"/>
      <c r="P397" s="2"/>
      <c r="Q397" s="2"/>
      <c r="R397" s="2"/>
      <c r="S397" s="2"/>
      <c r="T397" s="2"/>
      <c r="U397" s="2"/>
      <c r="V397" s="75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4"/>
      <c r="P398" s="2"/>
      <c r="Q398" s="2"/>
      <c r="R398" s="2"/>
      <c r="S398" s="2"/>
      <c r="T398" s="2"/>
      <c r="U398" s="2"/>
      <c r="V398" s="75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4"/>
      <c r="P399" s="2"/>
      <c r="Q399" s="2"/>
      <c r="R399" s="2"/>
      <c r="S399" s="2"/>
      <c r="T399" s="2"/>
      <c r="U399" s="2"/>
      <c r="V399" s="75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4"/>
      <c r="P400" s="2"/>
      <c r="Q400" s="2"/>
      <c r="R400" s="2"/>
      <c r="S400" s="2"/>
      <c r="T400" s="2"/>
      <c r="U400" s="2"/>
      <c r="V400" s="75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4"/>
      <c r="P401" s="2"/>
      <c r="Q401" s="2"/>
      <c r="R401" s="2"/>
      <c r="S401" s="2"/>
      <c r="T401" s="2"/>
      <c r="U401" s="2"/>
      <c r="V401" s="75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4"/>
      <c r="P402" s="2"/>
      <c r="Q402" s="2"/>
      <c r="R402" s="2"/>
      <c r="S402" s="2"/>
      <c r="T402" s="2"/>
      <c r="U402" s="2"/>
      <c r="V402" s="75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4"/>
      <c r="P403" s="2"/>
      <c r="Q403" s="2"/>
      <c r="R403" s="2"/>
      <c r="S403" s="2"/>
      <c r="T403" s="2"/>
      <c r="U403" s="2"/>
      <c r="V403" s="75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4"/>
      <c r="P404" s="2"/>
      <c r="Q404" s="2"/>
      <c r="R404" s="2"/>
      <c r="S404" s="2"/>
      <c r="T404" s="2"/>
      <c r="U404" s="2"/>
      <c r="V404" s="75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4"/>
      <c r="P405" s="2"/>
      <c r="Q405" s="2"/>
      <c r="R405" s="2"/>
      <c r="S405" s="2"/>
      <c r="T405" s="2"/>
      <c r="U405" s="2"/>
      <c r="V405" s="75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4"/>
      <c r="P406" s="2"/>
      <c r="Q406" s="2"/>
      <c r="R406" s="2"/>
      <c r="S406" s="2"/>
      <c r="T406" s="2"/>
      <c r="U406" s="2"/>
      <c r="V406" s="75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4"/>
      <c r="P407" s="2"/>
      <c r="Q407" s="2"/>
      <c r="R407" s="2"/>
      <c r="S407" s="2"/>
      <c r="T407" s="2"/>
      <c r="U407" s="2"/>
      <c r="V407" s="75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4"/>
      <c r="P408" s="2"/>
      <c r="Q408" s="2"/>
      <c r="R408" s="2"/>
      <c r="S408" s="2"/>
      <c r="T408" s="2"/>
      <c r="U408" s="2"/>
      <c r="V408" s="75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4"/>
      <c r="P409" s="2"/>
      <c r="Q409" s="2"/>
      <c r="R409" s="2"/>
      <c r="S409" s="2"/>
      <c r="T409" s="2"/>
      <c r="U409" s="2"/>
      <c r="V409" s="75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4"/>
      <c r="P410" s="2"/>
      <c r="Q410" s="2"/>
      <c r="R410" s="2"/>
      <c r="S410" s="2"/>
      <c r="T410" s="2"/>
      <c r="U410" s="2"/>
      <c r="V410" s="75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4"/>
      <c r="P411" s="2"/>
      <c r="Q411" s="2"/>
      <c r="R411" s="2"/>
      <c r="S411" s="2"/>
      <c r="T411" s="2"/>
      <c r="U411" s="2"/>
      <c r="V411" s="75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4"/>
      <c r="P412" s="2"/>
      <c r="Q412" s="2"/>
      <c r="R412" s="2"/>
      <c r="S412" s="2"/>
      <c r="T412" s="2"/>
      <c r="U412" s="2"/>
      <c r="V412" s="75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4"/>
      <c r="P413" s="2"/>
      <c r="Q413" s="2"/>
      <c r="R413" s="2"/>
      <c r="S413" s="2"/>
      <c r="T413" s="2"/>
      <c r="U413" s="2"/>
      <c r="V413" s="75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4"/>
      <c r="P414" s="2"/>
      <c r="Q414" s="2"/>
      <c r="R414" s="2"/>
      <c r="S414" s="2"/>
      <c r="T414" s="2"/>
      <c r="U414" s="2"/>
      <c r="V414" s="75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4"/>
      <c r="P415" s="2"/>
      <c r="Q415" s="2"/>
      <c r="R415" s="2"/>
      <c r="S415" s="2"/>
      <c r="T415" s="2"/>
      <c r="U415" s="2"/>
      <c r="V415" s="75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4"/>
      <c r="P416" s="2"/>
      <c r="Q416" s="2"/>
      <c r="R416" s="2"/>
      <c r="S416" s="2"/>
      <c r="T416" s="2"/>
      <c r="U416" s="2"/>
      <c r="V416" s="75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4"/>
      <c r="P417" s="2"/>
      <c r="Q417" s="2"/>
      <c r="R417" s="2"/>
      <c r="S417" s="2"/>
      <c r="T417" s="2"/>
      <c r="U417" s="2"/>
      <c r="V417" s="75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4"/>
      <c r="P418" s="2"/>
      <c r="Q418" s="2"/>
      <c r="R418" s="2"/>
      <c r="S418" s="2"/>
      <c r="T418" s="2"/>
      <c r="U418" s="2"/>
      <c r="V418" s="75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4"/>
      <c r="P419" s="2"/>
      <c r="Q419" s="2"/>
      <c r="R419" s="2"/>
      <c r="S419" s="2"/>
      <c r="T419" s="2"/>
      <c r="U419" s="2"/>
      <c r="V419" s="75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4"/>
      <c r="P420" s="2"/>
      <c r="Q420" s="2"/>
      <c r="R420" s="2"/>
      <c r="S420" s="2"/>
      <c r="T420" s="2"/>
      <c r="U420" s="2"/>
      <c r="V420" s="75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4"/>
      <c r="P421" s="2"/>
      <c r="Q421" s="2"/>
      <c r="R421" s="2"/>
      <c r="S421" s="2"/>
      <c r="T421" s="2"/>
      <c r="U421" s="2"/>
      <c r="V421" s="75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4"/>
      <c r="P422" s="2"/>
      <c r="Q422" s="2"/>
      <c r="R422" s="2"/>
      <c r="S422" s="2"/>
      <c r="T422" s="2"/>
      <c r="U422" s="2"/>
      <c r="V422" s="75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4"/>
      <c r="P423" s="2"/>
      <c r="Q423" s="2"/>
      <c r="R423" s="2"/>
      <c r="S423" s="2"/>
      <c r="T423" s="2"/>
      <c r="U423" s="2"/>
      <c r="V423" s="75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4"/>
      <c r="P424" s="2"/>
      <c r="Q424" s="2"/>
      <c r="R424" s="2"/>
      <c r="S424" s="2"/>
      <c r="T424" s="2"/>
      <c r="U424" s="2"/>
      <c r="V424" s="75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4"/>
      <c r="P425" s="2"/>
      <c r="Q425" s="2"/>
      <c r="R425" s="2"/>
      <c r="S425" s="2"/>
      <c r="T425" s="2"/>
      <c r="U425" s="2"/>
      <c r="V425" s="75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4"/>
      <c r="P426" s="2"/>
      <c r="Q426" s="2"/>
      <c r="R426" s="2"/>
      <c r="S426" s="2"/>
      <c r="T426" s="2"/>
      <c r="U426" s="2"/>
      <c r="V426" s="75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4"/>
      <c r="P427" s="2"/>
      <c r="Q427" s="2"/>
      <c r="R427" s="2"/>
      <c r="S427" s="2"/>
      <c r="T427" s="2"/>
      <c r="U427" s="2"/>
      <c r="V427" s="75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4"/>
      <c r="P428" s="2"/>
      <c r="Q428" s="2"/>
      <c r="R428" s="2"/>
      <c r="S428" s="2"/>
      <c r="T428" s="2"/>
      <c r="U428" s="2"/>
      <c r="V428" s="75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4"/>
      <c r="P429" s="2"/>
      <c r="Q429" s="2"/>
      <c r="R429" s="2"/>
      <c r="S429" s="2"/>
      <c r="T429" s="2"/>
      <c r="U429" s="2"/>
      <c r="V429" s="75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4"/>
      <c r="P430" s="2"/>
      <c r="Q430" s="2"/>
      <c r="R430" s="2"/>
      <c r="S430" s="2"/>
      <c r="T430" s="2"/>
      <c r="U430" s="2"/>
      <c r="V430" s="75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4"/>
      <c r="P431" s="2"/>
      <c r="Q431" s="2"/>
      <c r="R431" s="2"/>
      <c r="S431" s="2"/>
      <c r="T431" s="2"/>
      <c r="U431" s="2"/>
      <c r="V431" s="75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4"/>
      <c r="P432" s="2"/>
      <c r="Q432" s="2"/>
      <c r="R432" s="2"/>
      <c r="S432" s="2"/>
      <c r="T432" s="2"/>
      <c r="U432" s="2"/>
      <c r="V432" s="75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4"/>
      <c r="P433" s="2"/>
      <c r="Q433" s="2"/>
      <c r="R433" s="2"/>
      <c r="S433" s="2"/>
      <c r="T433" s="2"/>
      <c r="U433" s="2"/>
      <c r="V433" s="75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4"/>
      <c r="P434" s="2"/>
      <c r="Q434" s="2"/>
      <c r="R434" s="2"/>
      <c r="S434" s="2"/>
      <c r="T434" s="2"/>
      <c r="U434" s="2"/>
      <c r="V434" s="75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4"/>
      <c r="P435" s="2"/>
      <c r="Q435" s="2"/>
      <c r="R435" s="2"/>
      <c r="S435" s="2"/>
      <c r="T435" s="2"/>
      <c r="U435" s="2"/>
      <c r="V435" s="75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4"/>
      <c r="P436" s="2"/>
      <c r="Q436" s="2"/>
      <c r="R436" s="2"/>
      <c r="S436" s="2"/>
      <c r="T436" s="2"/>
      <c r="U436" s="2"/>
      <c r="V436" s="75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4"/>
      <c r="P437" s="2"/>
      <c r="Q437" s="2"/>
      <c r="R437" s="2"/>
      <c r="S437" s="2"/>
      <c r="T437" s="2"/>
      <c r="U437" s="2"/>
      <c r="V437" s="75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4"/>
      <c r="P438" s="2"/>
      <c r="Q438" s="2"/>
      <c r="R438" s="2"/>
      <c r="S438" s="2"/>
      <c r="T438" s="2"/>
      <c r="U438" s="2"/>
      <c r="V438" s="75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4"/>
      <c r="P439" s="2"/>
      <c r="Q439" s="2"/>
      <c r="R439" s="2"/>
      <c r="S439" s="2"/>
      <c r="T439" s="2"/>
      <c r="U439" s="2"/>
      <c r="V439" s="75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4"/>
      <c r="P440" s="2"/>
      <c r="Q440" s="2"/>
      <c r="R440" s="2"/>
      <c r="S440" s="2"/>
      <c r="T440" s="2"/>
      <c r="U440" s="2"/>
      <c r="V440" s="75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4"/>
      <c r="P441" s="2"/>
      <c r="Q441" s="2"/>
      <c r="R441" s="2"/>
      <c r="S441" s="2"/>
      <c r="T441" s="2"/>
      <c r="U441" s="2"/>
      <c r="V441" s="75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4"/>
      <c r="P442" s="2"/>
      <c r="Q442" s="2"/>
      <c r="R442" s="2"/>
      <c r="S442" s="2"/>
      <c r="T442" s="2"/>
      <c r="U442" s="2"/>
      <c r="V442" s="75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4"/>
      <c r="P443" s="2"/>
      <c r="Q443" s="2"/>
      <c r="R443" s="2"/>
      <c r="S443" s="2"/>
      <c r="T443" s="2"/>
      <c r="U443" s="2"/>
      <c r="V443" s="75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4"/>
      <c r="P444" s="2"/>
      <c r="Q444" s="2"/>
      <c r="R444" s="2"/>
      <c r="S444" s="2"/>
      <c r="T444" s="2"/>
      <c r="U444" s="2"/>
      <c r="V444" s="75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4"/>
      <c r="P445" s="2"/>
      <c r="Q445" s="2"/>
      <c r="R445" s="2"/>
      <c r="S445" s="2"/>
      <c r="T445" s="2"/>
      <c r="U445" s="2"/>
      <c r="V445" s="75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4"/>
      <c r="P446" s="2"/>
      <c r="Q446" s="2"/>
      <c r="R446" s="2"/>
      <c r="S446" s="2"/>
      <c r="T446" s="2"/>
      <c r="U446" s="2"/>
      <c r="V446" s="75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4"/>
      <c r="P447" s="2"/>
      <c r="Q447" s="2"/>
      <c r="R447" s="2"/>
      <c r="S447" s="2"/>
      <c r="T447" s="2"/>
      <c r="U447" s="2"/>
      <c r="V447" s="75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4"/>
      <c r="P448" s="2"/>
      <c r="Q448" s="2"/>
      <c r="R448" s="2"/>
      <c r="S448" s="2"/>
      <c r="T448" s="2"/>
      <c r="U448" s="2"/>
      <c r="V448" s="75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4"/>
      <c r="P449" s="2"/>
      <c r="Q449" s="2"/>
      <c r="R449" s="2"/>
      <c r="S449" s="2"/>
      <c r="T449" s="2"/>
      <c r="U449" s="2"/>
      <c r="V449" s="75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4"/>
      <c r="P450" s="2"/>
      <c r="Q450" s="2"/>
      <c r="R450" s="2"/>
      <c r="S450" s="2"/>
      <c r="T450" s="2"/>
      <c r="U450" s="2"/>
      <c r="V450" s="75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4"/>
      <c r="P451" s="2"/>
      <c r="Q451" s="2"/>
      <c r="R451" s="2"/>
      <c r="S451" s="2"/>
      <c r="T451" s="2"/>
      <c r="U451" s="2"/>
      <c r="V451" s="75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4"/>
      <c r="P452" s="2"/>
      <c r="Q452" s="2"/>
      <c r="R452" s="2"/>
      <c r="S452" s="2"/>
      <c r="T452" s="2"/>
      <c r="U452" s="2"/>
      <c r="V452" s="75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4"/>
      <c r="P453" s="2"/>
      <c r="Q453" s="2"/>
      <c r="R453" s="2"/>
      <c r="S453" s="2"/>
      <c r="T453" s="2"/>
      <c r="U453" s="2"/>
      <c r="V453" s="75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4"/>
      <c r="P454" s="2"/>
      <c r="Q454" s="2"/>
      <c r="R454" s="2"/>
      <c r="S454" s="2"/>
      <c r="T454" s="2"/>
      <c r="U454" s="2"/>
      <c r="V454" s="75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4"/>
      <c r="P455" s="2"/>
      <c r="Q455" s="2"/>
      <c r="R455" s="2"/>
      <c r="S455" s="2"/>
      <c r="T455" s="2"/>
      <c r="U455" s="2"/>
      <c r="V455" s="75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4"/>
      <c r="P456" s="2"/>
      <c r="Q456" s="2"/>
      <c r="R456" s="2"/>
      <c r="S456" s="2"/>
      <c r="T456" s="2"/>
      <c r="U456" s="2"/>
      <c r="V456" s="75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4"/>
      <c r="P457" s="2"/>
      <c r="Q457" s="2"/>
      <c r="R457" s="2"/>
      <c r="S457" s="2"/>
      <c r="T457" s="2"/>
      <c r="U457" s="2"/>
      <c r="V457" s="75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4"/>
      <c r="P458" s="2"/>
      <c r="Q458" s="2"/>
      <c r="R458" s="2"/>
      <c r="S458" s="2"/>
      <c r="T458" s="2"/>
      <c r="U458" s="2"/>
      <c r="V458" s="75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4"/>
      <c r="P459" s="2"/>
      <c r="Q459" s="2"/>
      <c r="R459" s="2"/>
      <c r="S459" s="2"/>
      <c r="T459" s="2"/>
      <c r="U459" s="2"/>
      <c r="V459" s="75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4"/>
      <c r="P460" s="2"/>
      <c r="Q460" s="2"/>
      <c r="R460" s="2"/>
      <c r="S460" s="2"/>
      <c r="T460" s="2"/>
      <c r="U460" s="2"/>
      <c r="V460" s="75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4"/>
      <c r="P461" s="2"/>
      <c r="Q461" s="2"/>
      <c r="R461" s="2"/>
      <c r="S461" s="2"/>
      <c r="T461" s="2"/>
      <c r="U461" s="2"/>
      <c r="V461" s="75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4"/>
      <c r="P462" s="2"/>
      <c r="Q462" s="2"/>
      <c r="R462" s="2"/>
      <c r="S462" s="2"/>
      <c r="T462" s="2"/>
      <c r="U462" s="2"/>
      <c r="V462" s="75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4"/>
      <c r="P463" s="2"/>
      <c r="Q463" s="2"/>
      <c r="R463" s="2"/>
      <c r="S463" s="2"/>
      <c r="T463" s="2"/>
      <c r="U463" s="2"/>
      <c r="V463" s="75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4"/>
      <c r="P464" s="2"/>
      <c r="Q464" s="2"/>
      <c r="R464" s="2"/>
      <c r="S464" s="2"/>
      <c r="T464" s="2"/>
      <c r="U464" s="2"/>
      <c r="V464" s="75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4"/>
      <c r="P465" s="2"/>
      <c r="Q465" s="2"/>
      <c r="R465" s="2"/>
      <c r="S465" s="2"/>
      <c r="T465" s="2"/>
      <c r="U465" s="2"/>
      <c r="V465" s="75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4"/>
      <c r="P466" s="2"/>
      <c r="Q466" s="2"/>
      <c r="R466" s="2"/>
      <c r="S466" s="2"/>
      <c r="T466" s="2"/>
      <c r="U466" s="2"/>
      <c r="V466" s="75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4"/>
      <c r="P467" s="2"/>
      <c r="Q467" s="2"/>
      <c r="R467" s="2"/>
      <c r="S467" s="2"/>
      <c r="T467" s="2"/>
      <c r="U467" s="2"/>
      <c r="V467" s="75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4"/>
      <c r="P468" s="2"/>
      <c r="Q468" s="2"/>
      <c r="R468" s="2"/>
      <c r="S468" s="2"/>
      <c r="T468" s="2"/>
      <c r="U468" s="2"/>
      <c r="V468" s="75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4"/>
      <c r="P469" s="2"/>
      <c r="Q469" s="2"/>
      <c r="R469" s="2"/>
      <c r="S469" s="2"/>
      <c r="T469" s="2"/>
      <c r="U469" s="2"/>
      <c r="V469" s="75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4"/>
      <c r="P470" s="2"/>
      <c r="Q470" s="2"/>
      <c r="R470" s="2"/>
      <c r="S470" s="2"/>
      <c r="T470" s="2"/>
      <c r="U470" s="2"/>
      <c r="V470" s="75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4"/>
      <c r="P471" s="2"/>
      <c r="Q471" s="2"/>
      <c r="R471" s="2"/>
      <c r="S471" s="2"/>
      <c r="T471" s="2"/>
      <c r="U471" s="2"/>
      <c r="V471" s="75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4"/>
      <c r="P472" s="2"/>
      <c r="Q472" s="2"/>
      <c r="R472" s="2"/>
      <c r="S472" s="2"/>
      <c r="T472" s="2"/>
      <c r="U472" s="2"/>
      <c r="V472" s="75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4"/>
      <c r="P473" s="2"/>
      <c r="Q473" s="2"/>
      <c r="R473" s="2"/>
      <c r="S473" s="2"/>
      <c r="T473" s="2"/>
      <c r="U473" s="2"/>
      <c r="V473" s="75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4"/>
      <c r="P474" s="2"/>
      <c r="Q474" s="2"/>
      <c r="R474" s="2"/>
      <c r="S474" s="2"/>
      <c r="T474" s="2"/>
      <c r="U474" s="2"/>
      <c r="V474" s="75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4"/>
      <c r="P475" s="2"/>
      <c r="Q475" s="2"/>
      <c r="R475" s="2"/>
      <c r="S475" s="2"/>
      <c r="T475" s="2"/>
      <c r="U475" s="2"/>
      <c r="V475" s="75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4"/>
      <c r="P476" s="2"/>
      <c r="Q476" s="2"/>
      <c r="R476" s="2"/>
      <c r="S476" s="2"/>
      <c r="T476" s="2"/>
      <c r="U476" s="2"/>
      <c r="V476" s="75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4"/>
      <c r="P477" s="2"/>
      <c r="Q477" s="2"/>
      <c r="R477" s="2"/>
      <c r="S477" s="2"/>
      <c r="T477" s="2"/>
      <c r="U477" s="2"/>
      <c r="V477" s="75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4"/>
      <c r="P478" s="2"/>
      <c r="Q478" s="2"/>
      <c r="R478" s="2"/>
      <c r="S478" s="2"/>
      <c r="T478" s="2"/>
      <c r="U478" s="2"/>
      <c r="V478" s="75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4"/>
      <c r="P479" s="2"/>
      <c r="Q479" s="2"/>
      <c r="R479" s="2"/>
      <c r="S479" s="2"/>
      <c r="T479" s="2"/>
      <c r="U479" s="2"/>
      <c r="V479" s="75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4"/>
      <c r="P480" s="2"/>
      <c r="Q480" s="2"/>
      <c r="R480" s="2"/>
      <c r="S480" s="2"/>
      <c r="T480" s="2"/>
      <c r="U480" s="2"/>
      <c r="V480" s="75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4"/>
      <c r="P481" s="2"/>
      <c r="Q481" s="2"/>
      <c r="R481" s="2"/>
      <c r="S481" s="2"/>
      <c r="T481" s="2"/>
      <c r="U481" s="2"/>
      <c r="V481" s="75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4"/>
      <c r="P482" s="2"/>
      <c r="Q482" s="2"/>
      <c r="R482" s="2"/>
      <c r="S482" s="2"/>
      <c r="T482" s="2"/>
      <c r="U482" s="2"/>
      <c r="V482" s="75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4"/>
      <c r="P483" s="2"/>
      <c r="Q483" s="2"/>
      <c r="R483" s="2"/>
      <c r="S483" s="2"/>
      <c r="T483" s="2"/>
      <c r="U483" s="2"/>
      <c r="V483" s="75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4"/>
      <c r="P484" s="2"/>
      <c r="Q484" s="2"/>
      <c r="R484" s="2"/>
      <c r="S484" s="2"/>
      <c r="T484" s="2"/>
      <c r="U484" s="2"/>
      <c r="V484" s="75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4"/>
      <c r="P485" s="2"/>
      <c r="Q485" s="2"/>
      <c r="R485" s="2"/>
      <c r="S485" s="2"/>
      <c r="T485" s="2"/>
      <c r="U485" s="2"/>
      <c r="V485" s="75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4"/>
      <c r="P486" s="2"/>
      <c r="Q486" s="2"/>
      <c r="R486" s="2"/>
      <c r="S486" s="2"/>
      <c r="T486" s="2"/>
      <c r="U486" s="2"/>
      <c r="V486" s="75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4"/>
      <c r="P487" s="2"/>
      <c r="Q487" s="2"/>
      <c r="R487" s="2"/>
      <c r="S487" s="2"/>
      <c r="T487" s="2"/>
      <c r="U487" s="2"/>
      <c r="V487" s="75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4"/>
      <c r="P488" s="2"/>
      <c r="Q488" s="2"/>
      <c r="R488" s="2"/>
      <c r="S488" s="2"/>
      <c r="T488" s="2"/>
      <c r="U488" s="2"/>
      <c r="V488" s="75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4"/>
      <c r="P489" s="2"/>
      <c r="Q489" s="2"/>
      <c r="R489" s="2"/>
      <c r="S489" s="2"/>
      <c r="T489" s="2"/>
      <c r="U489" s="2"/>
      <c r="V489" s="75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4"/>
      <c r="P490" s="2"/>
      <c r="Q490" s="2"/>
      <c r="R490" s="2"/>
      <c r="S490" s="2"/>
      <c r="T490" s="2"/>
      <c r="U490" s="2"/>
      <c r="V490" s="75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4"/>
      <c r="P491" s="2"/>
      <c r="Q491" s="2"/>
      <c r="R491" s="2"/>
      <c r="S491" s="2"/>
      <c r="T491" s="2"/>
      <c r="U491" s="2"/>
      <c r="V491" s="75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4"/>
      <c r="P492" s="2"/>
      <c r="Q492" s="2"/>
      <c r="R492" s="2"/>
      <c r="S492" s="2"/>
      <c r="T492" s="2"/>
      <c r="U492" s="2"/>
      <c r="V492" s="75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4"/>
      <c r="P493" s="2"/>
      <c r="Q493" s="2"/>
      <c r="R493" s="2"/>
      <c r="S493" s="2"/>
      <c r="T493" s="2"/>
      <c r="U493" s="2"/>
      <c r="V493" s="75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4"/>
      <c r="P494" s="2"/>
      <c r="Q494" s="2"/>
      <c r="R494" s="2"/>
      <c r="S494" s="2"/>
      <c r="T494" s="2"/>
      <c r="U494" s="2"/>
      <c r="V494" s="75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4"/>
      <c r="P495" s="2"/>
      <c r="Q495" s="2"/>
      <c r="R495" s="2"/>
      <c r="S495" s="2"/>
      <c r="T495" s="2"/>
      <c r="U495" s="2"/>
      <c r="V495" s="75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4"/>
      <c r="P496" s="2"/>
      <c r="Q496" s="2"/>
      <c r="R496" s="2"/>
      <c r="S496" s="2"/>
      <c r="T496" s="2"/>
      <c r="U496" s="2"/>
      <c r="V496" s="75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4"/>
      <c r="P497" s="2"/>
      <c r="Q497" s="2"/>
      <c r="R497" s="2"/>
      <c r="S497" s="2"/>
      <c r="T497" s="2"/>
      <c r="U497" s="2"/>
      <c r="V497" s="75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4"/>
      <c r="P498" s="2"/>
      <c r="Q498" s="2"/>
      <c r="R498" s="2"/>
      <c r="S498" s="2"/>
      <c r="T498" s="2"/>
      <c r="U498" s="2"/>
      <c r="V498" s="75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4"/>
      <c r="P499" s="2"/>
      <c r="Q499" s="2"/>
      <c r="R499" s="2"/>
      <c r="S499" s="2"/>
      <c r="T499" s="2"/>
      <c r="U499" s="2"/>
      <c r="V499" s="75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4"/>
      <c r="P500" s="2"/>
      <c r="Q500" s="2"/>
      <c r="R500" s="2"/>
      <c r="S500" s="2"/>
      <c r="T500" s="2"/>
      <c r="U500" s="2"/>
      <c r="V500" s="75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2021-12-13T14:54:00Z</dcterms:created>
  <dcterms:modified xsi:type="dcterms:W3CDTF">2021-12-25T08:34:50Z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