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<sst xmlns="http://schemas.openxmlformats.org/spreadsheetml/2006/main" count="170">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</sst>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0000FF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1"/>
  <sheetViews>
    <sheetView tabSelected="1" workbookViewId="0">
      <pane xSplit="3" ySplit="1" topLeftCell="AF2" activePane="bottomRight" state="frozen"/>
      <selection/>
      <selection pane="topRight"/>
      <selection pane="bottomLeft"/>
      <selection pane="bottomRight" activeCell="AH7" sqref="AH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2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62"/>
      <c r="BL1" s="62"/>
      <c r="BM1" s="62"/>
      <c r="BN1" s="62"/>
      <c r="BO1" s="62"/>
      <c r="BP1" s="62"/>
      <c r="BQ1" s="62"/>
      <c r="BR1" s="62"/>
      <c r="BT1" s="68"/>
      <c r="BU1" s="68"/>
      <c r="BV1" s="68"/>
      <c r="BW1" s="68"/>
      <c r="BX1" s="68"/>
      <c r="BY1" s="68"/>
      <c r="BZ1" s="68"/>
      <c r="CA1" s="68"/>
      <c r="CC1" s="68"/>
      <c r="CD1" s="68"/>
      <c r="CE1" s="68"/>
      <c r="CF1" s="68"/>
      <c r="CG1" s="68"/>
      <c r="CH1" s="68"/>
      <c r="CI1" s="68"/>
      <c r="CK1" s="68"/>
      <c r="CL1" s="68"/>
      <c r="CM1" s="68"/>
      <c r="CN1" s="68"/>
      <c r="CO1" s="68"/>
      <c r="CP1" s="68"/>
      <c r="CQ1" s="68"/>
      <c r="CS1" s="68"/>
      <c r="CT1" s="68"/>
      <c r="CU1" s="68"/>
      <c r="CV1" s="68"/>
      <c r="CW1" s="68"/>
      <c r="CX1" s="68"/>
      <c r="CY1" s="68"/>
    </row>
    <row r="2" ht="23.6" spans="1:103">
      <c r="A2" s="8"/>
      <c r="B2" s="9"/>
      <c r="C2" s="10"/>
      <c r="D2" s="12" t="s">
        <v>7</v>
      </c>
      <c r="E2" s="12" t="s">
        <v>8</v>
      </c>
      <c r="F2" s="12" t="s">
        <v>9</v>
      </c>
      <c r="G2" s="26" t="s">
        <v>10</v>
      </c>
      <c r="H2" s="12" t="s">
        <v>11</v>
      </c>
      <c r="I2" s="31" t="s">
        <v>12</v>
      </c>
      <c r="J2" s="32" t="s">
        <v>13</v>
      </c>
      <c r="K2" s="26" t="s">
        <v>14</v>
      </c>
      <c r="L2" s="26" t="s">
        <v>15</v>
      </c>
      <c r="M2" s="40" t="s">
        <v>16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52"/>
      <c r="AH2" s="8" t="s">
        <v>17</v>
      </c>
      <c r="AI2" s="8"/>
      <c r="AJ2" s="8"/>
      <c r="AK2" s="8"/>
      <c r="AL2" s="8" t="s">
        <v>18</v>
      </c>
      <c r="AM2" s="8"/>
      <c r="AN2" s="8"/>
      <c r="AO2" s="8"/>
      <c r="AP2" s="8" t="s">
        <v>19</v>
      </c>
      <c r="AQ2" s="8"/>
      <c r="AR2" s="26"/>
      <c r="AS2" s="26"/>
      <c r="AT2" s="26" t="s">
        <v>20</v>
      </c>
      <c r="AU2" s="12"/>
      <c r="AV2" s="12"/>
      <c r="AW2" s="12"/>
      <c r="AX2" s="12" t="s">
        <v>21</v>
      </c>
      <c r="AY2" s="13"/>
      <c r="AZ2" s="13"/>
      <c r="BA2" s="26" t="s">
        <v>22</v>
      </c>
      <c r="BB2" s="26" t="s">
        <v>23</v>
      </c>
      <c r="BC2" s="26" t="s">
        <v>24</v>
      </c>
      <c r="BD2" s="26" t="s">
        <v>25</v>
      </c>
      <c r="BE2" s="26" t="s">
        <v>26</v>
      </c>
      <c r="BF2" s="12" t="s">
        <v>27</v>
      </c>
      <c r="BG2" s="12" t="s">
        <v>28</v>
      </c>
      <c r="BH2" s="12" t="s">
        <v>29</v>
      </c>
      <c r="BI2" s="12" t="s">
        <v>30</v>
      </c>
      <c r="BJ2" s="26" t="s">
        <v>31</v>
      </c>
      <c r="BK2" s="62"/>
      <c r="BL2" s="62"/>
      <c r="BM2" s="62"/>
      <c r="BN2" s="62"/>
      <c r="BO2" s="62"/>
      <c r="BP2" s="62"/>
      <c r="BQ2" s="62"/>
      <c r="BR2" s="62"/>
      <c r="BT2" s="68"/>
      <c r="BU2" s="68"/>
      <c r="BV2" s="68"/>
      <c r="BW2" s="68"/>
      <c r="BX2" s="68"/>
      <c r="BY2" s="68"/>
      <c r="BZ2" s="68"/>
      <c r="CA2" s="68"/>
      <c r="CC2" s="68"/>
      <c r="CD2" s="68"/>
      <c r="CE2" s="68"/>
      <c r="CF2" s="68"/>
      <c r="CG2" s="68"/>
      <c r="CH2" s="68"/>
      <c r="CI2" s="68"/>
      <c r="CK2" s="68"/>
      <c r="CL2" s="68"/>
      <c r="CM2" s="68"/>
      <c r="CN2" s="68"/>
      <c r="CO2" s="68"/>
      <c r="CP2" s="68"/>
      <c r="CQ2" s="68"/>
      <c r="CS2" s="68"/>
      <c r="CT2" s="68"/>
      <c r="CU2" s="68"/>
      <c r="CV2" s="68"/>
      <c r="CW2" s="68"/>
      <c r="CX2" s="68"/>
      <c r="CY2" s="68"/>
    </row>
    <row r="3" ht="48" spans="1:103">
      <c r="A3" s="8"/>
      <c r="B3" s="9"/>
      <c r="C3" s="10"/>
      <c r="D3" s="13"/>
      <c r="E3" s="13"/>
      <c r="F3" s="13"/>
      <c r="G3" s="12"/>
      <c r="H3" s="13"/>
      <c r="I3" s="33"/>
      <c r="J3" s="34"/>
      <c r="K3" s="13"/>
      <c r="L3" s="13"/>
      <c r="M3" s="31" t="s">
        <v>32</v>
      </c>
      <c r="N3" s="31" t="s">
        <v>33</v>
      </c>
      <c r="O3" s="31" t="s">
        <v>34</v>
      </c>
      <c r="P3" s="31" t="s">
        <v>35</v>
      </c>
      <c r="Q3" s="31" t="s">
        <v>36</v>
      </c>
      <c r="R3" s="31" t="s">
        <v>37</v>
      </c>
      <c r="S3" s="31" t="s">
        <v>38</v>
      </c>
      <c r="T3" s="31" t="s">
        <v>39</v>
      </c>
      <c r="U3" s="31" t="s">
        <v>40</v>
      </c>
      <c r="V3" s="31" t="s">
        <v>41</v>
      </c>
      <c r="W3" s="31" t="s">
        <v>42</v>
      </c>
      <c r="X3" s="12" t="s">
        <v>43</v>
      </c>
      <c r="Y3" s="12" t="s">
        <v>44</v>
      </c>
      <c r="Z3" s="12" t="s">
        <v>45</v>
      </c>
      <c r="AA3" s="12" t="s">
        <v>46</v>
      </c>
      <c r="AB3" s="12" t="s">
        <v>47</v>
      </c>
      <c r="AC3" s="12" t="s">
        <v>48</v>
      </c>
      <c r="AD3" s="12" t="s">
        <v>49</v>
      </c>
      <c r="AE3" s="12" t="s">
        <v>50</v>
      </c>
      <c r="AF3" s="26" t="s">
        <v>51</v>
      </c>
      <c r="AG3" s="53"/>
      <c r="AH3" s="26" t="s">
        <v>52</v>
      </c>
      <c r="AI3" s="26" t="s">
        <v>53</v>
      </c>
      <c r="AJ3" s="26" t="s">
        <v>54</v>
      </c>
      <c r="AK3" s="26" t="s">
        <v>55</v>
      </c>
      <c r="AL3" s="26" t="s">
        <v>52</v>
      </c>
      <c r="AM3" s="26" t="s">
        <v>53</v>
      </c>
      <c r="AN3" s="26" t="s">
        <v>54</v>
      </c>
      <c r="AO3" s="26" t="s">
        <v>55</v>
      </c>
      <c r="AP3" s="26" t="s">
        <v>52</v>
      </c>
      <c r="AQ3" s="26" t="s">
        <v>53</v>
      </c>
      <c r="AR3" s="26" t="s">
        <v>54</v>
      </c>
      <c r="AS3" s="26" t="s">
        <v>55</v>
      </c>
      <c r="AT3" s="55" t="s">
        <v>56</v>
      </c>
      <c r="AU3" s="55" t="s">
        <v>57</v>
      </c>
      <c r="AV3" s="56"/>
      <c r="AW3" s="56"/>
      <c r="AX3" s="43" t="s">
        <v>58</v>
      </c>
      <c r="AY3" s="43" t="s">
        <v>59</v>
      </c>
      <c r="AZ3" s="56" t="s">
        <v>60</v>
      </c>
      <c r="BA3" s="13"/>
      <c r="BB3" s="13"/>
      <c r="BC3" s="13"/>
      <c r="BD3" s="26"/>
      <c r="BE3" s="26"/>
      <c r="BF3" s="13"/>
      <c r="BG3" s="13"/>
      <c r="BH3" s="13"/>
      <c r="BI3" s="13"/>
      <c r="BJ3" s="13"/>
      <c r="BK3" s="62"/>
      <c r="BL3" s="62"/>
      <c r="BM3" s="62"/>
      <c r="BN3" s="62"/>
      <c r="BO3" s="62"/>
      <c r="BP3" s="62"/>
      <c r="BQ3" s="62"/>
      <c r="BR3" s="62"/>
      <c r="BT3" s="68"/>
      <c r="BU3" s="68"/>
      <c r="BV3" s="68"/>
      <c r="BW3" s="68"/>
      <c r="BX3" s="68"/>
      <c r="BY3" s="68"/>
      <c r="BZ3" s="68"/>
      <c r="CA3" s="68"/>
      <c r="CC3" s="68"/>
      <c r="CD3" s="68"/>
      <c r="CE3" s="68"/>
      <c r="CF3" s="68"/>
      <c r="CG3" s="68"/>
      <c r="CH3" s="68"/>
      <c r="CI3" s="68"/>
      <c r="CK3" s="68"/>
      <c r="CL3" s="68"/>
      <c r="CM3" s="68"/>
      <c r="CN3" s="68"/>
      <c r="CO3" s="68"/>
      <c r="CP3" s="68"/>
      <c r="CQ3" s="68"/>
      <c r="CS3" s="68"/>
      <c r="CT3" s="68"/>
      <c r="CU3" s="68"/>
      <c r="CV3" s="68"/>
      <c r="CW3" s="68"/>
      <c r="CX3" s="68"/>
      <c r="CY3" s="68"/>
    </row>
    <row r="4" s="4" customFormat="1" ht="38" spans="1:103">
      <c r="A4" s="70" t="s">
        <v>61</v>
      </c>
      <c r="B4" s="15">
        <v>44517</v>
      </c>
      <c r="C4" s="16" t="s">
        <v>62</v>
      </c>
      <c r="D4" s="17">
        <v>22.15</v>
      </c>
      <c r="E4" s="17">
        <v>23.55</v>
      </c>
      <c r="F4" s="17">
        <v>24.52</v>
      </c>
      <c r="G4" s="27" t="s">
        <v>63</v>
      </c>
      <c r="H4" s="17">
        <v>25.7</v>
      </c>
      <c r="I4" s="17">
        <v>5.46</v>
      </c>
      <c r="J4" s="17">
        <v>46.33</v>
      </c>
      <c r="K4" s="35">
        <f>(H4-I4)/I4</f>
        <v>3.70695970695971</v>
      </c>
      <c r="L4" s="36">
        <f>(J4-H4)/J4</f>
        <v>0.445283833369307</v>
      </c>
      <c r="M4" s="17">
        <v>20.79</v>
      </c>
      <c r="N4" s="17">
        <v>29.8</v>
      </c>
      <c r="O4" s="17">
        <v>21.88</v>
      </c>
      <c r="P4" s="17">
        <v>26.5</v>
      </c>
      <c r="Q4" s="17">
        <v>22.1</v>
      </c>
      <c r="R4" s="17">
        <v>26.4</v>
      </c>
      <c r="S4" s="17">
        <v>24</v>
      </c>
      <c r="T4" s="14">
        <v>26.2</v>
      </c>
      <c r="U4" s="14">
        <v>24.52</v>
      </c>
      <c r="V4" s="31" t="s">
        <v>64</v>
      </c>
      <c r="W4" s="31" t="s">
        <v>65</v>
      </c>
      <c r="X4" s="43" t="s">
        <v>66</v>
      </c>
      <c r="Y4" s="35">
        <f>(J4-M4)/J4</f>
        <v>0.551262680768401</v>
      </c>
      <c r="Z4" s="35">
        <f>(N4-O4)/N4</f>
        <v>0.265771812080537</v>
      </c>
      <c r="AA4" s="35">
        <f>(P4-Q4)/P4</f>
        <v>0.166037735849057</v>
      </c>
      <c r="AB4" s="35">
        <f>(R4-S4)/R4</f>
        <v>0.0909090909090909</v>
      </c>
      <c r="AC4" s="35">
        <f>(T4-U4)/T4</f>
        <v>0.0641221374045801</v>
      </c>
      <c r="AD4" s="46">
        <f>(V4-W4)/V4</f>
        <v>0.0823442136498517</v>
      </c>
      <c r="AE4" s="43" t="s">
        <v>67</v>
      </c>
      <c r="AF4" s="47" t="s">
        <v>68</v>
      </c>
      <c r="AG4" s="47"/>
      <c r="AL4" s="47"/>
      <c r="AM4" s="47"/>
      <c r="AN4" s="47"/>
      <c r="AO4" s="47"/>
      <c r="AP4" s="47"/>
      <c r="AQ4" s="47"/>
      <c r="AR4" s="17"/>
      <c r="AS4" s="17"/>
      <c r="AT4" s="17"/>
      <c r="AU4" s="17"/>
      <c r="AV4" s="17"/>
      <c r="AW4" s="17"/>
      <c r="AX4" s="17">
        <v>28.15</v>
      </c>
      <c r="AY4" s="17">
        <v>21.87</v>
      </c>
      <c r="AZ4" s="17">
        <f>AX4-AY4</f>
        <v>6.28</v>
      </c>
      <c r="BA4" s="17">
        <v>26.2</v>
      </c>
      <c r="BB4" s="17">
        <v>24.68</v>
      </c>
      <c r="BC4" s="17">
        <v>32.49</v>
      </c>
      <c r="BD4" s="17">
        <f>(BA4-BB4)*100</f>
        <v>152</v>
      </c>
      <c r="BE4" s="17">
        <f>FLOOR(300/(BA4-BB4),100)</f>
        <v>100</v>
      </c>
      <c r="BF4" s="59">
        <f>(BC4-BA4)/(BA4-BB4)</f>
        <v>4.13815789473685</v>
      </c>
      <c r="BG4" s="35">
        <f>(BA4-BB4)/BA4</f>
        <v>0.0580152671755725</v>
      </c>
      <c r="BH4" s="35">
        <f>(BC4-BA4)/BA4</f>
        <v>0.240076335877863</v>
      </c>
      <c r="BI4" s="17">
        <v>150.88</v>
      </c>
      <c r="BJ4" s="47" t="s">
        <v>69</v>
      </c>
      <c r="BK4" s="63"/>
      <c r="BL4" s="64"/>
      <c r="BM4" s="64"/>
      <c r="BN4" s="64"/>
      <c r="BO4" s="64"/>
      <c r="BP4" s="64"/>
      <c r="BQ4" s="64"/>
      <c r="BR4" s="64"/>
      <c r="BT4" s="69"/>
      <c r="BU4" s="69"/>
      <c r="BV4" s="69"/>
      <c r="BW4" s="69"/>
      <c r="BX4" s="69"/>
      <c r="BY4" s="69"/>
      <c r="BZ4" s="69"/>
      <c r="CA4" s="69"/>
      <c r="CC4" s="69"/>
      <c r="CD4" s="69"/>
      <c r="CE4" s="69"/>
      <c r="CF4" s="69"/>
      <c r="CG4" s="69"/>
      <c r="CH4" s="69"/>
      <c r="CI4" s="69"/>
      <c r="CK4" s="69"/>
      <c r="CL4" s="69"/>
      <c r="CM4" s="69"/>
      <c r="CN4" s="69"/>
      <c r="CO4" s="69"/>
      <c r="CP4" s="69"/>
      <c r="CQ4" s="69"/>
      <c r="CS4" s="69"/>
      <c r="CT4" s="69"/>
      <c r="CU4" s="69"/>
      <c r="CV4" s="69"/>
      <c r="CW4" s="69"/>
      <c r="CX4" s="69"/>
      <c r="CY4" s="69"/>
    </row>
    <row r="5" s="5" customFormat="1" ht="38" spans="1:63">
      <c r="A5" s="71" t="s">
        <v>70</v>
      </c>
      <c r="B5" s="15">
        <v>44517</v>
      </c>
      <c r="C5" s="16" t="s">
        <v>71</v>
      </c>
      <c r="D5" s="18">
        <v>31.92</v>
      </c>
      <c r="E5" s="18">
        <v>32.63</v>
      </c>
      <c r="F5" s="18">
        <v>33.17</v>
      </c>
      <c r="G5" s="28" t="s">
        <v>72</v>
      </c>
      <c r="H5" s="18">
        <v>33.73</v>
      </c>
      <c r="I5" s="18">
        <v>22.98</v>
      </c>
      <c r="J5" s="18">
        <v>44.42</v>
      </c>
      <c r="K5" s="37">
        <f t="shared" ref="K5:K11" si="0">(H5-I5)/I5</f>
        <v>0.467798085291558</v>
      </c>
      <c r="L5" s="37">
        <f t="shared" ref="L5:L11" si="1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T5" s="5"/>
      <c r="U5" s="5"/>
      <c r="V5" s="5"/>
      <c r="W5" s="5"/>
      <c r="X5" s="44" t="s">
        <v>66</v>
      </c>
      <c r="Y5" s="45">
        <f t="shared" ref="Y5:Y11" si="2">(J5-M5)/J5</f>
        <v>0.307068887888339</v>
      </c>
      <c r="Z5" s="45">
        <f t="shared" ref="Z5:Z11" si="3">(N5-O5)/N5</f>
        <v>0.106571428571429</v>
      </c>
      <c r="AA5" s="45">
        <f t="shared" ref="AA5:AA11" si="4">(P5-Q5)/P5</f>
        <v>0.077541642734061</v>
      </c>
      <c r="AB5" s="45">
        <f t="shared" ref="AB5:AB11" si="5">(R5-S5)/R5</f>
        <v>0.0463207270595133</v>
      </c>
      <c r="AC5" s="45" t="e">
        <f>(T5-U5)/T5</f>
        <v>#DIV/0!</v>
      </c>
      <c r="AE5" s="44" t="s">
        <v>73</v>
      </c>
      <c r="AF5" s="48" t="s">
        <v>74</v>
      </c>
      <c r="AG5" s="48"/>
      <c r="AH5" s="37">
        <v>0.0351</v>
      </c>
      <c r="AI5" s="37">
        <v>0.3603</v>
      </c>
      <c r="AJ5" s="37">
        <v>0.3371</v>
      </c>
      <c r="AK5" s="37">
        <v>0.2435</v>
      </c>
      <c r="AL5" s="37">
        <v>0.0073</v>
      </c>
      <c r="AM5" s="37">
        <v>0.2143</v>
      </c>
      <c r="AN5" s="37">
        <v>0.156</v>
      </c>
      <c r="AO5" s="37">
        <v>0.1125</v>
      </c>
      <c r="AT5" s="18"/>
      <c r="AU5" s="18"/>
      <c r="AV5" s="18"/>
      <c r="AW5" s="18"/>
      <c r="AX5" s="18">
        <v>35.48</v>
      </c>
      <c r="AY5" s="18">
        <v>31.36</v>
      </c>
      <c r="AZ5" s="18">
        <f t="shared" ref="AZ5:AZ11" si="6">AX5-AY5</f>
        <v>4.12</v>
      </c>
      <c r="BA5" s="18">
        <v>34.12</v>
      </c>
      <c r="BB5" s="18">
        <v>32.53</v>
      </c>
      <c r="BC5" s="18">
        <v>39.33</v>
      </c>
      <c r="BD5" s="18">
        <f t="shared" ref="BD5:BD11" si="7">(BA5-BB5)*100</f>
        <v>159</v>
      </c>
      <c r="BE5" s="17">
        <f t="shared" ref="BE5:BE11" si="8">FLOOR(300/(BA5-BB5),100)</f>
        <v>100</v>
      </c>
      <c r="BF5" s="59">
        <f t="shared" ref="BF5:BF11" si="9">(BC5-BA5)/(BA5-BB5)</f>
        <v>3.27672955974844</v>
      </c>
      <c r="BG5" s="35">
        <f t="shared" ref="BG5:BG11" si="10">(BA5-BB5)/BA5</f>
        <v>0.0466002344665884</v>
      </c>
      <c r="BH5" s="35">
        <f t="shared" ref="BH5:BH11" si="11">(BC5-BA5)/BA5</f>
        <v>0.152696365767878</v>
      </c>
      <c r="BI5" s="18">
        <v>37.41</v>
      </c>
      <c r="BJ5" s="49" t="s">
        <v>75</v>
      </c>
      <c r="BK5" s="65"/>
    </row>
    <row r="6" s="6" customFormat="1" ht="38" spans="1:63">
      <c r="A6" s="71" t="s">
        <v>76</v>
      </c>
      <c r="B6" s="15">
        <v>44519</v>
      </c>
      <c r="C6" s="16" t="s">
        <v>77</v>
      </c>
      <c r="D6" s="18">
        <v>28.2</v>
      </c>
      <c r="E6" s="29">
        <v>29.15</v>
      </c>
      <c r="F6" s="29">
        <v>31.53</v>
      </c>
      <c r="G6" s="30" t="s">
        <v>72</v>
      </c>
      <c r="H6" s="29">
        <v>32.57</v>
      </c>
      <c r="I6" s="18">
        <v>20.61</v>
      </c>
      <c r="J6" s="18">
        <v>41.5</v>
      </c>
      <c r="K6" s="37">
        <f t="shared" si="0"/>
        <v>0.58030082484231</v>
      </c>
      <c r="L6" s="37">
        <f t="shared" si="1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41">
        <v>34.66</v>
      </c>
      <c r="S6" s="42">
        <v>32.59</v>
      </c>
      <c r="T6" s="5"/>
      <c r="U6" s="5"/>
      <c r="V6" s="5"/>
      <c r="W6" s="5"/>
      <c r="X6" s="44" t="s">
        <v>78</v>
      </c>
      <c r="Y6" s="45">
        <f t="shared" si="2"/>
        <v>0.315180722891566</v>
      </c>
      <c r="Z6" s="45">
        <f t="shared" si="3"/>
        <v>0.164265129682997</v>
      </c>
      <c r="AA6" s="45">
        <f t="shared" si="4"/>
        <v>0.124184859654097</v>
      </c>
      <c r="AB6" s="45">
        <f t="shared" si="5"/>
        <v>0.0597230236583957</v>
      </c>
      <c r="AC6" s="45" t="e">
        <f>(T6-U6)/T6</f>
        <v>#DIV/0!</v>
      </c>
      <c r="AD6" s="5"/>
      <c r="AE6" s="49" t="s">
        <v>79</v>
      </c>
      <c r="AF6" s="48" t="s">
        <v>80</v>
      </c>
      <c r="AG6" s="48"/>
      <c r="AH6" s="48" t="s">
        <v>81</v>
      </c>
      <c r="AI6" s="48" t="s">
        <v>82</v>
      </c>
      <c r="AJ6" s="48" t="s">
        <v>83</v>
      </c>
      <c r="AK6" s="48" t="s">
        <v>84</v>
      </c>
      <c r="AL6" s="48" t="s">
        <v>85</v>
      </c>
      <c r="AM6" s="48" t="s">
        <v>86</v>
      </c>
      <c r="AN6" s="48" t="s">
        <v>87</v>
      </c>
      <c r="AO6" s="48" t="s">
        <v>88</v>
      </c>
      <c r="AP6" s="48"/>
      <c r="AQ6" s="48"/>
      <c r="AR6" s="18"/>
      <c r="AS6" s="18"/>
      <c r="AT6" s="18"/>
      <c r="AU6" s="18"/>
      <c r="AV6" s="18"/>
      <c r="AW6" s="18"/>
      <c r="AX6" s="18">
        <v>36.21</v>
      </c>
      <c r="AY6" s="18">
        <v>27.35</v>
      </c>
      <c r="AZ6" s="18">
        <f t="shared" si="6"/>
        <v>8.86</v>
      </c>
      <c r="BA6" s="18">
        <v>32.65</v>
      </c>
      <c r="BB6" s="18">
        <v>30.89</v>
      </c>
      <c r="BC6" s="18">
        <v>36.22</v>
      </c>
      <c r="BD6" s="18">
        <f t="shared" si="7"/>
        <v>176</v>
      </c>
      <c r="BE6" s="17">
        <f t="shared" si="8"/>
        <v>100</v>
      </c>
      <c r="BF6" s="59">
        <f t="shared" si="9"/>
        <v>2.02840909090909</v>
      </c>
      <c r="BG6" s="35">
        <f t="shared" si="10"/>
        <v>0.0539050535987748</v>
      </c>
      <c r="BH6" s="35">
        <f t="shared" si="11"/>
        <v>0.109341500765697</v>
      </c>
      <c r="BI6" s="18">
        <v>28.82</v>
      </c>
      <c r="BJ6" s="44" t="s">
        <v>75</v>
      </c>
      <c r="BK6" s="66"/>
    </row>
    <row r="7" s="4" customFormat="1" ht="38" spans="1:63">
      <c r="A7" s="71" t="s">
        <v>89</v>
      </c>
      <c r="B7" s="19">
        <v>44525</v>
      </c>
      <c r="C7" s="20" t="s">
        <v>90</v>
      </c>
      <c r="D7" s="21">
        <v>64.32</v>
      </c>
      <c r="E7" s="21" t="s">
        <v>91</v>
      </c>
      <c r="F7" s="21">
        <v>68.37</v>
      </c>
      <c r="G7" s="21" t="s">
        <v>92</v>
      </c>
      <c r="H7" s="21">
        <v>69.16</v>
      </c>
      <c r="I7" s="21">
        <v>40.64</v>
      </c>
      <c r="J7" s="21">
        <v>90.29</v>
      </c>
      <c r="K7" s="37">
        <f t="shared" si="0"/>
        <v>0.701771653543307</v>
      </c>
      <c r="L7" s="37">
        <f t="shared" si="1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/>
      <c r="S7" s="21"/>
      <c r="T7" s="21"/>
      <c r="U7" s="21"/>
      <c r="V7" s="21"/>
      <c r="W7" s="21"/>
      <c r="X7" s="21" t="s">
        <v>93</v>
      </c>
      <c r="Y7" s="45">
        <f t="shared" si="2"/>
        <v>0.33492081072101</v>
      </c>
      <c r="Z7" s="45">
        <f t="shared" si="3"/>
        <v>0.123745819397993</v>
      </c>
      <c r="AA7" s="45">
        <f t="shared" si="4"/>
        <v>0.0577627500704425</v>
      </c>
      <c r="AB7" s="45" t="e">
        <f t="shared" si="5"/>
        <v>#DIV/0!</v>
      </c>
      <c r="AC7" s="38"/>
      <c r="AD7" s="21"/>
      <c r="AE7" s="21" t="s">
        <v>79</v>
      </c>
      <c r="AF7" s="50" t="s">
        <v>94</v>
      </c>
      <c r="AG7" s="50"/>
      <c r="AH7" s="48" t="s">
        <v>95</v>
      </c>
      <c r="AI7" s="48" t="s">
        <v>96</v>
      </c>
      <c r="AJ7" s="48" t="s">
        <v>97</v>
      </c>
      <c r="AK7" s="48" t="s">
        <v>98</v>
      </c>
      <c r="AL7" s="48" t="s">
        <v>99</v>
      </c>
      <c r="AM7" s="48" t="s">
        <v>100</v>
      </c>
      <c r="AN7" s="48" t="s">
        <v>101</v>
      </c>
      <c r="AO7" s="48" t="s">
        <v>102</v>
      </c>
      <c r="AP7" s="48" t="s">
        <v>103</v>
      </c>
      <c r="AQ7" s="48" t="s">
        <v>104</v>
      </c>
      <c r="AR7" s="37">
        <v>0.7636</v>
      </c>
      <c r="AS7" s="37">
        <v>0.7607</v>
      </c>
      <c r="AT7" s="21"/>
      <c r="AU7" s="21"/>
      <c r="AV7" s="21"/>
      <c r="AW7" s="21"/>
      <c r="AX7" s="21">
        <v>75.02</v>
      </c>
      <c r="AY7" s="21">
        <v>62.33</v>
      </c>
      <c r="AZ7" s="18">
        <f t="shared" si="6"/>
        <v>12.69</v>
      </c>
      <c r="BA7" s="21">
        <v>70.98</v>
      </c>
      <c r="BB7" s="21">
        <v>66.88</v>
      </c>
      <c r="BC7" s="21">
        <v>84.94</v>
      </c>
      <c r="BD7" s="18">
        <f t="shared" si="7"/>
        <v>410.000000000001</v>
      </c>
      <c r="BE7" s="17">
        <f t="shared" si="8"/>
        <v>0</v>
      </c>
      <c r="BF7" s="59">
        <f t="shared" si="9"/>
        <v>3.40487804878048</v>
      </c>
      <c r="BG7" s="35">
        <f t="shared" si="10"/>
        <v>0.0577627500704425</v>
      </c>
      <c r="BH7" s="35">
        <f t="shared" si="11"/>
        <v>0.196675119752043</v>
      </c>
      <c r="BI7" s="21">
        <v>6.49</v>
      </c>
      <c r="BJ7" s="50" t="s">
        <v>75</v>
      </c>
      <c r="BK7" s="67"/>
    </row>
    <row r="8" s="4" customFormat="1" ht="24" spans="1:63">
      <c r="A8" s="72" t="s">
        <v>105</v>
      </c>
      <c r="B8" s="19">
        <v>44522</v>
      </c>
      <c r="C8" s="20" t="s">
        <v>106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38">
        <f t="shared" si="0"/>
        <v>0.692702394526796</v>
      </c>
      <c r="L8" s="39">
        <f t="shared" si="1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66</v>
      </c>
      <c r="Y8" s="38">
        <f t="shared" si="2"/>
        <v>0.502886597938144</v>
      </c>
      <c r="Z8" s="38">
        <f t="shared" si="3"/>
        <v>0.341719077568134</v>
      </c>
      <c r="AA8" s="38">
        <f t="shared" si="4"/>
        <v>0.0550161812297734</v>
      </c>
      <c r="AB8" s="38" t="e">
        <f t="shared" si="5"/>
        <v>#DIV/0!</v>
      </c>
      <c r="AC8" s="38" t="e">
        <f>(T8-U8)/T8</f>
        <v>#DIV/0!</v>
      </c>
      <c r="AD8" s="21"/>
      <c r="AE8" s="21" t="s">
        <v>79</v>
      </c>
      <c r="AF8" s="50" t="s">
        <v>107</v>
      </c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21"/>
      <c r="AS8" s="21"/>
      <c r="AT8" s="21"/>
      <c r="AU8" s="21"/>
      <c r="AV8" s="21"/>
      <c r="AW8" s="21"/>
      <c r="AX8" s="21">
        <v>32.43</v>
      </c>
      <c r="AY8" s="21">
        <v>26.16</v>
      </c>
      <c r="AZ8" s="58">
        <f t="shared" si="6"/>
        <v>6.27</v>
      </c>
      <c r="BA8" s="21">
        <v>30.66</v>
      </c>
      <c r="BB8" s="21">
        <v>29.35</v>
      </c>
      <c r="BC8" s="21">
        <v>38.71</v>
      </c>
      <c r="BD8" s="58">
        <f t="shared" si="7"/>
        <v>131</v>
      </c>
      <c r="BE8" s="21">
        <f t="shared" si="8"/>
        <v>200</v>
      </c>
      <c r="BF8" s="60">
        <f t="shared" si="9"/>
        <v>6.14503816793894</v>
      </c>
      <c r="BG8" s="38">
        <f t="shared" si="10"/>
        <v>0.042726679712981</v>
      </c>
      <c r="BH8" s="38">
        <f t="shared" si="11"/>
        <v>0.262557077625571</v>
      </c>
      <c r="BI8" s="21">
        <v>38.46</v>
      </c>
      <c r="BJ8" s="50" t="s">
        <v>69</v>
      </c>
      <c r="BK8" s="67"/>
    </row>
    <row r="9" s="6" customFormat="1" ht="13" spans="1:63">
      <c r="A9" s="72" t="s">
        <v>108</v>
      </c>
      <c r="B9" s="22">
        <v>44529</v>
      </c>
      <c r="C9" s="23" t="s">
        <v>109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7">
        <f t="shared" si="0"/>
        <v>1.00484094052559</v>
      </c>
      <c r="L9" s="37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/>
      <c r="U9" s="5"/>
      <c r="V9" s="5"/>
      <c r="W9" s="5"/>
      <c r="X9" s="5" t="s">
        <v>78</v>
      </c>
      <c r="Y9" s="45">
        <f t="shared" si="2"/>
        <v>0.354101440200376</v>
      </c>
      <c r="Z9" s="45">
        <f t="shared" si="3"/>
        <v>0.163678877630553</v>
      </c>
      <c r="AA9" s="45">
        <f t="shared" si="4"/>
        <v>0.161647628937349</v>
      </c>
      <c r="AB9" s="45">
        <f t="shared" si="5"/>
        <v>0.0666666666666667</v>
      </c>
      <c r="AC9" s="5"/>
      <c r="AD9" s="5"/>
      <c r="AE9" s="5" t="s">
        <v>73</v>
      </c>
      <c r="AF9" s="51" t="s">
        <v>110</v>
      </c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"/>
      <c r="AS9" s="5"/>
      <c r="AT9" s="5"/>
      <c r="AU9" s="5"/>
      <c r="AV9" s="5"/>
      <c r="AW9" s="5"/>
      <c r="AX9" s="5">
        <v>31.18</v>
      </c>
      <c r="AY9" s="5">
        <v>21.1</v>
      </c>
      <c r="AZ9" s="18">
        <f t="shared" si="6"/>
        <v>10.08</v>
      </c>
      <c r="BA9" s="5">
        <v>29.77</v>
      </c>
      <c r="BB9" s="5">
        <v>27.72</v>
      </c>
      <c r="BC9" s="5">
        <v>34.93</v>
      </c>
      <c r="BD9" s="18">
        <f t="shared" si="7"/>
        <v>205</v>
      </c>
      <c r="BE9" s="5">
        <f t="shared" si="8"/>
        <v>100</v>
      </c>
      <c r="BF9" s="61">
        <f t="shared" si="9"/>
        <v>2.51707317073171</v>
      </c>
      <c r="BG9" s="37">
        <f t="shared" si="10"/>
        <v>0.0688612697346322</v>
      </c>
      <c r="BH9" s="37">
        <f t="shared" si="11"/>
        <v>0.173328854551562</v>
      </c>
      <c r="BI9" s="5">
        <v>17.95</v>
      </c>
      <c r="BJ9" s="51" t="s">
        <v>75</v>
      </c>
      <c r="BK9" s="66"/>
    </row>
    <row r="10" ht="13" spans="1:62">
      <c r="A10" s="71" t="s">
        <v>111</v>
      </c>
      <c r="B10" s="24">
        <v>44531</v>
      </c>
      <c r="C10" s="25" t="s">
        <v>112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7">
        <f t="shared" si="0"/>
        <v>0.790644171779141</v>
      </c>
      <c r="L10" s="37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23.49</v>
      </c>
      <c r="S10" s="5">
        <v>22.12</v>
      </c>
      <c r="T10" s="5"/>
      <c r="U10" s="5"/>
      <c r="V10" s="5"/>
      <c r="W10" s="5"/>
      <c r="X10" s="5" t="s">
        <v>93</v>
      </c>
      <c r="Y10" s="45">
        <f t="shared" si="2"/>
        <v>0.305555555555556</v>
      </c>
      <c r="Z10" s="45">
        <f t="shared" si="3"/>
        <v>0.158106297454221</v>
      </c>
      <c r="AA10" s="45">
        <f t="shared" si="4"/>
        <v>0.113327674023769</v>
      </c>
      <c r="AB10" s="45">
        <f t="shared" si="5"/>
        <v>0.0583226905065984</v>
      </c>
      <c r="AC10" s="5"/>
      <c r="AD10" s="5"/>
      <c r="AE10" s="5" t="s">
        <v>73</v>
      </c>
      <c r="AF10" s="51" t="s">
        <v>110</v>
      </c>
      <c r="AG10" s="51"/>
      <c r="AH10" s="47" t="s">
        <v>113</v>
      </c>
      <c r="AI10" s="47" t="s">
        <v>114</v>
      </c>
      <c r="AJ10" s="47" t="s">
        <v>115</v>
      </c>
      <c r="AK10" s="47" t="s">
        <v>116</v>
      </c>
      <c r="AL10" s="54">
        <v>-0.0419</v>
      </c>
      <c r="AM10" s="54">
        <v>0.1981</v>
      </c>
      <c r="AN10" s="54">
        <v>0.198</v>
      </c>
      <c r="AO10" s="54">
        <v>0.1998</v>
      </c>
      <c r="AP10" s="54">
        <v>0.2619</v>
      </c>
      <c r="AQ10" s="54">
        <v>0.259</v>
      </c>
      <c r="AR10" s="37">
        <v>0.2791</v>
      </c>
      <c r="AS10" s="37">
        <v>0.1079</v>
      </c>
      <c r="AT10" s="5"/>
      <c r="AU10" s="5"/>
      <c r="AV10" s="5"/>
      <c r="AW10" s="5"/>
      <c r="AX10" s="5">
        <v>25.59</v>
      </c>
      <c r="AY10" s="5">
        <v>18.59</v>
      </c>
      <c r="AZ10" s="18">
        <f t="shared" si="6"/>
        <v>7</v>
      </c>
      <c r="BA10" s="5">
        <v>24.28</v>
      </c>
      <c r="BB10" s="5">
        <v>23.09</v>
      </c>
      <c r="BC10" s="5">
        <v>26.77</v>
      </c>
      <c r="BD10" s="18">
        <f t="shared" si="7"/>
        <v>119</v>
      </c>
      <c r="BE10" s="5">
        <f t="shared" si="8"/>
        <v>200</v>
      </c>
      <c r="BF10" s="61">
        <f t="shared" si="9"/>
        <v>2.09243697478991</v>
      </c>
      <c r="BG10" s="37">
        <f t="shared" si="10"/>
        <v>0.049011532125206</v>
      </c>
      <c r="BH10" s="37">
        <f t="shared" si="11"/>
        <v>0.102553542009885</v>
      </c>
      <c r="BI10" s="5">
        <v>56.67</v>
      </c>
      <c r="BJ10" s="51" t="s">
        <v>75</v>
      </c>
    </row>
    <row r="11" ht="13" spans="1:62">
      <c r="A11" s="71" t="s">
        <v>117</v>
      </c>
      <c r="B11" s="24">
        <v>44531</v>
      </c>
      <c r="C11" s="25" t="s">
        <v>118</v>
      </c>
      <c r="D11" s="5">
        <v>22.96</v>
      </c>
      <c r="E11" s="5">
        <v>23.55</v>
      </c>
      <c r="F11" s="5">
        <v>25.45</v>
      </c>
      <c r="G11" s="5"/>
      <c r="H11" s="5">
        <v>25.7</v>
      </c>
      <c r="I11" s="5">
        <v>16.52</v>
      </c>
      <c r="J11" s="5">
        <v>33.51</v>
      </c>
      <c r="K11" s="37">
        <f t="shared" si="0"/>
        <v>0.555690072639225</v>
      </c>
      <c r="L11" s="37">
        <f t="shared" si="1"/>
        <v>0.233064756789018</v>
      </c>
      <c r="M11" s="5">
        <v>19.92</v>
      </c>
      <c r="N11" s="5">
        <v>26.6</v>
      </c>
      <c r="O11" s="5">
        <v>20.5</v>
      </c>
      <c r="P11" s="5">
        <v>29.5</v>
      </c>
      <c r="Q11" s="5">
        <v>23.34</v>
      </c>
      <c r="R11" s="5">
        <v>28.3</v>
      </c>
      <c r="S11" s="5">
        <v>24.74</v>
      </c>
      <c r="T11">
        <v>27.7</v>
      </c>
      <c r="U11">
        <v>25</v>
      </c>
      <c r="V11" s="5">
        <v>27.58</v>
      </c>
      <c r="W11" s="5">
        <v>25.01</v>
      </c>
      <c r="X11" s="5" t="s">
        <v>119</v>
      </c>
      <c r="Y11" s="45">
        <f t="shared" si="2"/>
        <v>0.405550581915846</v>
      </c>
      <c r="Z11" s="45">
        <f t="shared" si="3"/>
        <v>0.229323308270677</v>
      </c>
      <c r="AA11" s="45">
        <f t="shared" si="4"/>
        <v>0.208813559322034</v>
      </c>
      <c r="AB11" s="45">
        <f t="shared" si="5"/>
        <v>0.125795053003534</v>
      </c>
      <c r="AC11" s="37">
        <f>(T11-U11)/T11</f>
        <v>0.0974729241877256</v>
      </c>
      <c r="AD11" s="37">
        <f>(V11-W11)/V11</f>
        <v>0.0931834662799129</v>
      </c>
      <c r="AE11" s="5" t="s">
        <v>120</v>
      </c>
      <c r="AF11" s="51" t="s">
        <v>121</v>
      </c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"/>
      <c r="AS11" s="5"/>
      <c r="AT11" s="5"/>
      <c r="AU11" s="5"/>
      <c r="AV11" s="5"/>
      <c r="AW11" s="5"/>
      <c r="AX11" s="5">
        <v>29.7</v>
      </c>
      <c r="AY11" s="5">
        <v>21.86</v>
      </c>
      <c r="AZ11" s="18">
        <f t="shared" si="6"/>
        <v>7.84</v>
      </c>
      <c r="BA11" s="5">
        <v>27.58</v>
      </c>
      <c r="BB11" s="5">
        <v>25.01</v>
      </c>
      <c r="BC11" s="5">
        <v>35.47</v>
      </c>
      <c r="BD11" s="18">
        <f t="shared" si="7"/>
        <v>257</v>
      </c>
      <c r="BE11" s="5">
        <f t="shared" si="8"/>
        <v>100</v>
      </c>
      <c r="BF11" s="61">
        <f t="shared" si="9"/>
        <v>3.07003891050584</v>
      </c>
      <c r="BG11" s="37">
        <f t="shared" si="10"/>
        <v>0.0931834662799129</v>
      </c>
      <c r="BH11" s="37">
        <f t="shared" si="11"/>
        <v>0.286076867295141</v>
      </c>
      <c r="BI11" s="5">
        <v>22.12</v>
      </c>
      <c r="BJ11" s="51" t="s">
        <v>75</v>
      </c>
    </row>
    <row r="12" ht="13" spans="1:62">
      <c r="A12" s="71" t="s">
        <v>122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"/>
      <c r="BJ12" s="5"/>
    </row>
    <row r="13" ht="13" spans="1:62">
      <c r="A13" s="71" t="s">
        <v>123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"/>
      <c r="BJ13" s="5"/>
    </row>
    <row r="14" ht="13" spans="1:62">
      <c r="A14" s="71" t="s">
        <v>124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5"/>
    </row>
    <row r="15" ht="13" spans="1:62">
      <c r="A15" s="71" t="s">
        <v>125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5"/>
    </row>
    <row r="16" ht="13" spans="1:62">
      <c r="A16" s="71" t="s">
        <v>126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5"/>
    </row>
    <row r="17" ht="13" spans="1:62">
      <c r="A17" s="71" t="s">
        <v>127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5"/>
    </row>
    <row r="18" ht="13" spans="1:62">
      <c r="A18" s="71" t="s">
        <v>128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5"/>
    </row>
    <row r="19" ht="13" spans="1:62">
      <c r="A19" s="71" t="s">
        <v>129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"/>
      <c r="BJ19" s="5"/>
    </row>
    <row r="20" ht="13" spans="1:62">
      <c r="A20" s="73" t="s">
        <v>130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J20" s="7"/>
    </row>
    <row r="21" ht="13" spans="1:62">
      <c r="A21" s="73" t="s">
        <v>131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J21" s="7"/>
    </row>
    <row r="22" ht="13" spans="1:62">
      <c r="A22" s="73" t="s">
        <v>132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J22" s="7"/>
    </row>
    <row r="23" ht="13" spans="1:62">
      <c r="A23" s="73" t="s">
        <v>133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J23" s="7"/>
    </row>
    <row r="24" ht="13" spans="1:62">
      <c r="A24" s="73" t="s">
        <v>134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J24" s="7"/>
    </row>
    <row r="25" ht="13" spans="1:62">
      <c r="A25" s="73" t="s">
        <v>135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J25" s="7"/>
    </row>
    <row r="26" ht="13" spans="1:62">
      <c r="A26" s="73" t="s">
        <v>136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J26" s="7"/>
    </row>
    <row r="27" ht="13" spans="1:62">
      <c r="A27" s="73" t="s">
        <v>137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J27" s="7"/>
    </row>
    <row r="28" ht="13" spans="1:62">
      <c r="A28" s="73" t="s">
        <v>138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J28" s="7"/>
    </row>
    <row r="29" ht="13" spans="1:62">
      <c r="A29" s="73" t="s">
        <v>139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J29" s="7"/>
    </row>
    <row r="30" ht="13" spans="1:62">
      <c r="A30" s="73" t="s">
        <v>140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J30" s="7"/>
    </row>
    <row r="31" ht="13" spans="1:62">
      <c r="A31" s="73" t="s">
        <v>141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J31" s="7"/>
    </row>
    <row r="32" ht="13" spans="1:62">
      <c r="A32" s="73" t="s">
        <v>142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J32" s="7"/>
    </row>
    <row r="33" ht="13" spans="1:62">
      <c r="A33" s="73" t="s">
        <v>143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J33" s="7"/>
    </row>
    <row r="34" ht="13" spans="1:62">
      <c r="A34" s="73" t="s">
        <v>144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J34" s="7"/>
    </row>
    <row r="35" ht="13" spans="1:62">
      <c r="A35" s="73" t="s">
        <v>145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J35" s="7"/>
    </row>
    <row r="36" ht="13" spans="1:62">
      <c r="A36" s="73" t="s">
        <v>146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J36" s="7"/>
    </row>
    <row r="37" ht="13" spans="1:62">
      <c r="A37" s="73" t="s">
        <v>147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J37" s="7"/>
    </row>
    <row r="38" ht="13" spans="1:62">
      <c r="A38" s="73" t="s">
        <v>148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J38" s="7"/>
    </row>
    <row r="39" ht="13" spans="1:62">
      <c r="A39" s="73" t="s">
        <v>149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J39" s="7"/>
    </row>
    <row r="40" ht="13" spans="1:62">
      <c r="A40" s="73" t="s">
        <v>150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J40" s="7"/>
    </row>
    <row r="41" ht="13" spans="1:62">
      <c r="A41" s="73" t="s">
        <v>151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J41" s="7"/>
    </row>
    <row r="42" ht="13" spans="1:62">
      <c r="A42" s="73" t="s">
        <v>152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J42" s="7"/>
    </row>
    <row r="43" ht="13" spans="1:62">
      <c r="A43" s="73" t="s">
        <v>153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J43" s="7"/>
    </row>
    <row r="44" ht="13" spans="1:62">
      <c r="A44" s="73" t="s">
        <v>154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J44" s="7"/>
    </row>
    <row r="45" ht="13" spans="1:62">
      <c r="A45" s="73" t="s">
        <v>155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J45" s="7"/>
    </row>
    <row r="46" ht="13" spans="1:62">
      <c r="A46" s="73" t="s">
        <v>156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J46" s="7"/>
    </row>
    <row r="47" ht="13" spans="1:62">
      <c r="A47" s="73" t="s">
        <v>157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J47" s="7"/>
    </row>
    <row r="48" ht="13" spans="1:62">
      <c r="A48" s="73" t="s">
        <v>158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J48" s="7"/>
    </row>
    <row r="49" ht="13" spans="1:62">
      <c r="A49" s="73" t="s">
        <v>159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J49" s="7"/>
    </row>
    <row r="50" ht="13" spans="1:62">
      <c r="A50" s="73" t="s">
        <v>160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J50" s="7"/>
    </row>
    <row r="51" ht="13" spans="1:62">
      <c r="A51" s="73" t="s">
        <v>161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J51" s="7"/>
    </row>
    <row r="52" ht="13" spans="1:62">
      <c r="A52" s="73" t="s">
        <v>162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J52" s="7"/>
    </row>
    <row r="53" ht="13" spans="1:62">
      <c r="A53" s="73" t="s">
        <v>163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J53" s="7"/>
    </row>
    <row r="54" ht="13" spans="1:62">
      <c r="A54" s="73" t="s">
        <v>164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J54" s="7"/>
    </row>
    <row r="55" spans="1:6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J55" s="7"/>
    </row>
    <row r="56" spans="1:6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J56" s="7"/>
    </row>
    <row r="57" spans="1:6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J57" s="7"/>
    </row>
    <row r="58" spans="1:6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J58" s="7"/>
    </row>
    <row r="59" spans="1:6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J59" s="7"/>
    </row>
    <row r="60" spans="1:6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J60" s="7"/>
    </row>
    <row r="61" spans="1:6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J61" s="7"/>
    </row>
    <row r="62" spans="1:6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J62" s="7"/>
    </row>
    <row r="63" spans="1:6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J63" s="7"/>
    </row>
    <row r="64" spans="1:6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J64" s="7"/>
    </row>
    <row r="65" spans="1:6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J65" s="7"/>
    </row>
    <row r="66" spans="1:6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J66" s="7"/>
    </row>
    <row r="67" spans="1:6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J67" s="7"/>
    </row>
    <row r="68" spans="1:6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J68" s="7"/>
    </row>
    <row r="69" spans="1:6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J69" s="7"/>
    </row>
    <row r="70" spans="1:6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J70" s="7"/>
    </row>
    <row r="71" spans="1:6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J71" s="7"/>
    </row>
    <row r="72" spans="1:6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J72" s="7"/>
    </row>
    <row r="73" spans="1:6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J73" s="7"/>
    </row>
    <row r="74" spans="1:6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J74" s="7"/>
    </row>
    <row r="75" spans="1:6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J75" s="7"/>
    </row>
    <row r="76" spans="1:6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J76" s="7"/>
    </row>
    <row r="77" spans="1:6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J77" s="7"/>
    </row>
    <row r="78" spans="1:6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J78" s="7"/>
    </row>
    <row r="79" spans="1:6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J79" s="7"/>
    </row>
    <row r="80" spans="1:6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J80" s="7"/>
    </row>
    <row r="81" spans="1:6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J81" s="7"/>
    </row>
    <row r="82" spans="1:6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J82" s="7"/>
    </row>
    <row r="83" spans="1:6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J83" s="7"/>
    </row>
    <row r="84" spans="1:6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J84" s="7"/>
    </row>
    <row r="85" spans="1:6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J85" s="7"/>
    </row>
    <row r="86" spans="1:6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J86" s="7"/>
    </row>
    <row r="87" spans="1:6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J87" s="7"/>
    </row>
    <row r="88" spans="1:6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J88" s="7"/>
    </row>
    <row r="89" spans="1:6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J89" s="7"/>
    </row>
    <row r="90" spans="1:6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J90" s="7"/>
    </row>
    <row r="91" spans="1:6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J91" s="7"/>
    </row>
    <row r="92" spans="1:6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J92" s="7"/>
    </row>
    <row r="93" spans="1:6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J93" s="7"/>
    </row>
    <row r="94" spans="1:6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J94" s="7"/>
    </row>
    <row r="95" spans="1:6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J95" s="7"/>
    </row>
    <row r="96" spans="1:6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J96" s="7"/>
    </row>
    <row r="97" spans="1:6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J97" s="7"/>
    </row>
    <row r="98" spans="1:6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J98" s="7"/>
    </row>
    <row r="99" spans="1:6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J99" s="7"/>
    </row>
    <row r="100" spans="1:6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J100" s="7"/>
    </row>
    <row r="101" spans="1:6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J101" s="7"/>
    </row>
    <row r="102" spans="1:6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J102" s="7"/>
    </row>
    <row r="103" spans="1:6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J103" s="7"/>
    </row>
    <row r="104" spans="1:6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J104" s="7"/>
    </row>
    <row r="105" spans="1:6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J105" s="7"/>
    </row>
    <row r="106" spans="1:6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J106" s="7"/>
    </row>
    <row r="107" spans="1:6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J107" s="7"/>
    </row>
    <row r="108" spans="1:6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J108" s="7"/>
    </row>
    <row r="109" spans="1:6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J109" s="7"/>
    </row>
    <row r="110" spans="1:6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J110" s="7"/>
    </row>
    <row r="111" spans="1:6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J111" s="7"/>
    </row>
    <row r="112" spans="1:6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J112" s="7"/>
    </row>
    <row r="113" spans="1:6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J113" s="7"/>
    </row>
    <row r="114" spans="1:6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J114" s="7"/>
    </row>
    <row r="115" spans="1:6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J115" s="7"/>
    </row>
    <row r="116" spans="1:6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J116" s="7"/>
    </row>
    <row r="117" spans="1:6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J117" s="7"/>
    </row>
    <row r="118" spans="1:6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J118" s="7"/>
    </row>
    <row r="119" spans="1:6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J119" s="7"/>
    </row>
    <row r="120" spans="1:6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J120" s="7"/>
    </row>
    <row r="121" spans="1:6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J121" s="7"/>
    </row>
    <row r="122" spans="1:6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J122" s="7"/>
    </row>
    <row r="123" spans="1:6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J123" s="7"/>
    </row>
    <row r="124" spans="1:6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J124" s="7"/>
    </row>
    <row r="125" spans="1:6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J125" s="7"/>
    </row>
    <row r="126" spans="1:6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J126" s="7"/>
    </row>
    <row r="127" spans="1:6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J127" s="7"/>
    </row>
    <row r="128" spans="1:6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J128" s="7"/>
    </row>
    <row r="129" spans="1:6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J129" s="7"/>
    </row>
    <row r="130" spans="1:6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J130" s="7"/>
    </row>
    <row r="131" spans="1:6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J131" s="7"/>
    </row>
    <row r="132" spans="1:6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J132" s="7"/>
    </row>
    <row r="133" spans="1:6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J133" s="7"/>
    </row>
    <row r="134" spans="1:6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J134" s="7"/>
    </row>
    <row r="135" spans="1:6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J135" s="7"/>
    </row>
    <row r="136" spans="1:6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J136" s="7"/>
    </row>
    <row r="137" spans="1:6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J137" s="7"/>
    </row>
    <row r="138" spans="1:6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J138" s="7"/>
    </row>
    <row r="139" spans="1:6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J139" s="7"/>
    </row>
    <row r="140" spans="1:6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J140" s="7"/>
    </row>
    <row r="141" spans="1:6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J141" s="7"/>
    </row>
    <row r="142" spans="1:6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J142" s="7"/>
    </row>
    <row r="143" spans="1:6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J143" s="7"/>
    </row>
    <row r="144" spans="1:6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J144" s="7"/>
    </row>
    <row r="145" spans="1:6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J145" s="7"/>
    </row>
    <row r="146" spans="1:6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J146" s="7"/>
    </row>
    <row r="147" spans="1:6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J147" s="7"/>
    </row>
    <row r="148" spans="1:6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J148" s="7"/>
    </row>
    <row r="149" spans="1:6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J149" s="7"/>
    </row>
    <row r="150" spans="1:6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J150" s="7"/>
    </row>
    <row r="151" spans="1:6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J151" s="7"/>
    </row>
    <row r="152" spans="1:6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J152" s="7"/>
    </row>
    <row r="153" spans="1:6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J153" s="7"/>
    </row>
    <row r="154" spans="1:6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J154" s="7"/>
    </row>
    <row r="155" spans="1:6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J155" s="7"/>
    </row>
    <row r="156" spans="1:6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J156" s="7"/>
    </row>
    <row r="157" spans="1:6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J157" s="7"/>
    </row>
    <row r="158" spans="1:6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J158" s="7"/>
    </row>
    <row r="159" spans="1:6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J159" s="7"/>
    </row>
    <row r="160" spans="1:6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J160" s="7"/>
    </row>
    <row r="161" spans="1:6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J161" s="7"/>
    </row>
    <row r="162" spans="1:6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J162" s="7"/>
    </row>
    <row r="163" spans="1:6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J163" s="7"/>
    </row>
    <row r="164" spans="1:6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J164" s="7"/>
    </row>
    <row r="165" spans="1:6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J165" s="7"/>
    </row>
    <row r="166" spans="1:6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J166" s="7"/>
    </row>
    <row r="167" spans="1:6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J167" s="7"/>
    </row>
    <row r="168" spans="1:6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J168" s="7"/>
    </row>
    <row r="169" spans="1:6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J169" s="7"/>
    </row>
    <row r="170" spans="1:6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J170" s="7"/>
    </row>
    <row r="171" spans="1:6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J171" s="7"/>
    </row>
    <row r="172" spans="1:6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J172" s="7"/>
    </row>
    <row r="173" spans="1:6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J173" s="7"/>
    </row>
    <row r="174" spans="1:6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J174" s="7"/>
    </row>
    <row r="175" spans="1:6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J175" s="7"/>
    </row>
    <row r="176" spans="1:6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J176" s="7"/>
    </row>
    <row r="177" spans="1:6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J177" s="7"/>
    </row>
    <row r="178" spans="1:6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J178" s="7"/>
    </row>
    <row r="179" spans="1:6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J179" s="7"/>
    </row>
    <row r="180" spans="1:6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J180" s="7"/>
    </row>
    <row r="181" spans="1:6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J181" s="7"/>
    </row>
    <row r="182" spans="1:6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J182" s="7"/>
    </row>
    <row r="183" spans="1:6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J183" s="7"/>
    </row>
    <row r="184" spans="1:6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J184" s="7"/>
    </row>
    <row r="185" spans="1:6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J185" s="7"/>
    </row>
    <row r="186" spans="1:6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J186" s="7"/>
    </row>
    <row r="187" spans="1:6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J187" s="7"/>
    </row>
    <row r="188" spans="1:6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J188" s="7"/>
    </row>
    <row r="189" spans="1:6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J189" s="7"/>
    </row>
    <row r="190" spans="1:6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J190" s="7"/>
    </row>
    <row r="191" spans="1:6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J191" s="7"/>
    </row>
    <row r="192" spans="1:6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J192" s="7"/>
    </row>
    <row r="193" spans="1:6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J193" s="7"/>
    </row>
    <row r="194" spans="1:6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J194" s="7"/>
    </row>
    <row r="195" spans="1:6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J195" s="7"/>
    </row>
    <row r="196" spans="1:6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J196" s="7"/>
    </row>
    <row r="197" spans="1:6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J197" s="7"/>
    </row>
    <row r="198" spans="1:6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J198" s="7"/>
    </row>
    <row r="199" spans="1:6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J199" s="7"/>
    </row>
    <row r="200" spans="1:6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J200" s="7"/>
    </row>
    <row r="201" spans="1:6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J201" s="7"/>
    </row>
    <row r="202" spans="1:6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J202" s="7"/>
    </row>
    <row r="203" spans="1:6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J203" s="7"/>
    </row>
    <row r="204" spans="1:6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J204" s="7"/>
    </row>
    <row r="205" spans="1:6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J205" s="7"/>
    </row>
    <row r="206" spans="1:6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J206" s="7"/>
    </row>
    <row r="207" spans="1:6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J207" s="7"/>
    </row>
    <row r="208" spans="1:6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J208" s="7"/>
    </row>
    <row r="209" spans="1:6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J209" s="7"/>
    </row>
    <row r="210" spans="1:6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J210" s="7"/>
    </row>
    <row r="211" spans="1:6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J211" s="7"/>
    </row>
    <row r="212" spans="1:6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J212" s="7"/>
    </row>
    <row r="213" spans="1:6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J213" s="7"/>
    </row>
    <row r="214" spans="1:6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J214" s="7"/>
    </row>
    <row r="215" spans="1:6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J215" s="7"/>
    </row>
    <row r="216" spans="1:6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J216" s="7"/>
    </row>
    <row r="217" spans="1:6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J217" s="7"/>
    </row>
    <row r="218" spans="1:6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J218" s="7"/>
    </row>
    <row r="219" spans="1:6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J219" s="7"/>
    </row>
    <row r="220" spans="1:6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J220" s="7"/>
    </row>
    <row r="221" spans="1:6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J221" s="7"/>
    </row>
    <row r="222" spans="1:6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J222" s="7"/>
    </row>
    <row r="223" spans="1:6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J223" s="7"/>
    </row>
    <row r="224" spans="1:6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J224" s="7"/>
    </row>
    <row r="225" spans="1:6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J225" s="7"/>
    </row>
    <row r="226" spans="1:6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J226" s="7"/>
    </row>
    <row r="227" spans="1:6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J227" s="7"/>
    </row>
    <row r="228" spans="1:6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J228" s="7"/>
    </row>
    <row r="229" spans="1:6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J229" s="7"/>
    </row>
    <row r="230" spans="1:6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J230" s="7"/>
    </row>
    <row r="231" spans="1:6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J231" s="7"/>
    </row>
    <row r="232" spans="1:6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J232" s="7"/>
    </row>
    <row r="233" spans="1:6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J233" s="7"/>
    </row>
    <row r="234" spans="1:6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J234" s="7"/>
    </row>
    <row r="235" spans="1:6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J235" s="7"/>
    </row>
    <row r="236" spans="1:6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J236" s="7"/>
    </row>
    <row r="237" spans="1:6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J237" s="7"/>
    </row>
    <row r="238" spans="1:6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J238" s="7"/>
    </row>
    <row r="239" spans="1:6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J239" s="7"/>
    </row>
    <row r="240" spans="1:6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J240" s="7"/>
    </row>
    <row r="241" spans="1:6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J241" s="7"/>
    </row>
    <row r="242" spans="1:6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J242" s="7"/>
    </row>
    <row r="243" spans="1:6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J243" s="7"/>
    </row>
    <row r="244" spans="1:6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J244" s="7"/>
    </row>
    <row r="245" spans="1:6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J245" s="7"/>
    </row>
    <row r="246" spans="1:6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J246" s="7"/>
    </row>
    <row r="247" spans="1:6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J247" s="7"/>
    </row>
    <row r="248" spans="1:6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J248" s="7"/>
    </row>
    <row r="249" spans="1:6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J249" s="7"/>
    </row>
    <row r="250" spans="1:6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J250" s="7"/>
    </row>
    <row r="251" spans="1:6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J251" s="7"/>
    </row>
    <row r="252" spans="1:6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J252" s="7"/>
    </row>
    <row r="253" spans="1:6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J253" s="7"/>
    </row>
    <row r="254" spans="1:6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J254" s="7"/>
    </row>
    <row r="255" spans="1:6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J255" s="7"/>
    </row>
    <row r="256" spans="1:6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J256" s="7"/>
    </row>
    <row r="257" spans="1:6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J257" s="7"/>
    </row>
    <row r="258" spans="1:6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J258" s="7"/>
    </row>
    <row r="259" spans="1:6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J259" s="7"/>
    </row>
    <row r="260" spans="1:6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J260" s="7"/>
    </row>
    <row r="261" spans="1:6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J261" s="7"/>
    </row>
    <row r="262" spans="1:6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J262" s="7"/>
    </row>
    <row r="263" spans="1:6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J263" s="7"/>
    </row>
    <row r="264" spans="1:6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J264" s="7"/>
    </row>
    <row r="265" spans="1:6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J265" s="7"/>
    </row>
    <row r="266" spans="1:6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J266" s="7"/>
    </row>
    <row r="267" spans="1:6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J267" s="7"/>
    </row>
    <row r="268" spans="1:6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J268" s="7"/>
    </row>
    <row r="269" spans="1:6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J269" s="7"/>
    </row>
    <row r="270" spans="1:6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J270" s="7"/>
    </row>
    <row r="271" spans="1:6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J271" s="7"/>
    </row>
    <row r="272" spans="1:6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J272" s="7"/>
    </row>
    <row r="273" spans="1:6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J273" s="7"/>
    </row>
    <row r="274" spans="1:6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J274" s="7"/>
    </row>
    <row r="275" spans="1:6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J275" s="7"/>
    </row>
    <row r="276" spans="1:6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J276" s="7"/>
    </row>
    <row r="277" spans="1:6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J277" s="7"/>
    </row>
    <row r="278" spans="1:6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J278" s="7"/>
    </row>
    <row r="279" spans="1:6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J279" s="7"/>
    </row>
    <row r="280" spans="1:6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J280" s="7"/>
    </row>
    <row r="281" spans="1:6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J281" s="7"/>
    </row>
    <row r="282" spans="1:6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J282" s="7"/>
    </row>
    <row r="283" spans="1:6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J283" s="7"/>
    </row>
    <row r="284" spans="1:6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J284" s="7"/>
    </row>
    <row r="285" spans="1:6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J285" s="7"/>
    </row>
    <row r="286" spans="1:6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J286" s="7"/>
    </row>
    <row r="287" spans="1:6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J287" s="7"/>
    </row>
    <row r="288" spans="1:6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J288" s="7"/>
    </row>
    <row r="289" spans="1:6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J289" s="7"/>
    </row>
    <row r="290" spans="1:6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J290" s="7"/>
    </row>
    <row r="291" spans="1:6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J291" s="7"/>
    </row>
    <row r="292" spans="1:6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J292" s="7"/>
    </row>
    <row r="293" spans="1:6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J293" s="7"/>
    </row>
    <row r="294" spans="1:6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J294" s="7"/>
    </row>
    <row r="295" spans="1:6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J295" s="7"/>
    </row>
    <row r="296" spans="1:6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J296" s="7"/>
    </row>
    <row r="297" spans="1:6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J297" s="7"/>
    </row>
    <row r="298" spans="1:6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J298" s="7"/>
    </row>
    <row r="299" spans="1:6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J299" s="7"/>
    </row>
    <row r="300" spans="1:6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J300" s="7"/>
    </row>
    <row r="301" spans="1:6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J301" s="7"/>
    </row>
    <row r="302" spans="1:6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J302" s="7"/>
    </row>
    <row r="303" spans="1:6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J303" s="7"/>
    </row>
    <row r="304" spans="1:6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J304" s="7"/>
    </row>
    <row r="305" spans="1:6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J305" s="7"/>
    </row>
    <row r="306" spans="1:6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J306" s="7"/>
    </row>
    <row r="307" spans="1:6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J307" s="7"/>
    </row>
    <row r="308" spans="1:6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J308" s="7"/>
    </row>
    <row r="309" spans="1:6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J309" s="7"/>
    </row>
    <row r="310" spans="1:6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J310" s="7"/>
    </row>
    <row r="311" spans="1:6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J311" s="7"/>
    </row>
    <row r="312" spans="1:6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J312" s="7"/>
    </row>
    <row r="313" spans="1:6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J313" s="7"/>
    </row>
    <row r="314" spans="1:6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J314" s="7"/>
    </row>
    <row r="315" spans="1:6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J315" s="7"/>
    </row>
    <row r="316" spans="1:6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J316" s="7"/>
    </row>
    <row r="317" spans="1:6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J317" s="7"/>
    </row>
    <row r="318" spans="1:6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J318" s="7"/>
    </row>
    <row r="319" spans="1:6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J319" s="7"/>
    </row>
    <row r="320" spans="1:6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J320" s="7"/>
    </row>
    <row r="321" spans="1:6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J321" s="7"/>
    </row>
    <row r="322" spans="1:6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J322" s="7"/>
    </row>
    <row r="323" spans="1:6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J323" s="7"/>
    </row>
    <row r="324" spans="1:6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J324" s="7"/>
    </row>
    <row r="325" spans="1:6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J325" s="7"/>
    </row>
    <row r="326" spans="1:6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J326" s="7"/>
    </row>
    <row r="327" spans="1:6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J327" s="7"/>
    </row>
    <row r="328" spans="1:6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J328" s="7"/>
    </row>
    <row r="329" spans="1:6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J329" s="7"/>
    </row>
    <row r="330" spans="1:6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J330" s="7"/>
    </row>
    <row r="331" spans="1:6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J331" s="7"/>
    </row>
    <row r="332" spans="1:6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J332" s="7"/>
    </row>
    <row r="333" spans="1:6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J333" s="7"/>
    </row>
    <row r="334" spans="1:6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J334" s="7"/>
    </row>
    <row r="335" spans="1:6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J335" s="7"/>
    </row>
    <row r="336" spans="1:6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J336" s="7"/>
    </row>
    <row r="337" spans="1:6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J337" s="7"/>
    </row>
    <row r="338" spans="1:6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J338" s="7"/>
    </row>
    <row r="339" spans="1:6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J339" s="7"/>
    </row>
    <row r="340" spans="1:6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J340" s="7"/>
    </row>
    <row r="341" spans="1:6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J341" s="7"/>
    </row>
    <row r="342" spans="1:6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J342" s="7"/>
    </row>
    <row r="343" spans="1:6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J343" s="7"/>
    </row>
    <row r="344" spans="1:6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J344" s="7"/>
    </row>
    <row r="345" spans="1:6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J345" s="7"/>
    </row>
    <row r="346" spans="1:6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J346" s="7"/>
    </row>
    <row r="347" spans="1:6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J347" s="7"/>
    </row>
    <row r="348" spans="1:6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J348" s="7"/>
    </row>
    <row r="349" spans="1:6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J349" s="7"/>
    </row>
    <row r="350" spans="1:6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J350" s="7"/>
    </row>
    <row r="351" spans="1:6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J351" s="7"/>
    </row>
    <row r="352" spans="1:6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J352" s="7"/>
    </row>
    <row r="353" spans="1:6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J353" s="7"/>
    </row>
    <row r="354" spans="1:6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J354" s="7"/>
    </row>
    <row r="355" spans="1:6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J355" s="7"/>
    </row>
    <row r="356" spans="1:6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J356" s="7"/>
    </row>
    <row r="357" spans="1:6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J357" s="7"/>
    </row>
    <row r="358" spans="1:6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J358" s="7"/>
    </row>
    <row r="359" spans="1:6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J359" s="7"/>
    </row>
    <row r="360" spans="1:6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J360" s="7"/>
    </row>
    <row r="361" spans="1:6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J361" s="7"/>
    </row>
    <row r="362" spans="1:6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J362" s="7"/>
    </row>
    <row r="363" spans="1:6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J363" s="7"/>
    </row>
    <row r="364" spans="1:6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J364" s="7"/>
    </row>
    <row r="365" spans="1:6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J365" s="7"/>
    </row>
    <row r="366" spans="1:6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J366" s="7"/>
    </row>
    <row r="367" spans="1:6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J367" s="7"/>
    </row>
    <row r="368" spans="1:6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J368" s="7"/>
    </row>
    <row r="369" spans="1:6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J369" s="7"/>
    </row>
    <row r="370" spans="1:6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J370" s="7"/>
    </row>
    <row r="371" spans="1:6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J371" s="7"/>
    </row>
    <row r="372" spans="1:6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J372" s="7"/>
    </row>
    <row r="373" spans="1:6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J373" s="7"/>
    </row>
    <row r="374" spans="1:6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J374" s="7"/>
    </row>
    <row r="375" spans="1:6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J375" s="7"/>
    </row>
    <row r="376" spans="1:6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J376" s="7"/>
    </row>
    <row r="377" spans="1:6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J377" s="7"/>
    </row>
    <row r="378" spans="1:6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J378" s="7"/>
    </row>
    <row r="379" spans="1:6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J379" s="7"/>
    </row>
    <row r="380" spans="1:6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J380" s="7"/>
    </row>
    <row r="381" spans="1:6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J381" s="7"/>
    </row>
    <row r="382" spans="1:6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J382" s="7"/>
    </row>
    <row r="383" spans="1:6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J383" s="7"/>
    </row>
    <row r="384" spans="1:6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J384" s="7"/>
    </row>
    <row r="385" spans="1:6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J385" s="7"/>
    </row>
    <row r="386" spans="1:6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J386" s="7"/>
    </row>
    <row r="387" spans="1:6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J387" s="7"/>
    </row>
    <row r="388" spans="1:6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J388" s="7"/>
    </row>
    <row r="389" spans="1:6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J389" s="7"/>
    </row>
    <row r="390" spans="1:6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J390" s="7"/>
    </row>
    <row r="391" spans="1:6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J391" s="7"/>
    </row>
    <row r="392" spans="1:6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J392" s="7"/>
    </row>
    <row r="393" spans="1:6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J393" s="7"/>
    </row>
    <row r="394" spans="1:6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J394" s="7"/>
    </row>
    <row r="395" spans="1:6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J395" s="7"/>
    </row>
    <row r="396" spans="1:6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J396" s="7"/>
    </row>
    <row r="397" spans="1:6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J397" s="7"/>
    </row>
    <row r="398" spans="1:6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J398" s="7"/>
    </row>
    <row r="399" spans="1:6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J399" s="7"/>
    </row>
    <row r="400" spans="1:6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J400" s="7"/>
    </row>
    <row r="401" spans="1:6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J401" s="7"/>
    </row>
    <row r="402" spans="1:6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J402" s="7"/>
    </row>
    <row r="403" spans="1:6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J403" s="7"/>
    </row>
    <row r="404" spans="1:6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J404" s="7"/>
    </row>
    <row r="405" spans="1:6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J405" s="7"/>
    </row>
    <row r="406" spans="1:6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J406" s="7"/>
    </row>
    <row r="407" spans="1:6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J407" s="7"/>
    </row>
    <row r="408" spans="1:6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J408" s="7"/>
    </row>
    <row r="409" spans="1:6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J409" s="7"/>
    </row>
    <row r="410" spans="1:6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J410" s="7"/>
    </row>
    <row r="411" spans="1:6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J411" s="7"/>
    </row>
    <row r="412" spans="1:6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J412" s="7"/>
    </row>
    <row r="413" spans="1:6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J413" s="7"/>
    </row>
    <row r="414" spans="1:6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J414" s="7"/>
    </row>
    <row r="415" spans="1:6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J415" s="7"/>
    </row>
    <row r="416" spans="1:6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J416" s="7"/>
    </row>
    <row r="417" spans="1:6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J417" s="7"/>
    </row>
    <row r="418" spans="1:6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J418" s="7"/>
    </row>
    <row r="419" spans="1:6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J419" s="7"/>
    </row>
    <row r="420" spans="1:6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J420" s="7"/>
    </row>
    <row r="421" spans="1:6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J421" s="7"/>
    </row>
    <row r="422" spans="1:6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J422" s="7"/>
    </row>
    <row r="423" spans="1:6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J423" s="7"/>
    </row>
    <row r="424" spans="1:6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J424" s="7"/>
    </row>
    <row r="425" spans="1:6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J425" s="7"/>
    </row>
    <row r="426" spans="1:6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J426" s="7"/>
    </row>
    <row r="427" spans="1:6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J427" s="7"/>
    </row>
    <row r="428" spans="1:6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J428" s="7"/>
    </row>
    <row r="429" spans="1:6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J429" s="7"/>
    </row>
    <row r="430" spans="1:6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J430" s="7"/>
    </row>
    <row r="431" spans="1:6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J431" s="7"/>
    </row>
    <row r="432" spans="1:6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J432" s="7"/>
    </row>
    <row r="433" spans="1:6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J433" s="7"/>
    </row>
    <row r="434" spans="1:6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J434" s="7"/>
    </row>
    <row r="435" spans="1:6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J435" s="7"/>
    </row>
    <row r="436" spans="1:6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J436" s="7"/>
    </row>
    <row r="437" spans="1:6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J437" s="7"/>
    </row>
    <row r="438" spans="1:6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J438" s="7"/>
    </row>
    <row r="439" spans="1:6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J439" s="7"/>
    </row>
    <row r="440" spans="1:6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J440" s="7"/>
    </row>
    <row r="441" spans="1:6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J441" s="7"/>
    </row>
    <row r="442" spans="1:6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J442" s="7"/>
    </row>
    <row r="443" spans="1:6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J443" s="7"/>
    </row>
    <row r="444" spans="1:6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J444" s="7"/>
    </row>
    <row r="445" spans="1:6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J445" s="7"/>
    </row>
    <row r="446" spans="1:6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J446" s="7"/>
    </row>
    <row r="447" spans="1:6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J447" s="7"/>
    </row>
    <row r="448" spans="1:6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J448" s="7"/>
    </row>
    <row r="449" spans="1:6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J449" s="7"/>
    </row>
    <row r="450" spans="1:6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J450" s="7"/>
    </row>
    <row r="451" spans="1:6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J451" s="7"/>
    </row>
    <row r="452" spans="1:6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J452" s="7"/>
    </row>
    <row r="453" spans="1:6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J453" s="7"/>
    </row>
    <row r="454" spans="1:6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J454" s="7"/>
    </row>
    <row r="455" spans="1:6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J455" s="7"/>
    </row>
    <row r="456" spans="1:6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J456" s="7"/>
    </row>
    <row r="457" spans="1:6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J457" s="7"/>
    </row>
    <row r="458" spans="1:6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J458" s="7"/>
    </row>
    <row r="459" spans="1:6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J459" s="7"/>
    </row>
    <row r="460" spans="1:6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J460" s="7"/>
    </row>
    <row r="461" spans="1:6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J461" s="7"/>
    </row>
    <row r="462" spans="1:6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J462" s="7"/>
    </row>
    <row r="463" spans="1:6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J463" s="7"/>
    </row>
    <row r="464" spans="1:6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J464" s="7"/>
    </row>
    <row r="465" spans="1:6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J465" s="7"/>
    </row>
    <row r="466" spans="1:6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J466" s="7"/>
    </row>
    <row r="467" spans="1:6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J467" s="7"/>
    </row>
    <row r="468" spans="1:6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J468" s="7"/>
    </row>
    <row r="469" spans="1:6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J469" s="7"/>
    </row>
    <row r="470" spans="1:6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J470" s="7"/>
    </row>
    <row r="471" spans="1:62">
      <c r="A471" s="7"/>
      <c r="B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J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CU1" t="s">
        <v>169</v>
      </c>
    </row>
    <row r="2" spans="1:6">
      <c r="A2" s="2" t="e">
        <f>SUM(交易计划及执行表!#REF!)-SUM(IF(交易计划及执行表!#REF!&gt;0,VLOOKUP(交易计划及执行表!$A4,交易计划及执行表!A4:BJ994,53,FALSE)))</f>
        <v>#REF!</v>
      </c>
      <c r="F2" s="3" t="e">
        <f>SUM(IF(交易计划及执行表!#REF!&gt;0,VLOOKUP(交易计划及执行表!$A4,交易计划及执行表!A4:BJ994,53,FALSE),0))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2021-12-03T12:41:06Z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