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4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<sst xmlns="http://schemas.openxmlformats.org/spreadsheetml/2006/main" count="40">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</sst>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yyyy/m/d;@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1" fillId="4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3" fillId="38" borderId="7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5" borderId="7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E7" sqref="E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0" t="s">
        <v>3</v>
      </c>
      <c r="T1" s="21" t="s">
        <v>4</v>
      </c>
      <c r="U1" s="21"/>
      <c r="V1" s="21"/>
      <c r="W1" s="21"/>
      <c r="X1" s="21"/>
      <c r="Y1" s="21"/>
      <c r="Z1" s="21"/>
      <c r="AA1" s="21"/>
      <c r="AB1" s="21"/>
      <c r="AC1" s="21"/>
      <c r="AD1" s="35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2"/>
      <c r="T2" s="23" t="s">
        <v>6</v>
      </c>
      <c r="U2" s="23"/>
      <c r="V2" s="23"/>
      <c r="W2" s="23"/>
      <c r="X2" s="23"/>
      <c r="Y2" s="23"/>
      <c r="Z2" s="23"/>
      <c r="AA2" s="23"/>
      <c r="AB2" s="34" t="s">
        <v>7</v>
      </c>
      <c r="AC2" s="34"/>
      <c r="AD2" s="35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4" t="s">
        <v>25</v>
      </c>
      <c r="T3" s="25" t="s">
        <v>26</v>
      </c>
      <c r="U3" s="25" t="s">
        <v>27</v>
      </c>
      <c r="V3" s="23" t="s">
        <v>28</v>
      </c>
      <c r="W3" s="23"/>
      <c r="X3" s="30" t="s">
        <v>29</v>
      </c>
      <c r="Y3" s="23" t="s">
        <v>30</v>
      </c>
      <c r="Z3" s="30" t="s">
        <v>31</v>
      </c>
      <c r="AA3" s="30" t="s">
        <v>32</v>
      </c>
      <c r="AB3" s="34" t="s">
        <v>33</v>
      </c>
      <c r="AC3" s="36" t="s">
        <v>34</v>
      </c>
      <c r="AD3" s="35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4"/>
      <c r="T4" s="25"/>
      <c r="U4" s="25"/>
      <c r="V4" s="31" t="s">
        <v>35</v>
      </c>
      <c r="W4" s="31" t="s">
        <v>36</v>
      </c>
      <c r="X4" s="23"/>
      <c r="Y4" s="23"/>
      <c r="Z4" s="23"/>
      <c r="AA4" s="23"/>
      <c r="AB4" s="34"/>
      <c r="AC4" s="34"/>
      <c r="AD4" s="35"/>
    </row>
    <row r="5" ht="18" spans="1:30">
      <c r="A5" s="5">
        <v>44523</v>
      </c>
      <c r="B5" s="6">
        <v>35.24</v>
      </c>
      <c r="C5" s="6">
        <v>33.15</v>
      </c>
      <c r="D5" s="6">
        <v>35.36</v>
      </c>
      <c r="E5" s="6">
        <v>33.1</v>
      </c>
      <c r="F5" s="6">
        <v>33.27</v>
      </c>
      <c r="G5" s="6">
        <v>33.25</v>
      </c>
      <c r="H5" s="6">
        <v>36.8</v>
      </c>
      <c r="I5" s="8">
        <v>1</v>
      </c>
      <c r="J5" s="13" t="s">
        <v>37</v>
      </c>
      <c r="K5" s="14">
        <f>(B5-VLOOKUP([1]交易计划及执行表!$A$6,[1]交易计划及执行表!$A$4:$BL10003,48,FALSE))/VLOOKUP([1]交易计划及执行表!$A$6,[1]交易计划及执行表!$A$4:$BL10003,48,FALSE)</f>
        <v>0.0447672694930331</v>
      </c>
      <c r="L5" s="15">
        <f>I5/(ROW()-4)</f>
        <v>1</v>
      </c>
      <c r="M5" s="8" t="s">
        <v>38</v>
      </c>
      <c r="N5" s="8" t="s">
        <v>38</v>
      </c>
      <c r="O5" s="8" t="s">
        <v>38</v>
      </c>
      <c r="P5" s="8" t="s">
        <v>38</v>
      </c>
      <c r="Q5" s="8" t="s">
        <v>38</v>
      </c>
      <c r="R5" s="8" t="str">
        <f>IF(B5&gt;=(D5-(D5-E5)/2),"上部","下部")</f>
        <v>上部</v>
      </c>
      <c r="S5" s="26"/>
      <c r="T5" s="27"/>
      <c r="U5" s="32"/>
      <c r="V5" s="29"/>
      <c r="W5" s="29"/>
      <c r="X5" s="29"/>
      <c r="Y5" s="29"/>
      <c r="Z5" s="29"/>
      <c r="AA5" s="29"/>
      <c r="AB5" s="29"/>
      <c r="AC5" s="29"/>
      <c r="AD5" s="29">
        <v>32.53</v>
      </c>
    </row>
    <row r="6" spans="1:30">
      <c r="A6" s="7">
        <v>44524</v>
      </c>
      <c r="B6" s="6">
        <v>34.44</v>
      </c>
      <c r="C6" s="6">
        <v>35.1</v>
      </c>
      <c r="D6" s="6">
        <v>35.13</v>
      </c>
      <c r="E6" s="6">
        <v>34.38</v>
      </c>
      <c r="F6" s="6">
        <v>33.39</v>
      </c>
      <c r="G6" s="6">
        <v>33.3</v>
      </c>
      <c r="H6" s="6">
        <v>39.09</v>
      </c>
      <c r="I6" s="8">
        <v>1</v>
      </c>
      <c r="J6" s="16">
        <f>(B6-B5)/B5</f>
        <v>-0.0227014755959139</v>
      </c>
      <c r="K6" s="14">
        <f>(B6-VLOOKUP([1]交易计划及执行表!$A$6,[1]交易计划及执行表!$A$4:$BL10004,48,FALSE))/VLOOKUP([1]交易计划及执行表!$A$6,[1]交易计划及执行表!$A$4:$BL10004,48,FALSE)</f>
        <v>0.0210495108212274</v>
      </c>
      <c r="L6" s="15">
        <f>I6/(ROW()-4)</f>
        <v>0.5</v>
      </c>
      <c r="M6" s="8" t="s">
        <v>38</v>
      </c>
      <c r="N6" s="8" t="s">
        <v>38</v>
      </c>
      <c r="O6" s="8" t="s">
        <v>38</v>
      </c>
      <c r="P6" s="8" t="s">
        <v>38</v>
      </c>
      <c r="Q6" s="8" t="s">
        <v>38</v>
      </c>
      <c r="R6" s="19" t="str">
        <f>IF(B6&gt;=(D6-(D6-E6)/2),"上部","下部")</f>
        <v>下部</v>
      </c>
      <c r="S6" s="6"/>
      <c r="T6" s="28"/>
      <c r="U6" s="33"/>
      <c r="V6" s="29"/>
      <c r="W6" s="29"/>
      <c r="X6" s="29"/>
      <c r="Y6" s="29"/>
      <c r="Z6" s="29"/>
      <c r="AA6" s="29"/>
      <c r="AB6" s="29"/>
      <c r="AC6" s="29"/>
      <c r="AD6" s="29">
        <v>32.53</v>
      </c>
    </row>
    <row r="7" spans="1:30">
      <c r="A7" s="7">
        <v>44525</v>
      </c>
      <c r="B7" s="6">
        <v>37</v>
      </c>
      <c r="C7" s="6">
        <v>34.6</v>
      </c>
      <c r="D7" s="6">
        <v>37.6</v>
      </c>
      <c r="E7" s="6">
        <v>34.6</v>
      </c>
      <c r="F7" s="6">
        <v>33.73</v>
      </c>
      <c r="G7" s="6">
        <v>33.45</v>
      </c>
      <c r="H7" s="6">
        <v>38.2</v>
      </c>
      <c r="I7" s="8">
        <v>2</v>
      </c>
      <c r="J7" s="16">
        <f>(B7-B6)/B6</f>
        <v>0.0743321718931476</v>
      </c>
      <c r="K7" s="14">
        <f>(B7-VLOOKUP([1]交易计划及执行表!$A$6,[1]交易计划及执行表!$A$4:$BL10005,48,FALSE))/VLOOKUP([1]交易计划及执行表!$A$6,[1]交易计划及执行表!$A$4:$BL10005,48,FALSE)</f>
        <v>0.0969463385710051</v>
      </c>
      <c r="L7" s="15">
        <f>I7/(ROW()-4)</f>
        <v>0.666666666666667</v>
      </c>
      <c r="M7" s="8" t="s">
        <v>38</v>
      </c>
      <c r="N7" s="8" t="s">
        <v>38</v>
      </c>
      <c r="O7" s="8" t="s">
        <v>38</v>
      </c>
      <c r="P7" s="8" t="s">
        <v>38</v>
      </c>
      <c r="Q7" s="8" t="s">
        <v>38</v>
      </c>
      <c r="R7" s="8" t="str">
        <f>IF(B7&gt;=(D7-(D7-E7)/2),"上部","下部")</f>
        <v>上部</v>
      </c>
      <c r="S7" s="6"/>
      <c r="T7" s="28"/>
      <c r="U7" s="33"/>
      <c r="V7" s="29"/>
      <c r="W7" s="29"/>
      <c r="X7" s="29"/>
      <c r="Y7" s="29"/>
      <c r="Z7" s="29"/>
      <c r="AA7" s="29"/>
      <c r="AB7" s="29"/>
      <c r="AC7" s="29"/>
      <c r="AD7" s="29">
        <v>32.53</v>
      </c>
    </row>
    <row r="8" spans="1:30">
      <c r="A8" s="7">
        <v>44526</v>
      </c>
      <c r="B8" s="6">
        <v>36.81</v>
      </c>
      <c r="C8" s="6">
        <v>37</v>
      </c>
      <c r="D8" s="6">
        <v>37.25</v>
      </c>
      <c r="E8" s="6">
        <v>36.34</v>
      </c>
      <c r="F8" s="6">
        <v>34.02</v>
      </c>
      <c r="G8" s="6">
        <v>33.58</v>
      </c>
      <c r="H8" s="6">
        <v>41.04</v>
      </c>
      <c r="I8" s="8">
        <v>2</v>
      </c>
      <c r="J8" s="16">
        <f>(B8-B7)/B7</f>
        <v>-0.00513513513513507</v>
      </c>
      <c r="K8" s="14">
        <f>(B8-VLOOKUP([1]交易计划及执行表!$A$6,[1]交易计划及执行表!$A$4:$BL10006,48,FALSE))/VLOOKUP([1]交易计划及执行表!$A$6,[1]交易计划及执行表!$A$4:$BL10006,48,FALSE)</f>
        <v>0.0913133708864514</v>
      </c>
      <c r="L8" s="15">
        <f>I8/(ROW()-4)</f>
        <v>0.5</v>
      </c>
      <c r="M8" s="8" t="s">
        <v>38</v>
      </c>
      <c r="N8" s="8" t="s">
        <v>38</v>
      </c>
      <c r="O8" s="8" t="s">
        <v>38</v>
      </c>
      <c r="P8" s="8" t="s">
        <v>38</v>
      </c>
      <c r="Q8" s="8" t="s">
        <v>38</v>
      </c>
      <c r="R8" s="8" t="str">
        <f>IF(B8&gt;=(D8-(D8-E8)/2),"上部","下部")</f>
        <v>上部</v>
      </c>
      <c r="S8" s="6"/>
      <c r="T8" s="28"/>
      <c r="U8" s="33"/>
      <c r="V8" s="29"/>
      <c r="W8" s="29"/>
      <c r="X8" s="29"/>
      <c r="Y8" s="29"/>
      <c r="Z8" s="29"/>
      <c r="AA8" s="29"/>
      <c r="AB8" s="29"/>
      <c r="AC8" s="29"/>
      <c r="AD8" s="29">
        <v>32.53</v>
      </c>
    </row>
    <row r="9" spans="1:30">
      <c r="A9" s="7">
        <v>44529</v>
      </c>
      <c r="B9" s="6">
        <v>36.12</v>
      </c>
      <c r="C9" s="6">
        <v>36.7</v>
      </c>
      <c r="D9" s="6">
        <v>37.38</v>
      </c>
      <c r="E9" s="6">
        <v>35.92</v>
      </c>
      <c r="F9" s="6">
        <v>34.22</v>
      </c>
      <c r="G9" s="6">
        <v>33.68</v>
      </c>
      <c r="H9" s="6">
        <v>40.83</v>
      </c>
      <c r="I9" s="8">
        <v>2</v>
      </c>
      <c r="J9" s="16">
        <f>(B9-B8)/B8</f>
        <v>-0.0187449062754688</v>
      </c>
      <c r="K9" s="14">
        <f>(B9-VLOOKUP([1]交易计划及执行表!$A$6,[1]交易计划及执行表!$A$4:$BL10007,48,FALSE))/VLOOKUP([1]交易计划及执行表!$A$6,[1]交易计划及执行表!$A$4:$BL10007,48,FALSE)</f>
        <v>0.070856804032019</v>
      </c>
      <c r="L9" s="15">
        <f>I9/(ROW()-4)</f>
        <v>0.4</v>
      </c>
      <c r="M9" s="8" t="s">
        <v>38</v>
      </c>
      <c r="N9" s="8" t="s">
        <v>38</v>
      </c>
      <c r="O9" s="8" t="s">
        <v>38</v>
      </c>
      <c r="P9" s="19" t="s">
        <v>39</v>
      </c>
      <c r="Q9" s="19" t="s">
        <v>39</v>
      </c>
      <c r="R9" s="19" t="str">
        <f>IF(B9&gt;=(D9-(D9-E9)/2),"上部","下部")</f>
        <v>下部</v>
      </c>
      <c r="S9" s="8"/>
      <c r="T9" s="8"/>
      <c r="U9" s="6"/>
      <c r="V9" s="29"/>
      <c r="W9" s="29"/>
      <c r="X9" s="29"/>
      <c r="Y9" s="29"/>
      <c r="Z9" s="29"/>
      <c r="AA9" s="29"/>
      <c r="AB9" s="29"/>
      <c r="AC9" s="29"/>
      <c r="AD9" s="29">
        <v>32.53</v>
      </c>
    </row>
    <row r="10" spans="1:30">
      <c r="A10" s="7">
        <v>44530</v>
      </c>
      <c r="B10" s="6"/>
      <c r="C10" s="6"/>
      <c r="D10" s="6"/>
      <c r="E10" s="6"/>
      <c r="F10" s="6"/>
      <c r="G10" s="6"/>
      <c r="H10" s="6"/>
      <c r="I10" s="8"/>
      <c r="J10" s="8"/>
      <c r="K10" s="8"/>
      <c r="L10" s="6"/>
      <c r="M10" s="8"/>
      <c r="N10" s="8"/>
      <c r="O10" s="8"/>
      <c r="P10" s="8"/>
      <c r="Q10" s="8"/>
      <c r="R10" s="8"/>
      <c r="S10" s="8"/>
      <c r="T10" s="8"/>
      <c r="U10" s="6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>
      <c r="A11" s="7">
        <v>44531</v>
      </c>
      <c r="B11" s="6"/>
      <c r="C11" s="6"/>
      <c r="D11" s="6"/>
      <c r="E11" s="6"/>
      <c r="F11" s="6"/>
      <c r="G11" s="6"/>
      <c r="H11" s="6"/>
      <c r="I11" s="8"/>
      <c r="J11" s="8"/>
      <c r="K11" s="8"/>
      <c r="L11" s="6"/>
      <c r="M11" s="8"/>
      <c r="N11" s="8"/>
      <c r="O11" s="8"/>
      <c r="P11" s="8"/>
      <c r="Q11" s="8"/>
      <c r="R11" s="8"/>
      <c r="S11" s="8"/>
      <c r="T11" s="8"/>
      <c r="U11" s="6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>
      <c r="A12" s="7">
        <v>44532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>
      <c r="A13" s="7">
        <v>44533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>
      <c r="A14" s="7">
        <v>44534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>
      <c r="A15" s="7">
        <v>44535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>
      <c r="A16" s="7">
        <v>44536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>
      <c r="A17" s="7">
        <v>44537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>
      <c r="A18" s="7">
        <v>44538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>
      <c r="A19" s="7">
        <v>44539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>
      <c r="A20" s="7">
        <v>44540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7">
        <v>44541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>
      <c r="A22" s="7">
        <v>44542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>
      <c r="A23" s="7">
        <v>44543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>
      <c r="A24" s="7">
        <v>44544</v>
      </c>
      <c r="B24" s="6"/>
      <c r="C24" s="6"/>
      <c r="D24" s="6"/>
      <c r="E24" s="6"/>
      <c r="F24" s="6"/>
      <c r="G24" s="6"/>
      <c r="H24" s="8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>
      <c r="A25" s="7">
        <v>44545</v>
      </c>
      <c r="B25" s="6"/>
      <c r="C25" s="6"/>
      <c r="D25" s="6"/>
      <c r="E25" s="6"/>
      <c r="F25" s="6"/>
      <c r="G25" s="6"/>
      <c r="H25" s="8"/>
      <c r="I25" s="8"/>
      <c r="J25" s="8"/>
      <c r="K25" s="8"/>
      <c r="L25" s="6"/>
      <c r="M25" s="8"/>
      <c r="N25" s="8"/>
      <c r="O25" s="8"/>
      <c r="P25" s="8"/>
      <c r="Q25" s="8"/>
      <c r="R25" s="8"/>
      <c r="S25" s="29"/>
      <c r="T25" s="8"/>
      <c r="U25" s="8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>
      <c r="A26" s="7">
        <v>44546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29"/>
      <c r="T26" s="8"/>
      <c r="U26" s="8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>
      <c r="A27" s="7">
        <v>44547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29"/>
      <c r="T27" s="8"/>
      <c r="U27" s="8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7">
        <v>44548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29"/>
      <c r="T28" s="8"/>
      <c r="U28" s="8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>
      <c r="A29" s="7">
        <v>44549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29"/>
      <c r="T29" s="8"/>
      <c r="U29" s="8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>
      <c r="A30" s="7">
        <v>44550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29"/>
      <c r="T30" s="8"/>
      <c r="U30" s="8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>
      <c r="A31" s="7">
        <v>44551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29"/>
      <c r="T31" s="8"/>
      <c r="U31" s="8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>
      <c r="A32" s="7">
        <v>44552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29"/>
      <c r="T32" s="8"/>
      <c r="U32" s="8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>
      <c r="A33" s="7">
        <v>44553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29"/>
      <c r="T33" s="8"/>
      <c r="U33" s="8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>
      <c r="A34" s="7">
        <v>44554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29"/>
      <c r="T34" s="8"/>
      <c r="U34" s="8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>
      <c r="A35" s="7">
        <v>44555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29"/>
      <c r="T35" s="8"/>
      <c r="U35" s="8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>
      <c r="A36" s="7">
        <v>44556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29"/>
      <c r="T36" s="8"/>
      <c r="U36" s="8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>
      <c r="A37" s="7">
        <v>44557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29"/>
      <c r="T37" s="8"/>
      <c r="U37" s="8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>
      <c r="A38" s="7">
        <v>44558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29"/>
      <c r="T38" s="8"/>
      <c r="U38" s="8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>
      <c r="A39" s="7">
        <v>44559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29"/>
      <c r="T39" s="8"/>
      <c r="U39" s="8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>
      <c r="A40" s="7">
        <v>44560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29"/>
      <c r="T40" s="8"/>
      <c r="U40" s="8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>
      <c r="A41" s="7">
        <v>44561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29"/>
      <c r="T41" s="8"/>
      <c r="U41" s="8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>
      <c r="A42" s="7">
        <v>44562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29"/>
      <c r="T42" s="8"/>
      <c r="U42" s="8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>
      <c r="A43" s="7">
        <v>44563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29"/>
      <c r="T43" s="8"/>
      <c r="U43" s="8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>
      <c r="A44" s="7">
        <v>44564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29"/>
      <c r="T44" s="8"/>
      <c r="U44" s="8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>
      <c r="A45" s="7">
        <v>44565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29"/>
      <c r="T45" s="8"/>
      <c r="U45" s="8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>
      <c r="A46" s="7">
        <v>44566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29"/>
      <c r="T46" s="8"/>
      <c r="U46" s="8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>
      <c r="A47" s="7">
        <v>44567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29"/>
      <c r="T47" s="8"/>
      <c r="U47" s="8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>
      <c r="A48" s="7">
        <v>44568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29"/>
      <c r="T48" s="8"/>
      <c r="U48" s="8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>
      <c r="A49" s="7">
        <v>44569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29"/>
      <c r="T49" s="8"/>
      <c r="U49" s="8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>
      <c r="A50" s="7">
        <v>44570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29"/>
      <c r="T50" s="8"/>
      <c r="U50" s="8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>
      <c r="A51" s="7">
        <v>44571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9"/>
      <c r="T51" s="8"/>
      <c r="U51" s="8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>
      <c r="A52" s="7">
        <v>44572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29"/>
      <c r="T52" s="8"/>
      <c r="U52" s="8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>
      <c r="A53" s="7">
        <v>44573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29"/>
      <c r="T53" s="8"/>
      <c r="U53" s="8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>
      <c r="A54" s="7">
        <v>44574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29"/>
      <c r="T54" s="8"/>
      <c r="U54" s="8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>
      <c r="A55" s="7">
        <v>44575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29"/>
      <c r="T55" s="8"/>
      <c r="U55" s="8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>
      <c r="A56" s="7">
        <v>44576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29"/>
      <c r="T56" s="8"/>
      <c r="U56" s="8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>
      <c r="A57" s="7">
        <v>44577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29"/>
      <c r="T57" s="8"/>
      <c r="U57" s="8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>
      <c r="A58" s="7">
        <v>44578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29"/>
      <c r="T58" s="8"/>
      <c r="U58" s="8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>
      <c r="A59" s="7">
        <v>44579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29"/>
      <c r="T59" s="8"/>
      <c r="U59" s="8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>
      <c r="A60" s="7">
        <v>44580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29"/>
      <c r="T60" s="8"/>
      <c r="U60" s="8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>
      <c r="A61" s="7">
        <v>44581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29"/>
      <c r="T61" s="8"/>
      <c r="U61" s="8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>
      <c r="A62" s="7">
        <v>44582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29"/>
      <c r="T62" s="8"/>
      <c r="U62" s="8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>
      <c r="A63" s="7">
        <v>44583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29"/>
      <c r="T63" s="8"/>
      <c r="U63" s="8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>
      <c r="A64" s="7">
        <v>44584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29"/>
      <c r="T64" s="8"/>
      <c r="U64" s="8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>
      <c r="A65" s="7">
        <v>44585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29"/>
      <c r="T65" s="8"/>
      <c r="U65" s="8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>
      <c r="A66" s="7">
        <v>44586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29"/>
      <c r="T66" s="8"/>
      <c r="U66" s="8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>
      <c r="A67" s="7">
        <v>44587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29"/>
      <c r="T67" s="8"/>
      <c r="U67" s="8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>
      <c r="A68" s="7">
        <v>44588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29"/>
      <c r="T68" s="8"/>
      <c r="U68" s="8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>
      <c r="A69" s="7">
        <v>44589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29"/>
      <c r="T69" s="8"/>
      <c r="U69" s="8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>
      <c r="A70" s="7">
        <v>44590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29"/>
      <c r="T70" s="8"/>
      <c r="U70" s="8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>
      <c r="A71" s="7">
        <v>44591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29"/>
      <c r="T71" s="8"/>
      <c r="U71" s="8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>
      <c r="A72" s="7">
        <v>44592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29"/>
      <c r="T72" s="8"/>
      <c r="U72" s="8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>
      <c r="A73" s="7">
        <v>44593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29"/>
      <c r="T73" s="8"/>
      <c r="U73" s="8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>
      <c r="A74" s="7">
        <v>44594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29"/>
      <c r="T74" s="8"/>
      <c r="U74" s="8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>
      <c r="A75" s="7">
        <v>44595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29"/>
      <c r="T75" s="8"/>
      <c r="U75" s="8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>
      <c r="A76" s="7">
        <v>44596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29"/>
      <c r="T76" s="8"/>
      <c r="U76" s="8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>
      <c r="A77" s="7">
        <v>44597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29"/>
      <c r="T77" s="8"/>
      <c r="U77" s="8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>
      <c r="A78" s="7">
        <v>44598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29"/>
      <c r="T78" s="8"/>
      <c r="U78" s="8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>
      <c r="A79" s="7">
        <v>44599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29"/>
      <c r="T79" s="8"/>
      <c r="U79" s="8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>
      <c r="A80" s="7">
        <v>44600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29"/>
      <c r="T80" s="8"/>
      <c r="U80" s="8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>
      <c r="A81" s="7">
        <v>44601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29"/>
      <c r="T81" s="8"/>
      <c r="U81" s="8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>
      <c r="A82" s="7">
        <v>44602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29"/>
      <c r="T82" s="8"/>
      <c r="U82" s="8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>
      <c r="A83" s="7">
        <v>44603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29"/>
      <c r="T83" s="8"/>
      <c r="U83" s="8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>
      <c r="A84" s="7">
        <v>44604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29"/>
      <c r="T84" s="8"/>
      <c r="U84" s="8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>
      <c r="A85" s="7">
        <v>44605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29"/>
      <c r="T85" s="8"/>
      <c r="U85" s="8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>
      <c r="A86" s="7">
        <v>44606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29"/>
      <c r="T86" s="8"/>
      <c r="U86" s="8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>
      <c r="A87" s="7">
        <v>44607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29"/>
      <c r="T87" s="8"/>
      <c r="U87" s="8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>
      <c r="A88" s="7">
        <v>44608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29"/>
      <c r="T88" s="8"/>
      <c r="U88" s="8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>
      <c r="A89" s="7">
        <v>44609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29"/>
      <c r="T89" s="8"/>
      <c r="U89" s="8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>
      <c r="A90" s="7">
        <v>44610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29"/>
      <c r="T90" s="8"/>
      <c r="U90" s="8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>
      <c r="A91" s="7">
        <v>44611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29"/>
      <c r="T91" s="8"/>
      <c r="U91" s="8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>
      <c r="A92" s="7">
        <v>44612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29"/>
      <c r="T92" s="8"/>
      <c r="U92" s="8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>
      <c r="A93" s="7">
        <v>44613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29"/>
      <c r="T93" s="8"/>
      <c r="U93" s="8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>
      <c r="A94" s="7">
        <v>44614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29"/>
      <c r="T94" s="8"/>
      <c r="U94" s="8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>
      <c r="A95" s="7">
        <v>44615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29"/>
      <c r="T95" s="8"/>
      <c r="U95" s="8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>
      <c r="A96" s="7">
        <v>44616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29"/>
      <c r="T96" s="8"/>
      <c r="U96" s="8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>
      <c r="A97" s="7">
        <v>44617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29"/>
      <c r="T97" s="8"/>
      <c r="U97" s="8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>
      <c r="A98" s="7">
        <v>44618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29"/>
      <c r="T98" s="8"/>
      <c r="U98" s="8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>
      <c r="A99" s="7">
        <v>44619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29"/>
      <c r="T99" s="8"/>
      <c r="U99" s="8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>
      <c r="A100" s="7">
        <v>44620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29"/>
      <c r="T100" s="8"/>
      <c r="U100" s="8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>
      <c r="A101" s="7">
        <v>44621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29"/>
      <c r="T101" s="8"/>
      <c r="U101" s="8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>
      <c r="A102" s="7">
        <v>44622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29"/>
      <c r="T102" s="8"/>
      <c r="U102" s="8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>
      <c r="A103" s="7">
        <v>44623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29"/>
      <c r="T103" s="8"/>
      <c r="U103" s="8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>
      <c r="A104" s="7">
        <v>44624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29"/>
      <c r="T104" s="8"/>
      <c r="U104" s="8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>
      <c r="A105" s="7">
        <v>44625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29"/>
      <c r="T105" s="8"/>
      <c r="U105" s="8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>
      <c r="A106" s="7">
        <v>44626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29"/>
      <c r="T106" s="8"/>
      <c r="U106" s="8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>
      <c r="A107" s="7">
        <v>44627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29"/>
      <c r="T107" s="8"/>
      <c r="U107" s="8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>
      <c r="A108" s="7">
        <v>44628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29"/>
      <c r="T108" s="8"/>
      <c r="U108" s="8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>
      <c r="A109" s="7">
        <v>44629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29"/>
      <c r="T109" s="8"/>
      <c r="U109" s="8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>
      <c r="A110" s="7">
        <v>44630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29"/>
      <c r="T110" s="8"/>
      <c r="U110" s="8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>
      <c r="A111" s="7">
        <v>44631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29"/>
      <c r="T111" s="8"/>
      <c r="U111" s="8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>
      <c r="A112" s="7">
        <v>44632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29"/>
      <c r="T112" s="8"/>
      <c r="U112" s="8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>
      <c r="A113" s="7">
        <v>44633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29"/>
      <c r="T113" s="8"/>
      <c r="U113" s="8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>
      <c r="A114" s="7">
        <v>44634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29"/>
      <c r="T114" s="8"/>
      <c r="U114" s="8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>
      <c r="A115" s="7">
        <v>44635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29"/>
      <c r="T115" s="8"/>
      <c r="U115" s="8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>
      <c r="A116" s="7">
        <v>44636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29"/>
      <c r="T116" s="8"/>
      <c r="U116" s="8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>
      <c r="A117" s="7">
        <v>44637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29"/>
      <c r="T117" s="8"/>
      <c r="U117" s="8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>
      <c r="A118" s="7">
        <v>44638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29"/>
      <c r="T118" s="8"/>
      <c r="U118" s="8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>
      <c r="A119" s="7">
        <v>44639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29"/>
      <c r="T119" s="8"/>
      <c r="U119" s="8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>
      <c r="A120" s="7">
        <v>44640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29"/>
      <c r="T120" s="8"/>
      <c r="U120" s="8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>
      <c r="A121" s="7">
        <v>44641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29"/>
      <c r="T121" s="8"/>
      <c r="U121" s="8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>
      <c r="A122" s="7">
        <v>44642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29"/>
      <c r="T122" s="8"/>
      <c r="U122" s="8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>
      <c r="A123" s="7">
        <v>44643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29"/>
      <c r="T123" s="8"/>
      <c r="U123" s="8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>
      <c r="A124" s="7">
        <v>44644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29"/>
      <c r="T124" s="8"/>
      <c r="U124" s="8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>
      <c r="A125" s="7">
        <v>44645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29"/>
      <c r="T125" s="8"/>
      <c r="U125" s="8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>
      <c r="A126" s="7">
        <v>44646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29"/>
      <c r="T126" s="8"/>
      <c r="U126" s="8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>
      <c r="A127" s="7">
        <v>44647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29"/>
      <c r="T127" s="8"/>
      <c r="U127" s="8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>
      <c r="A128" s="7">
        <v>44648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29"/>
      <c r="T128" s="8"/>
      <c r="U128" s="8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>
      <c r="A129" s="7">
        <v>44649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29"/>
      <c r="T129" s="8"/>
      <c r="U129" s="8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2021-11-29T17:15:15Z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