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<sst xmlns="http://schemas.openxmlformats.org/spreadsheetml/2006/main" count="30">
  <si>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</si>
  <si>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</si>
  <si>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止损线情况</t>
  </si>
  <si>
    <t>是否走向不利指标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</si>
  <si>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</si>
  <si>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</si>
  <si>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</si>
  <si>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</si>
  <si>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</si>
  <si>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</si>
  <si>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</si>
  <si>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</si>
  <si>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</si>
  <si>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</si>
  <si>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t>当日收盘价是否小于20日均线
(是的时候应该警惕)</t>
  </si>
  <si>
    <t>上涨是否交易量收缩/下跌是否交易量放大
(是的时候应该警惕)</t>
  </si>
  <si>
    <t>是否出现连续三日新低
(是的时候应该警惕)</t>
  </si>
  <si>
    <t>下跌天数是否多于上涨天数
（是的时候应该警惕）</t>
  </si>
  <si>
    <t>收盘价处于波动范围的位置
(处于下部应该警惕)</t>
  </si>
  <si>
    <t>最低价是否出现下移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</si>
  <si>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</si>
  <si>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</si>
  <si>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</si>
  <si>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</si>
  <si>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单日涨幅
(创新高要注意)</t>
  </si>
  <si>
    <t>是否出现长长的上阴影线</t>
  </si>
  <si>
    <t>是否出现巨大的价差
（即最高价和最低价之间的差价拉大）</t>
  </si>
  <si>
    <t>否</t>
  </si>
  <si>
    <t>1</t>
  </si>
  <si>
    <t>6.21%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</si>
</sst>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Helvetica Neue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5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3.8392857142857" style="1" customWidth="1"/>
    <col min="7" max="7" width="13.8392857142857" customWidth="1"/>
    <col min="8" max="8" width="13.5357142857143" customWidth="1"/>
    <col min="9" max="9" width="13.3839285714286" customWidth="1"/>
    <col min="10" max="10" width="20.3839285714286" customWidth="1"/>
    <col min="11" max="11" width="30.0625" customWidth="1"/>
    <col min="12" max="12" width="40.4732142857143" customWidth="1"/>
    <col min="13" max="13" width="25.4464285714286" customWidth="1"/>
    <col min="14" max="14" width="28.7142857142857" customWidth="1"/>
    <col min="15" max="15" width="30.0625" customWidth="1"/>
    <col min="16" max="16" width="21.875" customWidth="1"/>
    <col min="17" max="17" width="20.5267857142857" style="1" customWidth="1"/>
    <col min="18" max="18" width="18.4464285714286" customWidth="1"/>
    <col min="19" max="19" width="22.3125" style="1" customWidth="1"/>
    <col min="20" max="20" width="18.3035714285714" customWidth="1"/>
    <col min="21" max="21" width="20.3839285714286" customWidth="1"/>
    <col min="22" max="22" width="20.6785714285714" customWidth="1"/>
    <col min="23" max="23" width="39.5803571428571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3" t="s">
        <v>3</v>
      </c>
      <c r="L1" s="3"/>
      <c r="M1" s="3"/>
      <c r="N1" s="3"/>
      <c r="O1" s="3"/>
      <c r="P1" s="3"/>
      <c r="Q1" s="11" t="s">
        <v>4</v>
      </c>
      <c r="R1" s="11"/>
      <c r="S1" s="11"/>
      <c r="T1" s="11"/>
      <c r="U1" s="11"/>
      <c r="V1" s="11"/>
      <c r="W1" s="11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9" t="s">
        <v>9</v>
      </c>
      <c r="G2" s="9" t="s">
        <v>10</v>
      </c>
      <c r="H2" s="9" t="s">
        <v>11</v>
      </c>
      <c r="I2" s="10" t="s">
        <v>12</v>
      </c>
      <c r="J2" s="9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9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23" t="s">
        <v>25</v>
      </c>
      <c r="W2" s="23" t="s">
        <v>26</v>
      </c>
    </row>
    <row r="3" ht="18" spans="1:23">
      <c r="A3" s="5">
        <v>44523</v>
      </c>
      <c r="B3" s="6">
        <v>35.24</v>
      </c>
      <c r="C3" s="6">
        <v>33.15</v>
      </c>
      <c r="D3" s="6">
        <v>35.36</v>
      </c>
      <c r="E3" s="6">
        <v>33.1</v>
      </c>
      <c r="F3" s="6">
        <v>36.8</v>
      </c>
      <c r="G3" s="8">
        <v>1</v>
      </c>
      <c r="H3" s="6">
        <v>32.53</v>
      </c>
      <c r="I3" s="6">
        <f>H3/(1-VLOOKUP([1]交易计划及执行表!A6,[1]交易计划及执行表!A4:BL10001,43,FALSE))</f>
        <v>34.12</v>
      </c>
      <c r="J3" s="6">
        <f>I3+I3*VLOOKUP([1]交易计划及执行表!A6,[1]交易计划及执行表!A4:BL1000,43,FALSE)*2</f>
        <v>37.3</v>
      </c>
      <c r="K3" s="8" t="s">
        <v>27</v>
      </c>
      <c r="L3" s="8" t="s">
        <v>27</v>
      </c>
      <c r="M3" s="8" t="s">
        <v>27</v>
      </c>
      <c r="N3" s="8" t="s">
        <v>27</v>
      </c>
      <c r="O3" s="8" t="str">
        <f>IF(B3&gt;(D3-(D3-C3)/3),"上部",IF(B3&gt;=(E3+(D3-C3)/3),"中部","下部"))</f>
        <v>上部</v>
      </c>
      <c r="P3" s="8" t="s">
        <v>27</v>
      </c>
      <c r="Q3" s="13" t="s">
        <v>28</v>
      </c>
      <c r="R3" s="14" t="e">
        <f>#REF!/VLOOKUP([1]交易计划及执行表!A6,[1]交易计划及执行表!A4:BL10001,45,FALSE)</f>
        <v>#REF!</v>
      </c>
      <c r="S3" s="15">
        <f>(B3-VLOOKUP([1]交易计划及执行表!A6,[1]交易计划及执行表!A4:BL10001,48,FALSE))/VLOOKUP([1]交易计划及执行表!A6,[1]交易计划及执行表!A4:BL10001,48,FALSE)</f>
        <v>0.0447672694930331</v>
      </c>
      <c r="T3" s="16" t="e">
        <f>#REF!/(ROW()-2)</f>
        <v>#REF!</v>
      </c>
      <c r="U3" s="13" t="s">
        <v>29</v>
      </c>
      <c r="V3" s="8" t="s">
        <v>27</v>
      </c>
      <c r="W3" s="24">
        <f>D3-E3</f>
        <v>2.26</v>
      </c>
    </row>
    <row r="4" spans="1:23">
      <c r="A4" s="7">
        <v>44524</v>
      </c>
      <c r="B4" s="6">
        <v>34.44</v>
      </c>
      <c r="C4" s="6">
        <v>35.1</v>
      </c>
      <c r="D4" s="6">
        <v>35.13</v>
      </c>
      <c r="E4" s="6">
        <v>34.38</v>
      </c>
      <c r="F4" s="6">
        <v>39.09</v>
      </c>
      <c r="G4" s="8">
        <v>1</v>
      </c>
      <c r="H4" s="6">
        <v>33.73</v>
      </c>
      <c r="I4" s="6">
        <f>H4/(1-VLOOKUP([1]交易计划及执行表!A6,[1]交易计划及执行表!A4:BL10002,43,FALSE))</f>
        <v>35.3786535505687</v>
      </c>
      <c r="J4" s="6">
        <f>I4+I4*VLOOKUP([1]交易计划及执行表!A6,[1]交易计划及执行表!A4:BL1000,43,FALSE)*2</f>
        <v>38.6759606517061</v>
      </c>
      <c r="K4" s="8" t="s">
        <v>27</v>
      </c>
      <c r="L4" s="8" t="s">
        <v>27</v>
      </c>
      <c r="M4" s="8" t="s">
        <v>27</v>
      </c>
      <c r="N4" s="8" t="s">
        <v>27</v>
      </c>
      <c r="O4" s="8" t="str">
        <f>IF(B4&gt;(D4-(D4-C4)/3),"上部",IF(B4&gt;(E4+(D4-C4)/3),"中部","下部"))</f>
        <v>中部</v>
      </c>
      <c r="P4" s="8" t="s">
        <v>27</v>
      </c>
      <c r="Q4" s="17">
        <v>1</v>
      </c>
      <c r="R4" s="18" t="e">
        <f>#REF!/VLOOKUP([1]交易计划及执行表!A6,[1]交易计划及执行表!A4:BL10001,45,FALSE)</f>
        <v>#REF!</v>
      </c>
      <c r="S4" s="19">
        <f>(B4-VLOOKUP([1]交易计划及执行表!A6,[1]交易计划及执行表!A4:BL10001,48,FALSE))/VLOOKUP([1]交易计划及执行表!A6,[1]交易计划及执行表!A4:BL10001,48,FALSE)</f>
        <v>0.0210495108212274</v>
      </c>
      <c r="T4" s="16" t="e">
        <f>#REF!/(ROW()-2)</f>
        <v>#REF!</v>
      </c>
      <c r="U4" s="22">
        <f>(B4-B3)/B3</f>
        <v>-0.0227014755959139</v>
      </c>
      <c r="V4" s="8" t="s">
        <v>27</v>
      </c>
      <c r="W4" s="24">
        <f>D4-E4</f>
        <v>0.75</v>
      </c>
    </row>
    <row r="5" spans="1:23">
      <c r="A5" s="7">
        <v>44525</v>
      </c>
      <c r="B5" s="6">
        <v>37</v>
      </c>
      <c r="C5" s="6">
        <v>34.6</v>
      </c>
      <c r="D5" s="6">
        <v>37.6</v>
      </c>
      <c r="E5" s="6">
        <v>34.6</v>
      </c>
      <c r="F5" s="6">
        <v>38.2</v>
      </c>
      <c r="G5" s="8">
        <v>2</v>
      </c>
      <c r="H5" s="6">
        <v>33.73</v>
      </c>
      <c r="I5" s="6">
        <f>H5/(1-VLOOKUP([1]交易计划及执行表!A6,[1]交易计划及执行表!A4:BL10002,43,FALSE))</f>
        <v>35.3786535505687</v>
      </c>
      <c r="J5" s="6">
        <f>I5+I5*VLOOKUP([1]交易计划及执行表!A6,[1]交易计划及执行表!A4:BL1000,43,FALSE)*2</f>
        <v>38.6759606517061</v>
      </c>
      <c r="K5" s="8" t="s">
        <v>27</v>
      </c>
      <c r="L5" s="8" t="s">
        <v>27</v>
      </c>
      <c r="M5" s="8" t="s">
        <v>27</v>
      </c>
      <c r="N5" s="8" t="s">
        <v>27</v>
      </c>
      <c r="O5" s="8" t="str">
        <f>IF(B5&gt;(D5-(D5-C5)/3),"上部",IF(B5&gt;(E5+(D5-C5)/3),"中部","下部"))</f>
        <v>上部</v>
      </c>
      <c r="P5" s="8" t="s">
        <v>27</v>
      </c>
      <c r="Q5" s="20">
        <v>2</v>
      </c>
      <c r="R5" s="21" t="e">
        <f>#REF!/VLOOKUP([1]交易计划及执行表!A6,[1]交易计划及执行表!A4:BL10001,45,FALSE)</f>
        <v>#REF!</v>
      </c>
      <c r="S5" s="22">
        <f>(B5-VLOOKUP([1]交易计划及执行表!A6,[1]交易计划及执行表!A4:BL10001,48,FALSE))/VLOOKUP([1]交易计划及执行表!A6,[1]交易计划及执行表!A4:BL10001,48,FALSE)</f>
        <v>0.0969463385710051</v>
      </c>
      <c r="T5" s="16" t="e">
        <f>#REF!/(ROW()-2)</f>
        <v>#REF!</v>
      </c>
      <c r="U5" s="22">
        <f>(B5-B4)/B4</f>
        <v>0.0743321718931476</v>
      </c>
      <c r="V5" s="8" t="s">
        <v>27</v>
      </c>
      <c r="W5" s="24">
        <f>D5-E5</f>
        <v>3</v>
      </c>
    </row>
    <row r="6" spans="1:23">
      <c r="A6" s="7">
        <v>44526</v>
      </c>
      <c r="B6" s="6">
        <v>36.81</v>
      </c>
      <c r="C6" s="6">
        <v>37</v>
      </c>
      <c r="D6" s="6">
        <v>37.25</v>
      </c>
      <c r="E6" s="6">
        <v>36.34</v>
      </c>
      <c r="F6" s="6">
        <v>41.04</v>
      </c>
      <c r="G6" s="8">
        <v>2</v>
      </c>
      <c r="H6" s="6">
        <v>33.73</v>
      </c>
      <c r="I6" s="6">
        <f>H6/(1-VLOOKUP([1]交易计划及执行表!A6,[1]交易计划及执行表!A4:BL10002,43,FALSE))</f>
        <v>35.3786535505687</v>
      </c>
      <c r="J6" s="6">
        <f>I6+I6*VLOOKUP([1]交易计划及执行表!A6,[1]交易计划及执行表!A4:BL1000,43,FALSE)*2</f>
        <v>38.6759606517061</v>
      </c>
      <c r="K6" s="8" t="s">
        <v>27</v>
      </c>
      <c r="L6" s="8" t="s">
        <v>27</v>
      </c>
      <c r="M6" s="8" t="s">
        <v>27</v>
      </c>
      <c r="N6" s="8" t="s">
        <v>27</v>
      </c>
      <c r="O6" s="8" t="str">
        <f>IF(B6&gt;(D6-(D6-C6)/3),"上部",IF(B6&gt;(E6+(D6-C6)/3),"中部","下部"))</f>
        <v>中部</v>
      </c>
      <c r="P6" s="8" t="s">
        <v>27</v>
      </c>
      <c r="Q6" s="20">
        <v>2</v>
      </c>
      <c r="R6" s="21" t="e">
        <f>#REF!/VLOOKUP([1]交易计划及执行表!A6,[1]交易计划及执行表!A4:BL10001,45,FALSE)</f>
        <v>#REF!</v>
      </c>
      <c r="S6" s="22">
        <f>(B6-VLOOKUP([1]交易计划及执行表!A6,[1]交易计划及执行表!A4:BL10001,48,FALSE))/VLOOKUP([1]交易计划及执行表!A6,[1]交易计划及执行表!A4:BL10001,48,FALSE)</f>
        <v>0.0913133708864514</v>
      </c>
      <c r="T6" s="16" t="e">
        <f>#REF!/(ROW()-2)</f>
        <v>#REF!</v>
      </c>
      <c r="U6" s="22">
        <f>(B6-B5)/B5</f>
        <v>-0.00513513513513507</v>
      </c>
      <c r="V6" s="8" t="s">
        <v>27</v>
      </c>
      <c r="W6" s="24">
        <f>D6-E6</f>
        <v>0.909999999999997</v>
      </c>
    </row>
    <row r="7" spans="1:23">
      <c r="A7" s="7">
        <v>44527</v>
      </c>
      <c r="B7" s="6"/>
      <c r="C7" s="6"/>
      <c r="D7" s="6"/>
      <c r="E7" s="6"/>
      <c r="F7" s="6"/>
      <c r="G7" s="8"/>
      <c r="H7" s="6"/>
      <c r="I7" s="6"/>
      <c r="J7" s="6"/>
      <c r="K7" s="8"/>
      <c r="L7" s="8"/>
      <c r="M7" s="8"/>
      <c r="N7" s="8"/>
      <c r="O7" s="8"/>
      <c r="P7" s="8"/>
      <c r="Q7" s="8"/>
      <c r="R7" s="6"/>
      <c r="S7" s="8"/>
      <c r="T7" s="8"/>
      <c r="U7" s="8"/>
      <c r="V7" s="8"/>
      <c r="W7" s="1"/>
    </row>
    <row r="8" spans="1:23">
      <c r="A8" s="7">
        <v>44528</v>
      </c>
      <c r="B8" s="6"/>
      <c r="C8" s="6"/>
      <c r="D8" s="6"/>
      <c r="E8" s="6"/>
      <c r="F8" s="6"/>
      <c r="G8" s="8"/>
      <c r="H8" s="6"/>
      <c r="I8" s="6"/>
      <c r="J8" s="6"/>
      <c r="K8" s="8"/>
      <c r="L8" s="8"/>
      <c r="M8" s="8"/>
      <c r="N8" s="8"/>
      <c r="O8" s="8"/>
      <c r="P8" s="8"/>
      <c r="Q8" s="8"/>
      <c r="R8" s="6"/>
      <c r="S8" s="8"/>
      <c r="T8" s="8"/>
      <c r="U8" s="8"/>
      <c r="V8" s="8"/>
      <c r="W8" s="1"/>
    </row>
    <row r="9" spans="1:23">
      <c r="A9" s="7">
        <v>44529</v>
      </c>
      <c r="B9" s="6"/>
      <c r="C9" s="6"/>
      <c r="D9" s="6"/>
      <c r="E9" s="6"/>
      <c r="F9" s="6"/>
      <c r="G9" s="8"/>
      <c r="H9" s="6"/>
      <c r="I9" s="6"/>
      <c r="J9" s="6"/>
      <c r="K9" s="8"/>
      <c r="L9" s="8"/>
      <c r="M9" s="8"/>
      <c r="N9" s="8"/>
      <c r="O9" s="8"/>
      <c r="P9" s="8"/>
      <c r="Q9" s="8"/>
      <c r="R9" s="6"/>
      <c r="S9" s="8"/>
      <c r="T9" s="8"/>
      <c r="U9" s="8"/>
      <c r="V9" s="8"/>
      <c r="W9" s="1"/>
    </row>
    <row r="10" spans="1:23">
      <c r="A10" s="7">
        <v>44530</v>
      </c>
      <c r="B10" s="6"/>
      <c r="C10" s="6"/>
      <c r="D10" s="6"/>
      <c r="E10" s="6"/>
      <c r="F10" s="6"/>
      <c r="G10" s="8"/>
      <c r="H10" s="6"/>
      <c r="I10" s="6"/>
      <c r="J10" s="6"/>
      <c r="K10" s="8"/>
      <c r="L10" s="8"/>
      <c r="M10" s="8"/>
      <c r="N10" s="8"/>
      <c r="O10" s="8"/>
      <c r="P10" s="8"/>
      <c r="Q10" s="8"/>
      <c r="R10" s="6"/>
      <c r="S10" s="8"/>
      <c r="T10" s="8"/>
      <c r="U10" s="8"/>
      <c r="V10" s="8"/>
      <c r="W10" s="1"/>
    </row>
    <row r="11" spans="1:23">
      <c r="A11" s="7">
        <v>44531</v>
      </c>
      <c r="B11" s="6"/>
      <c r="C11" s="6"/>
      <c r="D11" s="6"/>
      <c r="E11" s="6"/>
      <c r="F11" s="6"/>
      <c r="G11" s="8"/>
      <c r="H11" s="6"/>
      <c r="I11" s="6"/>
      <c r="J11" s="6"/>
      <c r="K11" s="8"/>
      <c r="L11" s="8"/>
      <c r="M11" s="8"/>
      <c r="N11" s="8"/>
      <c r="O11" s="8"/>
      <c r="P11" s="8"/>
      <c r="Q11" s="8"/>
      <c r="R11" s="6"/>
      <c r="S11" s="8"/>
      <c r="T11" s="8"/>
      <c r="U11" s="8"/>
      <c r="V11" s="8"/>
      <c r="W11" s="1"/>
    </row>
    <row r="12" spans="1:23">
      <c r="A12" s="7">
        <v>44532</v>
      </c>
      <c r="B12" s="6"/>
      <c r="C12" s="6"/>
      <c r="D12" s="6"/>
      <c r="E12" s="6"/>
      <c r="F12" s="6"/>
      <c r="G12" s="8"/>
      <c r="H12" s="6"/>
      <c r="I12" s="6"/>
      <c r="J12" s="6"/>
      <c r="K12" s="8"/>
      <c r="L12" s="8"/>
      <c r="M12" s="8"/>
      <c r="N12" s="8"/>
      <c r="O12" s="8"/>
      <c r="P12" s="8"/>
      <c r="Q12" s="8"/>
      <c r="R12" s="6"/>
      <c r="S12" s="8"/>
      <c r="T12" s="8"/>
      <c r="U12" s="8"/>
      <c r="V12" s="8"/>
      <c r="W12" s="1"/>
    </row>
    <row r="13" spans="1:23">
      <c r="A13" s="7">
        <v>44533</v>
      </c>
      <c r="B13" s="6"/>
      <c r="C13" s="6"/>
      <c r="D13" s="6"/>
      <c r="E13" s="6"/>
      <c r="F13" s="6"/>
      <c r="G13" s="8"/>
      <c r="H13" s="6"/>
      <c r="I13" s="6"/>
      <c r="J13" s="6"/>
      <c r="K13" s="8"/>
      <c r="L13" s="8"/>
      <c r="M13" s="8"/>
      <c r="N13" s="8"/>
      <c r="O13" s="8"/>
      <c r="P13" s="8"/>
      <c r="Q13" s="8"/>
      <c r="R13" s="6"/>
      <c r="S13" s="8"/>
      <c r="T13" s="8"/>
      <c r="U13" s="8"/>
      <c r="V13" s="8"/>
      <c r="W13" s="1"/>
    </row>
    <row r="14" spans="1:23">
      <c r="A14" s="7">
        <v>44534</v>
      </c>
      <c r="B14" s="6"/>
      <c r="C14" s="6"/>
      <c r="D14" s="6"/>
      <c r="E14" s="6"/>
      <c r="F14" s="6"/>
      <c r="G14" s="8"/>
      <c r="H14" s="6"/>
      <c r="I14" s="6"/>
      <c r="J14" s="6"/>
      <c r="K14" s="8"/>
      <c r="L14" s="8"/>
      <c r="M14" s="8"/>
      <c r="N14" s="8"/>
      <c r="O14" s="8"/>
      <c r="P14" s="8"/>
      <c r="Q14" s="8"/>
      <c r="R14" s="6"/>
      <c r="S14" s="8"/>
      <c r="T14" s="8"/>
      <c r="U14" s="8"/>
      <c r="V14" s="8"/>
      <c r="W14" s="1"/>
    </row>
    <row r="15" spans="1:23">
      <c r="A15" s="7">
        <v>44535</v>
      </c>
      <c r="B15" s="6"/>
      <c r="C15" s="6"/>
      <c r="D15" s="6"/>
      <c r="E15" s="6"/>
      <c r="F15" s="6"/>
      <c r="G15" s="8"/>
      <c r="H15" s="6"/>
      <c r="I15" s="6"/>
      <c r="J15" s="6"/>
      <c r="K15" s="8"/>
      <c r="L15" s="8"/>
      <c r="M15" s="8"/>
      <c r="N15" s="8"/>
      <c r="O15" s="8"/>
      <c r="P15" s="8"/>
      <c r="Q15" s="8"/>
      <c r="R15" s="6"/>
      <c r="S15" s="8"/>
      <c r="T15" s="8"/>
      <c r="U15" s="8"/>
      <c r="V15" s="8"/>
      <c r="W15" s="1"/>
    </row>
    <row r="16" spans="1:23">
      <c r="A16" s="7">
        <v>44536</v>
      </c>
      <c r="B16" s="6"/>
      <c r="C16" s="6"/>
      <c r="D16" s="6"/>
      <c r="E16" s="6"/>
      <c r="F16" s="6"/>
      <c r="G16" s="8"/>
      <c r="H16" s="6"/>
      <c r="I16" s="6"/>
      <c r="J16" s="6"/>
      <c r="K16" s="8"/>
      <c r="L16" s="8"/>
      <c r="M16" s="8"/>
      <c r="N16" s="8"/>
      <c r="O16" s="8"/>
      <c r="P16" s="8"/>
      <c r="Q16" s="8"/>
      <c r="R16" s="6"/>
      <c r="S16" s="8"/>
      <c r="T16" s="8"/>
      <c r="U16" s="8"/>
      <c r="V16" s="8"/>
      <c r="W16" s="1"/>
    </row>
    <row r="17" spans="1:23">
      <c r="A17" s="7">
        <v>44537</v>
      </c>
      <c r="B17" s="6"/>
      <c r="C17" s="6"/>
      <c r="D17" s="6"/>
      <c r="E17" s="6"/>
      <c r="F17" s="6"/>
      <c r="G17" s="8"/>
      <c r="H17" s="6"/>
      <c r="I17" s="6"/>
      <c r="J17" s="6"/>
      <c r="K17" s="8"/>
      <c r="L17" s="8"/>
      <c r="M17" s="8"/>
      <c r="N17" s="8"/>
      <c r="O17" s="8"/>
      <c r="P17" s="8"/>
      <c r="Q17" s="8"/>
      <c r="R17" s="6"/>
      <c r="S17" s="8"/>
      <c r="T17" s="8"/>
      <c r="U17" s="8"/>
      <c r="V17" s="8"/>
      <c r="W17" s="1"/>
    </row>
    <row r="18" spans="1:23">
      <c r="A18" s="7">
        <v>44538</v>
      </c>
      <c r="B18" s="6"/>
      <c r="C18" s="6"/>
      <c r="D18" s="6"/>
      <c r="E18" s="6"/>
      <c r="F18" s="6"/>
      <c r="G18" s="8"/>
      <c r="H18" s="6"/>
      <c r="I18" s="6"/>
      <c r="J18" s="6"/>
      <c r="K18" s="8"/>
      <c r="L18" s="8"/>
      <c r="M18" s="8"/>
      <c r="N18" s="8"/>
      <c r="O18" s="8"/>
      <c r="P18" s="8"/>
      <c r="Q18" s="8"/>
      <c r="R18" s="6"/>
      <c r="S18" s="8"/>
      <c r="T18" s="8"/>
      <c r="U18" s="8"/>
      <c r="V18" s="8"/>
      <c r="W18" s="1"/>
    </row>
    <row r="19" spans="1:23">
      <c r="A19" s="7">
        <v>44539</v>
      </c>
      <c r="B19" s="6"/>
      <c r="C19" s="6"/>
      <c r="D19" s="6"/>
      <c r="E19" s="6"/>
      <c r="F19" s="6"/>
      <c r="G19" s="8"/>
      <c r="H19" s="6"/>
      <c r="I19" s="6"/>
      <c r="J19" s="6"/>
      <c r="K19" s="8"/>
      <c r="L19" s="8"/>
      <c r="M19" s="8"/>
      <c r="N19" s="8"/>
      <c r="O19" s="8"/>
      <c r="P19" s="8"/>
      <c r="Q19" s="8"/>
      <c r="R19" s="6"/>
      <c r="S19" s="8"/>
      <c r="T19" s="8"/>
      <c r="U19" s="8"/>
      <c r="V19" s="8"/>
      <c r="W19" s="1"/>
    </row>
    <row r="20" spans="1:23">
      <c r="A20" s="7">
        <v>44540</v>
      </c>
      <c r="B20" s="6"/>
      <c r="C20" s="6"/>
      <c r="D20" s="6"/>
      <c r="E20" s="6"/>
      <c r="F20" s="6"/>
      <c r="G20" s="8"/>
      <c r="H20" s="6"/>
      <c r="I20" s="6"/>
      <c r="J20" s="6"/>
      <c r="K20" s="8"/>
      <c r="L20" s="8"/>
      <c r="M20" s="8"/>
      <c r="N20" s="8"/>
      <c r="O20" s="8"/>
      <c r="P20" s="8"/>
      <c r="Q20" s="8"/>
      <c r="R20" s="6"/>
      <c r="S20" s="8"/>
      <c r="T20" s="8"/>
      <c r="U20" s="8"/>
      <c r="V20" s="8"/>
      <c r="W20" s="1"/>
    </row>
    <row r="21" spans="1:23">
      <c r="A21" s="7">
        <v>44541</v>
      </c>
      <c r="B21" s="6"/>
      <c r="C21" s="6"/>
      <c r="D21" s="6"/>
      <c r="E21" s="6"/>
      <c r="F21" s="6"/>
      <c r="G21" s="8"/>
      <c r="H21" s="6"/>
      <c r="I21" s="6"/>
      <c r="J21" s="6"/>
      <c r="K21" s="8"/>
      <c r="L21" s="8"/>
      <c r="M21" s="8"/>
      <c r="N21" s="8"/>
      <c r="O21" s="8"/>
      <c r="P21" s="8"/>
      <c r="Q21" s="8"/>
      <c r="R21" s="6"/>
      <c r="S21" s="8"/>
      <c r="T21" s="8"/>
      <c r="U21" s="8"/>
      <c r="V21" s="8"/>
      <c r="W21" s="1"/>
    </row>
    <row r="22" spans="1:23">
      <c r="A22" s="7">
        <v>44542</v>
      </c>
      <c r="B22" s="6"/>
      <c r="C22" s="6"/>
      <c r="D22" s="6"/>
      <c r="E22" s="6"/>
      <c r="F22" s="6"/>
      <c r="G22" s="8"/>
      <c r="H22" s="6"/>
      <c r="I22" s="6"/>
      <c r="J22" s="6"/>
      <c r="K22" s="8"/>
      <c r="L22" s="8"/>
      <c r="M22" s="8"/>
      <c r="N22" s="8"/>
      <c r="O22" s="8"/>
      <c r="P22" s="8"/>
      <c r="Q22" s="8"/>
      <c r="R22" s="6"/>
      <c r="S22" s="8"/>
      <c r="T22" s="8"/>
      <c r="U22" s="8"/>
      <c r="V22" s="8"/>
      <c r="W22" s="1"/>
    </row>
    <row r="23" spans="1:23">
      <c r="A23" s="7">
        <v>44543</v>
      </c>
      <c r="B23" s="6"/>
      <c r="C23" s="6"/>
      <c r="D23" s="6"/>
      <c r="E23" s="6"/>
      <c r="F23" s="6"/>
      <c r="G23" s="8"/>
      <c r="H23" s="6"/>
      <c r="I23" s="6"/>
      <c r="J23" s="6"/>
      <c r="K23" s="8"/>
      <c r="L23" s="8"/>
      <c r="M23" s="8"/>
      <c r="N23" s="8"/>
      <c r="O23" s="8"/>
      <c r="P23" s="8"/>
      <c r="Q23" s="8"/>
      <c r="R23" s="6"/>
      <c r="S23" s="8"/>
      <c r="T23" s="8"/>
      <c r="U23" s="8"/>
      <c r="V23" s="8"/>
      <c r="W23" s="1"/>
    </row>
    <row r="24" spans="1:23">
      <c r="A24" s="7">
        <v>44544</v>
      </c>
      <c r="B24" s="6"/>
      <c r="C24" s="6"/>
      <c r="D24" s="6"/>
      <c r="E24" s="6"/>
      <c r="F24" s="8"/>
      <c r="G24" s="8"/>
      <c r="H24" s="6"/>
      <c r="I24" s="6"/>
      <c r="J24" s="6"/>
      <c r="K24" s="8"/>
      <c r="L24" s="8"/>
      <c r="M24" s="8"/>
      <c r="N24" s="8"/>
      <c r="O24" s="8"/>
      <c r="P24" s="8"/>
      <c r="Q24" s="8"/>
      <c r="R24" s="6"/>
      <c r="S24" s="8"/>
      <c r="T24" s="8"/>
      <c r="U24" s="8"/>
      <c r="V24" s="8"/>
      <c r="W24" s="1"/>
    </row>
    <row r="25" spans="1:22">
      <c r="A25" s="7">
        <v>44545</v>
      </c>
      <c r="B25" s="6"/>
      <c r="C25" s="6"/>
      <c r="D25" s="6"/>
      <c r="E25" s="6"/>
      <c r="F25" s="8"/>
      <c r="G25" s="8"/>
      <c r="H25" s="6"/>
      <c r="I25" s="6"/>
      <c r="J25" s="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>
      <c r="A26" s="7">
        <v>44546</v>
      </c>
      <c r="B26" s="6"/>
      <c r="C26" s="6"/>
      <c r="D26" s="6"/>
      <c r="E26" s="6"/>
      <c r="F26" s="8"/>
      <c r="G26" s="8"/>
      <c r="H26" s="6"/>
      <c r="I26" s="6"/>
      <c r="J26" s="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>
      <c r="A27" s="7">
        <v>44547</v>
      </c>
      <c r="B27" s="6"/>
      <c r="C27" s="6"/>
      <c r="D27" s="6"/>
      <c r="E27" s="6"/>
      <c r="F27" s="8"/>
      <c r="G27" s="8"/>
      <c r="H27" s="6"/>
      <c r="I27" s="6"/>
      <c r="J27" s="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>
      <c r="A28" s="7">
        <v>44548</v>
      </c>
      <c r="B28" s="6"/>
      <c r="C28" s="6"/>
      <c r="D28" s="6"/>
      <c r="E28" s="6"/>
      <c r="F28" s="8"/>
      <c r="G28" s="8"/>
      <c r="H28" s="6"/>
      <c r="I28" s="6"/>
      <c r="J28" s="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>
      <c r="A29" s="7">
        <v>44549</v>
      </c>
      <c r="B29" s="6"/>
      <c r="C29" s="6"/>
      <c r="D29" s="6"/>
      <c r="E29" s="6"/>
      <c r="F29" s="8"/>
      <c r="G29" s="8"/>
      <c r="H29" s="6"/>
      <c r="I29" s="6"/>
      <c r="J29" s="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>
      <c r="A30" s="7">
        <v>44550</v>
      </c>
      <c r="B30" s="6"/>
      <c r="C30" s="6"/>
      <c r="D30" s="6"/>
      <c r="E30" s="6"/>
      <c r="F30" s="8"/>
      <c r="G30" s="8"/>
      <c r="H30" s="6"/>
      <c r="I30" s="6"/>
      <c r="J30" s="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>
      <c r="A31" s="7">
        <v>44551</v>
      </c>
      <c r="B31" s="6"/>
      <c r="C31" s="6"/>
      <c r="D31" s="6"/>
      <c r="E31" s="6"/>
      <c r="F31" s="8"/>
      <c r="G31" s="8"/>
      <c r="H31" s="6"/>
      <c r="I31" s="6"/>
      <c r="J31" s="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>
      <c r="A32" s="7">
        <v>44552</v>
      </c>
      <c r="B32" s="6"/>
      <c r="C32" s="6"/>
      <c r="D32" s="6"/>
      <c r="E32" s="6"/>
      <c r="F32" s="8"/>
      <c r="G32" s="8"/>
      <c r="H32" s="6"/>
      <c r="I32" s="6"/>
      <c r="J32" s="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>
      <c r="A33" s="7">
        <v>44553</v>
      </c>
      <c r="B33" s="6"/>
      <c r="C33" s="6"/>
      <c r="D33" s="6"/>
      <c r="E33" s="6"/>
      <c r="F33" s="8"/>
      <c r="G33" s="8"/>
      <c r="H33" s="6"/>
      <c r="I33" s="6"/>
      <c r="J33" s="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7">
        <v>44554</v>
      </c>
      <c r="B34" s="6"/>
      <c r="C34" s="6"/>
      <c r="D34" s="6"/>
      <c r="E34" s="6"/>
      <c r="F34" s="8"/>
      <c r="G34" s="8"/>
      <c r="H34" s="6"/>
      <c r="I34" s="6"/>
      <c r="J34" s="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7">
        <v>44555</v>
      </c>
      <c r="B35" s="6"/>
      <c r="C35" s="6"/>
      <c r="D35" s="6"/>
      <c r="E35" s="6"/>
      <c r="F35" s="8"/>
      <c r="G35" s="8"/>
      <c r="H35" s="6"/>
      <c r="I35" s="6"/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>
      <c r="A36" s="7">
        <v>44556</v>
      </c>
      <c r="B36" s="6"/>
      <c r="C36" s="6"/>
      <c r="D36" s="6"/>
      <c r="E36" s="6"/>
      <c r="F36" s="8"/>
      <c r="G36" s="8"/>
      <c r="H36" s="6"/>
      <c r="I36" s="6"/>
      <c r="J36" s="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>
      <c r="A37" s="7">
        <v>44557</v>
      </c>
      <c r="B37" s="6"/>
      <c r="C37" s="6"/>
      <c r="D37" s="6"/>
      <c r="E37" s="6"/>
      <c r="F37" s="8"/>
      <c r="G37" s="8"/>
      <c r="H37" s="6"/>
      <c r="I37" s="6"/>
      <c r="J37" s="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>
      <c r="A38" s="7">
        <v>44558</v>
      </c>
      <c r="B38" s="6"/>
      <c r="C38" s="6"/>
      <c r="D38" s="6"/>
      <c r="E38" s="6"/>
      <c r="F38" s="8"/>
      <c r="G38" s="8"/>
      <c r="H38" s="6"/>
      <c r="I38" s="6"/>
      <c r="J38" s="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spans="1:2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spans="1:2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spans="1:2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spans="1:2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spans="1: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spans="1:2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spans="1:2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spans="1:2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spans="1:2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spans="1:2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spans="1:2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spans="1:2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spans="1:2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spans="1:2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spans="1:2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spans="1:2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spans="1:2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spans="1:2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spans="1:2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spans="1:2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spans="1:2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spans="1:2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spans="1:2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spans="1:2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spans="1:2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spans="1:2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spans="1:2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spans="1:2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spans="1:2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spans="1:2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spans="1:2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spans="1:2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spans="1:2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spans="1:2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spans="1:2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spans="1:2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spans="1:2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spans="1:2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spans="1:2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spans="1:2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spans="1:2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spans="1:2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spans="1:2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spans="1:2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spans="1:2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spans="1:2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spans="1:2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spans="1:2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spans="1:2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spans="1:2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spans="1:2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spans="1:2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spans="1:2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spans="1:2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spans="1:2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spans="1:2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spans="1:2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spans="1:2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spans="1:2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spans="1:2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spans="1:2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spans="1:2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spans="1:2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spans="1:2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spans="1:2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spans="1:2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spans="1:2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spans="1:2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spans="1:2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spans="1:2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spans="1:2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spans="1:2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spans="1:2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spans="1:2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spans="1:2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spans="1:2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spans="1:2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spans="1:2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spans="1:2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spans="1:2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spans="1:2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spans="1:2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spans="1:2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spans="1:2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spans="1:2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spans="1:2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spans="1:2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spans="1:2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spans="1:2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spans="1:2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spans="1:2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spans="1:2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spans="1: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spans="1:2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spans="1:2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spans="1:2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spans="1:2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spans="1:2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spans="1:2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spans="1:2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spans="1:2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spans="1:2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spans="1:2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spans="1:2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spans="1:2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spans="1:2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spans="1:2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spans="1:2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spans="1:2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spans="1:2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spans="1:2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spans="1:2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spans="1:2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spans="1:2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spans="1:2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spans="1:2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spans="1:2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spans="1:2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spans="1:2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spans="1:2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spans="1:2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spans="1:2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spans="1:2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spans="1:2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spans="1:2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spans="1:2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spans="1:2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spans="1:2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spans="1:2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spans="1:2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spans="1:2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spans="1:2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spans="1:2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spans="1:2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spans="1:2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spans="1:2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spans="1:2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spans="1:2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spans="1:2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spans="1:2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spans="1:2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spans="1:2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spans="1:2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spans="1:2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spans="1:2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spans="1:2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spans="1:2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spans="1:2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spans="1:2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spans="1:2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spans="1:2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spans="1:2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spans="1:2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spans="1:2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spans="1:2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spans="1:2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spans="1:2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spans="1:2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spans="1:2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spans="1:2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spans="1:2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spans="1:2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spans="1:2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spans="1:2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spans="1:2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spans="1:2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spans="1:2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spans="1:2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spans="1:2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spans="1:2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spans="1:2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spans="1:2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spans="1:2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spans="1:2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spans="1:2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spans="1:2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spans="1:2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spans="1:2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spans="1:2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spans="1:2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spans="1:2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spans="1:2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spans="1:2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spans="1:2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spans="1:2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spans="1:2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spans="1:2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spans="1:2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spans="1:2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spans="1:2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spans="1:2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spans="1:2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spans="1: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spans="1:2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spans="1:2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spans="1:2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spans="1:2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spans="1:2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spans="1:2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spans="1:2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spans="1:2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spans="1:2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spans="1:2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spans="1:2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spans="1:2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spans="1:2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spans="1:2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spans="1:2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spans="1:2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spans="1:2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spans="1:2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spans="1:2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spans="1:2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spans="1:2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spans="1:2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spans="1:2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spans="1:2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spans="1:2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spans="1:2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spans="1:2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spans="1:2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spans="1:2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spans="1:2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spans="1:2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spans="1:2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spans="1:2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spans="1:2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spans="1:2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spans="1:2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spans="1:2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spans="1:2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spans="1:2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spans="1:2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spans="1:2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spans="1:2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spans="1:2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spans="1:2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spans="1:2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spans="1:2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spans="1:2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spans="1:2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spans="1:2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spans="1:2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spans="1:2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spans="1:2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spans="1:2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spans="1:2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spans="1:2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spans="1:2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spans="1:2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spans="1:2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spans="1:2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spans="1:2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spans="1:2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spans="1:2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spans="1:2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spans="1:2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spans="1:2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spans="1:2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spans="1:2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spans="1:2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spans="1:2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spans="1:2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spans="1:2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spans="1:2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spans="1:2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spans="1:2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spans="1:2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spans="1:2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spans="1:2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spans="1:2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</sheetData>
  <mergeCells count="5">
    <mergeCell ref="B1:G1"/>
    <mergeCell ref="H1:J1"/>
    <mergeCell ref="K1:P1"/>
    <mergeCell ref="Q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2021-11-30T14:54:00Z</dcterms:created>
  <dcterms:modified xsi:type="dcterms:W3CDTF">2021-11-26T19:29:37Z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