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工作表 1" sheetId="1" r:id="rId1"/>
  </sheets>
  <calcPr calcId="144525"/>
</workbook>
</file>

<file path=xl/sharedStrings.xml><?xml version="1.0" encoding="utf-8"?>
<sst xmlns="http://schemas.openxmlformats.org/spreadsheetml/2006/main" count="38">
  <si>
    <t>交易编号</t>
  </si>
  <si>
    <t>进场日期</t>
  </si>
  <si>
    <t>看涨or看空</t>
  </si>
  <si>
    <t>股票代码</t>
  </si>
  <si>
    <t>交易规模</t>
  </si>
  <si>
    <t>进场价格</t>
  </si>
  <si>
    <t>进场交易佣金（超过一千股按万分之2.5收取，不超过1000股按5块钱收取）</t>
  </si>
  <si>
    <t>进场杂费(沪市按万分之0.2收取；深市无此费用)</t>
  </si>
  <si>
    <t>进场费用合计（进场价格*交易规模+交易佣金+杂费)</t>
  </si>
  <si>
    <t>价格通道</t>
  </si>
  <si>
    <t>进场当日最高价</t>
  </si>
  <si>
    <t>进场当日最低价</t>
  </si>
  <si>
    <t>进场表现得分(&lt;最高价-进场价格&gt;/最高价-最低价)，越高越好</t>
  </si>
  <si>
    <t>出场日期</t>
  </si>
  <si>
    <t>出场价格</t>
  </si>
  <si>
    <t>出场交易佣金（超过一千股按万分之2.5收取，不超过1000股按5块钱收取）</t>
  </si>
  <si>
    <t>出场杂费(印花税&lt;0.001*出场金额&gt;+过户费&lt;沪市按万分之0.2收取；深市无此费用&gt;)</t>
  </si>
  <si>
    <t>出场费用合计(出场价格*交易规模-交易佣金-杂费)</t>
  </si>
  <si>
    <t>出场当日最高价</t>
  </si>
  <si>
    <t>出场当日最低价</t>
  </si>
  <si>
    <t>出场表现得分(&lt;出场价格-最低价&gt;/最高价-最低价)，越高越好</t>
  </si>
  <si>
    <t>损益情况</t>
  </si>
  <si>
    <t>交易总得分((出场价-进场价格)/通道宽度)</t>
  </si>
  <si>
    <t>2021/10/20</t>
  </si>
  <si>
    <t>看涨</t>
  </si>
  <si>
    <t>600707(彩虹股份)</t>
  </si>
  <si>
    <t>100</t>
  </si>
  <si>
    <t>002563(森马服饰)</t>
  </si>
  <si>
    <t>2021/10/21</t>
  </si>
  <si>
    <t>2021/10/25</t>
  </si>
  <si>
    <t>8.70-7.13=1.57</t>
  </si>
  <si>
    <t>2021/10/26</t>
  </si>
  <si>
    <r>
      <t>002563(</t>
    </r>
    <r>
      <rPr>
        <sz val="10"/>
        <color rgb="FF000000"/>
        <rFont val="方正书宋_GBK"/>
        <charset val="134"/>
      </rPr>
      <t>森马服饰</t>
    </r>
    <r>
      <rPr>
        <sz val="10"/>
        <color rgb="FF000000"/>
        <rFont val="Helvetica Neue"/>
        <charset val="134"/>
      </rPr>
      <t>)</t>
    </r>
  </si>
  <si>
    <t>2021/10/27</t>
  </si>
  <si>
    <t>002457(青龙管业)</t>
  </si>
  <si>
    <t>8.41-7.51=0.9</t>
  </si>
  <si>
    <r>
      <t>600857(</t>
    </r>
    <r>
      <rPr>
        <sz val="10"/>
        <color rgb="FF000000"/>
        <rFont val="方正书宋_GBK"/>
        <charset val="134"/>
      </rPr>
      <t>宁波中百</t>
    </r>
    <r>
      <rPr>
        <sz val="10"/>
        <color rgb="FF000000"/>
        <rFont val="Helvetica Neue"/>
        <charset val="134"/>
      </rPr>
      <t>)</t>
    </r>
  </si>
  <si>
    <r>
      <t>002075(</t>
    </r>
    <r>
      <rPr>
        <sz val="10"/>
        <color rgb="FF000000"/>
        <rFont val="方正书宋_GBK"/>
        <charset val="134"/>
      </rPr>
      <t>沙钢股份</t>
    </r>
    <r>
      <rPr>
        <sz val="10"/>
        <color rgb="FF000000"/>
        <rFont val="Helvetica Neue"/>
        <charset val="134"/>
      </rPr>
      <t>)</t>
    </r>
  </si>
</sst>
</file>

<file path=xl/styles.xml><?xml version="1.0" encoding="utf-8"?>
<styleSheet xmlns="http://schemas.openxmlformats.org/spreadsheetml/2006/main">
  <numFmts count="6">
    <numFmt numFmtId="176" formatCode="yyyy/mm/dd"/>
    <numFmt numFmtId="177" formatCode="yyyy/m/d;@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sz val="10"/>
      <color rgb="FF000000"/>
      <name val="Helvetica Neue"/>
      <charset val="134"/>
    </font>
    <font>
      <sz val="10"/>
      <color rgb="FF000000"/>
      <name val="方正书宋_GBK"/>
      <charset val="134"/>
    </font>
    <font>
      <b/>
      <sz val="1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auto="1"/>
      </top>
      <bottom style="thin">
        <color indexed="1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9" fillId="3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0" fillId="27" borderId="13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6" fillId="16" borderId="13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3" fillId="33" borderId="15" applyNumberFormat="0" applyAlignment="0" applyProtection="0">
      <alignment vertical="center"/>
    </xf>
    <xf numFmtId="0" fontId="13" fillId="16" borderId="12" applyNumberFormat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9" borderId="11" applyNumberFormat="0" applyFon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</cellStyleXfs>
  <cellXfs count="3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3" borderId="2" xfId="0" applyNumberFormat="1" applyFont="1" applyFill="1" applyBorder="1" applyAlignment="1">
      <alignment horizontal="center" vertical="center" wrapText="1"/>
    </xf>
    <xf numFmtId="49" fontId="0" fillId="4" borderId="3" xfId="0" applyNumberFormat="1" applyFont="1" applyFill="1" applyBorder="1" applyAlignment="1">
      <alignment horizontal="center" vertical="center" wrapText="1"/>
    </xf>
    <xf numFmtId="49" fontId="0" fillId="4" borderId="4" xfId="0" applyNumberFormat="1" applyFont="1" applyFill="1" applyBorder="1" applyAlignment="1">
      <alignment horizontal="center" vertical="center" wrapText="1"/>
    </xf>
    <xf numFmtId="0" fontId="1" fillId="3" borderId="5" xfId="0" applyNumberFormat="1" applyFont="1" applyFill="1" applyBorder="1" applyAlignment="1">
      <alignment horizontal="center" vertical="center" wrapText="1"/>
    </xf>
    <xf numFmtId="49" fontId="0" fillId="4" borderId="6" xfId="0" applyNumberFormat="1" applyFont="1" applyFill="1" applyBorder="1" applyAlignment="1">
      <alignment horizontal="center" vertical="center" wrapText="1"/>
    </xf>
    <xf numFmtId="49" fontId="0" fillId="4" borderId="7" xfId="0" applyNumberFormat="1" applyFont="1" applyFill="1" applyBorder="1" applyAlignment="1">
      <alignment horizontal="center" vertical="center" wrapText="1"/>
    </xf>
    <xf numFmtId="49" fontId="2" fillId="4" borderId="7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177" fontId="0" fillId="4" borderId="6" xfId="0" applyNumberFormat="1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14" fontId="0" fillId="4" borderId="6" xfId="0" applyNumberFormat="1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vertical="top" wrapText="1"/>
    </xf>
    <xf numFmtId="0" fontId="0" fillId="4" borderId="6" xfId="0" applyFont="1" applyFill="1" applyBorder="1" applyAlignment="1">
      <alignment vertical="top" wrapText="1"/>
    </xf>
    <xf numFmtId="0" fontId="0" fillId="4" borderId="7" xfId="0" applyFont="1" applyFill="1" applyBorder="1" applyAlignment="1">
      <alignment vertical="top" wrapText="1"/>
    </xf>
    <xf numFmtId="0" fontId="0" fillId="4" borderId="4" xfId="0" applyNumberFormat="1" applyFont="1" applyFill="1" applyBorder="1" applyAlignment="1">
      <alignment horizontal="center" vertical="center" wrapText="1"/>
    </xf>
    <xf numFmtId="0" fontId="0" fillId="4" borderId="7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14" fontId="0" fillId="4" borderId="4" xfId="0" applyNumberFormat="1" applyFont="1" applyFill="1" applyBorder="1" applyAlignment="1">
      <alignment horizontal="center" vertical="center" wrapText="1"/>
    </xf>
    <xf numFmtId="14" fontId="0" fillId="4" borderId="7" xfId="0" applyNumberFormat="1" applyFont="1" applyFill="1" applyBorder="1" applyAlignment="1">
      <alignment horizontal="center" vertical="center" wrapText="1"/>
    </xf>
    <xf numFmtId="176" fontId="0" fillId="4" borderId="7" xfId="0" applyNumberFormat="1" applyFont="1" applyFill="1" applyBorder="1" applyAlignment="1">
      <alignment horizontal="center" vertical="center" wrapText="1"/>
    </xf>
    <xf numFmtId="10" fontId="0" fillId="4" borderId="7" xfId="0" applyNumberFormat="1" applyFont="1" applyFill="1" applyBorder="1" applyAlignment="1">
      <alignment horizontal="center" vertical="center" wrapText="1"/>
    </xf>
    <xf numFmtId="0" fontId="0" fillId="4" borderId="8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top" wrapText="1"/>
    </xf>
    <xf numFmtId="0" fontId="0" fillId="4" borderId="4" xfId="0" applyFont="1" applyFill="1" applyBorder="1" applyAlignment="1">
      <alignment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A5A5A5"/>
      <rgbColor rgb="00BDC0BF"/>
      <rgbColor rgb="003F3F3F"/>
      <rgbColor rgb="00DBDBD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22"/>
  <sheetViews>
    <sheetView showGridLines="0" tabSelected="1" topLeftCell="I1" workbookViewId="0">
      <selection activeCell="M9" sqref="M9"/>
    </sheetView>
  </sheetViews>
  <sheetFormatPr defaultColWidth="16.3303571428571" defaultRowHeight="19.9" customHeight="1"/>
  <cols>
    <col min="1" max="16383" width="16.3482142857143" style="1" customWidth="1"/>
    <col min="16384" max="16384" width="16.3303571428571" style="1"/>
  </cols>
  <sheetData>
    <row r="1" ht="79.7" customHeight="1" spans="1: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2" t="s">
        <v>10</v>
      </c>
      <c r="L1" s="2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2" t="s">
        <v>18</v>
      </c>
      <c r="T1" s="22" t="s">
        <v>19</v>
      </c>
      <c r="U1" s="2" t="s">
        <v>20</v>
      </c>
      <c r="V1" s="2" t="s">
        <v>21</v>
      </c>
      <c r="W1" s="2" t="s">
        <v>22</v>
      </c>
      <c r="X1" s="28"/>
      <c r="Y1" s="28"/>
    </row>
    <row r="2" ht="22.55" customHeight="1" spans="1:25">
      <c r="A2" s="3">
        <v>1</v>
      </c>
      <c r="B2" s="4" t="s">
        <v>23</v>
      </c>
      <c r="C2" s="5" t="s">
        <v>24</v>
      </c>
      <c r="D2" s="5" t="s">
        <v>25</v>
      </c>
      <c r="E2" s="5" t="s">
        <v>26</v>
      </c>
      <c r="F2" s="20">
        <v>7.55</v>
      </c>
      <c r="G2" s="20">
        <v>5</v>
      </c>
      <c r="H2" s="20">
        <v>0.02</v>
      </c>
      <c r="I2" s="20">
        <f>F2*E2+G2+H2</f>
        <v>760.02</v>
      </c>
      <c r="J2" s="20">
        <v>5.24</v>
      </c>
      <c r="K2" s="20"/>
      <c r="L2" s="20"/>
      <c r="M2" s="20">
        <v>50</v>
      </c>
      <c r="N2" s="23">
        <v>44491</v>
      </c>
      <c r="O2" s="20">
        <v>7.14</v>
      </c>
      <c r="P2" s="20">
        <v>5</v>
      </c>
      <c r="Q2" s="20">
        <v>0.72</v>
      </c>
      <c r="R2" s="20">
        <f>O2*100-P2-Q2</f>
        <v>708.28</v>
      </c>
      <c r="S2" s="27"/>
      <c r="T2" s="27"/>
      <c r="U2" s="20">
        <v>35</v>
      </c>
      <c r="V2" s="16">
        <f t="shared" ref="V2:V9" si="0">R2-I2</f>
        <v>-51.74</v>
      </c>
      <c r="W2" s="20">
        <v>-7.82</v>
      </c>
      <c r="X2" s="29"/>
      <c r="Y2" s="29"/>
    </row>
    <row r="3" ht="22.35" customHeight="1" spans="1:25">
      <c r="A3" s="6">
        <v>2</v>
      </c>
      <c r="B3" s="7" t="s">
        <v>23</v>
      </c>
      <c r="C3" s="8" t="s">
        <v>24</v>
      </c>
      <c r="D3" s="8" t="s">
        <v>27</v>
      </c>
      <c r="E3" s="8" t="s">
        <v>26</v>
      </c>
      <c r="F3" s="21">
        <v>7.37</v>
      </c>
      <c r="G3" s="21">
        <v>5</v>
      </c>
      <c r="H3" s="21">
        <v>0</v>
      </c>
      <c r="I3" s="20">
        <f>F3*E3+G3+H3</f>
        <v>742</v>
      </c>
      <c r="J3" s="21">
        <v>1.36</v>
      </c>
      <c r="K3" s="21"/>
      <c r="L3" s="21"/>
      <c r="M3" s="21">
        <v>20</v>
      </c>
      <c r="N3" s="24">
        <v>44490</v>
      </c>
      <c r="O3" s="21">
        <v>7.49</v>
      </c>
      <c r="P3" s="21">
        <v>5</v>
      </c>
      <c r="Q3" s="21">
        <v>0.75</v>
      </c>
      <c r="R3" s="20">
        <f>O3*100-P3-Q3</f>
        <v>743.25</v>
      </c>
      <c r="S3" s="27"/>
      <c r="T3" s="27"/>
      <c r="U3" s="21">
        <v>52.78</v>
      </c>
      <c r="V3" s="16">
        <f t="shared" si="0"/>
        <v>1.25</v>
      </c>
      <c r="W3" s="21">
        <v>8.82</v>
      </c>
      <c r="X3" s="19"/>
      <c r="Y3" s="19"/>
    </row>
    <row r="4" ht="22.35" customHeight="1" spans="1:25">
      <c r="A4" s="6">
        <v>3</v>
      </c>
      <c r="B4" s="7" t="s">
        <v>28</v>
      </c>
      <c r="C4" s="8" t="s">
        <v>24</v>
      </c>
      <c r="D4" s="8" t="s">
        <v>27</v>
      </c>
      <c r="E4" s="8" t="s">
        <v>26</v>
      </c>
      <c r="F4" s="21">
        <v>7.55</v>
      </c>
      <c r="G4" s="21">
        <v>5</v>
      </c>
      <c r="H4" s="21">
        <v>0</v>
      </c>
      <c r="I4" s="20">
        <f>F4*E4+G4+H4</f>
        <v>760</v>
      </c>
      <c r="J4" s="21">
        <v>1.39</v>
      </c>
      <c r="K4" s="21"/>
      <c r="L4" s="21"/>
      <c r="M4" s="21">
        <v>36.23</v>
      </c>
      <c r="N4" s="24">
        <v>44495</v>
      </c>
      <c r="O4" s="21">
        <v>7.35</v>
      </c>
      <c r="P4" s="21">
        <v>5</v>
      </c>
      <c r="Q4" s="21">
        <v>0.74</v>
      </c>
      <c r="R4" s="20">
        <f>O4*100-P4-Q4</f>
        <v>729.26</v>
      </c>
      <c r="S4" s="27"/>
      <c r="T4" s="27"/>
      <c r="U4" s="21">
        <v>24.32</v>
      </c>
      <c r="V4" s="16">
        <f t="shared" si="0"/>
        <v>-30.74</v>
      </c>
      <c r="W4" s="21">
        <v>-14.39</v>
      </c>
      <c r="X4" s="19"/>
      <c r="Y4" s="19"/>
    </row>
    <row r="5" ht="22.35" customHeight="1" spans="1:25">
      <c r="A5" s="6">
        <v>4</v>
      </c>
      <c r="B5" s="7" t="s">
        <v>29</v>
      </c>
      <c r="C5" s="8" t="s">
        <v>24</v>
      </c>
      <c r="D5" s="8" t="s">
        <v>27</v>
      </c>
      <c r="E5" s="8" t="s">
        <v>26</v>
      </c>
      <c r="F5" s="21">
        <v>7.63</v>
      </c>
      <c r="G5" s="21">
        <v>5</v>
      </c>
      <c r="H5" s="21">
        <v>0</v>
      </c>
      <c r="I5" s="20">
        <f>F5*E5+G5+H5</f>
        <v>768</v>
      </c>
      <c r="J5" s="8" t="s">
        <v>30</v>
      </c>
      <c r="K5" s="8"/>
      <c r="L5" s="8"/>
      <c r="M5" s="21">
        <v>83.87</v>
      </c>
      <c r="N5" s="24">
        <v>44496</v>
      </c>
      <c r="O5" s="21">
        <v>7.13</v>
      </c>
      <c r="P5" s="21">
        <v>5</v>
      </c>
      <c r="Q5" s="21">
        <v>0.71</v>
      </c>
      <c r="R5" s="20">
        <f>O5*100-P5-Q5</f>
        <v>707.29</v>
      </c>
      <c r="S5" s="27"/>
      <c r="T5" s="27"/>
      <c r="U5" s="21">
        <v>38.1</v>
      </c>
      <c r="V5" s="16">
        <f t="shared" si="0"/>
        <v>-60.71</v>
      </c>
      <c r="W5" s="21">
        <v>-0.32</v>
      </c>
      <c r="X5" s="19"/>
      <c r="Y5" s="19"/>
    </row>
    <row r="6" ht="22.35" customHeight="1" spans="1:25">
      <c r="A6" s="6">
        <v>5</v>
      </c>
      <c r="B6" s="7" t="s">
        <v>31</v>
      </c>
      <c r="C6" s="8" t="s">
        <v>24</v>
      </c>
      <c r="D6" s="9" t="s">
        <v>32</v>
      </c>
      <c r="E6" s="8" t="s">
        <v>26</v>
      </c>
      <c r="F6" s="21">
        <v>7.29</v>
      </c>
      <c r="G6" s="21">
        <v>5</v>
      </c>
      <c r="H6" s="21">
        <v>0</v>
      </c>
      <c r="I6" s="20">
        <f>F6*E6+G6+H6</f>
        <v>734</v>
      </c>
      <c r="J6" s="8" t="s">
        <v>30</v>
      </c>
      <c r="K6" s="8"/>
      <c r="L6" s="8"/>
      <c r="M6" s="21">
        <v>91.89</v>
      </c>
      <c r="N6" s="25">
        <v>44501</v>
      </c>
      <c r="O6" s="21">
        <v>7.4</v>
      </c>
      <c r="P6" s="21">
        <v>5</v>
      </c>
      <c r="Q6" s="21">
        <v>0.74</v>
      </c>
      <c r="R6" s="20">
        <f>O6*100-P6-Q6</f>
        <v>734.26</v>
      </c>
      <c r="S6" s="27"/>
      <c r="T6" s="27"/>
      <c r="U6" s="21">
        <v>66.67</v>
      </c>
      <c r="V6" s="16">
        <f t="shared" si="0"/>
        <v>0.259999999999991</v>
      </c>
      <c r="W6" s="21">
        <v>0.07</v>
      </c>
      <c r="X6" s="19"/>
      <c r="Y6" s="19"/>
    </row>
    <row r="7" ht="20.05" customHeight="1" spans="1:25">
      <c r="A7" s="6">
        <v>6</v>
      </c>
      <c r="B7" s="7" t="s">
        <v>33</v>
      </c>
      <c r="C7" s="8" t="s">
        <v>24</v>
      </c>
      <c r="D7" s="8" t="s">
        <v>34</v>
      </c>
      <c r="E7" s="8" t="s">
        <v>26</v>
      </c>
      <c r="F7" s="21">
        <v>7.51</v>
      </c>
      <c r="G7" s="21">
        <v>5</v>
      </c>
      <c r="H7" s="21">
        <v>0</v>
      </c>
      <c r="I7" s="20">
        <f>F7*E7+G7+H7</f>
        <v>756</v>
      </c>
      <c r="J7" s="8" t="s">
        <v>35</v>
      </c>
      <c r="K7" s="8"/>
      <c r="L7" s="8"/>
      <c r="M7" s="21">
        <v>88.89</v>
      </c>
      <c r="N7" s="24">
        <v>44511</v>
      </c>
      <c r="O7" s="21">
        <v>7.64</v>
      </c>
      <c r="P7" s="21">
        <v>5</v>
      </c>
      <c r="Q7" s="21">
        <v>0.76</v>
      </c>
      <c r="R7" s="20">
        <f>O7*100-P7-Q7</f>
        <v>758.24</v>
      </c>
      <c r="S7" s="27"/>
      <c r="T7" s="27"/>
      <c r="U7" s="21">
        <v>63.64</v>
      </c>
      <c r="V7" s="16">
        <f t="shared" si="0"/>
        <v>2.24000000000001</v>
      </c>
      <c r="W7" s="21">
        <v>14.4</v>
      </c>
      <c r="X7" s="19"/>
      <c r="Y7" s="19"/>
    </row>
    <row r="8" ht="20.05" customHeight="1" spans="1:25">
      <c r="A8" s="10">
        <v>7</v>
      </c>
      <c r="B8" s="11">
        <v>44508</v>
      </c>
      <c r="C8" s="12" t="s">
        <v>24</v>
      </c>
      <c r="D8" s="13" t="s">
        <v>32</v>
      </c>
      <c r="E8" s="13">
        <v>100</v>
      </c>
      <c r="F8" s="16">
        <v>7.06</v>
      </c>
      <c r="G8" s="21">
        <v>5</v>
      </c>
      <c r="H8" s="16">
        <v>0</v>
      </c>
      <c r="I8" s="20">
        <f>F8*E8+G8+H8</f>
        <v>711</v>
      </c>
      <c r="J8" s="16"/>
      <c r="K8" s="16">
        <v>7.17</v>
      </c>
      <c r="L8" s="16">
        <v>7.04</v>
      </c>
      <c r="M8" s="26">
        <f>(K8-F8)/(K8-L8)</f>
        <v>0.846153846153849</v>
      </c>
      <c r="N8" s="24">
        <v>44515</v>
      </c>
      <c r="O8" s="16">
        <v>7.36</v>
      </c>
      <c r="P8" s="16">
        <v>5</v>
      </c>
      <c r="Q8" s="16">
        <v>0.74</v>
      </c>
      <c r="R8" s="20">
        <f>O8*100-P8-Q8</f>
        <v>730.26</v>
      </c>
      <c r="S8" s="27">
        <v>7.52</v>
      </c>
      <c r="T8" s="27">
        <v>7.14</v>
      </c>
      <c r="U8" s="26">
        <f>(O8-T8)/(S8-T8)</f>
        <v>0.578947368421054</v>
      </c>
      <c r="V8" s="16">
        <f t="shared" si="0"/>
        <v>19.26</v>
      </c>
      <c r="W8" s="16"/>
      <c r="X8" s="19"/>
      <c r="Y8" s="19"/>
    </row>
    <row r="9" ht="20.05" customHeight="1" spans="1:25">
      <c r="A9" s="10">
        <v>8</v>
      </c>
      <c r="B9" s="14">
        <v>44496</v>
      </c>
      <c r="C9" s="12" t="s">
        <v>24</v>
      </c>
      <c r="D9" s="13" t="s">
        <v>36</v>
      </c>
      <c r="E9" s="13">
        <v>100</v>
      </c>
      <c r="F9" s="16">
        <v>9.09</v>
      </c>
      <c r="G9" s="16">
        <v>5</v>
      </c>
      <c r="H9" s="16">
        <v>0.02</v>
      </c>
      <c r="I9" s="20">
        <f>F9*E9+G9+H9</f>
        <v>914.02</v>
      </c>
      <c r="J9" s="16"/>
      <c r="K9" s="16">
        <v>9.22</v>
      </c>
      <c r="L9" s="16">
        <v>8.81</v>
      </c>
      <c r="M9" s="26">
        <f>(K9-F9)/(K9-L9)</f>
        <v>0.317073170731709</v>
      </c>
      <c r="N9" s="24">
        <v>44515</v>
      </c>
      <c r="O9" s="16">
        <v>9.2</v>
      </c>
      <c r="P9" s="16">
        <v>5</v>
      </c>
      <c r="Q9" s="16">
        <v>0.94</v>
      </c>
      <c r="R9" s="20">
        <f>O9*100-P9-Q9</f>
        <v>914.06</v>
      </c>
      <c r="S9" s="27">
        <v>9.26</v>
      </c>
      <c r="T9" s="27">
        <v>9.1</v>
      </c>
      <c r="U9" s="26">
        <f>(O9-T9)/(S9-T9)</f>
        <v>0.624999999999997</v>
      </c>
      <c r="V9" s="16">
        <f t="shared" si="0"/>
        <v>0.0399999999998499</v>
      </c>
      <c r="W9" s="16"/>
      <c r="X9" s="19"/>
      <c r="Y9" s="19"/>
    </row>
    <row r="10" ht="20.05" customHeight="1" spans="1:25">
      <c r="A10" s="10">
        <v>9</v>
      </c>
      <c r="B10" s="14">
        <v>44497</v>
      </c>
      <c r="C10" s="12" t="s">
        <v>24</v>
      </c>
      <c r="D10" s="13" t="s">
        <v>37</v>
      </c>
      <c r="E10" s="13">
        <v>100</v>
      </c>
      <c r="F10" s="16">
        <v>6.16</v>
      </c>
      <c r="G10" s="16">
        <v>5</v>
      </c>
      <c r="H10" s="16">
        <v>0</v>
      </c>
      <c r="I10" s="20">
        <f>F10*E10+G10+H10</f>
        <v>621</v>
      </c>
      <c r="J10" s="16"/>
      <c r="K10" s="16">
        <v>6.21</v>
      </c>
      <c r="L10" s="16">
        <v>6.08</v>
      </c>
      <c r="M10" s="26">
        <f>(K10-F10)/(K10-L10)</f>
        <v>0.384615384615384</v>
      </c>
      <c r="N10" s="24">
        <v>44518</v>
      </c>
      <c r="O10" s="16">
        <v>5.55</v>
      </c>
      <c r="P10" s="16">
        <v>5</v>
      </c>
      <c r="Q10" s="16">
        <v>0.56</v>
      </c>
      <c r="R10" s="20">
        <f>O10*100-P10-Q10</f>
        <v>549.44</v>
      </c>
      <c r="S10" s="27">
        <v>5.58</v>
      </c>
      <c r="T10" s="27">
        <v>5.48</v>
      </c>
      <c r="U10" s="26">
        <f>(O10-T10)/(S10-T10)</f>
        <v>0.699999999999996</v>
      </c>
      <c r="V10" s="16">
        <f>R10-I10</f>
        <v>-71.5599999999999</v>
      </c>
      <c r="W10" s="16"/>
      <c r="X10" s="19"/>
      <c r="Y10" s="19"/>
    </row>
    <row r="11" ht="20.05" customHeight="1" spans="1:25">
      <c r="A11" s="10"/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9"/>
      <c r="Y11" s="19"/>
    </row>
    <row r="12" ht="20.05" customHeight="1" spans="1:25">
      <c r="A12" s="17"/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 ht="20.05" customHeight="1" spans="1:25">
      <c r="A13" s="17"/>
      <c r="B13" s="18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ht="20.05" customHeight="1" spans="1:25">
      <c r="A14" s="17"/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 ht="20.05" customHeight="1" spans="1:25">
      <c r="A15" s="17"/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ht="20.05" customHeight="1" spans="1:25">
      <c r="A16" s="17"/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 ht="20.05" customHeight="1" spans="1:25">
      <c r="A17" s="17"/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 ht="20.05" customHeight="1" spans="1:25">
      <c r="A18" s="17"/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 ht="20.05" customHeight="1" spans="1:25">
      <c r="A19" s="17"/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 ht="20.05" customHeight="1" spans="1:25">
      <c r="A20" s="17"/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 ht="20.05" customHeight="1" spans="1:25">
      <c r="A21" s="17"/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 ht="20.05" customHeight="1" spans="1:25">
      <c r="A22" s="17"/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</sheetData>
  <pageMargins left="0.5" right="0.5" top="0.75" bottom="0.75" header="0.277777777777778" footer="0.277777777777778"/>
  <pageSetup paperSize="1" scale="72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2021-11-23T03:29:00Z</dcterms:created>
  <dcterms:modified xsi:type="dcterms:W3CDTF">2021-11-23T11:03:55Z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