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<sst xmlns="http://schemas.openxmlformats.org/spreadsheetml/2006/main" count="483">
  <si>
    <t>股票代码</t>
  </si>
  <si>
    <t>股票简称</t>
  </si>
  <si>
    <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</si>
  <si>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</si>
  <si>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</si>
  <si>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</si>
  <si>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</si>
  <si>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</si>
  <si>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</si>
  <si>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</si>
  <si>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</si>
  <si>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</si>
  <si>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r>
      <t>200</t>
    </r>
    <r>
      <rPr>
        <sz val="12"/>
        <color rgb="FF000000"/>
        <rFont val="方正书宋_GBK"/>
        <charset val="134"/>
      </rPr>
      <t>日均线</t>
    </r>
  </si>
  <si>
    <r>
      <t>150</t>
    </r>
    <r>
      <rPr>
        <sz val="12"/>
        <color rgb="FF000000"/>
        <rFont val="方正书宋_GBK"/>
        <charset val="134"/>
      </rPr>
      <t>日均线</t>
    </r>
  </si>
  <si>
    <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</si>
  <si>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</si>
  <si>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</si>
  <si>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t>52</t>
    </r>
    <r>
      <rPr>
        <sz val="12"/>
        <color rgb="FF000000"/>
        <rFont val="方正书宋_GBK"/>
        <charset val="134"/>
      </rPr>
      <t>周内最低点</t>
    </r>
  </si>
  <si>
    <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</si>
  <si>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</si>
  <si>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</si>
  <si>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</si>
  <si>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</si>
  <si>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</si>
  <si>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</si>
  <si>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</si>
  <si>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</si>
  <si>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</si>
  <si>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</si>
  <si>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t>支撑位</t>
    </r>
    <r>
      <rPr>
        <sz val="12"/>
        <color rgb="FF000000"/>
        <rFont val="Helvetica Neue"/>
        <charset val="134"/>
      </rPr>
      <t>1</t>
    </r>
  </si>
  <si>
    <r>
      <t>阻力位</t>
    </r>
    <r>
      <rPr>
        <sz val="12"/>
        <color rgb="FF000000"/>
        <rFont val="Helvetica Neue"/>
        <charset val="134"/>
      </rPr>
      <t>2</t>
    </r>
  </si>
  <si>
    <r>
      <t>支撑位</t>
    </r>
    <r>
      <rPr>
        <sz val="12"/>
        <color rgb="FF000000"/>
        <rFont val="Helvetica Neue"/>
        <charset val="134"/>
      </rPr>
      <t>2</t>
    </r>
  </si>
  <si>
    <r>
      <t>阻力位</t>
    </r>
    <r>
      <rPr>
        <sz val="12"/>
        <color rgb="FF000000"/>
        <rFont val="Helvetica Neue"/>
        <charset val="134"/>
      </rPr>
      <t>3</t>
    </r>
  </si>
  <si>
    <r>
      <t>支撑位</t>
    </r>
    <r>
      <rPr>
        <sz val="12"/>
        <color rgb="FF000000"/>
        <rFont val="Helvetica Neue"/>
        <charset val="134"/>
      </rPr>
      <t>3</t>
    </r>
  </si>
  <si>
    <r>
      <t>阻力位</t>
    </r>
    <r>
      <rPr>
        <sz val="12"/>
        <color rgb="FF000000"/>
        <rFont val="Helvetica Neue"/>
        <charset val="134"/>
      </rPr>
      <t>4</t>
    </r>
  </si>
  <si>
    <r>
      <t>支撑位</t>
    </r>
    <r>
      <rPr>
        <sz val="12"/>
        <color rgb="FF000000"/>
        <rFont val="Helvetica Neue"/>
        <charset val="134"/>
      </rPr>
      <t>4</t>
    </r>
  </si>
  <si>
    <r>
      <t>阻力位</t>
    </r>
    <r>
      <rPr>
        <sz val="12"/>
        <color rgb="FF000000"/>
        <rFont val="Helvetica Neue"/>
        <charset val="134"/>
      </rPr>
      <t>5</t>
    </r>
  </si>
  <si>
    <r>
      <t>支撑位</t>
    </r>
    <r>
      <rPr>
        <sz val="12"/>
        <color rgb="FF000000"/>
        <rFont val="Helvetica Neue"/>
        <charset val="134"/>
      </rPr>
      <t>5</t>
    </r>
  </si>
  <si>
    <r>
      <t>阻力位</t>
    </r>
    <r>
      <rPr>
        <sz val="12"/>
        <color rgb="FF000000"/>
        <rFont val="Helvetica Neue"/>
        <charset val="134"/>
      </rPr>
      <t>6</t>
    </r>
  </si>
  <si>
    <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</si>
  <si>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</si>
  <si>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</si>
  <si>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</si>
  <si>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</si>
  <si>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</si>
  <si>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</si>
  <si>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</si>
  <si>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</si>
  <si>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</si>
  <si>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</si>
  <si>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</si>
  <si>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</si>
  <si>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</si>
  <si>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</si>
  <si>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</si>
  <si>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600955.SH</t>
  </si>
  <si>
    <t>维远股份</t>
  </si>
  <si>
    <t>化学原料</t>
  </si>
  <si>
    <t>14w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</si>
  <si>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（收缩幅度不够，应持续观察1w）</t>
    </r>
  </si>
  <si>
    <t>000568.SZ</t>
  </si>
  <si>
    <t>泸州老窖</t>
  </si>
  <si>
    <t>饮料制造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</si>
  <si>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(当前股价低于50日均线，应持续观察2w)</t>
    </r>
  </si>
  <si>
    <t>600809.SH</t>
  </si>
  <si>
    <t>山西汾酒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</si>
  <si>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</si>
  <si>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000596.SZ</t>
  </si>
  <si>
    <t>古井贡酒</t>
  </si>
  <si>
    <t>603489.SH</t>
  </si>
  <si>
    <t>八方股份</t>
  </si>
  <si>
    <t>电力设备</t>
  </si>
  <si>
    <t>600436.SH</t>
  </si>
  <si>
    <t>片仔癀</t>
  </si>
  <si>
    <t>中药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</si>
  <si>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(当前股价低于150日均线，应持续观察3w)</t>
    </r>
  </si>
  <si>
    <t>600486.SH</t>
  </si>
  <si>
    <t>扬农化工</t>
  </si>
  <si>
    <t>化学制品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</si>
  <si>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</si>
  <si>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600702.SH</t>
  </si>
  <si>
    <t>舍得酒业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</si>
  <si>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(当前股价小于50日均线，应持续观察2w)</t>
    </r>
  </si>
  <si>
    <t>002821.SZ</t>
  </si>
  <si>
    <t>凯莱英</t>
  </si>
  <si>
    <t>医疗服务</t>
  </si>
  <si>
    <t>603267.SH</t>
  </si>
  <si>
    <t>鸿远电子</t>
  </si>
  <si>
    <t>国防军工</t>
  </si>
  <si>
    <t>600600.SH</t>
  </si>
  <si>
    <t>青岛啤酒</t>
  </si>
  <si>
    <t>601799.SH</t>
  </si>
  <si>
    <t>星宇股份</t>
  </si>
  <si>
    <r>
      <t>汽车零部</t>
    </r>
    <r>
      <rPr>
        <sz val="12"/>
        <color rgb="FF000000"/>
        <rFont val="宋体"/>
        <charset val="134"/>
      </rPr>
      <t>件</t>
    </r>
  </si>
  <si>
    <t>605117.SH</t>
  </si>
  <si>
    <t>德业股份</t>
  </si>
  <si>
    <t>白色家电</t>
  </si>
  <si>
    <r>
      <t>不宜入场</t>
    </r>
    <r>
      <rPr>
        <sz val="10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</si>
  <si>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605369.SH</t>
  </si>
  <si>
    <t>拱东医疗</t>
  </si>
  <si>
    <t>0w</t>
  </si>
  <si>
    <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</si>
  <si>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603986.SH</t>
  </si>
  <si>
    <t>兆易创新</t>
  </si>
  <si>
    <r>
      <t>半导体及</t>
    </r>
    <r>
      <rPr>
        <sz val="12"/>
        <color rgb="FF000000"/>
        <rFont val="宋体"/>
        <charset val="134"/>
      </rPr>
      <t>元件</t>
    </r>
  </si>
  <si>
    <t>600563.SH</t>
  </si>
  <si>
    <t>法拉电子</t>
  </si>
  <si>
    <t>002913.SZ</t>
  </si>
  <si>
    <t>奥士康</t>
  </si>
  <si>
    <t>603129.SH</t>
  </si>
  <si>
    <t>春风动力</t>
  </si>
  <si>
    <r>
      <t>非汽车交</t>
    </r>
    <r>
      <rPr>
        <sz val="12"/>
        <color rgb="FF000000"/>
        <rFont val="宋体"/>
        <charset val="134"/>
      </rPr>
      <t>运</t>
    </r>
  </si>
  <si>
    <t>7w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</si>
  <si>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</si>
  <si>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002049.SZ</t>
  </si>
  <si>
    <t>紫光国微</t>
  </si>
  <si>
    <t>600141.SH</t>
  </si>
  <si>
    <t>兴发集团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</si>
  <si>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（当前股价小于150日均线，应继续观察3w）</t>
    </r>
  </si>
  <si>
    <t>603599.SH</t>
  </si>
  <si>
    <t>广信股份</t>
  </si>
  <si>
    <t>5w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</si>
  <si>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（收缩幅度不够，应继续观察2w）</t>
    </r>
  </si>
  <si>
    <t>000799.SZ</t>
  </si>
  <si>
    <t>酒鬼酒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</si>
  <si>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(当前股价小于200日均线，应持续观察3w)</t>
    </r>
  </si>
  <si>
    <t>605111.SH</t>
  </si>
  <si>
    <t>新洁能</t>
  </si>
  <si>
    <t>603217.SH</t>
  </si>
  <si>
    <t>元利科技</t>
  </si>
  <si>
    <t>15w</t>
  </si>
  <si>
    <t>601677.SH</t>
  </si>
  <si>
    <t>明泰铝业</t>
  </si>
  <si>
    <t>工业金属</t>
  </si>
  <si>
    <t>2w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</si>
  <si>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（不是特别明朗，应继续观察1w）</t>
    </r>
  </si>
  <si>
    <t>002916.SZ</t>
  </si>
  <si>
    <t>深南电路</t>
  </si>
  <si>
    <t>600779.SH</t>
  </si>
  <si>
    <t>水井坊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</si>
  <si>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（当前股价小于200日均线，应继续观察3w）</t>
    </r>
  </si>
  <si>
    <t>601088.SH</t>
  </si>
  <si>
    <t>中国神华</t>
  </si>
  <si>
    <t>煤炭开采加工</t>
  </si>
  <si>
    <t>可以入场</t>
  </si>
  <si>
    <t>605080.SH</t>
  </si>
  <si>
    <t>浙江自然</t>
  </si>
  <si>
    <t>服装家纺</t>
  </si>
  <si>
    <t>603799.SH</t>
  </si>
  <si>
    <t>华友钴业</t>
  </si>
  <si>
    <t>小金属</t>
  </si>
  <si>
    <t>603297.SH</t>
  </si>
  <si>
    <t>永新光学</t>
  </si>
  <si>
    <r>
      <t>光学光电</t>
    </r>
    <r>
      <rPr>
        <sz val="12"/>
        <color rgb="FF000000"/>
        <rFont val="宋体"/>
        <charset val="134"/>
      </rPr>
      <t>子</t>
    </r>
  </si>
  <si>
    <t>已分析，见其他表</t>
  </si>
  <si>
    <t>603392.SH</t>
  </si>
  <si>
    <t>万泰生物</t>
  </si>
  <si>
    <t>603589.SH</t>
  </si>
  <si>
    <t>口子窖</t>
  </si>
  <si>
    <t>603995.SH</t>
  </si>
  <si>
    <t>甬金股份</t>
  </si>
  <si>
    <t>钢铁</t>
  </si>
  <si>
    <t>3w</t>
  </si>
  <si>
    <t>3T</t>
  </si>
  <si>
    <t>否</t>
  </si>
  <si>
    <t>000733.SZ</t>
  </si>
  <si>
    <t>振华科技</t>
  </si>
  <si>
    <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</t>
    </r>
    <r>
      <rPr>
        <sz val="12"/>
        <rFont val="Helvetica Neue Regular"/>
        <charset val="134"/>
      </rPr>
      <t>)</t>
    </r>
  </si>
  <si>
    <t>603605.SH</t>
  </si>
  <si>
    <t>珀莱雅</t>
  </si>
  <si>
    <t>美容护理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</si>
  <si>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</si>
  <si>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605123.SH</t>
  </si>
  <si>
    <t>派克新材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</si>
  <si>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(当前股价小于50日均线，应持续观察2w)</t>
    </r>
  </si>
  <si>
    <t>603659.SH</t>
  </si>
  <si>
    <t>璞泰来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</si>
  <si>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（当前股价小于200日均线，应继续观察3w）</t>
    </r>
  </si>
  <si>
    <t>600104.SH</t>
  </si>
  <si>
    <t>上汽集团</t>
  </si>
  <si>
    <t>汽车整车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</si>
  <si>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（股价相对于最低点的距离不够）</t>
    </r>
  </si>
  <si>
    <t>603678.SH</t>
  </si>
  <si>
    <t>火炬电子</t>
  </si>
  <si>
    <t>600976.SH</t>
  </si>
  <si>
    <t>健民集团</t>
  </si>
  <si>
    <t>20w</t>
  </si>
  <si>
    <t>603290.SH</t>
  </si>
  <si>
    <t>斯达半导</t>
  </si>
  <si>
    <t>600745.SH</t>
  </si>
  <si>
    <t>闻泰科技</t>
  </si>
  <si>
    <t>消费电子</t>
  </si>
  <si>
    <t>603897.SH</t>
  </si>
  <si>
    <t>长城科技</t>
  </si>
  <si>
    <t>000049.SZ</t>
  </si>
  <si>
    <t>德赛电池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</si>
  <si>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（收缩幅度不够，应持续观察3w）</t>
    </r>
  </si>
  <si>
    <t>603236.SH</t>
  </si>
  <si>
    <t>移远通信</t>
  </si>
  <si>
    <t>通信设备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</si>
  <si>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(当前股价小于50日均线)</t>
    </r>
  </si>
  <si>
    <t>605399.SH</t>
  </si>
  <si>
    <t>晨光新材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</si>
  <si>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（收缩幅度不符合要求，应再观察2w）</t>
    </r>
  </si>
  <si>
    <t>002850.SZ</t>
  </si>
  <si>
    <t>科达利</t>
  </si>
  <si>
    <t>002876.SZ</t>
  </si>
  <si>
    <t>三利谱</t>
  </si>
  <si>
    <t>21w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</si>
  <si>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（收缩幅度不够，应继续持续观察1w）</t>
    </r>
  </si>
  <si>
    <t>600064.SH</t>
  </si>
  <si>
    <t>南京高科</t>
  </si>
  <si>
    <t>房地产开发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</si>
  <si>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（150日均线小于200日均线）</t>
    </r>
  </si>
  <si>
    <t>002080.SZ</t>
  </si>
  <si>
    <t>中材科技</t>
  </si>
  <si>
    <t>建筑材料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</si>
  <si>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（成交量行为和价格行为不甚明朗）</t>
    </r>
  </si>
  <si>
    <t>603186.SH</t>
  </si>
  <si>
    <t>华正新材</t>
  </si>
  <si>
    <t>半导体及元件</t>
  </si>
  <si>
    <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（当前股价小于50日均线）</t>
    </r>
  </si>
  <si>
    <t>002179.SZ</t>
  </si>
  <si>
    <t>中航光电</t>
  </si>
  <si>
    <r>
      <t>是</t>
    </r>
    <r>
      <rPr>
        <sz val="12"/>
        <color rgb="FF000000"/>
        <rFont val="Helvetica Neue Regular"/>
        <charset val="134"/>
      </rPr>
      <t xml:space="preserve"> </t>
    </r>
  </si>
  <si>
    <t>002048.SZ</t>
  </si>
  <si>
    <t>宁波华翔</t>
  </si>
  <si>
    <t>汽车零部件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</si>
  <si>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(当前股价小于50日均线，应继续观察5w)</t>
    </r>
  </si>
  <si>
    <t>002128.SZ</t>
  </si>
  <si>
    <t>电投能源</t>
  </si>
  <si>
    <r>
      <t>煤炭开采</t>
    </r>
    <r>
      <rPr>
        <sz val="12"/>
        <color rgb="FF000000"/>
        <rFont val="宋体"/>
        <charset val="134"/>
      </rPr>
      <t>加工</t>
    </r>
  </si>
  <si>
    <t>11w</t>
  </si>
  <si>
    <t>1T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</si>
  <si>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(收缩幅度不够，应该持续观察6个w)</t>
    </r>
  </si>
  <si>
    <t>600741.SH</t>
  </si>
  <si>
    <t>华域汽车</t>
  </si>
  <si>
    <t>4w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</si>
  <si>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(成交量行为和价格行为都不符合)</t>
    </r>
  </si>
  <si>
    <t>000623.SZ</t>
  </si>
  <si>
    <t>吉林敖东</t>
  </si>
  <si>
    <t>化学制药</t>
  </si>
  <si>
    <t>12w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</si>
  <si>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(收缩幅度差异太大，应持续观察6个w)</t>
    </r>
  </si>
  <si>
    <t>601225.SH</t>
  </si>
  <si>
    <t>陕西煤业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</si>
  <si>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(收缩幅度间隔太大，应持续观察7个w)</t>
    </r>
  </si>
  <si>
    <t>603606.SH</t>
  </si>
  <si>
    <t>东方电缆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</si>
  <si>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(当前股价小于50日均线，应该持续观察2个w)</t>
    </r>
  </si>
  <si>
    <t>605098.SH</t>
  </si>
  <si>
    <t>行动教育</t>
  </si>
  <si>
    <t>教育</t>
  </si>
  <si>
    <t>6T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</si>
  <si>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（成交行为和价格行为尚不明朗）</t>
    </r>
  </si>
  <si>
    <t>603806.SH</t>
  </si>
  <si>
    <t>福斯特</t>
  </si>
  <si>
    <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（见涨幅与最高收益合成表）</t>
    </r>
  </si>
  <si>
    <t>600566.SH</t>
  </si>
  <si>
    <t>济川药业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</si>
  <si>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(各均线不符合要求)</t>
    </r>
  </si>
  <si>
    <t>002008.SZ</t>
  </si>
  <si>
    <t>大族激光</t>
  </si>
  <si>
    <r>
      <t>自动化设</t>
    </r>
    <r>
      <rPr>
        <sz val="12"/>
        <color rgb="FF000000"/>
        <rFont val="宋体"/>
        <charset val="134"/>
      </rPr>
      <t>备</t>
    </r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</si>
  <si>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(收缩幅度不够，应持续观察2w)</t>
    </r>
  </si>
  <si>
    <t>600089.SH</t>
  </si>
  <si>
    <t>特变电工</t>
  </si>
  <si>
    <t>13w</t>
  </si>
  <si>
    <t>002756.SZ</t>
  </si>
  <si>
    <t>永兴材料</t>
  </si>
  <si>
    <t>603886.SH</t>
  </si>
  <si>
    <t>元祖股份</t>
  </si>
  <si>
    <t>食品加工制造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</si>
  <si>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(成交量行为不符合要求)</t>
    </r>
  </si>
  <si>
    <t>002223.SZ</t>
  </si>
  <si>
    <t>鱼跃医疗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</si>
  <si>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(成交量行为不符合要求，应该持续观察1w)</t>
    </r>
  </si>
  <si>
    <t>603369.SH</t>
  </si>
  <si>
    <t>今世缘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</si>
  <si>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(当前股价小于50日均线，应该持续观察2w)</t>
    </r>
  </si>
  <si>
    <t>002371.SZ</t>
  </si>
  <si>
    <t>北方华创</t>
  </si>
  <si>
    <t>600887.SH</t>
  </si>
  <si>
    <t>伊利股份</t>
  </si>
  <si>
    <r>
      <t>食品加工</t>
    </r>
    <r>
      <rPr>
        <sz val="12"/>
        <color rgb="FF000000"/>
        <rFont val="宋体"/>
        <charset val="134"/>
      </rPr>
      <t>制造</t>
    </r>
  </si>
  <si>
    <t>45w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</si>
  <si>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(150日均线小于200日均线)</t>
    </r>
  </si>
  <si>
    <t>605336.SH</t>
  </si>
  <si>
    <t>帅丰电器</t>
  </si>
  <si>
    <t>厨卫电器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</si>
  <si>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(收缩量不够，应该持续观察1w)</t>
    </r>
  </si>
  <si>
    <t>002637.SZ</t>
  </si>
  <si>
    <t>赞宇科技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</si>
  <si>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(收缩幅度不够，应该持续观察3w)</t>
    </r>
  </si>
  <si>
    <t>601877.SH</t>
  </si>
  <si>
    <t>正泰电器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</si>
  <si>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(收缩幅度不够，应该持续观察4w)</t>
    </r>
  </si>
  <si>
    <t>603010.SH</t>
  </si>
  <si>
    <t>万盛股份</t>
  </si>
  <si>
    <r>
      <t>化工合成</t>
    </r>
    <r>
      <rPr>
        <sz val="12"/>
        <color rgb="FF000000"/>
        <rFont val="宋体"/>
        <charset val="134"/>
      </rPr>
      <t>材料</t>
    </r>
  </si>
  <si>
    <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（见增长幅度结果表）</t>
    </r>
  </si>
  <si>
    <t>603733.SH</t>
  </si>
  <si>
    <t>仙鹤股份</t>
  </si>
  <si>
    <t>造纸</t>
  </si>
  <si>
    <t>603985.SH</t>
  </si>
  <si>
    <t>恒润股份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</si>
  <si>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</si>
  <si>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002597.SZ</t>
  </si>
  <si>
    <t>金禾实业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</si>
  <si>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(当前股价小于50日均线，应该持续观察2w)</t>
    </r>
  </si>
  <si>
    <t>002889.SZ</t>
  </si>
  <si>
    <t>东方嘉盛</t>
  </si>
  <si>
    <t>物流</t>
  </si>
  <si>
    <t>29w</t>
  </si>
  <si>
    <t>5T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</si>
  <si>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(杯型形成不太好，处于杯子的中下部，网球行为也不是很明朗，应该持续观察1w)</t>
    </r>
  </si>
  <si>
    <t>002985.SZ</t>
  </si>
  <si>
    <t>北摩高科</t>
  </si>
  <si>
    <t>2T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</si>
  <si>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(股价太高，每股收益太低，风险太大)</t>
    </r>
  </si>
  <si>
    <t>605222.SH</t>
  </si>
  <si>
    <t>起帆电缆</t>
  </si>
  <si>
    <t>001872.SZ</t>
  </si>
  <si>
    <t>招商港口</t>
  </si>
  <si>
    <t>港口航运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</si>
  <si>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(成交量不符合，应该持续观察1w)</t>
    </r>
  </si>
  <si>
    <t>600373.SH</t>
  </si>
  <si>
    <t>中文传媒</t>
  </si>
  <si>
    <t>传媒</t>
  </si>
  <si>
    <t>1w</t>
  </si>
  <si>
    <t>600328.SH</t>
  </si>
  <si>
    <t>中盐化工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</si>
  <si>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(各均线斜率朝下)</t>
    </r>
  </si>
  <si>
    <t>001217.SZ</t>
  </si>
  <si>
    <t>华尔泰</t>
  </si>
  <si>
    <t>600298.SH</t>
  </si>
  <si>
    <t>安琪酵母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</si>
  <si>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(150日均线小于200日均线，应观察6w)</t>
    </r>
  </si>
  <si>
    <t>600123.SH</t>
  </si>
  <si>
    <t>兰花科创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</si>
  <si>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(当前股价距离最高点距离太远，面临巨大抛压,应观察2w)</t>
    </r>
  </si>
  <si>
    <t>603095.SH</t>
  </si>
  <si>
    <t>越剑智能</t>
  </si>
  <si>
    <t>专用设备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</si>
  <si>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(当前股价距离最低点距离太近，涨幅不够,应观察2w)</t>
    </r>
  </si>
  <si>
    <t>603197.SH</t>
  </si>
  <si>
    <t>保隆科技</t>
  </si>
  <si>
    <t>603198.SH</t>
  </si>
  <si>
    <t>迎驾贡酒</t>
  </si>
  <si>
    <t>603258.SH</t>
  </si>
  <si>
    <t>电魂网络</t>
  </si>
  <si>
    <t>000885.SZ</t>
  </si>
  <si>
    <t>城发环境</t>
  </si>
  <si>
    <r>
      <t>公路铁路</t>
    </r>
    <r>
      <rPr>
        <sz val="12"/>
        <color rgb="FF000000"/>
        <rFont val="宋体"/>
        <charset val="134"/>
      </rPr>
      <t>运输</t>
    </r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</si>
  <si>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(当前股价距离最低点距离太近，涨幅不够)</t>
    </r>
  </si>
  <si>
    <t>002557.SZ</t>
  </si>
  <si>
    <t>洽洽食品</t>
  </si>
  <si>
    <t>41w</t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</si>
  <si>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</si>
  <si>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603203.SH</t>
  </si>
  <si>
    <t>快克股份</t>
  </si>
  <si>
    <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（见增长幅度最大表）</t>
    </r>
  </si>
  <si>
    <t>603681.SH</t>
  </si>
  <si>
    <t>永冠新材</t>
  </si>
  <si>
    <t>002258.SZ</t>
  </si>
  <si>
    <t>利尔化学</t>
  </si>
  <si>
    <t>002929.SZ</t>
  </si>
  <si>
    <t>润建股份</t>
  </si>
  <si>
    <t>通信服务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</si>
  <si>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(收缩幅度不够，应该持续观察1w)</t>
    </r>
  </si>
  <si>
    <t>002028.SZ</t>
  </si>
  <si>
    <t>思源电气</t>
  </si>
  <si>
    <t>600153.SH</t>
  </si>
  <si>
    <t>建发股份</t>
  </si>
  <si>
    <t>600803.SH</t>
  </si>
  <si>
    <t>新奥股份</t>
  </si>
  <si>
    <t>燃气</t>
  </si>
  <si>
    <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（见增长幅度表）</t>
    </r>
  </si>
  <si>
    <t>605089.SH</t>
  </si>
  <si>
    <t>味知香</t>
  </si>
  <si>
    <t>003026.SZ</t>
  </si>
  <si>
    <t>中晶科技</t>
  </si>
  <si>
    <t>000776.SZ</t>
  </si>
  <si>
    <t>广发证券</t>
  </si>
  <si>
    <t>证券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</si>
  <si>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(当前股价低于50日均线，应该持续观察2w)</t>
    </r>
  </si>
  <si>
    <t>003043.SZ</t>
  </si>
  <si>
    <t>华亚智能</t>
  </si>
  <si>
    <t>600048.SH</t>
  </si>
  <si>
    <t>保利发展</t>
  </si>
  <si>
    <t>601615.SH</t>
  </si>
  <si>
    <t>明阳智能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</si>
  <si>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(各均线斜率向下)</t>
    </r>
  </si>
  <si>
    <t>603666.SH</t>
  </si>
  <si>
    <t>亿嘉和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</si>
  <si>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(时间周期太短，应观察2w)</t>
    </r>
  </si>
  <si>
    <t>605377.SH</t>
  </si>
  <si>
    <t>华旺科技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</si>
  <si>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(收缩幅度不够，应观察3w)</t>
    </r>
  </si>
  <si>
    <t>600885.SH</t>
  </si>
  <si>
    <t>宏发股份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</si>
  <si>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(当前股价小于50日均线，应持续观察5w)</t>
    </r>
  </si>
  <si>
    <t>603279.SH</t>
  </si>
  <si>
    <t>景津环保</t>
  </si>
  <si>
    <t>环保</t>
  </si>
  <si>
    <t>000960.SZ</t>
  </si>
  <si>
    <t>锡业股份</t>
  </si>
  <si>
    <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（当前股价距离最高点距离过大，面临较大抛压）</t>
    </r>
  </si>
  <si>
    <t>002960.SZ</t>
  </si>
  <si>
    <t>青鸟消防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</si>
  <si>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</si>
  <si>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600587.SH</t>
  </si>
  <si>
    <t>新华医疗</t>
  </si>
  <si>
    <t>603908.SH</t>
  </si>
  <si>
    <t>牧高笛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</si>
  <si>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（收缩幅度不够）</t>
    </r>
  </si>
  <si>
    <t>603380.SH</t>
  </si>
  <si>
    <t>易德龙</t>
  </si>
  <si>
    <t>600038.SH</t>
  </si>
  <si>
    <t>中直股份</t>
  </si>
  <si>
    <t>603100.SH</t>
  </si>
  <si>
    <t>川仪股份</t>
  </si>
  <si>
    <t>仪器仪表</t>
  </si>
  <si>
    <t>603507.SH</t>
  </si>
  <si>
    <t>振江股份</t>
  </si>
  <si>
    <t>002039.SZ</t>
  </si>
  <si>
    <t>黔源电力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</si>
  <si>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</si>
  <si>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</si>
  <si>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</si>
  <si>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</si>
  <si>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</si>
  <si>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</si>
  <si>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</si>
  <si>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</si>
  <si>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</si>
  <si>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</si>
  <si>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</si>
  <si>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</si>
  <si>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</si>
  <si>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</si>
  <si>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</si>
  <si>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</si>
  <si>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</si>
  <si>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</si>
  <si>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</si>
  <si>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</si>
  <si>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</si>
  <si>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</si>
  <si>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</si>
  <si>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</si>
  <si>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</si>
  <si>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</si>
  <si>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</si>
  <si>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</si>
  <si>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</si>
  <si>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</si>
  <si>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</si>
  <si>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</si>
  <si>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</si>
  <si>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</si>
  <si>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</si>
  <si>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</si>
  <si>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</si>
  <si>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</si>
  <si>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</si>
  <si>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</si>
  <si>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</si>
  <si>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</si>
  <si>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</si>
  <si>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</si>
  <si>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</si>
  <si>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</si>
  <si>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</si>
  <si>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</si>
  <si>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</si>
  <si>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</si>
  <si>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</si>
  <si>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</si>
  <si>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</si>
  <si>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000733</t>
  </si>
  <si>
    <t>002876</t>
  </si>
  <si>
    <t>002223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</si>
</sst>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 ;[Red]\-0.00\ "/>
    <numFmt numFmtId="42" formatCode="_ &quot;￥&quot;* #,##0_ ;_ &quot;￥&quot;* \-#,##0_ ;_ &quot;￥&quot;* &quot;-&quot;_ ;_ @_ "/>
    <numFmt numFmtId="178" formatCode="0.00_);\(0.00\)"/>
    <numFmt numFmtId="179" formatCode="0.00_ "/>
    <numFmt numFmtId="43" formatCode="_ * #,##0.00_ ;_ * \-#,##0.00_ ;_ * &quot;-&quot;??_ ;_ @_ "/>
    <numFmt numFmtId="41" formatCode="_ * #,##0_ ;_ * \-#,##0_ ;_ * &quot;-&quot;_ ;_ @_ "/>
    <numFmt numFmtId="180" formatCode="yyyy&quot;/&quot;mm&quot;/&quot;dd"/>
    <numFmt numFmtId="44" formatCode="_ &quot;￥&quot;* #,##0.00_ ;_ &quot;￥&quot;* \-#,##0.00_ ;_ &quot;￥&quot;* &quot;-&quot;??_ ;_ @_ "/>
  </numFmts>
  <fonts count="47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name val="Calibri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0"/>
      <color rgb="FF000000"/>
      <name val="Helvetica Neue Regular"/>
      <charset val="134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2"/>
      <color rgb="FF161616"/>
      <name val="宋体"/>
      <charset val="134"/>
      <scheme val="minor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  <font>
      <sz val="10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1" fillId="37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3" fillId="21" borderId="9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34" fillId="21" borderId="6" applyNumberFormat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</cellStyleXfs>
  <cellXfs count="28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7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9" fontId="8" fillId="2" borderId="1" xfId="0" applyNumberFormat="1" applyFont="1" applyFill="1" applyBorder="1" applyAlignment="1">
      <alignment horizontal="center" vertical="center"/>
    </xf>
    <xf numFmtId="179" fontId="8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1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80" fontId="1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80" fontId="3" fillId="5" borderId="1" xfId="9" applyNumberFormat="1" applyFont="1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2" fontId="14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2" fontId="15" fillId="8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2" fontId="15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2" fontId="1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178" fontId="17" fillId="3" borderId="1" xfId="0" applyNumberFormat="1" applyFont="1" applyFill="1" applyBorder="1" applyAlignment="1">
      <alignment horizontal="center" vertical="center" wrapText="1"/>
    </xf>
    <xf numFmtId="178" fontId="18" fillId="3" borderId="1" xfId="0" applyNumberFormat="1" applyFont="1" applyFill="1" applyBorder="1" applyAlignment="1">
      <alignment horizontal="center" vertical="center" wrapText="1"/>
    </xf>
    <xf numFmtId="178" fontId="13" fillId="7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8" fontId="18" fillId="8" borderId="1" xfId="0" applyNumberFormat="1" applyFont="1" applyFill="1" applyBorder="1" applyAlignment="1">
      <alignment horizontal="center" vertical="center" wrapText="1"/>
    </xf>
    <xf numFmtId="178" fontId="13" fillId="8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78" fontId="20" fillId="8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78" fontId="18" fillId="7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 wrapText="1"/>
    </xf>
    <xf numFmtId="178" fontId="15" fillId="7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178" fontId="15" fillId="9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178" fontId="15" fillId="10" borderId="1" xfId="0" applyNumberFormat="1" applyFont="1" applyFill="1" applyBorder="1" applyAlignment="1">
      <alignment horizontal="center" vertical="center" wrapText="1"/>
    </xf>
    <xf numFmtId="178" fontId="15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horizontal="center" vertical="center" wrapText="1"/>
    </xf>
    <xf numFmtId="178" fontId="13" fillId="8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78" fontId="13" fillId="10" borderId="1" xfId="0" applyNumberFormat="1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178" fontId="21" fillId="8" borderId="1" xfId="0" applyNumberFormat="1" applyFont="1" applyFill="1" applyBorder="1" applyAlignment="1">
      <alignment horizontal="center" vertical="center" wrapText="1"/>
    </xf>
    <xf numFmtId="178" fontId="12" fillId="7" borderId="1" xfId="0" applyNumberFormat="1" applyFont="1" applyFill="1" applyBorder="1" applyAlignment="1">
      <alignment horizontal="center" vertical="center" wrapText="1"/>
    </xf>
    <xf numFmtId="178" fontId="22" fillId="7" borderId="1" xfId="0" applyNumberFormat="1" applyFont="1" applyFill="1" applyBorder="1" applyAlignment="1">
      <alignment horizontal="center" vertical="center" wrapText="1"/>
    </xf>
    <xf numFmtId="178" fontId="12" fillId="4" borderId="1" xfId="0" applyNumberFormat="1" applyFont="1" applyFill="1" applyBorder="1" applyAlignment="1">
      <alignment horizontal="center" vertical="center" wrapText="1"/>
    </xf>
    <xf numFmtId="178" fontId="22" fillId="4" borderId="1" xfId="0" applyNumberFormat="1" applyFont="1" applyFill="1" applyBorder="1" applyAlignment="1">
      <alignment horizontal="center" vertical="center" wrapText="1"/>
    </xf>
    <xf numFmtId="178" fontId="12" fillId="8" borderId="1" xfId="0" applyNumberFormat="1" applyFont="1" applyFill="1" applyBorder="1" applyAlignment="1">
      <alignment horizontal="center" vertical="center" wrapText="1"/>
    </xf>
    <xf numFmtId="178" fontId="19" fillId="8" borderId="1" xfId="0" applyNumberFormat="1" applyFont="1" applyFill="1" applyBorder="1" applyAlignment="1">
      <alignment horizontal="center" vertical="center" wrapText="1"/>
    </xf>
    <xf numFmtId="178" fontId="23" fillId="8" borderId="1" xfId="0" applyNumberFormat="1" applyFont="1" applyFill="1" applyBorder="1" applyAlignment="1">
      <alignment horizontal="center" vertical="center" wrapText="1"/>
    </xf>
    <xf numFmtId="178" fontId="21" fillId="4" borderId="1" xfId="0" applyNumberFormat="1" applyFont="1" applyFill="1" applyBorder="1" applyAlignment="1">
      <alignment horizontal="center" vertical="center" wrapText="1"/>
    </xf>
    <xf numFmtId="178" fontId="12" fillId="5" borderId="1" xfId="0" applyNumberFormat="1" applyFont="1" applyFill="1" applyBorder="1" applyAlignment="1">
      <alignment horizontal="center" vertical="center" wrapText="1"/>
    </xf>
    <xf numFmtId="178" fontId="22" fillId="5" borderId="1" xfId="0" applyNumberFormat="1" applyFont="1" applyFill="1" applyBorder="1" applyAlignment="1">
      <alignment horizontal="center" vertical="center" wrapText="1"/>
    </xf>
    <xf numFmtId="178" fontId="21" fillId="5" borderId="1" xfId="0" applyNumberFormat="1" applyFont="1" applyFill="1" applyBorder="1" applyAlignment="1">
      <alignment horizontal="center" vertical="center" wrapText="1"/>
    </xf>
    <xf numFmtId="178" fontId="21" fillId="7" borderId="1" xfId="0" applyNumberFormat="1" applyFont="1" applyFill="1" applyBorder="1" applyAlignment="1">
      <alignment horizontal="center" vertical="center" wrapText="1"/>
    </xf>
    <xf numFmtId="178" fontId="10" fillId="8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9" borderId="1" xfId="0" applyNumberFormat="1" applyFont="1" applyFill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center" vertical="center"/>
    </xf>
    <xf numFmtId="178" fontId="10" fillId="4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8" fontId="19" fillId="8" borderId="1" xfId="0" applyNumberFormat="1" applyFont="1" applyFill="1" applyBorder="1" applyAlignment="1">
      <alignment horizontal="center" vertical="center"/>
    </xf>
    <xf numFmtId="178" fontId="19" fillId="10" borderId="1" xfId="0" applyNumberFormat="1" applyFont="1" applyFill="1" applyBorder="1" applyAlignment="1">
      <alignment horizontal="center" vertical="center"/>
    </xf>
    <xf numFmtId="178" fontId="19" fillId="5" borderId="1" xfId="0" applyNumberFormat="1" applyFont="1" applyFill="1" applyBorder="1" applyAlignment="1">
      <alignment horizontal="center" vertical="center"/>
    </xf>
    <xf numFmtId="178" fontId="19" fillId="4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 wrapText="1"/>
    </xf>
    <xf numFmtId="10" fontId="10" fillId="7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8" borderId="1" xfId="9" applyNumberFormat="1" applyFont="1" applyFill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10" fontId="20" fillId="8" borderId="1" xfId="0" applyNumberFormat="1" applyFont="1" applyFill="1" applyBorder="1" applyAlignment="1">
      <alignment horizontal="center" vertical="center" wrapText="1"/>
    </xf>
    <xf numFmtId="10" fontId="20" fillId="8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10" fontId="10" fillId="9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178" fontId="19" fillId="8" borderId="1" xfId="0" applyNumberFormat="1" applyFont="1" applyFill="1" applyBorder="1">
      <alignment vertical="center"/>
    </xf>
    <xf numFmtId="178" fontId="19" fillId="4" borderId="1" xfId="0" applyNumberFormat="1" applyFont="1" applyFill="1" applyBorder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ill="1" applyBorder="1" applyAlignment="1">
      <alignment horizontal="center" vertical="center"/>
    </xf>
    <xf numFmtId="10" fontId="19" fillId="10" borderId="1" xfId="9" applyNumberFormat="1" applyFill="1" applyBorder="1" applyAlignment="1">
      <alignment horizontal="center" vertical="center"/>
    </xf>
    <xf numFmtId="10" fontId="19" fillId="5" borderId="1" xfId="9" applyNumberForma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3" fillId="4" borderId="1" xfId="9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76" fontId="10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76" fontId="13" fillId="8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78" fontId="13" fillId="7" borderId="1" xfId="0" applyNumberFormat="1" applyFont="1" applyFill="1" applyBorder="1" applyAlignment="1">
      <alignment horizontal="center" vertical="center"/>
    </xf>
    <xf numFmtId="178" fontId="13" fillId="9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9" borderId="1" xfId="0" applyNumberFormat="1" applyFont="1" applyFill="1" applyBorder="1" applyAlignment="1">
      <alignment horizontal="center" vertical="center"/>
    </xf>
    <xf numFmtId="10" fontId="20" fillId="7" borderId="1" xfId="0" applyNumberFormat="1" applyFont="1" applyFill="1" applyBorder="1" applyAlignment="1">
      <alignment horizontal="center" vertical="center" wrapText="1"/>
    </xf>
    <xf numFmtId="10" fontId="20" fillId="7" borderId="1" xfId="0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/>
    </xf>
    <xf numFmtId="0" fontId="19" fillId="8" borderId="1" xfId="0" applyFont="1" applyFill="1" applyBorder="1">
      <alignment vertical="center"/>
    </xf>
    <xf numFmtId="178" fontId="13" fillId="7" borderId="1" xfId="0" applyNumberFormat="1" applyFont="1" applyFill="1" applyBorder="1">
      <alignment vertical="center"/>
    </xf>
    <xf numFmtId="178" fontId="19" fillId="7" borderId="1" xfId="0" applyNumberFormat="1" applyFont="1" applyFill="1" applyBorder="1">
      <alignment vertical="center"/>
    </xf>
    <xf numFmtId="10" fontId="19" fillId="7" borderId="1" xfId="9" applyNumberFormat="1" applyFill="1" applyBorder="1" applyAlignment="1">
      <alignment horizontal="center" vertical="center"/>
    </xf>
    <xf numFmtId="10" fontId="19" fillId="9" borderId="1" xfId="9" applyNumberFormat="1" applyFill="1" applyBorder="1" applyAlignment="1">
      <alignment horizontal="center" vertical="center"/>
    </xf>
    <xf numFmtId="10" fontId="19" fillId="0" borderId="1" xfId="9" applyNumberFormat="1" applyBorder="1" applyAlignment="1">
      <alignment horizontal="center" vertical="center"/>
    </xf>
    <xf numFmtId="10" fontId="19" fillId="4" borderId="1" xfId="9" applyNumberForma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176" fontId="13" fillId="9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2"/>
  <sheetViews>
    <sheetView workbookViewId="0">
      <pane xSplit="5" ySplit="3" topLeftCell="V121" activePane="bottomRight" state="frozen"/>
      <selection/>
      <selection pane="topRight"/>
      <selection pane="bottomLeft"/>
      <selection pane="bottomRight" activeCell="A71" sqref="A71:B71"/>
    </sheetView>
  </sheetViews>
  <sheetFormatPr defaultColWidth="9.14285714285714" defaultRowHeight="17.6"/>
  <cols>
    <col min="1" max="1" width="11.9017857142857" customWidth="1"/>
    <col min="2" max="2" width="18.1517857142857" customWidth="1"/>
    <col min="4" max="4" width="16.2142857142857" customWidth="1"/>
    <col min="29" max="29" width="12.4910714285714" customWidth="1"/>
  </cols>
  <sheetData>
    <row r="1" spans="1:43">
      <c r="A1" s="56" t="s">
        <v>0</v>
      </c>
      <c r="B1" s="56" t="s">
        <v>1</v>
      </c>
      <c r="C1" s="56" t="s">
        <v>2</v>
      </c>
      <c r="D1" s="57" t="s">
        <v>3</v>
      </c>
      <c r="E1" s="99" t="s">
        <v>4</v>
      </c>
      <c r="F1" s="100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 t="s">
        <v>6</v>
      </c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96" t="s">
        <v>7</v>
      </c>
      <c r="AK1" s="196"/>
      <c r="AL1" s="196" t="s">
        <v>8</v>
      </c>
      <c r="AM1" s="196"/>
      <c r="AN1" s="196"/>
      <c r="AO1" s="210" t="s">
        <v>9</v>
      </c>
      <c r="AP1" s="211" t="s">
        <v>10</v>
      </c>
      <c r="AQ1" s="212" t="s">
        <v>11</v>
      </c>
    </row>
    <row r="2" spans="1:43">
      <c r="A2" s="56"/>
      <c r="B2" s="56"/>
      <c r="C2" s="56"/>
      <c r="D2" s="57"/>
      <c r="E2" s="99"/>
      <c r="F2" s="101" t="s">
        <v>12</v>
      </c>
      <c r="G2" s="101" t="s">
        <v>13</v>
      </c>
      <c r="H2" s="101" t="s">
        <v>14</v>
      </c>
      <c r="I2" s="134" t="s">
        <v>15</v>
      </c>
      <c r="J2" s="134" t="s">
        <v>16</v>
      </c>
      <c r="K2" s="106" t="s">
        <v>17</v>
      </c>
      <c r="L2" s="135" t="s">
        <v>18</v>
      </c>
      <c r="M2" s="140" t="s">
        <v>19</v>
      </c>
      <c r="N2" s="158" t="s">
        <v>20</v>
      </c>
      <c r="O2" s="158" t="s">
        <v>21</v>
      </c>
      <c r="P2" s="158" t="s">
        <v>22</v>
      </c>
      <c r="Q2" s="134" t="s">
        <v>23</v>
      </c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76" t="s">
        <v>24</v>
      </c>
      <c r="AK2" s="176" t="s">
        <v>25</v>
      </c>
      <c r="AL2" s="176" t="s">
        <v>26</v>
      </c>
      <c r="AM2" s="176" t="s">
        <v>27</v>
      </c>
      <c r="AN2" s="176" t="s">
        <v>28</v>
      </c>
      <c r="AO2" s="210"/>
      <c r="AP2" s="211"/>
      <c r="AQ2" s="212"/>
    </row>
    <row r="3" ht="58" spans="1:43">
      <c r="A3" s="56"/>
      <c r="B3" s="56"/>
      <c r="C3" s="56"/>
      <c r="D3" s="57"/>
      <c r="E3" s="99"/>
      <c r="F3" s="101"/>
      <c r="G3" s="101"/>
      <c r="H3" s="101"/>
      <c r="I3" s="134"/>
      <c r="J3" s="134"/>
      <c r="K3" s="106"/>
      <c r="L3" s="135"/>
      <c r="M3" s="140"/>
      <c r="N3" s="158"/>
      <c r="O3" s="158"/>
      <c r="P3" s="158"/>
      <c r="Q3" s="140" t="s">
        <v>29</v>
      </c>
      <c r="R3" s="140" t="s">
        <v>30</v>
      </c>
      <c r="S3" s="140" t="s">
        <v>31</v>
      </c>
      <c r="T3" s="140" t="s">
        <v>32</v>
      </c>
      <c r="U3" s="140" t="s">
        <v>33</v>
      </c>
      <c r="V3" s="140" t="s">
        <v>34</v>
      </c>
      <c r="W3" s="140" t="s">
        <v>35</v>
      </c>
      <c r="X3" s="140" t="s">
        <v>36</v>
      </c>
      <c r="Y3" s="140" t="s">
        <v>37</v>
      </c>
      <c r="Z3" s="140" t="s">
        <v>38</v>
      </c>
      <c r="AA3" s="140" t="s">
        <v>39</v>
      </c>
      <c r="AB3" s="176" t="s">
        <v>40</v>
      </c>
      <c r="AC3" s="158" t="s">
        <v>41</v>
      </c>
      <c r="AD3" s="158" t="s">
        <v>42</v>
      </c>
      <c r="AE3" s="158" t="s">
        <v>43</v>
      </c>
      <c r="AF3" s="158" t="s">
        <v>44</v>
      </c>
      <c r="AG3" s="158" t="s">
        <v>45</v>
      </c>
      <c r="AH3" s="158" t="s">
        <v>46</v>
      </c>
      <c r="AI3" s="178" t="s">
        <v>47</v>
      </c>
      <c r="AJ3" s="176"/>
      <c r="AK3" s="176"/>
      <c r="AL3" s="176"/>
      <c r="AM3" s="176"/>
      <c r="AN3" s="176"/>
      <c r="AO3" s="210"/>
      <c r="AP3" s="211"/>
      <c r="AQ3" s="212"/>
    </row>
    <row r="4" ht="87" spans="1:43">
      <c r="A4" s="58" t="s">
        <v>48</v>
      </c>
      <c r="B4" s="59" t="s">
        <v>49</v>
      </c>
      <c r="C4" s="60">
        <v>10.68</v>
      </c>
      <c r="D4" s="61" t="s">
        <v>50</v>
      </c>
      <c r="E4" s="61">
        <v>5</v>
      </c>
      <c r="F4" s="102">
        <v>64.6</v>
      </c>
      <c r="G4" s="102">
        <v>66.59</v>
      </c>
      <c r="H4" s="102">
        <v>70.61</v>
      </c>
      <c r="I4" s="136"/>
      <c r="J4" s="136">
        <v>73.4</v>
      </c>
      <c r="K4" s="102">
        <v>41.79</v>
      </c>
      <c r="L4" s="137">
        <v>90.29</v>
      </c>
      <c r="M4" s="136">
        <v>64.66</v>
      </c>
      <c r="N4" s="159">
        <f>(J4-K4)/K4</f>
        <v>0.756401052883465</v>
      </c>
      <c r="O4" s="159">
        <f>(L4-J4)/L4</f>
        <v>0.187063905194374</v>
      </c>
      <c r="P4" s="159">
        <f>(L4-M4)/M4</f>
        <v>0.396381070213424</v>
      </c>
      <c r="Q4" s="136">
        <v>60.05</v>
      </c>
      <c r="R4" s="136">
        <v>74.75</v>
      </c>
      <c r="S4" s="136">
        <v>65.5</v>
      </c>
      <c r="T4" s="136">
        <v>77.98</v>
      </c>
      <c r="U4" s="136">
        <v>70.4</v>
      </c>
      <c r="V4" s="136">
        <v>77.77</v>
      </c>
      <c r="W4" s="136">
        <v>73.27</v>
      </c>
      <c r="X4" s="136"/>
      <c r="Y4" s="136"/>
      <c r="Z4" s="136"/>
      <c r="AA4" s="136"/>
      <c r="AB4" s="177" t="s">
        <v>51</v>
      </c>
      <c r="AC4" s="159">
        <f>(L4-Q4)/L4</f>
        <v>0.33492081072101</v>
      </c>
      <c r="AD4" s="159">
        <f>(R4-S4)/R4</f>
        <v>0.123745819397993</v>
      </c>
      <c r="AE4" s="159">
        <f>(T4-U4)/T4</f>
        <v>0.0972044113875352</v>
      </c>
      <c r="AF4" s="190">
        <f>(V4-W4)/V4</f>
        <v>0.0578629291500579</v>
      </c>
      <c r="AG4" s="197"/>
      <c r="AH4" s="197"/>
      <c r="AI4" s="177" t="s">
        <v>52</v>
      </c>
      <c r="AJ4" s="177" t="s">
        <v>53</v>
      </c>
      <c r="AK4" s="177" t="s">
        <v>53</v>
      </c>
      <c r="AL4" s="177" t="s">
        <v>53</v>
      </c>
      <c r="AM4" s="177" t="s">
        <v>53</v>
      </c>
      <c r="AN4" s="177" t="s">
        <v>53</v>
      </c>
      <c r="AO4" s="213" t="s">
        <v>54</v>
      </c>
      <c r="AP4" s="214">
        <v>44571</v>
      </c>
      <c r="AQ4" s="215"/>
    </row>
    <row r="5" ht="101" spans="1:43">
      <c r="A5" s="62" t="s">
        <v>55</v>
      </c>
      <c r="B5" s="63" t="s">
        <v>56</v>
      </c>
      <c r="C5" s="64">
        <v>4.3</v>
      </c>
      <c r="D5" s="65" t="s">
        <v>57</v>
      </c>
      <c r="E5" s="103"/>
      <c r="F5" s="104">
        <v>44.6</v>
      </c>
      <c r="G5" s="104">
        <v>44.97</v>
      </c>
      <c r="H5" s="104">
        <v>45.8</v>
      </c>
      <c r="I5" s="138"/>
      <c r="J5" s="138">
        <v>46.09</v>
      </c>
      <c r="K5" s="104">
        <v>35.47</v>
      </c>
      <c r="L5" s="139">
        <v>61.98</v>
      </c>
      <c r="M5" s="138">
        <v>35.47</v>
      </c>
      <c r="N5" s="160">
        <f>(J5-K5)/K5</f>
        <v>0.299407950380603</v>
      </c>
      <c r="O5" s="160">
        <f>(L5-J5)/L5</f>
        <v>0.256373023555986</v>
      </c>
      <c r="P5" s="160">
        <f>(L5-M5)/M5</f>
        <v>0.747392162390753</v>
      </c>
      <c r="Q5" s="138">
        <v>42.05</v>
      </c>
      <c r="R5" s="138">
        <v>52.97</v>
      </c>
      <c r="S5" s="138">
        <v>42.18</v>
      </c>
      <c r="T5" s="138">
        <v>50.93</v>
      </c>
      <c r="U5" s="138">
        <v>43.2</v>
      </c>
      <c r="V5" s="138"/>
      <c r="W5" s="138"/>
      <c r="X5" s="138"/>
      <c r="Y5" s="138"/>
      <c r="Z5" s="138"/>
      <c r="AA5" s="138"/>
      <c r="AB5" s="178" t="s">
        <v>58</v>
      </c>
      <c r="AC5" s="160">
        <f>(L5-Q5)/L5</f>
        <v>0.321555340432398</v>
      </c>
      <c r="AD5" s="160">
        <f>(R5-S5)/R5</f>
        <v>0.203700207664716</v>
      </c>
      <c r="AE5" s="160">
        <f>(T5-U5)/T5</f>
        <v>0.151776948753191</v>
      </c>
      <c r="AF5" s="191"/>
      <c r="AG5" s="198"/>
      <c r="AH5" s="198"/>
      <c r="AI5" s="178"/>
      <c r="AJ5" s="178"/>
      <c r="AK5" s="178"/>
      <c r="AL5" s="178"/>
      <c r="AM5" s="178"/>
      <c r="AN5" s="178"/>
      <c r="AO5" s="203" t="s">
        <v>59</v>
      </c>
      <c r="AP5" s="216">
        <v>44571</v>
      </c>
      <c r="AQ5" s="217"/>
    </row>
    <row r="6" ht="116" spans="1:43">
      <c r="A6" s="66" t="s">
        <v>60</v>
      </c>
      <c r="B6" s="67" t="s">
        <v>61</v>
      </c>
      <c r="C6" s="68">
        <v>4.28</v>
      </c>
      <c r="D6" s="69" t="s">
        <v>62</v>
      </c>
      <c r="E6" s="105"/>
      <c r="F6" s="106">
        <v>225.26</v>
      </c>
      <c r="G6" s="106">
        <v>227.14</v>
      </c>
      <c r="H6" s="107">
        <v>240.39</v>
      </c>
      <c r="I6" s="140"/>
      <c r="J6" s="140">
        <v>237.19</v>
      </c>
      <c r="K6" s="141"/>
      <c r="L6" s="142"/>
      <c r="M6" s="140"/>
      <c r="N6" s="161"/>
      <c r="O6" s="161"/>
      <c r="P6" s="161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79"/>
      <c r="AC6" s="161"/>
      <c r="AD6" s="161"/>
      <c r="AE6" s="161"/>
      <c r="AF6" s="162"/>
      <c r="AG6" s="192"/>
      <c r="AH6" s="192"/>
      <c r="AI6" s="179"/>
      <c r="AJ6" s="179"/>
      <c r="AK6" s="179"/>
      <c r="AL6" s="179"/>
      <c r="AM6" s="179"/>
      <c r="AN6" s="179"/>
      <c r="AO6" s="218" t="s">
        <v>63</v>
      </c>
      <c r="AP6" s="219">
        <v>44571</v>
      </c>
      <c r="AQ6" s="220"/>
    </row>
    <row r="7" ht="116" spans="1:43">
      <c r="A7" s="70" t="s">
        <v>64</v>
      </c>
      <c r="B7" s="71" t="s">
        <v>65</v>
      </c>
      <c r="C7" s="72">
        <v>4.02</v>
      </c>
      <c r="D7" s="73" t="s">
        <v>62</v>
      </c>
      <c r="E7" s="108"/>
      <c r="F7" s="106">
        <v>299.15</v>
      </c>
      <c r="G7" s="106">
        <v>305.04</v>
      </c>
      <c r="H7" s="106">
        <v>311.81</v>
      </c>
      <c r="I7" s="140"/>
      <c r="J7" s="140">
        <v>288.4</v>
      </c>
      <c r="K7" s="141"/>
      <c r="L7" s="142"/>
      <c r="M7" s="140"/>
      <c r="N7" s="161"/>
      <c r="O7" s="161"/>
      <c r="P7" s="161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79"/>
      <c r="AC7" s="161"/>
      <c r="AD7" s="161"/>
      <c r="AE7" s="161"/>
      <c r="AF7" s="162"/>
      <c r="AG7" s="192"/>
      <c r="AH7" s="192"/>
      <c r="AI7" s="179"/>
      <c r="AJ7" s="179"/>
      <c r="AK7" s="179"/>
      <c r="AL7" s="179"/>
      <c r="AM7" s="179"/>
      <c r="AN7" s="179"/>
      <c r="AO7" s="218" t="s">
        <v>66</v>
      </c>
      <c r="AP7" s="219">
        <v>44571</v>
      </c>
      <c r="AQ7" s="220"/>
    </row>
    <row r="8" ht="116" spans="1:43">
      <c r="A8" s="70" t="s">
        <v>67</v>
      </c>
      <c r="B8" s="71" t="s">
        <v>68</v>
      </c>
      <c r="C8" s="72">
        <v>3.85</v>
      </c>
      <c r="D8" s="73" t="s">
        <v>62</v>
      </c>
      <c r="E8" s="108"/>
      <c r="F8" s="109">
        <v>230.06</v>
      </c>
      <c r="G8" s="109">
        <v>234.99</v>
      </c>
      <c r="H8" s="109">
        <v>248.39</v>
      </c>
      <c r="I8" s="109"/>
      <c r="J8" s="109">
        <v>228.26</v>
      </c>
      <c r="K8" s="109"/>
      <c r="L8" s="109"/>
      <c r="M8" s="109"/>
      <c r="N8" s="162"/>
      <c r="O8" s="162"/>
      <c r="P8" s="162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80"/>
      <c r="AC8" s="162"/>
      <c r="AD8" s="162"/>
      <c r="AE8" s="162"/>
      <c r="AF8" s="162"/>
      <c r="AG8" s="162"/>
      <c r="AH8" s="162"/>
      <c r="AI8" s="180"/>
      <c r="AJ8" s="199"/>
      <c r="AK8" s="199"/>
      <c r="AL8" s="199"/>
      <c r="AM8" s="199"/>
      <c r="AN8" s="199"/>
      <c r="AO8" s="218" t="s">
        <v>66</v>
      </c>
      <c r="AP8" s="221">
        <v>44571</v>
      </c>
      <c r="AQ8" s="220"/>
    </row>
    <row r="9" ht="116" spans="1:43">
      <c r="A9" s="70" t="s">
        <v>69</v>
      </c>
      <c r="B9" s="71" t="s">
        <v>70</v>
      </c>
      <c r="C9" s="72">
        <v>3.61</v>
      </c>
      <c r="D9" s="74" t="s">
        <v>71</v>
      </c>
      <c r="E9" s="110"/>
      <c r="F9" s="106">
        <v>226.99</v>
      </c>
      <c r="G9" s="106">
        <v>231.72</v>
      </c>
      <c r="H9" s="106">
        <v>235.71</v>
      </c>
      <c r="I9" s="140"/>
      <c r="J9" s="140">
        <v>208.69</v>
      </c>
      <c r="K9" s="141"/>
      <c r="L9" s="142"/>
      <c r="M9" s="140"/>
      <c r="N9" s="161"/>
      <c r="O9" s="161"/>
      <c r="P9" s="161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79"/>
      <c r="AC9" s="161"/>
      <c r="AD9" s="161"/>
      <c r="AE9" s="161"/>
      <c r="AF9" s="192"/>
      <c r="AG9" s="192"/>
      <c r="AH9" s="192"/>
      <c r="AI9" s="179"/>
      <c r="AJ9" s="179"/>
      <c r="AK9" s="179"/>
      <c r="AL9" s="179"/>
      <c r="AM9" s="179"/>
      <c r="AN9" s="179"/>
      <c r="AO9" s="218" t="s">
        <v>66</v>
      </c>
      <c r="AP9" s="219">
        <v>44571</v>
      </c>
      <c r="AQ9" s="220"/>
    </row>
    <row r="10" ht="116" spans="1:43">
      <c r="A10" s="70" t="s">
        <v>72</v>
      </c>
      <c r="B10" s="71" t="s">
        <v>73</v>
      </c>
      <c r="C10" s="72">
        <v>3.33</v>
      </c>
      <c r="D10" s="73" t="s">
        <v>74</v>
      </c>
      <c r="E10" s="108"/>
      <c r="F10" s="109">
        <v>390.49</v>
      </c>
      <c r="G10" s="109">
        <v>404.23</v>
      </c>
      <c r="H10" s="109">
        <v>435.25</v>
      </c>
      <c r="I10" s="109"/>
      <c r="J10" s="109">
        <v>394.98</v>
      </c>
      <c r="K10" s="109"/>
      <c r="L10" s="109"/>
      <c r="M10" s="109"/>
      <c r="N10" s="162"/>
      <c r="O10" s="162"/>
      <c r="P10" s="162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80"/>
      <c r="AC10" s="162"/>
      <c r="AD10" s="162"/>
      <c r="AE10" s="162"/>
      <c r="AF10" s="162"/>
      <c r="AG10" s="162"/>
      <c r="AH10" s="162"/>
      <c r="AI10" s="180"/>
      <c r="AJ10" s="199"/>
      <c r="AK10" s="199"/>
      <c r="AL10" s="199"/>
      <c r="AM10" s="199"/>
      <c r="AN10" s="199"/>
      <c r="AO10" s="218" t="s">
        <v>75</v>
      </c>
      <c r="AP10" s="221">
        <v>44571</v>
      </c>
      <c r="AQ10" s="220"/>
    </row>
    <row r="11" ht="116" spans="1:43">
      <c r="A11" s="70" t="s">
        <v>76</v>
      </c>
      <c r="B11" s="71" t="s">
        <v>77</v>
      </c>
      <c r="C11" s="72">
        <v>3.28</v>
      </c>
      <c r="D11" s="73" t="s">
        <v>78</v>
      </c>
      <c r="E11" s="108"/>
      <c r="F11" s="107">
        <v>122.45</v>
      </c>
      <c r="G11" s="107">
        <v>123.16</v>
      </c>
      <c r="H11" s="107">
        <v>127.68</v>
      </c>
      <c r="I11" s="140"/>
      <c r="J11" s="140">
        <v>124.56</v>
      </c>
      <c r="K11" s="141"/>
      <c r="L11" s="142"/>
      <c r="M11" s="140"/>
      <c r="N11" s="161"/>
      <c r="O11" s="161"/>
      <c r="P11" s="161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79"/>
      <c r="AC11" s="161"/>
      <c r="AD11" s="161"/>
      <c r="AE11" s="161"/>
      <c r="AF11" s="192"/>
      <c r="AG11" s="192"/>
      <c r="AH11" s="192"/>
      <c r="AI11" s="179"/>
      <c r="AJ11" s="179"/>
      <c r="AK11" s="179"/>
      <c r="AL11" s="179"/>
      <c r="AM11" s="179"/>
      <c r="AN11" s="179"/>
      <c r="AO11" s="218" t="s">
        <v>79</v>
      </c>
      <c r="AP11" s="219">
        <v>44571</v>
      </c>
      <c r="AQ11" s="220"/>
    </row>
    <row r="12" ht="116" spans="1:43">
      <c r="A12" s="70" t="s">
        <v>80</v>
      </c>
      <c r="B12" s="71" t="s">
        <v>81</v>
      </c>
      <c r="C12" s="72">
        <v>2.92</v>
      </c>
      <c r="D12" s="73" t="s">
        <v>62</v>
      </c>
      <c r="E12" s="108"/>
      <c r="F12" s="107">
        <v>185.12</v>
      </c>
      <c r="G12" s="107">
        <v>197.67</v>
      </c>
      <c r="H12" s="107">
        <v>222.3</v>
      </c>
      <c r="I12" s="140"/>
      <c r="J12" s="140">
        <v>213</v>
      </c>
      <c r="K12" s="141"/>
      <c r="L12" s="142"/>
      <c r="M12" s="140"/>
      <c r="N12" s="161"/>
      <c r="O12" s="161"/>
      <c r="P12" s="16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79"/>
      <c r="AC12" s="161"/>
      <c r="AD12" s="161"/>
      <c r="AE12" s="161"/>
      <c r="AF12" s="192"/>
      <c r="AG12" s="192"/>
      <c r="AH12" s="192"/>
      <c r="AI12" s="179"/>
      <c r="AJ12" s="179"/>
      <c r="AK12" s="179"/>
      <c r="AL12" s="179"/>
      <c r="AM12" s="179"/>
      <c r="AN12" s="179"/>
      <c r="AO12" s="218" t="s">
        <v>82</v>
      </c>
      <c r="AP12" s="221">
        <v>44571</v>
      </c>
      <c r="AQ12" s="220"/>
    </row>
    <row r="13" ht="116" spans="1:43">
      <c r="A13" s="70" t="s">
        <v>83</v>
      </c>
      <c r="B13" s="71" t="s">
        <v>84</v>
      </c>
      <c r="C13" s="72">
        <v>2.88</v>
      </c>
      <c r="D13" s="73" t="s">
        <v>85</v>
      </c>
      <c r="E13" s="108"/>
      <c r="F13" s="106">
        <v>382.6</v>
      </c>
      <c r="G13" s="106">
        <v>396.81</v>
      </c>
      <c r="H13" s="106">
        <v>424.02</v>
      </c>
      <c r="I13" s="140"/>
      <c r="J13" s="140">
        <v>350.6</v>
      </c>
      <c r="K13" s="141"/>
      <c r="L13" s="142"/>
      <c r="M13" s="140"/>
      <c r="N13" s="161"/>
      <c r="O13" s="161"/>
      <c r="P13" s="161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79"/>
      <c r="AC13" s="161"/>
      <c r="AD13" s="161"/>
      <c r="AE13" s="161"/>
      <c r="AF13" s="192"/>
      <c r="AG13" s="192"/>
      <c r="AH13" s="192"/>
      <c r="AI13" s="179"/>
      <c r="AJ13" s="179"/>
      <c r="AK13" s="179"/>
      <c r="AL13" s="179"/>
      <c r="AM13" s="179"/>
      <c r="AN13" s="179"/>
      <c r="AO13" s="218" t="s">
        <v>66</v>
      </c>
      <c r="AP13" s="219">
        <v>44571</v>
      </c>
      <c r="AQ13" s="220"/>
    </row>
    <row r="14" ht="116" spans="1:43">
      <c r="A14" s="70" t="s">
        <v>86</v>
      </c>
      <c r="B14" s="71" t="s">
        <v>87</v>
      </c>
      <c r="C14" s="72">
        <v>2.84</v>
      </c>
      <c r="D14" s="74" t="s">
        <v>88</v>
      </c>
      <c r="E14" s="110"/>
      <c r="F14" s="106">
        <v>149.48</v>
      </c>
      <c r="G14" s="106">
        <v>154.32</v>
      </c>
      <c r="H14" s="106">
        <v>167.53</v>
      </c>
      <c r="I14" s="140"/>
      <c r="J14" s="140">
        <v>153.5</v>
      </c>
      <c r="K14" s="141"/>
      <c r="L14" s="142"/>
      <c r="M14" s="140"/>
      <c r="N14" s="161"/>
      <c r="O14" s="161"/>
      <c r="P14" s="161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79"/>
      <c r="AC14" s="161"/>
      <c r="AD14" s="161"/>
      <c r="AE14" s="161"/>
      <c r="AF14" s="192"/>
      <c r="AG14" s="192"/>
      <c r="AH14" s="192"/>
      <c r="AI14" s="179"/>
      <c r="AJ14" s="179"/>
      <c r="AK14" s="179"/>
      <c r="AL14" s="179"/>
      <c r="AM14" s="179"/>
      <c r="AN14" s="179"/>
      <c r="AO14" s="218" t="s">
        <v>75</v>
      </c>
      <c r="AP14" s="221">
        <v>44571</v>
      </c>
      <c r="AQ14" s="220"/>
    </row>
    <row r="15" ht="116" spans="1:43">
      <c r="A15" s="70" t="s">
        <v>89</v>
      </c>
      <c r="B15" s="71" t="s">
        <v>90</v>
      </c>
      <c r="C15" s="72">
        <v>2.67</v>
      </c>
      <c r="D15" s="73" t="s">
        <v>62</v>
      </c>
      <c r="E15" s="108"/>
      <c r="F15" s="106">
        <v>92.98</v>
      </c>
      <c r="G15" s="106">
        <v>94.33</v>
      </c>
      <c r="H15" s="106">
        <v>98.51</v>
      </c>
      <c r="I15" s="140"/>
      <c r="J15" s="140">
        <v>95.14</v>
      </c>
      <c r="K15" s="141"/>
      <c r="L15" s="142"/>
      <c r="M15" s="140"/>
      <c r="N15" s="161"/>
      <c r="O15" s="161"/>
      <c r="P15" s="161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79"/>
      <c r="AC15" s="161"/>
      <c r="AD15" s="161"/>
      <c r="AE15" s="161"/>
      <c r="AF15" s="161"/>
      <c r="AG15" s="161"/>
      <c r="AH15" s="192"/>
      <c r="AI15" s="179"/>
      <c r="AJ15" s="179"/>
      <c r="AK15" s="179"/>
      <c r="AL15" s="179"/>
      <c r="AM15" s="179"/>
      <c r="AN15" s="179"/>
      <c r="AO15" s="218" t="s">
        <v>82</v>
      </c>
      <c r="AP15" s="219">
        <v>44571</v>
      </c>
      <c r="AQ15" s="220"/>
    </row>
    <row r="16" ht="116" spans="1:43">
      <c r="A16" s="70" t="s">
        <v>91</v>
      </c>
      <c r="B16" s="71" t="s">
        <v>92</v>
      </c>
      <c r="C16" s="72">
        <v>2.65</v>
      </c>
      <c r="D16" s="73" t="s">
        <v>93</v>
      </c>
      <c r="E16" s="108"/>
      <c r="F16" s="106">
        <v>204.91</v>
      </c>
      <c r="G16" s="106">
        <v>206.55</v>
      </c>
      <c r="H16" s="106">
        <v>209.4</v>
      </c>
      <c r="I16" s="140"/>
      <c r="J16" s="140">
        <v>199</v>
      </c>
      <c r="K16" s="141"/>
      <c r="L16" s="142"/>
      <c r="M16" s="140"/>
      <c r="N16" s="161"/>
      <c r="O16" s="161"/>
      <c r="P16" s="161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79"/>
      <c r="AC16" s="161"/>
      <c r="AD16" s="161"/>
      <c r="AE16" s="161"/>
      <c r="AF16" s="161"/>
      <c r="AG16" s="161"/>
      <c r="AH16" s="192"/>
      <c r="AI16" s="179"/>
      <c r="AJ16" s="179"/>
      <c r="AK16" s="179"/>
      <c r="AL16" s="179"/>
      <c r="AM16" s="179"/>
      <c r="AN16" s="179"/>
      <c r="AO16" s="218" t="s">
        <v>66</v>
      </c>
      <c r="AP16" s="221">
        <v>44571</v>
      </c>
      <c r="AQ16" s="220"/>
    </row>
    <row r="17" ht="72" spans="1:43">
      <c r="A17" s="75" t="s">
        <v>94</v>
      </c>
      <c r="B17" s="76" t="s">
        <v>95</v>
      </c>
      <c r="C17" s="77">
        <v>2.64</v>
      </c>
      <c r="D17" s="73" t="s">
        <v>96</v>
      </c>
      <c r="E17" s="108"/>
      <c r="F17" s="111">
        <v>191.13</v>
      </c>
      <c r="G17" s="111">
        <v>212.55</v>
      </c>
      <c r="H17" s="111">
        <v>257.83</v>
      </c>
      <c r="I17" s="111"/>
      <c r="J17" s="111">
        <v>234.63</v>
      </c>
      <c r="K17" s="111"/>
      <c r="L17" s="111"/>
      <c r="M17" s="111"/>
      <c r="N17" s="163"/>
      <c r="O17" s="163"/>
      <c r="P17" s="164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81"/>
      <c r="AC17" s="163"/>
      <c r="AD17" s="163"/>
      <c r="AE17" s="163"/>
      <c r="AF17" s="163"/>
      <c r="AG17" s="163"/>
      <c r="AH17" s="181"/>
      <c r="AI17" s="181"/>
      <c r="AJ17" s="200"/>
      <c r="AK17" s="208"/>
      <c r="AL17" s="208"/>
      <c r="AM17" s="200"/>
      <c r="AN17" s="208"/>
      <c r="AO17" s="200" t="s">
        <v>97</v>
      </c>
      <c r="AP17" s="219">
        <v>44571</v>
      </c>
      <c r="AQ17" s="222"/>
    </row>
    <row r="18" ht="101" spans="1:43">
      <c r="A18" s="62" t="s">
        <v>98</v>
      </c>
      <c r="B18" s="63" t="s">
        <v>99</v>
      </c>
      <c r="C18" s="64">
        <v>2.57</v>
      </c>
      <c r="D18" s="65" t="s">
        <v>50</v>
      </c>
      <c r="E18" s="103"/>
      <c r="F18" s="112">
        <v>98.52</v>
      </c>
      <c r="G18" s="112">
        <v>104.53</v>
      </c>
      <c r="H18" s="112">
        <v>120.07</v>
      </c>
      <c r="I18" s="138"/>
      <c r="J18" s="138">
        <v>147.87</v>
      </c>
      <c r="K18" s="112">
        <v>38.58</v>
      </c>
      <c r="L18" s="143">
        <v>155.29</v>
      </c>
      <c r="M18" s="138">
        <v>93.23</v>
      </c>
      <c r="N18" s="160">
        <f>(J18-K18)/K18</f>
        <v>2.83281493001555</v>
      </c>
      <c r="O18" s="160">
        <f>(L18-J18)/L18</f>
        <v>0.0477815699658702</v>
      </c>
      <c r="P18" s="160">
        <f>(L18-M18)/M18</f>
        <v>0.665665558296685</v>
      </c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78" t="s">
        <v>100</v>
      </c>
      <c r="AC18" s="160">
        <f>(L18-Q18)/L18</f>
        <v>1</v>
      </c>
      <c r="AD18" s="160" t="e">
        <f>(R18-S18)/R18</f>
        <v>#DIV/0!</v>
      </c>
      <c r="AE18" s="160" t="e">
        <f>(T18-U18)/T18</f>
        <v>#DIV/0!</v>
      </c>
      <c r="AF18" s="160" t="e">
        <f>(V18-W18)/V18</f>
        <v>#DIV/0!</v>
      </c>
      <c r="AG18" s="160" t="e">
        <f>(X18-Y18)/X18</f>
        <v>#DIV/0!</v>
      </c>
      <c r="AH18" s="198"/>
      <c r="AI18" s="178"/>
      <c r="AJ18" s="178"/>
      <c r="AK18" s="178"/>
      <c r="AL18" s="178"/>
      <c r="AM18" s="178"/>
      <c r="AN18" s="178"/>
      <c r="AO18" s="203" t="s">
        <v>101</v>
      </c>
      <c r="AP18" s="216">
        <v>44578</v>
      </c>
      <c r="AQ18" s="217"/>
    </row>
    <row r="19" ht="116" spans="1:43">
      <c r="A19" s="70" t="s">
        <v>102</v>
      </c>
      <c r="B19" s="71" t="s">
        <v>103</v>
      </c>
      <c r="C19" s="72">
        <v>2.5</v>
      </c>
      <c r="D19" s="73" t="s">
        <v>104</v>
      </c>
      <c r="E19" s="108"/>
      <c r="F19" s="106">
        <v>155.93</v>
      </c>
      <c r="G19" s="106">
        <v>159.74</v>
      </c>
      <c r="H19" s="106">
        <v>165.83</v>
      </c>
      <c r="I19" s="140"/>
      <c r="J19" s="140">
        <v>156.5</v>
      </c>
      <c r="K19" s="141"/>
      <c r="L19" s="142"/>
      <c r="M19" s="140"/>
      <c r="N19" s="161"/>
      <c r="O19" s="161"/>
      <c r="P19" s="161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79"/>
      <c r="AC19" s="161"/>
      <c r="AD19" s="161"/>
      <c r="AE19" s="161"/>
      <c r="AF19" s="161"/>
      <c r="AG19" s="161"/>
      <c r="AH19" s="192"/>
      <c r="AI19" s="179"/>
      <c r="AJ19" s="179"/>
      <c r="AK19" s="179"/>
      <c r="AL19" s="179"/>
      <c r="AM19" s="179"/>
      <c r="AN19" s="179"/>
      <c r="AO19" s="218" t="s">
        <v>75</v>
      </c>
      <c r="AP19" s="219">
        <v>44571</v>
      </c>
      <c r="AQ19" s="220"/>
    </row>
    <row r="20" ht="116" spans="1:43">
      <c r="A20" s="70" t="s">
        <v>105</v>
      </c>
      <c r="B20" s="71" t="s">
        <v>106</v>
      </c>
      <c r="C20" s="72">
        <v>2.45</v>
      </c>
      <c r="D20" s="73" t="s">
        <v>104</v>
      </c>
      <c r="E20" s="108"/>
      <c r="F20" s="106">
        <v>177.46</v>
      </c>
      <c r="G20" s="106">
        <v>189.48</v>
      </c>
      <c r="H20" s="106">
        <v>216.87</v>
      </c>
      <c r="I20" s="140"/>
      <c r="J20" s="140">
        <v>197.3</v>
      </c>
      <c r="K20" s="141"/>
      <c r="L20" s="142"/>
      <c r="M20" s="140"/>
      <c r="N20" s="161"/>
      <c r="O20" s="161"/>
      <c r="P20" s="161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79"/>
      <c r="AC20" s="161"/>
      <c r="AD20" s="161"/>
      <c r="AE20" s="161"/>
      <c r="AF20" s="161"/>
      <c r="AG20" s="161"/>
      <c r="AH20" s="192"/>
      <c r="AI20" s="179"/>
      <c r="AJ20" s="179"/>
      <c r="AK20" s="179"/>
      <c r="AL20" s="179"/>
      <c r="AM20" s="179"/>
      <c r="AN20" s="179"/>
      <c r="AO20" s="218" t="s">
        <v>82</v>
      </c>
      <c r="AP20" s="219">
        <v>44571</v>
      </c>
      <c r="AQ20" s="220"/>
    </row>
    <row r="21" ht="116" spans="1:43">
      <c r="A21" s="66" t="s">
        <v>107</v>
      </c>
      <c r="B21" s="67" t="s">
        <v>108</v>
      </c>
      <c r="C21" s="68">
        <v>2.42</v>
      </c>
      <c r="D21" s="69" t="s">
        <v>104</v>
      </c>
      <c r="E21" s="105"/>
      <c r="F21" s="106">
        <v>76.43</v>
      </c>
      <c r="G21" s="106">
        <v>78.37</v>
      </c>
      <c r="H21" s="106">
        <v>79.15</v>
      </c>
      <c r="I21" s="140"/>
      <c r="J21" s="140">
        <v>75.36</v>
      </c>
      <c r="K21" s="141"/>
      <c r="L21" s="142"/>
      <c r="M21" s="140"/>
      <c r="N21" s="161"/>
      <c r="O21" s="161"/>
      <c r="P21" s="161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79"/>
      <c r="AC21" s="161"/>
      <c r="AD21" s="161"/>
      <c r="AE21" s="161"/>
      <c r="AF21" s="161"/>
      <c r="AG21" s="161"/>
      <c r="AH21" s="192"/>
      <c r="AI21" s="179"/>
      <c r="AJ21" s="179"/>
      <c r="AK21" s="179"/>
      <c r="AL21" s="179"/>
      <c r="AM21" s="179"/>
      <c r="AN21" s="179"/>
      <c r="AO21" s="218" t="s">
        <v>66</v>
      </c>
      <c r="AP21" s="219">
        <v>44571</v>
      </c>
      <c r="AQ21" s="220"/>
    </row>
    <row r="22" ht="101" spans="1:43">
      <c r="A22" s="62" t="s">
        <v>109</v>
      </c>
      <c r="B22" s="63" t="s">
        <v>110</v>
      </c>
      <c r="C22" s="64">
        <v>2.42</v>
      </c>
      <c r="D22" s="65" t="s">
        <v>111</v>
      </c>
      <c r="E22" s="103"/>
      <c r="F22" s="112">
        <v>149.38</v>
      </c>
      <c r="G22" s="112">
        <v>152.38</v>
      </c>
      <c r="H22" s="112">
        <v>165.68</v>
      </c>
      <c r="I22" s="138"/>
      <c r="J22" s="138">
        <v>170.17</v>
      </c>
      <c r="K22" s="112">
        <v>101.8</v>
      </c>
      <c r="L22" s="143">
        <v>193.58</v>
      </c>
      <c r="M22" s="138">
        <v>119.17</v>
      </c>
      <c r="N22" s="160">
        <f>(J22-K22)/K22</f>
        <v>0.671611001964636</v>
      </c>
      <c r="O22" s="160">
        <f>(L22-J22)/L22</f>
        <v>0.120931914453973</v>
      </c>
      <c r="P22" s="160">
        <f>(L22-M22)/M22</f>
        <v>0.624402114626164</v>
      </c>
      <c r="Q22" s="138">
        <v>150</v>
      </c>
      <c r="R22" s="138">
        <v>185.23</v>
      </c>
      <c r="S22" s="138">
        <v>164.81</v>
      </c>
      <c r="T22" s="138"/>
      <c r="U22" s="138"/>
      <c r="V22" s="138"/>
      <c r="W22" s="138"/>
      <c r="X22" s="138"/>
      <c r="Y22" s="138"/>
      <c r="Z22" s="138"/>
      <c r="AA22" s="138"/>
      <c r="AB22" s="178" t="s">
        <v>112</v>
      </c>
      <c r="AC22" s="160">
        <f>(L22-Q22)/L22</f>
        <v>0.225126562661432</v>
      </c>
      <c r="AD22" s="160">
        <f>(R22-S22)/R22</f>
        <v>0.110241321600173</v>
      </c>
      <c r="AE22" s="160" t="e">
        <f>(T22-U22)/T22</f>
        <v>#DIV/0!</v>
      </c>
      <c r="AF22" s="160" t="e">
        <f>(V22-W22)/V22</f>
        <v>#DIV/0!</v>
      </c>
      <c r="AG22" s="160" t="e">
        <f>(X22-Y22)/X22</f>
        <v>#DIV/0!</v>
      </c>
      <c r="AH22" s="198"/>
      <c r="AI22" s="178"/>
      <c r="AJ22" s="178"/>
      <c r="AK22" s="178"/>
      <c r="AL22" s="178"/>
      <c r="AM22" s="178"/>
      <c r="AN22" s="178"/>
      <c r="AO22" s="203" t="s">
        <v>113</v>
      </c>
      <c r="AP22" s="216">
        <v>44578</v>
      </c>
      <c r="AQ22" s="217"/>
    </row>
    <row r="23" ht="116" spans="1:43">
      <c r="A23" s="70" t="s">
        <v>114</v>
      </c>
      <c r="B23" s="71" t="s">
        <v>115</v>
      </c>
      <c r="C23" s="72">
        <v>2.4</v>
      </c>
      <c r="D23" s="73" t="s">
        <v>104</v>
      </c>
      <c r="E23" s="108"/>
      <c r="F23" s="106">
        <v>182.17</v>
      </c>
      <c r="G23" s="106">
        <v>192.73</v>
      </c>
      <c r="H23" s="106">
        <v>213.35</v>
      </c>
      <c r="I23" s="140"/>
      <c r="J23" s="140">
        <v>205</v>
      </c>
      <c r="K23" s="141"/>
      <c r="L23" s="142"/>
      <c r="M23" s="140"/>
      <c r="N23" s="161"/>
      <c r="O23" s="161"/>
      <c r="P23" s="161"/>
      <c r="Q23" s="140"/>
      <c r="R23" s="140"/>
      <c r="S23" s="140"/>
      <c r="T23" s="140"/>
      <c r="U23" s="140"/>
      <c r="V23" s="174"/>
      <c r="W23" s="174"/>
      <c r="X23" s="140"/>
      <c r="Y23" s="140"/>
      <c r="Z23" s="140"/>
      <c r="AA23" s="140"/>
      <c r="AB23" s="179"/>
      <c r="AC23" s="161"/>
      <c r="AD23" s="161"/>
      <c r="AE23" s="161"/>
      <c r="AF23" s="161"/>
      <c r="AG23" s="161"/>
      <c r="AH23" s="192"/>
      <c r="AI23" s="179"/>
      <c r="AJ23" s="179"/>
      <c r="AK23" s="179"/>
      <c r="AL23" s="179"/>
      <c r="AM23" s="179"/>
      <c r="AN23" s="179"/>
      <c r="AO23" s="218" t="s">
        <v>82</v>
      </c>
      <c r="AP23" s="219">
        <v>44571</v>
      </c>
      <c r="AQ23" s="220"/>
    </row>
    <row r="24" ht="130" spans="1:43">
      <c r="A24" s="70" t="s">
        <v>116</v>
      </c>
      <c r="B24" s="71" t="s">
        <v>117</v>
      </c>
      <c r="C24" s="72">
        <v>2.22</v>
      </c>
      <c r="D24" s="73" t="s">
        <v>78</v>
      </c>
      <c r="E24" s="108"/>
      <c r="F24" s="106">
        <v>32.07</v>
      </c>
      <c r="G24" s="106">
        <v>34.59</v>
      </c>
      <c r="H24" s="106">
        <v>38.84</v>
      </c>
      <c r="I24" s="140"/>
      <c r="J24" s="140">
        <v>33.71</v>
      </c>
      <c r="K24" s="141"/>
      <c r="L24" s="142"/>
      <c r="M24" s="140"/>
      <c r="N24" s="161"/>
      <c r="O24" s="161"/>
      <c r="P24" s="161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79"/>
      <c r="AC24" s="161"/>
      <c r="AD24" s="161"/>
      <c r="AE24" s="161"/>
      <c r="AF24" s="161"/>
      <c r="AG24" s="161"/>
      <c r="AH24" s="192"/>
      <c r="AI24" s="179"/>
      <c r="AJ24" s="179"/>
      <c r="AK24" s="179"/>
      <c r="AL24" s="179"/>
      <c r="AM24" s="179"/>
      <c r="AN24" s="179"/>
      <c r="AO24" s="218" t="s">
        <v>118</v>
      </c>
      <c r="AP24" s="219">
        <v>44571</v>
      </c>
      <c r="AQ24" s="220"/>
    </row>
    <row r="25" ht="101" spans="1:43">
      <c r="A25" s="62" t="s">
        <v>119</v>
      </c>
      <c r="B25" s="63" t="s">
        <v>120</v>
      </c>
      <c r="C25" s="64">
        <v>2.22</v>
      </c>
      <c r="D25" s="65" t="s">
        <v>78</v>
      </c>
      <c r="E25" s="103"/>
      <c r="F25" s="112">
        <v>33.66</v>
      </c>
      <c r="G25" s="112">
        <v>34.44</v>
      </c>
      <c r="H25" s="112">
        <v>37.16</v>
      </c>
      <c r="I25" s="138"/>
      <c r="J25" s="138">
        <v>37.71</v>
      </c>
      <c r="K25" s="112">
        <v>25.83</v>
      </c>
      <c r="L25" s="143">
        <v>41.3</v>
      </c>
      <c r="M25" s="138">
        <v>32.62</v>
      </c>
      <c r="N25" s="160">
        <f t="shared" ref="N25:N30" si="0">(J25-K25)/K25</f>
        <v>0.45993031358885</v>
      </c>
      <c r="O25" s="160">
        <f t="shared" ref="O25:O30" si="1">(L25-J25)/L25</f>
        <v>0.0869249394673123</v>
      </c>
      <c r="P25" s="160">
        <f t="shared" ref="P25:P30" si="2">(L25-M25)/M25</f>
        <v>0.266094420600858</v>
      </c>
      <c r="Q25" s="138">
        <v>34</v>
      </c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78" t="s">
        <v>121</v>
      </c>
      <c r="AC25" s="160">
        <f t="shared" ref="AC25:AC30" si="3">(L25-Q25)/L25</f>
        <v>0.176755447941889</v>
      </c>
      <c r="AD25" s="160" t="e">
        <f t="shared" ref="AD25:AD30" si="4">(R25-S25)/R25</f>
        <v>#DIV/0!</v>
      </c>
      <c r="AE25" s="160" t="e">
        <f t="shared" ref="AE25:AE30" si="5">(T25-U25)/T25</f>
        <v>#DIV/0!</v>
      </c>
      <c r="AF25" s="160" t="e">
        <f t="shared" ref="AF25:AF30" si="6">(V25-W25)/V25</f>
        <v>#DIV/0!</v>
      </c>
      <c r="AG25" s="160" t="e">
        <f t="shared" ref="AG25:AG30" si="7">(X25-Y25)/X25</f>
        <v>#DIV/0!</v>
      </c>
      <c r="AH25" s="198"/>
      <c r="AI25" s="178"/>
      <c r="AJ25" s="178"/>
      <c r="AK25" s="178"/>
      <c r="AL25" s="178"/>
      <c r="AM25" s="178"/>
      <c r="AN25" s="178"/>
      <c r="AO25" s="203" t="s">
        <v>122</v>
      </c>
      <c r="AP25" s="216">
        <v>44571</v>
      </c>
      <c r="AQ25" s="217"/>
    </row>
    <row r="26" ht="116" spans="1:43">
      <c r="A26" s="70" t="s">
        <v>123</v>
      </c>
      <c r="B26" s="71" t="s">
        <v>124</v>
      </c>
      <c r="C26" s="72">
        <v>2.22</v>
      </c>
      <c r="D26" s="74" t="s">
        <v>62</v>
      </c>
      <c r="E26" s="110"/>
      <c r="F26" s="106">
        <v>213.3</v>
      </c>
      <c r="G26" s="106">
        <v>218.81</v>
      </c>
      <c r="H26" s="106">
        <v>222.32</v>
      </c>
      <c r="I26" s="140"/>
      <c r="J26" s="140">
        <v>191.99</v>
      </c>
      <c r="K26" s="141"/>
      <c r="L26" s="142"/>
      <c r="M26" s="140"/>
      <c r="N26" s="161"/>
      <c r="O26" s="161"/>
      <c r="P26" s="161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79"/>
      <c r="AC26" s="161"/>
      <c r="AD26" s="161"/>
      <c r="AE26" s="161"/>
      <c r="AF26" s="161"/>
      <c r="AG26" s="161"/>
      <c r="AH26" s="192"/>
      <c r="AI26" s="179"/>
      <c r="AJ26" s="179"/>
      <c r="AK26" s="179"/>
      <c r="AL26" s="179"/>
      <c r="AM26" s="179"/>
      <c r="AN26" s="179"/>
      <c r="AO26" s="218" t="s">
        <v>125</v>
      </c>
      <c r="AP26" s="219">
        <v>44571</v>
      </c>
      <c r="AQ26" s="220"/>
    </row>
    <row r="27" ht="116" spans="1:43">
      <c r="A27" s="70" t="s">
        <v>126</v>
      </c>
      <c r="B27" s="71" t="s">
        <v>127</v>
      </c>
      <c r="C27" s="72">
        <v>2.19</v>
      </c>
      <c r="D27" s="73" t="s">
        <v>104</v>
      </c>
      <c r="E27" s="108"/>
      <c r="F27" s="106">
        <v>155.95</v>
      </c>
      <c r="G27" s="106">
        <v>162.22</v>
      </c>
      <c r="H27" s="106">
        <v>179.83</v>
      </c>
      <c r="I27" s="140"/>
      <c r="J27" s="140">
        <v>154.08</v>
      </c>
      <c r="K27" s="141"/>
      <c r="L27" s="142"/>
      <c r="M27" s="140"/>
      <c r="N27" s="161"/>
      <c r="O27" s="161"/>
      <c r="P27" s="161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79"/>
      <c r="AC27" s="161"/>
      <c r="AD27" s="161"/>
      <c r="AE27" s="161"/>
      <c r="AF27" s="161"/>
      <c r="AG27" s="161"/>
      <c r="AH27" s="192"/>
      <c r="AI27" s="179"/>
      <c r="AJ27" s="179"/>
      <c r="AK27" s="179"/>
      <c r="AL27" s="179"/>
      <c r="AM27" s="179"/>
      <c r="AN27" s="179"/>
      <c r="AO27" s="218" t="s">
        <v>125</v>
      </c>
      <c r="AP27" s="219">
        <v>44571</v>
      </c>
      <c r="AQ27" s="220"/>
    </row>
    <row r="28" ht="101" spans="1:43">
      <c r="A28" s="62" t="s">
        <v>128</v>
      </c>
      <c r="B28" s="63" t="s">
        <v>129</v>
      </c>
      <c r="C28" s="64">
        <v>2.16</v>
      </c>
      <c r="D28" s="65" t="s">
        <v>78</v>
      </c>
      <c r="E28" s="65">
        <v>2</v>
      </c>
      <c r="F28" s="112">
        <v>38.2</v>
      </c>
      <c r="G28" s="112">
        <v>40.08</v>
      </c>
      <c r="H28" s="112">
        <v>44.65</v>
      </c>
      <c r="I28" s="138"/>
      <c r="J28" s="138">
        <v>46.9</v>
      </c>
      <c r="K28" s="112">
        <v>21.37</v>
      </c>
      <c r="L28" s="143">
        <v>53.98</v>
      </c>
      <c r="M28" s="138">
        <v>28.41</v>
      </c>
      <c r="N28" s="160">
        <f t="shared" si="0"/>
        <v>1.19466541881142</v>
      </c>
      <c r="O28" s="160">
        <f t="shared" si="1"/>
        <v>0.13115968877362</v>
      </c>
      <c r="P28" s="160">
        <f t="shared" si="2"/>
        <v>0.900035198873636</v>
      </c>
      <c r="Q28" s="138">
        <v>37.43</v>
      </c>
      <c r="R28" s="138">
        <v>48.3</v>
      </c>
      <c r="S28" s="138">
        <v>38.18</v>
      </c>
      <c r="T28" s="138">
        <v>47.85</v>
      </c>
      <c r="U28" s="138">
        <v>40.7</v>
      </c>
      <c r="V28" s="138">
        <v>51.44</v>
      </c>
      <c r="W28" s="138">
        <v>44.67</v>
      </c>
      <c r="X28" s="175"/>
      <c r="Y28" s="175"/>
      <c r="Z28" s="138"/>
      <c r="AA28" s="138"/>
      <c r="AB28" s="178" t="s">
        <v>130</v>
      </c>
      <c r="AC28" s="160">
        <f t="shared" si="3"/>
        <v>0.306595035198222</v>
      </c>
      <c r="AD28" s="160">
        <f t="shared" si="4"/>
        <v>0.209523809523809</v>
      </c>
      <c r="AE28" s="160">
        <f t="shared" si="5"/>
        <v>0.149425287356322</v>
      </c>
      <c r="AF28" s="160">
        <f t="shared" si="6"/>
        <v>0.131609642301711</v>
      </c>
      <c r="AG28" s="160"/>
      <c r="AH28" s="198"/>
      <c r="AI28" s="178"/>
      <c r="AJ28" s="178"/>
      <c r="AK28" s="178"/>
      <c r="AL28" s="178"/>
      <c r="AM28" s="178"/>
      <c r="AN28" s="178"/>
      <c r="AO28" s="203" t="s">
        <v>113</v>
      </c>
      <c r="AP28" s="216">
        <v>44578</v>
      </c>
      <c r="AQ28" s="217"/>
    </row>
    <row r="29" ht="101" spans="1:43">
      <c r="A29" s="78" t="s">
        <v>131</v>
      </c>
      <c r="B29" s="79" t="s">
        <v>132</v>
      </c>
      <c r="C29" s="80">
        <v>2.12</v>
      </c>
      <c r="D29" s="81" t="s">
        <v>133</v>
      </c>
      <c r="E29" s="113"/>
      <c r="F29" s="114">
        <v>31.1</v>
      </c>
      <c r="G29" s="114">
        <v>32.94</v>
      </c>
      <c r="H29" s="114">
        <v>38.4</v>
      </c>
      <c r="I29" s="144"/>
      <c r="J29" s="144">
        <v>42.67</v>
      </c>
      <c r="K29" s="114">
        <v>13.18</v>
      </c>
      <c r="L29" s="145">
        <v>45.51</v>
      </c>
      <c r="M29" s="144">
        <v>32.5</v>
      </c>
      <c r="N29" s="165">
        <f t="shared" si="0"/>
        <v>2.23748103186646</v>
      </c>
      <c r="O29" s="165">
        <f t="shared" si="1"/>
        <v>0.062403867281916</v>
      </c>
      <c r="P29" s="165">
        <f t="shared" si="2"/>
        <v>0.400307692307692</v>
      </c>
      <c r="Q29" s="144">
        <v>40.29</v>
      </c>
      <c r="R29" s="144">
        <v>43.88</v>
      </c>
      <c r="S29" s="144">
        <v>40.34</v>
      </c>
      <c r="T29" s="144"/>
      <c r="U29" s="144"/>
      <c r="V29" s="144"/>
      <c r="W29" s="144"/>
      <c r="X29" s="144"/>
      <c r="Y29" s="144"/>
      <c r="Z29" s="144"/>
      <c r="AA29" s="144"/>
      <c r="AB29" s="182" t="s">
        <v>134</v>
      </c>
      <c r="AC29" s="165">
        <f t="shared" si="3"/>
        <v>0.114700065919578</v>
      </c>
      <c r="AD29" s="165">
        <f t="shared" si="4"/>
        <v>0.0806745670009116</v>
      </c>
      <c r="AE29" s="165" t="e">
        <f t="shared" si="5"/>
        <v>#DIV/0!</v>
      </c>
      <c r="AF29" s="165" t="e">
        <f t="shared" si="6"/>
        <v>#DIV/0!</v>
      </c>
      <c r="AG29" s="165" t="e">
        <f t="shared" si="7"/>
        <v>#DIV/0!</v>
      </c>
      <c r="AH29" s="201"/>
      <c r="AI29" s="182"/>
      <c r="AJ29" s="182" t="s">
        <v>53</v>
      </c>
      <c r="AK29" s="182" t="s">
        <v>53</v>
      </c>
      <c r="AL29" s="182"/>
      <c r="AM29" s="182"/>
      <c r="AN29" s="182"/>
      <c r="AO29" s="223" t="s">
        <v>135</v>
      </c>
      <c r="AP29" s="224">
        <v>44578</v>
      </c>
      <c r="AQ29" s="225"/>
    </row>
    <row r="30" ht="101" spans="1:43">
      <c r="A30" s="62" t="s">
        <v>136</v>
      </c>
      <c r="B30" s="63" t="s">
        <v>137</v>
      </c>
      <c r="C30" s="64">
        <v>2.09</v>
      </c>
      <c r="D30" s="65" t="s">
        <v>104</v>
      </c>
      <c r="E30" s="103"/>
      <c r="F30" s="112">
        <v>100.83</v>
      </c>
      <c r="G30" s="112">
        <v>102.76</v>
      </c>
      <c r="H30" s="112">
        <v>109.81</v>
      </c>
      <c r="I30" s="138"/>
      <c r="J30" s="138">
        <v>116.04</v>
      </c>
      <c r="K30" s="104">
        <v>73.93</v>
      </c>
      <c r="L30" s="139">
        <v>126.66</v>
      </c>
      <c r="M30" s="138">
        <v>82.58</v>
      </c>
      <c r="N30" s="160">
        <f t="shared" si="0"/>
        <v>0.569592858109022</v>
      </c>
      <c r="O30" s="160">
        <f t="shared" si="1"/>
        <v>0.0838465182378019</v>
      </c>
      <c r="P30" s="160">
        <f t="shared" si="2"/>
        <v>0.533785420198595</v>
      </c>
      <c r="Q30" s="138">
        <v>85.5</v>
      </c>
      <c r="R30" s="138">
        <v>115</v>
      </c>
      <c r="S30" s="138">
        <v>101.85</v>
      </c>
      <c r="T30" s="138">
        <v>112.33</v>
      </c>
      <c r="U30" s="138">
        <v>102.87</v>
      </c>
      <c r="V30" s="138">
        <v>123.74</v>
      </c>
      <c r="W30" s="138">
        <v>108</v>
      </c>
      <c r="X30" s="138"/>
      <c r="Y30" s="138"/>
      <c r="Z30" s="138"/>
      <c r="AA30" s="138"/>
      <c r="AB30" s="178" t="s">
        <v>51</v>
      </c>
      <c r="AC30" s="160">
        <f t="shared" si="3"/>
        <v>0.324964471814306</v>
      </c>
      <c r="AD30" s="160">
        <f t="shared" si="4"/>
        <v>0.114347826086957</v>
      </c>
      <c r="AE30" s="160">
        <f t="shared" si="5"/>
        <v>0.0842161488471467</v>
      </c>
      <c r="AF30" s="160">
        <f t="shared" si="6"/>
        <v>0.127202198157427</v>
      </c>
      <c r="AG30" s="160" t="e">
        <f t="shared" si="7"/>
        <v>#DIV/0!</v>
      </c>
      <c r="AH30" s="198"/>
      <c r="AI30" s="178"/>
      <c r="AJ30" s="178"/>
      <c r="AK30" s="178"/>
      <c r="AL30" s="178"/>
      <c r="AM30" s="178"/>
      <c r="AN30" s="178"/>
      <c r="AO30" s="203" t="s">
        <v>113</v>
      </c>
      <c r="AP30" s="216">
        <v>44578</v>
      </c>
      <c r="AQ30" s="217"/>
    </row>
    <row r="31" ht="130" spans="1:43">
      <c r="A31" s="70" t="s">
        <v>138</v>
      </c>
      <c r="B31" s="71" t="s">
        <v>139</v>
      </c>
      <c r="C31" s="72">
        <v>2.05</v>
      </c>
      <c r="D31" s="73" t="s">
        <v>62</v>
      </c>
      <c r="E31" s="108"/>
      <c r="F31" s="107">
        <v>116.06</v>
      </c>
      <c r="G31" s="107">
        <v>121.2</v>
      </c>
      <c r="H31" s="107">
        <v>127.15</v>
      </c>
      <c r="I31" s="140"/>
      <c r="J31" s="140">
        <v>114.55</v>
      </c>
      <c r="K31" s="141"/>
      <c r="L31" s="142"/>
      <c r="M31" s="140"/>
      <c r="N31" s="161"/>
      <c r="O31" s="161"/>
      <c r="P31" s="161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79"/>
      <c r="AC31" s="161"/>
      <c r="AD31" s="161"/>
      <c r="AE31" s="161"/>
      <c r="AF31" s="161"/>
      <c r="AG31" s="161"/>
      <c r="AH31" s="192"/>
      <c r="AI31" s="179"/>
      <c r="AJ31" s="179"/>
      <c r="AK31" s="179"/>
      <c r="AL31" s="179"/>
      <c r="AM31" s="179"/>
      <c r="AN31" s="179"/>
      <c r="AO31" s="218" t="s">
        <v>140</v>
      </c>
      <c r="AP31" s="219">
        <v>44571</v>
      </c>
      <c r="AQ31" s="220"/>
    </row>
    <row r="32" ht="36" spans="1:43">
      <c r="A32" s="78" t="s">
        <v>141</v>
      </c>
      <c r="B32" s="79" t="s">
        <v>142</v>
      </c>
      <c r="C32" s="80">
        <v>2.05</v>
      </c>
      <c r="D32" s="82" t="s">
        <v>143</v>
      </c>
      <c r="E32" s="82">
        <v>4</v>
      </c>
      <c r="F32" s="115">
        <v>19.82</v>
      </c>
      <c r="G32" s="115">
        <v>20.25</v>
      </c>
      <c r="H32" s="115">
        <v>21.52</v>
      </c>
      <c r="I32" s="144"/>
      <c r="J32" s="144">
        <v>22.78</v>
      </c>
      <c r="K32" s="115">
        <v>14.41</v>
      </c>
      <c r="L32" s="146">
        <v>24.45</v>
      </c>
      <c r="M32" s="144">
        <v>18.08</v>
      </c>
      <c r="N32" s="165">
        <f t="shared" ref="N32:N36" si="8">(J32-K32)/K32</f>
        <v>0.580846634281749</v>
      </c>
      <c r="O32" s="165">
        <f t="shared" ref="O32:O36" si="9">(L32-J32)/L32</f>
        <v>0.0683026584867075</v>
      </c>
      <c r="P32" s="165">
        <f t="shared" ref="P32:P36" si="10">(L32-M32)/M32</f>
        <v>0.352323008849558</v>
      </c>
      <c r="Q32" s="144">
        <v>18.57</v>
      </c>
      <c r="R32" s="144">
        <v>23.26</v>
      </c>
      <c r="S32" s="144">
        <v>21.08</v>
      </c>
      <c r="T32" s="144">
        <v>23.36</v>
      </c>
      <c r="U32" s="144">
        <v>21.6</v>
      </c>
      <c r="V32" s="144">
        <v>23.27</v>
      </c>
      <c r="W32" s="144">
        <v>21.91</v>
      </c>
      <c r="X32" s="144">
        <v>23.45</v>
      </c>
      <c r="Y32" s="144">
        <v>22.18</v>
      </c>
      <c r="Z32" s="144">
        <v>23.51</v>
      </c>
      <c r="AA32" s="144">
        <v>22.36</v>
      </c>
      <c r="AB32" s="182" t="s">
        <v>58</v>
      </c>
      <c r="AC32" s="165">
        <f>(L32-Q32)/L32</f>
        <v>0.240490797546012</v>
      </c>
      <c r="AD32" s="165">
        <f>(R32-S32)/R32</f>
        <v>0.0937231298366295</v>
      </c>
      <c r="AE32" s="165">
        <f>(T32-U32)/T32</f>
        <v>0.0753424657534246</v>
      </c>
      <c r="AF32" s="165">
        <f>(V32-W32)/V32</f>
        <v>0.0584443489471422</v>
      </c>
      <c r="AG32" s="165">
        <f>(X32-Y32)/X32</f>
        <v>0.0541577825159915</v>
      </c>
      <c r="AH32" s="201">
        <f>(Z32-AA32)/Z32</f>
        <v>0.0489153551680137</v>
      </c>
      <c r="AI32" s="182"/>
      <c r="AJ32" s="182" t="s">
        <v>53</v>
      </c>
      <c r="AK32" s="182" t="s">
        <v>53</v>
      </c>
      <c r="AL32" s="182" t="s">
        <v>53</v>
      </c>
      <c r="AM32" s="182" t="s">
        <v>53</v>
      </c>
      <c r="AN32" s="182"/>
      <c r="AO32" s="223" t="s">
        <v>144</v>
      </c>
      <c r="AP32" s="224">
        <v>44578</v>
      </c>
      <c r="AQ32" s="225"/>
    </row>
    <row r="33" ht="116" spans="1:43">
      <c r="A33" s="70" t="s">
        <v>145</v>
      </c>
      <c r="B33" s="71" t="s">
        <v>146</v>
      </c>
      <c r="C33" s="72">
        <v>2.04</v>
      </c>
      <c r="D33" s="73" t="s">
        <v>147</v>
      </c>
      <c r="E33" s="108"/>
      <c r="F33" s="106">
        <v>61.47</v>
      </c>
      <c r="G33" s="106">
        <v>64.02</v>
      </c>
      <c r="H33" s="106">
        <v>70.48</v>
      </c>
      <c r="I33" s="140"/>
      <c r="J33" s="140">
        <v>69.1</v>
      </c>
      <c r="K33" s="106">
        <v>36.11</v>
      </c>
      <c r="L33" s="135">
        <v>80.89</v>
      </c>
      <c r="M33" s="140">
        <v>58.5</v>
      </c>
      <c r="N33" s="161">
        <f t="shared" si="8"/>
        <v>0.91359734145666</v>
      </c>
      <c r="O33" s="161">
        <f t="shared" si="9"/>
        <v>0.145753492397083</v>
      </c>
      <c r="P33" s="161">
        <f t="shared" si="10"/>
        <v>0.382735042735043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79"/>
      <c r="AC33" s="161"/>
      <c r="AD33" s="161"/>
      <c r="AE33" s="161"/>
      <c r="AF33" s="161"/>
      <c r="AG33" s="161"/>
      <c r="AH33" s="192"/>
      <c r="AI33" s="179"/>
      <c r="AJ33" s="179"/>
      <c r="AK33" s="179"/>
      <c r="AL33" s="179"/>
      <c r="AM33" s="179"/>
      <c r="AN33" s="179"/>
      <c r="AO33" s="218" t="s">
        <v>82</v>
      </c>
      <c r="AP33" s="219">
        <v>44571</v>
      </c>
      <c r="AQ33" s="220"/>
    </row>
    <row r="34" ht="130" spans="1:43">
      <c r="A34" s="70" t="s">
        <v>148</v>
      </c>
      <c r="B34" s="71" t="s">
        <v>149</v>
      </c>
      <c r="C34" s="72">
        <v>1.98</v>
      </c>
      <c r="D34" s="73" t="s">
        <v>150</v>
      </c>
      <c r="E34" s="108"/>
      <c r="F34" s="106">
        <v>107.1</v>
      </c>
      <c r="G34" s="106">
        <v>110.89</v>
      </c>
      <c r="H34" s="106">
        <v>114.24</v>
      </c>
      <c r="I34" s="140"/>
      <c r="J34" s="140">
        <v>98.01</v>
      </c>
      <c r="K34" s="141"/>
      <c r="L34" s="142"/>
      <c r="M34" s="140"/>
      <c r="N34" s="161"/>
      <c r="O34" s="161"/>
      <c r="P34" s="161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79"/>
      <c r="AC34" s="161"/>
      <c r="AD34" s="161"/>
      <c r="AE34" s="161"/>
      <c r="AF34" s="161"/>
      <c r="AG34" s="161"/>
      <c r="AH34" s="192"/>
      <c r="AI34" s="179"/>
      <c r="AJ34" s="179"/>
      <c r="AK34" s="179"/>
      <c r="AL34" s="179"/>
      <c r="AM34" s="179"/>
      <c r="AN34" s="179"/>
      <c r="AO34" s="218" t="s">
        <v>140</v>
      </c>
      <c r="AP34" s="219">
        <v>44571</v>
      </c>
      <c r="AQ34" s="220"/>
    </row>
    <row r="35" ht="44" spans="1:43">
      <c r="A35" s="62" t="s">
        <v>151</v>
      </c>
      <c r="B35" s="63" t="s">
        <v>152</v>
      </c>
      <c r="C35" s="64">
        <v>1.97</v>
      </c>
      <c r="D35" s="65" t="s">
        <v>153</v>
      </c>
      <c r="E35" s="103"/>
      <c r="F35" s="112">
        <v>65.86</v>
      </c>
      <c r="G35" s="112">
        <v>70.35</v>
      </c>
      <c r="H35" s="112">
        <v>88.37</v>
      </c>
      <c r="I35" s="138"/>
      <c r="J35" s="138">
        <v>104.27</v>
      </c>
      <c r="K35" s="112">
        <v>36.71</v>
      </c>
      <c r="L35" s="143">
        <v>116.84</v>
      </c>
      <c r="M35" s="138">
        <v>56.65</v>
      </c>
      <c r="N35" s="160">
        <f t="shared" si="8"/>
        <v>1.84037047126124</v>
      </c>
      <c r="O35" s="160">
        <f t="shared" si="9"/>
        <v>0.107583019513865</v>
      </c>
      <c r="P35" s="160">
        <f t="shared" si="10"/>
        <v>1.06248896734334</v>
      </c>
      <c r="Q35" s="138">
        <v>92.5</v>
      </c>
      <c r="R35" s="138">
        <v>129.2</v>
      </c>
      <c r="S35" s="138">
        <v>108.96</v>
      </c>
      <c r="T35" s="173"/>
      <c r="U35" s="173"/>
      <c r="V35" s="138"/>
      <c r="W35" s="138"/>
      <c r="X35" s="138"/>
      <c r="Y35" s="138"/>
      <c r="Z35" s="138"/>
      <c r="AA35" s="138"/>
      <c r="AB35" s="178" t="s">
        <v>134</v>
      </c>
      <c r="AC35" s="160">
        <f t="shared" ref="AC35:AC39" si="11">(L35-Q35)/L35</f>
        <v>0.208319068812051</v>
      </c>
      <c r="AD35" s="166">
        <f t="shared" ref="AD35:AD39" si="12">(R35-S35)/R35</f>
        <v>0.156656346749226</v>
      </c>
      <c r="AE35" s="160"/>
      <c r="AF35" s="160" t="e">
        <f t="shared" ref="AF35:AF39" si="13">(V35-W35)/V35</f>
        <v>#DIV/0!</v>
      </c>
      <c r="AG35" s="160" t="e">
        <f>(X35-Y35)/X35</f>
        <v>#DIV/0!</v>
      </c>
      <c r="AH35" s="198"/>
      <c r="AI35" s="178"/>
      <c r="AJ35" s="178"/>
      <c r="AK35" s="178"/>
      <c r="AL35" s="178"/>
      <c r="AM35" s="178"/>
      <c r="AN35" s="178"/>
      <c r="AO35" s="203" t="s">
        <v>154</v>
      </c>
      <c r="AP35" s="216">
        <v>44557</v>
      </c>
      <c r="AQ35" s="217"/>
    </row>
    <row r="36" ht="130" spans="1:43">
      <c r="A36" s="70" t="s">
        <v>155</v>
      </c>
      <c r="B36" s="71" t="s">
        <v>156</v>
      </c>
      <c r="C36" s="72">
        <v>1.96</v>
      </c>
      <c r="D36" s="73" t="s">
        <v>50</v>
      </c>
      <c r="E36" s="108"/>
      <c r="F36" s="106">
        <v>222.64</v>
      </c>
      <c r="G36" s="106">
        <v>226.57</v>
      </c>
      <c r="H36" s="106">
        <v>228.1</v>
      </c>
      <c r="I36" s="140"/>
      <c r="J36" s="140">
        <v>209</v>
      </c>
      <c r="K36" s="106">
        <v>144.61</v>
      </c>
      <c r="L36" s="135">
        <v>299.77</v>
      </c>
      <c r="M36" s="140">
        <v>223.51</v>
      </c>
      <c r="N36" s="161">
        <f t="shared" si="8"/>
        <v>0.445266579074753</v>
      </c>
      <c r="O36" s="161">
        <f t="shared" si="9"/>
        <v>0.302798812422857</v>
      </c>
      <c r="P36" s="161">
        <f t="shared" si="10"/>
        <v>0.34119278779473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79"/>
      <c r="AC36" s="161"/>
      <c r="AD36" s="161"/>
      <c r="AE36" s="161"/>
      <c r="AF36" s="161"/>
      <c r="AG36" s="161"/>
      <c r="AH36" s="192"/>
      <c r="AI36" s="179"/>
      <c r="AJ36" s="179"/>
      <c r="AK36" s="179"/>
      <c r="AL36" s="179"/>
      <c r="AM36" s="179"/>
      <c r="AN36" s="179"/>
      <c r="AO36" s="218" t="s">
        <v>140</v>
      </c>
      <c r="AP36" s="219">
        <v>44571</v>
      </c>
      <c r="AQ36" s="220"/>
    </row>
    <row r="37" ht="116" spans="1:43">
      <c r="A37" s="70" t="s">
        <v>157</v>
      </c>
      <c r="B37" s="71" t="s">
        <v>158</v>
      </c>
      <c r="C37" s="72">
        <v>1.92</v>
      </c>
      <c r="D37" s="74" t="s">
        <v>62</v>
      </c>
      <c r="E37" s="110"/>
      <c r="F37" s="106">
        <v>62.72</v>
      </c>
      <c r="G37" s="106">
        <v>64.01</v>
      </c>
      <c r="H37" s="106">
        <v>70.04</v>
      </c>
      <c r="I37" s="140"/>
      <c r="J37" s="140">
        <v>67.39</v>
      </c>
      <c r="K37" s="141"/>
      <c r="L37" s="142"/>
      <c r="M37" s="140"/>
      <c r="N37" s="161"/>
      <c r="O37" s="161"/>
      <c r="P37" s="161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79"/>
      <c r="AC37" s="161"/>
      <c r="AD37" s="161"/>
      <c r="AE37" s="161"/>
      <c r="AF37" s="161"/>
      <c r="AG37" s="161"/>
      <c r="AH37" s="192"/>
      <c r="AI37" s="179"/>
      <c r="AJ37" s="179"/>
      <c r="AK37" s="179"/>
      <c r="AL37" s="179"/>
      <c r="AM37" s="179"/>
      <c r="AN37" s="179"/>
      <c r="AO37" s="218" t="s">
        <v>82</v>
      </c>
      <c r="AP37" s="219">
        <v>44571</v>
      </c>
      <c r="AQ37" s="220"/>
    </row>
    <row r="38" ht="29" spans="1:43">
      <c r="A38" s="58" t="s">
        <v>159</v>
      </c>
      <c r="B38" s="59" t="s">
        <v>160</v>
      </c>
      <c r="C38" s="60">
        <v>1.87</v>
      </c>
      <c r="D38" s="61" t="s">
        <v>161</v>
      </c>
      <c r="E38" s="116"/>
      <c r="F38" s="117">
        <v>42.23</v>
      </c>
      <c r="G38" s="117">
        <v>44.05</v>
      </c>
      <c r="H38" s="117">
        <v>49.5</v>
      </c>
      <c r="I38" s="136"/>
      <c r="J38" s="136">
        <v>52.7</v>
      </c>
      <c r="K38" s="117">
        <v>27.58</v>
      </c>
      <c r="L38" s="147">
        <v>57.2</v>
      </c>
      <c r="M38" s="136">
        <v>42.2</v>
      </c>
      <c r="N38" s="159">
        <f t="shared" ref="N38:N43" si="14">(J38-K38)/K38</f>
        <v>0.9108049311095</v>
      </c>
      <c r="O38" s="159">
        <f t="shared" ref="O38:O43" si="15">(L38-J38)/L38</f>
        <v>0.0786713286713287</v>
      </c>
      <c r="P38" s="159">
        <f t="shared" ref="P38:P43" si="16">(L38-M38)/M38</f>
        <v>0.355450236966825</v>
      </c>
      <c r="Q38" s="136">
        <v>50.32</v>
      </c>
      <c r="R38" s="136">
        <v>54.57</v>
      </c>
      <c r="S38" s="136">
        <v>51.22</v>
      </c>
      <c r="T38" s="136">
        <v>55.99</v>
      </c>
      <c r="U38" s="136">
        <v>52</v>
      </c>
      <c r="V38" s="136"/>
      <c r="W38" s="136"/>
      <c r="X38" s="136"/>
      <c r="Y38" s="136"/>
      <c r="Z38" s="136"/>
      <c r="AA38" s="136"/>
      <c r="AB38" s="177" t="s">
        <v>162</v>
      </c>
      <c r="AC38" s="159">
        <f t="shared" si="11"/>
        <v>0.12027972027972</v>
      </c>
      <c r="AD38" s="159">
        <f t="shared" si="12"/>
        <v>0.0613890415979476</v>
      </c>
      <c r="AE38" s="159">
        <f>(T38-U38)/T38</f>
        <v>0.0712627254866941</v>
      </c>
      <c r="AF38" s="159" t="e">
        <f t="shared" si="13"/>
        <v>#DIV/0!</v>
      </c>
      <c r="AG38" s="159" t="e">
        <f>(X38-Y38)/X38</f>
        <v>#DIV/0!</v>
      </c>
      <c r="AH38" s="197"/>
      <c r="AI38" s="177" t="s">
        <v>163</v>
      </c>
      <c r="AJ38" s="177" t="s">
        <v>53</v>
      </c>
      <c r="AK38" s="177" t="s">
        <v>53</v>
      </c>
      <c r="AL38" s="177" t="s">
        <v>53</v>
      </c>
      <c r="AM38" s="177" t="s">
        <v>53</v>
      </c>
      <c r="AN38" s="177" t="s">
        <v>164</v>
      </c>
      <c r="AO38" s="226" t="s">
        <v>144</v>
      </c>
      <c r="AP38" s="214">
        <v>44553</v>
      </c>
      <c r="AQ38" s="215"/>
    </row>
    <row r="39" ht="59" spans="1:43">
      <c r="A39" s="62" t="s">
        <v>165</v>
      </c>
      <c r="B39" s="63" t="s">
        <v>166</v>
      </c>
      <c r="C39" s="64">
        <v>1.86</v>
      </c>
      <c r="D39" s="65" t="s">
        <v>88</v>
      </c>
      <c r="E39" s="103"/>
      <c r="F39" s="118">
        <v>86.16</v>
      </c>
      <c r="G39" s="118">
        <v>91.38</v>
      </c>
      <c r="H39" s="118">
        <v>108.56</v>
      </c>
      <c r="I39" s="118"/>
      <c r="J39" s="118">
        <v>117.87</v>
      </c>
      <c r="K39" s="118">
        <v>45.36</v>
      </c>
      <c r="L39" s="118">
        <v>127</v>
      </c>
      <c r="M39" s="118">
        <v>107.3</v>
      </c>
      <c r="N39" s="166">
        <f t="shared" si="14"/>
        <v>1.59854497354497</v>
      </c>
      <c r="O39" s="166">
        <f t="shared" si="15"/>
        <v>0.0718897637795275</v>
      </c>
      <c r="P39" s="160">
        <f t="shared" si="16"/>
        <v>0.183597390493942</v>
      </c>
      <c r="Q39" s="118">
        <v>108.67</v>
      </c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83" t="s">
        <v>134</v>
      </c>
      <c r="AC39" s="166">
        <f t="shared" si="11"/>
        <v>0.144330708661417</v>
      </c>
      <c r="AD39" s="166" t="e">
        <f t="shared" si="12"/>
        <v>#DIV/0!</v>
      </c>
      <c r="AE39" s="166" t="e">
        <f>(T39-U39)/T39</f>
        <v>#DIV/0!</v>
      </c>
      <c r="AF39" s="166" t="e">
        <f t="shared" si="13"/>
        <v>#DIV/0!</v>
      </c>
      <c r="AG39" s="202"/>
      <c r="AH39" s="202"/>
      <c r="AI39" s="183"/>
      <c r="AJ39" s="203"/>
      <c r="AK39" s="209"/>
      <c r="AL39" s="209"/>
      <c r="AM39" s="209"/>
      <c r="AN39" s="209"/>
      <c r="AO39" s="203" t="s">
        <v>167</v>
      </c>
      <c r="AP39" s="227">
        <v>44570</v>
      </c>
      <c r="AQ39" s="228"/>
    </row>
    <row r="40" ht="89" spans="1:43">
      <c r="A40" s="70" t="s">
        <v>168</v>
      </c>
      <c r="B40" s="71" t="s">
        <v>169</v>
      </c>
      <c r="C40" s="83">
        <v>1.82</v>
      </c>
      <c r="D40" s="74" t="s">
        <v>170</v>
      </c>
      <c r="E40" s="110"/>
      <c r="F40" s="119">
        <v>184.31</v>
      </c>
      <c r="G40" s="119">
        <v>187.73</v>
      </c>
      <c r="H40" s="119">
        <v>198.82</v>
      </c>
      <c r="I40" s="119"/>
      <c r="J40" s="119">
        <v>188.75</v>
      </c>
      <c r="K40" s="119"/>
      <c r="L40" s="148"/>
      <c r="M40" s="148"/>
      <c r="N40" s="161"/>
      <c r="O40" s="161"/>
      <c r="P40" s="161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84"/>
      <c r="AC40" s="161"/>
      <c r="AD40" s="161"/>
      <c r="AE40" s="161"/>
      <c r="AF40" s="161"/>
      <c r="AG40" s="161"/>
      <c r="AH40" s="161"/>
      <c r="AI40" s="184"/>
      <c r="AJ40" s="204"/>
      <c r="AK40" s="204"/>
      <c r="AL40" s="204"/>
      <c r="AM40" s="204"/>
      <c r="AN40" s="204"/>
      <c r="AO40" s="76" t="s">
        <v>171</v>
      </c>
      <c r="AP40" s="229">
        <v>44571</v>
      </c>
      <c r="AQ40" s="220"/>
    </row>
    <row r="41" ht="116" spans="1:43">
      <c r="A41" s="70" t="s">
        <v>172</v>
      </c>
      <c r="B41" s="71" t="s">
        <v>173</v>
      </c>
      <c r="C41" s="83">
        <v>1.77</v>
      </c>
      <c r="D41" s="73" t="s">
        <v>88</v>
      </c>
      <c r="E41" s="108"/>
      <c r="F41" s="119">
        <v>99.29</v>
      </c>
      <c r="G41" s="119">
        <v>105.43</v>
      </c>
      <c r="H41" s="119">
        <v>125.92</v>
      </c>
      <c r="I41" s="119"/>
      <c r="J41" s="119">
        <v>116</v>
      </c>
      <c r="K41" s="119"/>
      <c r="L41" s="148"/>
      <c r="M41" s="148"/>
      <c r="N41" s="161"/>
      <c r="O41" s="161"/>
      <c r="P41" s="161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84"/>
      <c r="AC41" s="161"/>
      <c r="AD41" s="161"/>
      <c r="AE41" s="161"/>
      <c r="AF41" s="161"/>
      <c r="AG41" s="161"/>
      <c r="AH41" s="161"/>
      <c r="AI41" s="184"/>
      <c r="AJ41" s="184"/>
      <c r="AK41" s="184"/>
      <c r="AL41" s="184"/>
      <c r="AM41" s="184"/>
      <c r="AN41" s="184"/>
      <c r="AO41" s="76" t="s">
        <v>174</v>
      </c>
      <c r="AP41" s="229">
        <v>44571</v>
      </c>
      <c r="AQ41" s="220"/>
    </row>
    <row r="42" ht="130" spans="1:43">
      <c r="A42" s="70" t="s">
        <v>175</v>
      </c>
      <c r="B42" s="71" t="s">
        <v>176</v>
      </c>
      <c r="C42" s="83">
        <v>1.77</v>
      </c>
      <c r="D42" s="73" t="s">
        <v>71</v>
      </c>
      <c r="E42" s="108"/>
      <c r="F42" s="119">
        <v>142.18</v>
      </c>
      <c r="G42" s="119">
        <v>151.42</v>
      </c>
      <c r="H42" s="119">
        <v>164.65</v>
      </c>
      <c r="I42" s="119"/>
      <c r="J42" s="119">
        <v>138.55</v>
      </c>
      <c r="K42" s="119"/>
      <c r="L42" s="148"/>
      <c r="M42" s="148"/>
      <c r="N42" s="161"/>
      <c r="O42" s="161"/>
      <c r="P42" s="161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84"/>
      <c r="AC42" s="161"/>
      <c r="AD42" s="161"/>
      <c r="AE42" s="161"/>
      <c r="AF42" s="161"/>
      <c r="AG42" s="161"/>
      <c r="AH42" s="161"/>
      <c r="AI42" s="184"/>
      <c r="AJ42" s="184"/>
      <c r="AK42" s="184"/>
      <c r="AL42" s="184"/>
      <c r="AM42" s="184"/>
      <c r="AN42" s="184"/>
      <c r="AO42" s="76" t="s">
        <v>177</v>
      </c>
      <c r="AP42" s="229">
        <v>44571</v>
      </c>
      <c r="AQ42" s="220"/>
    </row>
    <row r="43" ht="78" spans="1:43">
      <c r="A43" s="70" t="s">
        <v>178</v>
      </c>
      <c r="B43" s="71" t="s">
        <v>179</v>
      </c>
      <c r="C43" s="83">
        <v>1.76</v>
      </c>
      <c r="D43" s="73" t="s">
        <v>180</v>
      </c>
      <c r="E43" s="108"/>
      <c r="F43" s="119">
        <v>20.25</v>
      </c>
      <c r="G43" s="119">
        <v>20.36</v>
      </c>
      <c r="H43" s="119">
        <v>20.73</v>
      </c>
      <c r="I43" s="119"/>
      <c r="J43" s="119">
        <v>20.75</v>
      </c>
      <c r="K43" s="119">
        <v>18.03</v>
      </c>
      <c r="L43" s="148">
        <v>23.45</v>
      </c>
      <c r="M43" s="148">
        <v>20.85</v>
      </c>
      <c r="N43" s="161">
        <f t="shared" si="14"/>
        <v>0.150859678313921</v>
      </c>
      <c r="O43" s="161">
        <f t="shared" si="15"/>
        <v>0.115138592750533</v>
      </c>
      <c r="P43" s="161">
        <f t="shared" si="16"/>
        <v>0.124700239808153</v>
      </c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84"/>
      <c r="AC43" s="161"/>
      <c r="AD43" s="161"/>
      <c r="AE43" s="161"/>
      <c r="AF43" s="161"/>
      <c r="AG43" s="161"/>
      <c r="AH43" s="161"/>
      <c r="AI43" s="184"/>
      <c r="AJ43" s="184"/>
      <c r="AK43" s="184"/>
      <c r="AL43" s="184"/>
      <c r="AM43" s="184"/>
      <c r="AN43" s="184"/>
      <c r="AO43" s="76" t="s">
        <v>181</v>
      </c>
      <c r="AP43" s="229">
        <v>44571</v>
      </c>
      <c r="AQ43" s="220"/>
    </row>
    <row r="44" ht="130" spans="1:43">
      <c r="A44" s="70" t="s">
        <v>182</v>
      </c>
      <c r="B44" s="71" t="s">
        <v>183</v>
      </c>
      <c r="C44" s="83">
        <v>1.71</v>
      </c>
      <c r="D44" s="73" t="s">
        <v>88</v>
      </c>
      <c r="E44" s="108"/>
      <c r="F44" s="119">
        <v>70.69</v>
      </c>
      <c r="G44" s="119">
        <v>72.47</v>
      </c>
      <c r="H44" s="119">
        <v>74.84</v>
      </c>
      <c r="I44" s="119"/>
      <c r="J44" s="119">
        <v>67.76</v>
      </c>
      <c r="K44" s="119"/>
      <c r="L44" s="148"/>
      <c r="M44" s="148"/>
      <c r="N44" s="161"/>
      <c r="O44" s="161"/>
      <c r="P44" s="161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84"/>
      <c r="AC44" s="161"/>
      <c r="AD44" s="161"/>
      <c r="AE44" s="161"/>
      <c r="AF44" s="161"/>
      <c r="AG44" s="161"/>
      <c r="AH44" s="161"/>
      <c r="AI44" s="184"/>
      <c r="AJ44" s="184"/>
      <c r="AK44" s="184"/>
      <c r="AL44" s="184"/>
      <c r="AM44" s="184"/>
      <c r="AN44" s="184"/>
      <c r="AO44" s="76" t="s">
        <v>177</v>
      </c>
      <c r="AP44" s="229">
        <v>44571</v>
      </c>
      <c r="AQ44" s="220"/>
    </row>
    <row r="45" ht="29" spans="1:43">
      <c r="A45" s="58" t="s">
        <v>184</v>
      </c>
      <c r="B45" s="59" t="s">
        <v>185</v>
      </c>
      <c r="C45" s="84">
        <v>1.69</v>
      </c>
      <c r="D45" s="61" t="s">
        <v>74</v>
      </c>
      <c r="E45" s="116"/>
      <c r="F45" s="120">
        <v>44.14</v>
      </c>
      <c r="G45" s="120">
        <v>46.62</v>
      </c>
      <c r="H45" s="120">
        <v>53.22</v>
      </c>
      <c r="I45" s="120"/>
      <c r="J45" s="120">
        <v>64.8</v>
      </c>
      <c r="K45" s="120">
        <v>23.91</v>
      </c>
      <c r="L45" s="149">
        <v>64.99</v>
      </c>
      <c r="M45" s="149">
        <v>40.73</v>
      </c>
      <c r="N45" s="159">
        <f>(J45-K45)/K45</f>
        <v>1.71016311166876</v>
      </c>
      <c r="O45" s="159">
        <f>(L45-J45)/L45</f>
        <v>0.0029235266964148</v>
      </c>
      <c r="P45" s="159">
        <f>(L45-M45)/M45</f>
        <v>0.595629756935919</v>
      </c>
      <c r="Q45" s="149">
        <v>40</v>
      </c>
      <c r="R45" s="149">
        <v>52.68</v>
      </c>
      <c r="S45" s="149">
        <v>41.62</v>
      </c>
      <c r="T45" s="149">
        <v>58.1</v>
      </c>
      <c r="U45" s="149">
        <v>49.46</v>
      </c>
      <c r="V45" s="149">
        <v>64.68</v>
      </c>
      <c r="W45" s="149">
        <v>59.29</v>
      </c>
      <c r="X45" s="149"/>
      <c r="Y45" s="149"/>
      <c r="Z45" s="149"/>
      <c r="AA45" s="149"/>
      <c r="AB45" s="185" t="s">
        <v>186</v>
      </c>
      <c r="AC45" s="159">
        <f>(L45-Q45)/L45</f>
        <v>0.384520695491614</v>
      </c>
      <c r="AD45" s="159">
        <f>(R45-S45)/R45</f>
        <v>0.209946848899013</v>
      </c>
      <c r="AE45" s="159">
        <f>(T45-U45)/T45</f>
        <v>0.148709122203098</v>
      </c>
      <c r="AF45" s="159">
        <f>(V45-W45)/V45</f>
        <v>0.0833333333333334</v>
      </c>
      <c r="AG45" s="159" t="e">
        <f>(X45-Y45)/X45</f>
        <v>#DIV/0!</v>
      </c>
      <c r="AH45" s="159"/>
      <c r="AI45" s="185" t="s">
        <v>52</v>
      </c>
      <c r="AJ45" s="205" t="s">
        <v>53</v>
      </c>
      <c r="AK45" s="205" t="s">
        <v>53</v>
      </c>
      <c r="AL45" s="205" t="s">
        <v>53</v>
      </c>
      <c r="AM45" s="205" t="s">
        <v>53</v>
      </c>
      <c r="AN45" s="205" t="s">
        <v>53</v>
      </c>
      <c r="AO45" s="230" t="s">
        <v>144</v>
      </c>
      <c r="AP45" s="231">
        <v>44547</v>
      </c>
      <c r="AQ45" s="215"/>
    </row>
    <row r="46" ht="130" spans="1:43">
      <c r="A46" s="70" t="s">
        <v>187</v>
      </c>
      <c r="B46" s="71" t="s">
        <v>188</v>
      </c>
      <c r="C46" s="83">
        <v>1.67</v>
      </c>
      <c r="D46" s="73" t="s">
        <v>188</v>
      </c>
      <c r="E46" s="108"/>
      <c r="F46" s="119">
        <v>346.67</v>
      </c>
      <c r="G46" s="119">
        <v>368.38</v>
      </c>
      <c r="H46" s="119">
        <v>403.49</v>
      </c>
      <c r="I46" s="119"/>
      <c r="J46" s="119">
        <v>329.7</v>
      </c>
      <c r="K46" s="119"/>
      <c r="L46" s="148"/>
      <c r="M46" s="148"/>
      <c r="N46" s="161"/>
      <c r="O46" s="161"/>
      <c r="P46" s="161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84"/>
      <c r="AC46" s="161"/>
      <c r="AD46" s="161"/>
      <c r="AE46" s="161"/>
      <c r="AF46" s="161"/>
      <c r="AG46" s="161"/>
      <c r="AH46" s="161"/>
      <c r="AI46" s="184"/>
      <c r="AJ46" s="184"/>
      <c r="AK46" s="184"/>
      <c r="AL46" s="184"/>
      <c r="AM46" s="184"/>
      <c r="AN46" s="184"/>
      <c r="AO46" s="76" t="s">
        <v>177</v>
      </c>
      <c r="AP46" s="229">
        <v>44571</v>
      </c>
      <c r="AQ46" s="220"/>
    </row>
    <row r="47" ht="116" spans="1:43">
      <c r="A47" s="70" t="s">
        <v>189</v>
      </c>
      <c r="B47" s="71" t="s">
        <v>190</v>
      </c>
      <c r="C47" s="83">
        <v>1.65</v>
      </c>
      <c r="D47" s="74" t="s">
        <v>191</v>
      </c>
      <c r="E47" s="110"/>
      <c r="F47" s="119">
        <v>110.37</v>
      </c>
      <c r="G47" s="119">
        <v>113.24</v>
      </c>
      <c r="H47" s="119">
        <v>125.1</v>
      </c>
      <c r="I47" s="119"/>
      <c r="J47" s="119">
        <v>123.28</v>
      </c>
      <c r="K47" s="119"/>
      <c r="L47" s="148"/>
      <c r="M47" s="148"/>
      <c r="N47" s="161"/>
      <c r="O47" s="161"/>
      <c r="P47" s="161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84"/>
      <c r="AC47" s="161"/>
      <c r="AD47" s="161"/>
      <c r="AE47" s="161"/>
      <c r="AF47" s="161"/>
      <c r="AG47" s="161"/>
      <c r="AH47" s="161"/>
      <c r="AI47" s="184"/>
      <c r="AJ47" s="204"/>
      <c r="AK47" s="204"/>
      <c r="AL47" s="184"/>
      <c r="AM47" s="184"/>
      <c r="AN47" s="204"/>
      <c r="AO47" s="76" t="s">
        <v>174</v>
      </c>
      <c r="AP47" s="229">
        <v>44571</v>
      </c>
      <c r="AQ47" s="220"/>
    </row>
    <row r="48" ht="116" spans="1:43">
      <c r="A48" s="70" t="s">
        <v>192</v>
      </c>
      <c r="B48" s="71" t="s">
        <v>193</v>
      </c>
      <c r="C48" s="83">
        <v>1.64</v>
      </c>
      <c r="D48" s="73" t="s">
        <v>71</v>
      </c>
      <c r="E48" s="108"/>
      <c r="F48" s="119">
        <v>39.66</v>
      </c>
      <c r="G48" s="119">
        <v>43.45</v>
      </c>
      <c r="H48" s="119">
        <v>52.62</v>
      </c>
      <c r="I48" s="119"/>
      <c r="J48" s="119">
        <v>45.04</v>
      </c>
      <c r="K48" s="119"/>
      <c r="L48" s="148"/>
      <c r="M48" s="148"/>
      <c r="N48" s="161"/>
      <c r="O48" s="161"/>
      <c r="P48" s="161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84"/>
      <c r="AC48" s="161"/>
      <c r="AD48" s="161"/>
      <c r="AE48" s="161"/>
      <c r="AF48" s="161"/>
      <c r="AG48" s="161"/>
      <c r="AH48" s="161"/>
      <c r="AI48" s="184"/>
      <c r="AJ48" s="184"/>
      <c r="AK48" s="184"/>
      <c r="AL48" s="184"/>
      <c r="AM48" s="184"/>
      <c r="AN48" s="184"/>
      <c r="AO48" s="76" t="s">
        <v>174</v>
      </c>
      <c r="AP48" s="229">
        <v>44571</v>
      </c>
      <c r="AQ48" s="220"/>
    </row>
    <row r="49" ht="78" spans="1:43">
      <c r="A49" s="85" t="s">
        <v>194</v>
      </c>
      <c r="B49" s="86" t="s">
        <v>195</v>
      </c>
      <c r="C49" s="87">
        <v>1.64</v>
      </c>
      <c r="D49" s="88" t="s">
        <v>71</v>
      </c>
      <c r="E49" s="121"/>
      <c r="F49" s="122">
        <v>45.33</v>
      </c>
      <c r="G49" s="122">
        <v>45.57</v>
      </c>
      <c r="H49" s="122">
        <v>49.93</v>
      </c>
      <c r="I49" s="122"/>
      <c r="J49" s="122">
        <v>50.9</v>
      </c>
      <c r="K49" s="122">
        <v>31.03</v>
      </c>
      <c r="L49" s="150">
        <v>65.39</v>
      </c>
      <c r="M49" s="150">
        <v>42.48</v>
      </c>
      <c r="N49" s="167">
        <f t="shared" ref="N49:N114" si="17">(J49-K49)/K49</f>
        <v>0.640348050273928</v>
      </c>
      <c r="O49" s="167">
        <f t="shared" ref="O49:O114" si="18">(L49-J49)/L49</f>
        <v>0.221593515828108</v>
      </c>
      <c r="P49" s="167">
        <f t="shared" ref="P49:P114" si="19">(L49-M49)/M49</f>
        <v>0.539312617702448</v>
      </c>
      <c r="Q49" s="150">
        <v>49.03</v>
      </c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86" t="s">
        <v>134</v>
      </c>
      <c r="AC49" s="167">
        <f t="shared" ref="AC49:AC54" si="20">(L49-Q49)/L49</f>
        <v>0.25019116072794</v>
      </c>
      <c r="AD49" s="167" t="e">
        <f t="shared" ref="AD49:AD54" si="21">(R49-S49)/R49</f>
        <v>#DIV/0!</v>
      </c>
      <c r="AE49" s="167" t="e">
        <f t="shared" ref="AE49:AE53" si="22">(T49-U49)/T49</f>
        <v>#DIV/0!</v>
      </c>
      <c r="AF49" s="167" t="e">
        <f t="shared" ref="AF49:AF54" si="23">(V49-W49)/V49</f>
        <v>#DIV/0!</v>
      </c>
      <c r="AG49" s="167" t="e">
        <f>(X49-Y49)/X49</f>
        <v>#DIV/0!</v>
      </c>
      <c r="AH49" s="167"/>
      <c r="AI49" s="186"/>
      <c r="AJ49" s="186"/>
      <c r="AK49" s="186"/>
      <c r="AL49" s="186"/>
      <c r="AM49" s="186"/>
      <c r="AN49" s="186"/>
      <c r="AO49" s="232" t="s">
        <v>196</v>
      </c>
      <c r="AP49" s="233">
        <v>44571</v>
      </c>
      <c r="AQ49" s="234"/>
    </row>
    <row r="50" ht="87" spans="1:43">
      <c r="A50" s="70" t="s">
        <v>197</v>
      </c>
      <c r="B50" s="71" t="s">
        <v>198</v>
      </c>
      <c r="C50" s="83">
        <v>1.63</v>
      </c>
      <c r="D50" s="73" t="s">
        <v>199</v>
      </c>
      <c r="E50" s="108"/>
      <c r="F50" s="119">
        <v>172.89</v>
      </c>
      <c r="G50" s="119">
        <v>175.71</v>
      </c>
      <c r="H50" s="119">
        <v>189.12</v>
      </c>
      <c r="I50" s="119"/>
      <c r="J50" s="119">
        <v>181.8</v>
      </c>
      <c r="K50" s="119"/>
      <c r="L50" s="148"/>
      <c r="M50" s="148"/>
      <c r="N50" s="161"/>
      <c r="O50" s="161"/>
      <c r="P50" s="161"/>
      <c r="Q50" s="148"/>
      <c r="R50" s="148"/>
      <c r="S50" s="148"/>
      <c r="T50" s="148"/>
      <c r="U50" s="148"/>
      <c r="V50" s="148"/>
      <c r="W50" s="148"/>
      <c r="X50" s="148"/>
      <c r="Y50" s="148"/>
      <c r="Z50" s="174"/>
      <c r="AA50" s="174"/>
      <c r="AB50" s="184"/>
      <c r="AC50" s="161"/>
      <c r="AD50" s="161"/>
      <c r="AE50" s="161"/>
      <c r="AF50" s="161"/>
      <c r="AG50" s="161"/>
      <c r="AH50" s="161"/>
      <c r="AI50" s="184"/>
      <c r="AJ50" s="204"/>
      <c r="AK50" s="204"/>
      <c r="AL50" s="204"/>
      <c r="AM50" s="204"/>
      <c r="AN50" s="204"/>
      <c r="AO50" s="76" t="s">
        <v>200</v>
      </c>
      <c r="AP50" s="229">
        <v>44571</v>
      </c>
      <c r="AQ50" s="220"/>
    </row>
    <row r="51" ht="116" spans="1:43">
      <c r="A51" s="89" t="s">
        <v>201</v>
      </c>
      <c r="B51" s="90" t="s">
        <v>202</v>
      </c>
      <c r="C51" s="91">
        <v>1.63</v>
      </c>
      <c r="D51" s="92" t="s">
        <v>78</v>
      </c>
      <c r="E51" s="123"/>
      <c r="F51" s="124">
        <v>33.67</v>
      </c>
      <c r="G51" s="124">
        <v>36.29</v>
      </c>
      <c r="H51" s="124">
        <v>42.51</v>
      </c>
      <c r="I51" s="124"/>
      <c r="J51" s="124">
        <v>42.53</v>
      </c>
      <c r="K51" s="124">
        <v>15.21</v>
      </c>
      <c r="L51" s="151">
        <v>55.9</v>
      </c>
      <c r="M51" s="151">
        <v>37.45</v>
      </c>
      <c r="N51" s="168">
        <f t="shared" si="17"/>
        <v>1.79618671926364</v>
      </c>
      <c r="O51" s="168">
        <f t="shared" si="18"/>
        <v>0.2391771019678</v>
      </c>
      <c r="P51" s="168">
        <f t="shared" si="19"/>
        <v>0.492656875834446</v>
      </c>
      <c r="Q51" s="151">
        <v>38.25</v>
      </c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87" t="s">
        <v>162</v>
      </c>
      <c r="AC51" s="168">
        <f t="shared" si="20"/>
        <v>0.315742397137746</v>
      </c>
      <c r="AD51" s="168" t="e">
        <f t="shared" si="21"/>
        <v>#DIV/0!</v>
      </c>
      <c r="AE51" s="168" t="e">
        <f t="shared" si="22"/>
        <v>#DIV/0!</v>
      </c>
      <c r="AF51" s="168" t="e">
        <f t="shared" si="23"/>
        <v>#DIV/0!</v>
      </c>
      <c r="AG51" s="168"/>
      <c r="AH51" s="168"/>
      <c r="AI51" s="187"/>
      <c r="AJ51" s="187"/>
      <c r="AK51" s="187"/>
      <c r="AL51" s="187"/>
      <c r="AM51" s="187"/>
      <c r="AN51" s="187"/>
      <c r="AO51" s="235" t="s">
        <v>203</v>
      </c>
      <c r="AP51" s="236">
        <v>44571</v>
      </c>
      <c r="AQ51" s="237"/>
    </row>
    <row r="52" ht="87" spans="1:43">
      <c r="A52" s="70" t="s">
        <v>204</v>
      </c>
      <c r="B52" s="71" t="s">
        <v>205</v>
      </c>
      <c r="C52" s="83">
        <v>1.61</v>
      </c>
      <c r="D52" s="73" t="s">
        <v>71</v>
      </c>
      <c r="E52" s="108"/>
      <c r="F52" s="119">
        <v>126.35</v>
      </c>
      <c r="G52" s="119">
        <v>135.82</v>
      </c>
      <c r="H52" s="119">
        <v>158.59</v>
      </c>
      <c r="I52" s="119"/>
      <c r="J52" s="119">
        <v>139.99</v>
      </c>
      <c r="K52" s="119"/>
      <c r="L52" s="148"/>
      <c r="M52" s="148"/>
      <c r="N52" s="161"/>
      <c r="O52" s="161"/>
      <c r="P52" s="161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84"/>
      <c r="AC52" s="161"/>
      <c r="AD52" s="161"/>
      <c r="AE52" s="161"/>
      <c r="AF52" s="161"/>
      <c r="AG52" s="161"/>
      <c r="AH52" s="161"/>
      <c r="AI52" s="184"/>
      <c r="AJ52" s="204"/>
      <c r="AK52" s="204"/>
      <c r="AL52" s="204"/>
      <c r="AM52" s="204"/>
      <c r="AN52" s="204"/>
      <c r="AO52" s="76" t="s">
        <v>200</v>
      </c>
      <c r="AP52" s="219">
        <v>44571</v>
      </c>
      <c r="AQ52" s="220"/>
    </row>
    <row r="53" ht="116" spans="1:43">
      <c r="A53" s="62" t="s">
        <v>206</v>
      </c>
      <c r="B53" s="63" t="s">
        <v>207</v>
      </c>
      <c r="C53" s="93">
        <v>1.6</v>
      </c>
      <c r="D53" s="65" t="s">
        <v>153</v>
      </c>
      <c r="E53" s="103"/>
      <c r="F53" s="125">
        <v>55.14</v>
      </c>
      <c r="G53" s="125">
        <v>55.83</v>
      </c>
      <c r="H53" s="125">
        <v>57.69</v>
      </c>
      <c r="I53" s="125"/>
      <c r="J53" s="125">
        <v>61.9</v>
      </c>
      <c r="K53" s="125">
        <v>31.87</v>
      </c>
      <c r="L53" s="152">
        <v>68.3</v>
      </c>
      <c r="M53" s="152">
        <v>53.81</v>
      </c>
      <c r="N53" s="160">
        <f t="shared" si="17"/>
        <v>0.942265453404455</v>
      </c>
      <c r="O53" s="160">
        <f t="shared" si="18"/>
        <v>0.0937042459736457</v>
      </c>
      <c r="P53" s="160">
        <f t="shared" si="19"/>
        <v>0.269280802824754</v>
      </c>
      <c r="Q53" s="152">
        <v>46.8</v>
      </c>
      <c r="R53" s="152">
        <v>60.99</v>
      </c>
      <c r="S53" s="152">
        <v>51.74</v>
      </c>
      <c r="T53" s="133">
        <v>64.95</v>
      </c>
      <c r="U53" s="133">
        <v>56.65</v>
      </c>
      <c r="V53" s="173"/>
      <c r="W53" s="173"/>
      <c r="X53" s="152"/>
      <c r="Y53" s="152"/>
      <c r="Z53" s="152"/>
      <c r="AA53" s="152"/>
      <c r="AB53" s="188" t="s">
        <v>208</v>
      </c>
      <c r="AC53" s="160">
        <f t="shared" si="20"/>
        <v>0.314787701317716</v>
      </c>
      <c r="AD53" s="160">
        <f t="shared" si="21"/>
        <v>0.15166420724709</v>
      </c>
      <c r="AE53" s="160">
        <f t="shared" si="22"/>
        <v>0.127790608160123</v>
      </c>
      <c r="AF53" s="160"/>
      <c r="AG53" s="160"/>
      <c r="AH53" s="160"/>
      <c r="AI53" s="188"/>
      <c r="AJ53" s="206"/>
      <c r="AK53" s="206"/>
      <c r="AL53" s="206"/>
      <c r="AM53" s="206"/>
      <c r="AN53" s="206"/>
      <c r="AO53" s="238" t="s">
        <v>209</v>
      </c>
      <c r="AP53" s="239">
        <v>44578</v>
      </c>
      <c r="AQ53" s="217"/>
    </row>
    <row r="54" ht="87" spans="1:43">
      <c r="A54" s="66" t="s">
        <v>210</v>
      </c>
      <c r="B54" s="67" t="s">
        <v>211</v>
      </c>
      <c r="C54" s="94">
        <v>1.58</v>
      </c>
      <c r="D54" s="95" t="s">
        <v>212</v>
      </c>
      <c r="E54" s="126"/>
      <c r="F54" s="127">
        <v>9.21</v>
      </c>
      <c r="G54" s="127">
        <v>9.17</v>
      </c>
      <c r="H54" s="127"/>
      <c r="I54" s="127"/>
      <c r="J54" s="127"/>
      <c r="K54" s="127"/>
      <c r="L54" s="153"/>
      <c r="M54" s="153"/>
      <c r="N54" s="161" t="e">
        <f t="shared" si="17"/>
        <v>#DIV/0!</v>
      </c>
      <c r="O54" s="161" t="e">
        <f t="shared" si="18"/>
        <v>#DIV/0!</v>
      </c>
      <c r="P54" s="161" t="e">
        <f t="shared" si="19"/>
        <v>#DIV/0!</v>
      </c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89"/>
      <c r="AC54" s="161" t="e">
        <f t="shared" si="20"/>
        <v>#DIV/0!</v>
      </c>
      <c r="AD54" s="161" t="e">
        <f t="shared" si="21"/>
        <v>#DIV/0!</v>
      </c>
      <c r="AE54" s="161"/>
      <c r="AF54" s="161" t="e">
        <f t="shared" si="23"/>
        <v>#DIV/0!</v>
      </c>
      <c r="AG54" s="207"/>
      <c r="AH54" s="207"/>
      <c r="AI54" s="189"/>
      <c r="AJ54" s="189"/>
      <c r="AK54" s="189"/>
      <c r="AL54" s="189"/>
      <c r="AM54" s="189"/>
      <c r="AN54" s="189"/>
      <c r="AO54" s="240" t="s">
        <v>213</v>
      </c>
      <c r="AP54" s="241">
        <v>44547</v>
      </c>
      <c r="AQ54" s="220"/>
    </row>
    <row r="55" ht="116" spans="1:43">
      <c r="A55" s="70" t="s">
        <v>214</v>
      </c>
      <c r="B55" s="71" t="s">
        <v>215</v>
      </c>
      <c r="C55" s="83">
        <v>1.58</v>
      </c>
      <c r="D55" s="73" t="s">
        <v>216</v>
      </c>
      <c r="E55" s="108"/>
      <c r="F55" s="119">
        <v>30.97</v>
      </c>
      <c r="G55" s="119">
        <v>32.18</v>
      </c>
      <c r="H55" s="119">
        <v>34.91</v>
      </c>
      <c r="I55" s="119"/>
      <c r="J55" s="119">
        <v>32.59</v>
      </c>
      <c r="K55" s="119">
        <v>18.77</v>
      </c>
      <c r="L55" s="148">
        <v>45.66</v>
      </c>
      <c r="M55" s="148">
        <v>27.6</v>
      </c>
      <c r="N55" s="161">
        <f t="shared" si="17"/>
        <v>0.736281299946724</v>
      </c>
      <c r="O55" s="161">
        <f t="shared" si="18"/>
        <v>0.286246167323697</v>
      </c>
      <c r="P55" s="161">
        <f t="shared" si="19"/>
        <v>0.654347826086956</v>
      </c>
      <c r="Q55" s="148"/>
      <c r="R55" s="148"/>
      <c r="S55" s="148"/>
      <c r="T55" s="148"/>
      <c r="U55" s="148"/>
      <c r="V55" s="174"/>
      <c r="W55" s="174"/>
      <c r="X55" s="148"/>
      <c r="Y55" s="148"/>
      <c r="Z55" s="148"/>
      <c r="AA55" s="148"/>
      <c r="AB55" s="184"/>
      <c r="AC55" s="161"/>
      <c r="AD55" s="161"/>
      <c r="AE55" s="161"/>
      <c r="AF55" s="161"/>
      <c r="AG55" s="161"/>
      <c r="AH55" s="161"/>
      <c r="AI55" s="184"/>
      <c r="AJ55" s="204"/>
      <c r="AK55" s="204"/>
      <c r="AL55" s="204"/>
      <c r="AM55" s="76"/>
      <c r="AN55" s="204"/>
      <c r="AO55" s="76" t="s">
        <v>217</v>
      </c>
      <c r="AP55" s="229">
        <v>44570</v>
      </c>
      <c r="AQ55" s="220"/>
    </row>
    <row r="56" ht="87" spans="1:43">
      <c r="A56" s="70" t="s">
        <v>218</v>
      </c>
      <c r="B56" s="71" t="s">
        <v>219</v>
      </c>
      <c r="C56" s="83">
        <v>1.53</v>
      </c>
      <c r="D56" s="74" t="s">
        <v>220</v>
      </c>
      <c r="E56" s="74">
        <v>2</v>
      </c>
      <c r="F56" s="119">
        <v>39.24</v>
      </c>
      <c r="G56" s="119">
        <v>39.41</v>
      </c>
      <c r="H56" s="119">
        <v>40.18</v>
      </c>
      <c r="I56" s="119"/>
      <c r="J56" s="119">
        <v>36.9</v>
      </c>
      <c r="K56" s="119">
        <v>28.48</v>
      </c>
      <c r="L56" s="148">
        <v>48.48</v>
      </c>
      <c r="M56" s="148">
        <v>33.27</v>
      </c>
      <c r="N56" s="161">
        <f t="shared" si="17"/>
        <v>0.29564606741573</v>
      </c>
      <c r="O56" s="161">
        <f t="shared" si="18"/>
        <v>0.238861386138614</v>
      </c>
      <c r="P56" s="161">
        <f t="shared" si="19"/>
        <v>0.457168620378719</v>
      </c>
      <c r="Q56" s="148"/>
      <c r="R56" s="148"/>
      <c r="S56" s="148"/>
      <c r="T56" s="148"/>
      <c r="U56" s="148"/>
      <c r="V56" s="174"/>
      <c r="W56" s="174"/>
      <c r="X56" s="148"/>
      <c r="Y56" s="148"/>
      <c r="Z56" s="148"/>
      <c r="AA56" s="148"/>
      <c r="AB56" s="184"/>
      <c r="AC56" s="161"/>
      <c r="AD56" s="161"/>
      <c r="AE56" s="161"/>
      <c r="AF56" s="161"/>
      <c r="AG56" s="161"/>
      <c r="AH56" s="161"/>
      <c r="AI56" s="184"/>
      <c r="AJ56" s="204"/>
      <c r="AK56" s="204"/>
      <c r="AL56" s="204"/>
      <c r="AM56" s="204"/>
      <c r="AN56" s="204"/>
      <c r="AO56" s="76" t="s">
        <v>221</v>
      </c>
      <c r="AP56" s="229">
        <v>44570</v>
      </c>
      <c r="AQ56" s="220"/>
    </row>
    <row r="57" ht="116" spans="1:43">
      <c r="A57" s="70" t="s">
        <v>222</v>
      </c>
      <c r="B57" s="71" t="s">
        <v>223</v>
      </c>
      <c r="C57" s="83">
        <v>1.52</v>
      </c>
      <c r="D57" s="73" t="s">
        <v>88</v>
      </c>
      <c r="E57" s="108"/>
      <c r="F57" s="119">
        <v>85.76</v>
      </c>
      <c r="G57" s="119">
        <v>88.19</v>
      </c>
      <c r="H57" s="119">
        <v>95.14</v>
      </c>
      <c r="I57" s="119"/>
      <c r="J57" s="119">
        <v>97</v>
      </c>
      <c r="K57" s="119">
        <v>59.1</v>
      </c>
      <c r="L57" s="148">
        <v>105.62</v>
      </c>
      <c r="M57" s="148">
        <v>79.59</v>
      </c>
      <c r="N57" s="169">
        <f t="shared" si="17"/>
        <v>0.641285956006768</v>
      </c>
      <c r="O57" s="169">
        <f t="shared" si="18"/>
        <v>0.081613330808559</v>
      </c>
      <c r="P57" s="169">
        <f t="shared" si="19"/>
        <v>0.327051137077522</v>
      </c>
      <c r="Q57" s="148">
        <v>92.74</v>
      </c>
      <c r="R57" s="148">
        <v>99.58</v>
      </c>
      <c r="S57" s="148">
        <v>94.55</v>
      </c>
      <c r="T57" s="148">
        <v>99.78</v>
      </c>
      <c r="U57" s="148">
        <v>95.39</v>
      </c>
      <c r="V57" s="148"/>
      <c r="W57" s="148"/>
      <c r="X57" s="148"/>
      <c r="Y57" s="148"/>
      <c r="Z57" s="148"/>
      <c r="AA57" s="148"/>
      <c r="AB57" s="184" t="s">
        <v>162</v>
      </c>
      <c r="AC57" s="161">
        <f t="shared" ref="AC57:AC62" si="24">(L57-Q57)/L57</f>
        <v>0.121946601022534</v>
      </c>
      <c r="AD57" s="161">
        <f t="shared" ref="AD57:AD62" si="25">(R57-S57)/R57</f>
        <v>0.0505121510343443</v>
      </c>
      <c r="AE57" s="161">
        <f t="shared" ref="AE57:AE62" si="26">(T57-U57)/T57</f>
        <v>0.0439967929444779</v>
      </c>
      <c r="AF57" s="161"/>
      <c r="AG57" s="161"/>
      <c r="AH57" s="161"/>
      <c r="AI57" s="184" t="s">
        <v>163</v>
      </c>
      <c r="AJ57" s="204" t="s">
        <v>53</v>
      </c>
      <c r="AK57" s="204" t="s">
        <v>224</v>
      </c>
      <c r="AL57" s="204" t="s">
        <v>53</v>
      </c>
      <c r="AM57" s="204" t="s">
        <v>53</v>
      </c>
      <c r="AN57" s="204" t="s">
        <v>53</v>
      </c>
      <c r="AO57" s="76" t="s">
        <v>217</v>
      </c>
      <c r="AP57" s="229">
        <v>44557</v>
      </c>
      <c r="AQ57" s="220"/>
    </row>
    <row r="58" ht="108" spans="1:43">
      <c r="A58" s="70" t="s">
        <v>225</v>
      </c>
      <c r="B58" s="71" t="s">
        <v>226</v>
      </c>
      <c r="C58" s="72">
        <v>1.51</v>
      </c>
      <c r="D58" s="74" t="s">
        <v>227</v>
      </c>
      <c r="E58" s="110"/>
      <c r="F58" s="128">
        <v>18.56</v>
      </c>
      <c r="G58" s="128">
        <v>19.29</v>
      </c>
      <c r="H58" s="128">
        <v>21.42</v>
      </c>
      <c r="I58" s="154"/>
      <c r="J58" s="128">
        <v>20.94</v>
      </c>
      <c r="K58" s="128">
        <v>9.96</v>
      </c>
      <c r="L58" s="128">
        <v>24.26</v>
      </c>
      <c r="M58" s="128">
        <v>18.94</v>
      </c>
      <c r="N58" s="169">
        <f t="shared" si="17"/>
        <v>1.10240963855422</v>
      </c>
      <c r="O58" s="169">
        <f t="shared" si="18"/>
        <v>0.136850783182193</v>
      </c>
      <c r="P58" s="169">
        <f t="shared" si="19"/>
        <v>0.280887011615628</v>
      </c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08"/>
      <c r="AC58" s="193"/>
      <c r="AD58" s="193"/>
      <c r="AE58" s="193"/>
      <c r="AF58" s="193"/>
      <c r="AG58" s="193"/>
      <c r="AH58" s="193"/>
      <c r="AI58" s="108"/>
      <c r="AJ58" s="108"/>
      <c r="AK58" s="108"/>
      <c r="AL58" s="108"/>
      <c r="AM58" s="110"/>
      <c r="AN58" s="108"/>
      <c r="AO58" s="74" t="s">
        <v>228</v>
      </c>
      <c r="AP58" s="229">
        <v>44570</v>
      </c>
      <c r="AQ58" s="242"/>
    </row>
    <row r="59" ht="93" spans="1:43">
      <c r="A59" s="89" t="s">
        <v>229</v>
      </c>
      <c r="B59" s="90" t="s">
        <v>230</v>
      </c>
      <c r="C59" s="96">
        <v>1.5</v>
      </c>
      <c r="D59" s="97" t="s">
        <v>231</v>
      </c>
      <c r="E59" s="129"/>
      <c r="F59" s="130">
        <v>12.01</v>
      </c>
      <c r="G59" s="130">
        <v>12.39</v>
      </c>
      <c r="H59" s="130">
        <v>13.45</v>
      </c>
      <c r="I59" s="155"/>
      <c r="J59" s="130">
        <v>17.25</v>
      </c>
      <c r="K59" s="130">
        <v>7.98</v>
      </c>
      <c r="L59" s="130">
        <v>18.48</v>
      </c>
      <c r="M59" s="130">
        <v>10.32</v>
      </c>
      <c r="N59" s="170">
        <f t="shared" si="17"/>
        <v>1.16165413533835</v>
      </c>
      <c r="O59" s="170">
        <f t="shared" si="18"/>
        <v>0.0665584415584416</v>
      </c>
      <c r="P59" s="170">
        <f t="shared" si="19"/>
        <v>0.790697674418605</v>
      </c>
      <c r="Q59" s="130">
        <v>11</v>
      </c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97" t="s">
        <v>232</v>
      </c>
      <c r="AC59" s="170">
        <f t="shared" si="24"/>
        <v>0.404761904761905</v>
      </c>
      <c r="AD59" s="194"/>
      <c r="AE59" s="194"/>
      <c r="AF59" s="194"/>
      <c r="AG59" s="194"/>
      <c r="AH59" s="194"/>
      <c r="AI59" s="97" t="s">
        <v>233</v>
      </c>
      <c r="AJ59" s="129"/>
      <c r="AK59" s="129"/>
      <c r="AL59" s="129"/>
      <c r="AM59" s="129"/>
      <c r="AN59" s="129"/>
      <c r="AO59" s="92" t="s">
        <v>234</v>
      </c>
      <c r="AP59" s="243">
        <v>44548</v>
      </c>
      <c r="AQ59" s="244"/>
    </row>
    <row r="60" ht="124" spans="1:43">
      <c r="A60" s="78" t="s">
        <v>235</v>
      </c>
      <c r="B60" s="79" t="s">
        <v>236</v>
      </c>
      <c r="C60" s="80">
        <v>1.49</v>
      </c>
      <c r="D60" s="81" t="s">
        <v>93</v>
      </c>
      <c r="E60" s="113"/>
      <c r="F60" s="131">
        <v>25.35</v>
      </c>
      <c r="G60" s="131">
        <v>25.55</v>
      </c>
      <c r="H60" s="131">
        <v>26.97</v>
      </c>
      <c r="I60" s="156"/>
      <c r="J60" s="131">
        <v>27.92</v>
      </c>
      <c r="K60" s="131">
        <v>18.85</v>
      </c>
      <c r="L60" s="131">
        <v>30.49</v>
      </c>
      <c r="M60" s="131">
        <v>23.53</v>
      </c>
      <c r="N60" s="171">
        <f t="shared" si="17"/>
        <v>0.481167108753316</v>
      </c>
      <c r="O60" s="171">
        <f t="shared" si="18"/>
        <v>0.0842899311249589</v>
      </c>
      <c r="P60" s="171">
        <f t="shared" si="19"/>
        <v>0.29579260518487</v>
      </c>
      <c r="Q60" s="131">
        <v>26.3</v>
      </c>
      <c r="R60" s="131">
        <v>28.95</v>
      </c>
      <c r="S60" s="131">
        <v>27.09</v>
      </c>
      <c r="T60" s="131">
        <v>29.53</v>
      </c>
      <c r="U60" s="131">
        <v>27.12</v>
      </c>
      <c r="V60" s="156"/>
      <c r="W60" s="156"/>
      <c r="X60" s="156"/>
      <c r="Y60" s="156"/>
      <c r="Z60" s="156"/>
      <c r="AA60" s="156"/>
      <c r="AB60" s="81" t="s">
        <v>237</v>
      </c>
      <c r="AC60" s="171">
        <f t="shared" si="24"/>
        <v>0.137422105608396</v>
      </c>
      <c r="AD60" s="165">
        <f t="shared" si="25"/>
        <v>0.0642487046632124</v>
      </c>
      <c r="AE60" s="165">
        <f t="shared" si="26"/>
        <v>0.0816119200812733</v>
      </c>
      <c r="AF60" s="195"/>
      <c r="AG60" s="195"/>
      <c r="AH60" s="195"/>
      <c r="AI60" s="81" t="s">
        <v>163</v>
      </c>
      <c r="AJ60" s="81" t="s">
        <v>164</v>
      </c>
      <c r="AK60" s="81" t="s">
        <v>53</v>
      </c>
      <c r="AL60" s="81" t="s">
        <v>53</v>
      </c>
      <c r="AM60" s="81" t="s">
        <v>164</v>
      </c>
      <c r="AN60" s="113"/>
      <c r="AO60" s="82" t="s">
        <v>238</v>
      </c>
      <c r="AP60" s="245">
        <v>44572</v>
      </c>
      <c r="AQ60" s="246"/>
    </row>
    <row r="61" ht="108" spans="1:43">
      <c r="A61" s="70" t="s">
        <v>239</v>
      </c>
      <c r="B61" s="71" t="s">
        <v>240</v>
      </c>
      <c r="C61" s="72">
        <v>1.49</v>
      </c>
      <c r="D61" s="73" t="s">
        <v>241</v>
      </c>
      <c r="E61" s="108"/>
      <c r="F61" s="128">
        <v>16.24</v>
      </c>
      <c r="G61" s="128">
        <v>16.37</v>
      </c>
      <c r="H61" s="128">
        <v>16.83</v>
      </c>
      <c r="I61" s="154"/>
      <c r="J61" s="128">
        <v>17.53</v>
      </c>
      <c r="K61" s="128">
        <v>14.62</v>
      </c>
      <c r="L61" s="128">
        <v>19.9</v>
      </c>
      <c r="M61" s="128">
        <v>15.19</v>
      </c>
      <c r="N61" s="169">
        <f t="shared" si="17"/>
        <v>0.199042407660739</v>
      </c>
      <c r="O61" s="169">
        <f t="shared" si="18"/>
        <v>0.119095477386935</v>
      </c>
      <c r="P61" s="169">
        <f t="shared" si="19"/>
        <v>0.310072416063199</v>
      </c>
      <c r="Q61" s="128">
        <v>15.5</v>
      </c>
      <c r="R61" s="128">
        <v>16.99</v>
      </c>
      <c r="S61" s="128">
        <v>16.16</v>
      </c>
      <c r="T61" s="128">
        <v>17.73</v>
      </c>
      <c r="U61" s="128">
        <v>17.08</v>
      </c>
      <c r="V61" s="154"/>
      <c r="W61" s="154"/>
      <c r="X61" s="154"/>
      <c r="Y61" s="154"/>
      <c r="Z61" s="154"/>
      <c r="AA61" s="154"/>
      <c r="AB61" s="73" t="s">
        <v>242</v>
      </c>
      <c r="AC61" s="169">
        <f t="shared" si="24"/>
        <v>0.221105527638191</v>
      </c>
      <c r="AD61" s="169">
        <f t="shared" si="25"/>
        <v>0.0488522660388463</v>
      </c>
      <c r="AE61" s="169">
        <f t="shared" si="26"/>
        <v>0.0366610265087424</v>
      </c>
      <c r="AF61" s="193"/>
      <c r="AG61" s="193"/>
      <c r="AH61" s="193"/>
      <c r="AI61" s="108"/>
      <c r="AJ61" s="108"/>
      <c r="AK61" s="108"/>
      <c r="AL61" s="108"/>
      <c r="AM61" s="108"/>
      <c r="AN61" s="108"/>
      <c r="AO61" s="74" t="s">
        <v>243</v>
      </c>
      <c r="AP61" s="247">
        <v>44548</v>
      </c>
      <c r="AQ61" s="242"/>
    </row>
    <row r="62" ht="108" spans="1:43">
      <c r="A62" s="89" t="s">
        <v>244</v>
      </c>
      <c r="B62" s="90" t="s">
        <v>245</v>
      </c>
      <c r="C62" s="96">
        <v>1.47</v>
      </c>
      <c r="D62" s="97" t="s">
        <v>231</v>
      </c>
      <c r="E62" s="129"/>
      <c r="F62" s="130">
        <v>12.12</v>
      </c>
      <c r="G62" s="130">
        <v>12.37</v>
      </c>
      <c r="H62" s="130">
        <v>12.82</v>
      </c>
      <c r="I62" s="155"/>
      <c r="J62" s="130">
        <v>13.06</v>
      </c>
      <c r="K62" s="130">
        <v>9.71</v>
      </c>
      <c r="L62" s="130">
        <v>16.83</v>
      </c>
      <c r="M62" s="130">
        <v>11.14</v>
      </c>
      <c r="N62" s="170">
        <f t="shared" si="17"/>
        <v>0.345005149330587</v>
      </c>
      <c r="O62" s="170">
        <f t="shared" si="18"/>
        <v>0.224004753416518</v>
      </c>
      <c r="P62" s="170">
        <f t="shared" si="19"/>
        <v>0.510771992818671</v>
      </c>
      <c r="Q62" s="130">
        <v>11.31</v>
      </c>
      <c r="R62" s="130">
        <v>12.31</v>
      </c>
      <c r="S62" s="130">
        <v>11.72</v>
      </c>
      <c r="T62" s="130">
        <v>13.68</v>
      </c>
      <c r="U62" s="130">
        <v>12.38</v>
      </c>
      <c r="V62" s="155"/>
      <c r="W62" s="155"/>
      <c r="X62" s="155"/>
      <c r="Y62" s="155"/>
      <c r="Z62" s="155"/>
      <c r="AA62" s="155"/>
      <c r="AB62" s="97" t="s">
        <v>242</v>
      </c>
      <c r="AC62" s="170">
        <f t="shared" si="24"/>
        <v>0.327985739750446</v>
      </c>
      <c r="AD62" s="170">
        <f t="shared" si="25"/>
        <v>0.0479285134037368</v>
      </c>
      <c r="AE62" s="170">
        <f t="shared" si="26"/>
        <v>0.0950292397660818</v>
      </c>
      <c r="AF62" s="194"/>
      <c r="AG62" s="194"/>
      <c r="AH62" s="194"/>
      <c r="AI62" s="129"/>
      <c r="AJ62" s="129"/>
      <c r="AK62" s="129"/>
      <c r="AL62" s="129"/>
      <c r="AM62" s="129"/>
      <c r="AN62" s="129"/>
      <c r="AO62" s="92" t="s">
        <v>246</v>
      </c>
      <c r="AP62" s="243">
        <v>44548</v>
      </c>
      <c r="AQ62" s="244"/>
    </row>
    <row r="63" ht="108" spans="1:43">
      <c r="A63" s="70" t="s">
        <v>247</v>
      </c>
      <c r="B63" s="71" t="s">
        <v>248</v>
      </c>
      <c r="C63" s="72">
        <v>1.47</v>
      </c>
      <c r="D63" s="73" t="s">
        <v>71</v>
      </c>
      <c r="E63" s="108"/>
      <c r="F63" s="128">
        <v>35.09</v>
      </c>
      <c r="G63" s="128">
        <v>37.97</v>
      </c>
      <c r="H63" s="128">
        <v>47.77</v>
      </c>
      <c r="I63" s="154"/>
      <c r="J63" s="128">
        <v>45.95</v>
      </c>
      <c r="K63" s="128">
        <v>18.51</v>
      </c>
      <c r="L63" s="128">
        <v>63.75</v>
      </c>
      <c r="M63" s="128">
        <v>31.57</v>
      </c>
      <c r="N63" s="169">
        <f t="shared" si="17"/>
        <v>1.48244192328471</v>
      </c>
      <c r="O63" s="169">
        <f t="shared" si="18"/>
        <v>0.27921568627451</v>
      </c>
      <c r="P63" s="169">
        <f t="shared" si="19"/>
        <v>1.01932214127336</v>
      </c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08"/>
      <c r="AC63" s="193"/>
      <c r="AD63" s="193"/>
      <c r="AE63" s="193"/>
      <c r="AF63" s="193"/>
      <c r="AG63" s="193"/>
      <c r="AH63" s="193"/>
      <c r="AI63" s="108"/>
      <c r="AJ63" s="108"/>
      <c r="AK63" s="108"/>
      <c r="AL63" s="108"/>
      <c r="AM63" s="108"/>
      <c r="AN63" s="108"/>
      <c r="AO63" s="74" t="s">
        <v>249</v>
      </c>
      <c r="AP63" s="247">
        <v>44548</v>
      </c>
      <c r="AQ63" s="242"/>
    </row>
    <row r="64" ht="124" spans="1:43">
      <c r="A64" s="62" t="s">
        <v>250</v>
      </c>
      <c r="B64" s="63" t="s">
        <v>251</v>
      </c>
      <c r="C64" s="64">
        <v>1.46</v>
      </c>
      <c r="D64" s="98" t="s">
        <v>252</v>
      </c>
      <c r="E64" s="132"/>
      <c r="F64" s="133">
        <v>47.7</v>
      </c>
      <c r="G64" s="133">
        <v>48.88</v>
      </c>
      <c r="H64" s="133">
        <v>52.79</v>
      </c>
      <c r="I64" s="157"/>
      <c r="J64" s="133">
        <v>57.87</v>
      </c>
      <c r="K64" s="133">
        <v>32.4</v>
      </c>
      <c r="L64" s="133">
        <v>63.78</v>
      </c>
      <c r="M64" s="133">
        <v>47.79</v>
      </c>
      <c r="N64" s="172">
        <f t="shared" si="17"/>
        <v>0.786111111111111</v>
      </c>
      <c r="O64" s="172">
        <f t="shared" si="18"/>
        <v>0.0926622765757291</v>
      </c>
      <c r="P64" s="172">
        <f t="shared" si="19"/>
        <v>0.33458882611425</v>
      </c>
      <c r="Q64" s="133">
        <v>40.48</v>
      </c>
      <c r="R64" s="133">
        <v>50</v>
      </c>
      <c r="S64" s="133">
        <v>40.55</v>
      </c>
      <c r="T64" s="133">
        <v>54.8</v>
      </c>
      <c r="U64" s="133">
        <v>45.71</v>
      </c>
      <c r="V64" s="133">
        <v>60.5</v>
      </c>
      <c r="W64" s="133">
        <v>52.37</v>
      </c>
      <c r="X64" s="173"/>
      <c r="Y64" s="173"/>
      <c r="Z64" s="173"/>
      <c r="AA64" s="173"/>
      <c r="AB64" s="65" t="s">
        <v>186</v>
      </c>
      <c r="AC64" s="172">
        <f t="shared" ref="AC64:AC80" si="27">(L64-Q64)/L64</f>
        <v>0.365318281592976</v>
      </c>
      <c r="AD64" s="172">
        <f t="shared" ref="AD64:AD80" si="28">(R64-S64)/R64</f>
        <v>0.189</v>
      </c>
      <c r="AE64" s="172">
        <f t="shared" ref="AE64:AE79" si="29">(T64-U64)/T64</f>
        <v>0.165875912408759</v>
      </c>
      <c r="AF64" s="172">
        <f t="shared" ref="AF64:AF71" si="30">(V64-W64)/V64</f>
        <v>0.134380165289256</v>
      </c>
      <c r="AG64" s="160"/>
      <c r="AH64" s="160"/>
      <c r="AI64" s="65" t="s">
        <v>253</v>
      </c>
      <c r="AJ64" s="103"/>
      <c r="AK64" s="103"/>
      <c r="AL64" s="103"/>
      <c r="AM64" s="103"/>
      <c r="AN64" s="103"/>
      <c r="AO64" s="98" t="s">
        <v>254</v>
      </c>
      <c r="AP64" s="248">
        <v>44572</v>
      </c>
      <c r="AQ64" s="249"/>
    </row>
    <row r="65" ht="106" spans="1:43">
      <c r="A65" s="70" t="s">
        <v>255</v>
      </c>
      <c r="B65" s="71" t="s">
        <v>256</v>
      </c>
      <c r="C65" s="72">
        <v>1.44</v>
      </c>
      <c r="D65" s="74" t="s">
        <v>71</v>
      </c>
      <c r="E65" s="110"/>
      <c r="F65" s="128">
        <v>113.32</v>
      </c>
      <c r="G65" s="128">
        <v>118.98</v>
      </c>
      <c r="H65" s="128">
        <v>129.63</v>
      </c>
      <c r="I65" s="154"/>
      <c r="J65" s="128">
        <v>127</v>
      </c>
      <c r="K65" s="128">
        <v>60.92</v>
      </c>
      <c r="L65" s="128">
        <v>167.08</v>
      </c>
      <c r="M65" s="128">
        <v>105.13</v>
      </c>
      <c r="N65" s="169">
        <f t="shared" si="17"/>
        <v>1.08470124753775</v>
      </c>
      <c r="O65" s="169">
        <f t="shared" si="18"/>
        <v>0.239885084989227</v>
      </c>
      <c r="P65" s="169">
        <f t="shared" si="19"/>
        <v>0.589270427090269</v>
      </c>
      <c r="Q65" s="128">
        <v>115.29</v>
      </c>
      <c r="R65" s="128">
        <v>148.54</v>
      </c>
      <c r="S65" s="128">
        <v>116.88</v>
      </c>
      <c r="T65" s="128">
        <v>137.95</v>
      </c>
      <c r="U65" s="128">
        <v>126.89</v>
      </c>
      <c r="V65" s="154"/>
      <c r="W65" s="154"/>
      <c r="X65" s="154"/>
      <c r="Y65" s="154"/>
      <c r="Z65" s="154"/>
      <c r="AA65" s="154"/>
      <c r="AB65" s="73" t="s">
        <v>58</v>
      </c>
      <c r="AC65" s="169">
        <f t="shared" si="27"/>
        <v>0.309971271247307</v>
      </c>
      <c r="AD65" s="169">
        <f t="shared" si="28"/>
        <v>0.213141241416453</v>
      </c>
      <c r="AE65" s="169">
        <f t="shared" si="29"/>
        <v>0.0801739760782892</v>
      </c>
      <c r="AF65" s="169" t="e">
        <f t="shared" si="30"/>
        <v>#DIV/0!</v>
      </c>
      <c r="AG65" s="193"/>
      <c r="AH65" s="193"/>
      <c r="AI65" s="108"/>
      <c r="AJ65" s="108"/>
      <c r="AK65" s="108"/>
      <c r="AL65" s="108"/>
      <c r="AM65" s="108"/>
      <c r="AN65" s="108"/>
      <c r="AO65" s="74" t="s">
        <v>257</v>
      </c>
      <c r="AP65" s="247">
        <v>44548</v>
      </c>
      <c r="AQ65" s="242"/>
    </row>
    <row r="66" ht="88" spans="1:43">
      <c r="A66" s="66" t="s">
        <v>258</v>
      </c>
      <c r="B66" s="67" t="s">
        <v>259</v>
      </c>
      <c r="C66" s="68">
        <v>1.43</v>
      </c>
      <c r="D66" s="69" t="s">
        <v>74</v>
      </c>
      <c r="E66" s="105"/>
      <c r="F66" s="251">
        <v>18.02</v>
      </c>
      <c r="G66" s="251">
        <v>17.94</v>
      </c>
      <c r="H66" s="251">
        <v>18.52</v>
      </c>
      <c r="I66" s="255"/>
      <c r="J66" s="255"/>
      <c r="K66" s="255"/>
      <c r="L66" s="255"/>
      <c r="M66" s="255"/>
      <c r="N66" s="169" t="e">
        <f t="shared" si="17"/>
        <v>#DIV/0!</v>
      </c>
      <c r="O66" s="169" t="e">
        <f t="shared" si="18"/>
        <v>#DIV/0!</v>
      </c>
      <c r="P66" s="169" t="e">
        <f t="shared" si="19"/>
        <v>#DIV/0!</v>
      </c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105"/>
      <c r="AC66" s="169" t="e">
        <f t="shared" si="27"/>
        <v>#DIV/0!</v>
      </c>
      <c r="AD66" s="169" t="e">
        <f t="shared" si="28"/>
        <v>#DIV/0!</v>
      </c>
      <c r="AE66" s="169" t="e">
        <f t="shared" si="29"/>
        <v>#DIV/0!</v>
      </c>
      <c r="AF66" s="169" t="e">
        <f t="shared" si="30"/>
        <v>#DIV/0!</v>
      </c>
      <c r="AG66" s="269"/>
      <c r="AH66" s="269"/>
      <c r="AI66" s="105"/>
      <c r="AJ66" s="105"/>
      <c r="AK66" s="105"/>
      <c r="AL66" s="105"/>
      <c r="AM66" s="105"/>
      <c r="AN66" s="105"/>
      <c r="AO66" s="95" t="s">
        <v>260</v>
      </c>
      <c r="AP66" s="272">
        <v>44548</v>
      </c>
      <c r="AQ66" s="273"/>
    </row>
    <row r="67" ht="124" spans="1:43">
      <c r="A67" s="62" t="s">
        <v>261</v>
      </c>
      <c r="B67" s="63" t="s">
        <v>262</v>
      </c>
      <c r="C67" s="64">
        <v>1.43</v>
      </c>
      <c r="D67" s="65" t="s">
        <v>263</v>
      </c>
      <c r="E67" s="103"/>
      <c r="F67" s="133">
        <v>42.63</v>
      </c>
      <c r="G67" s="133">
        <v>43.14</v>
      </c>
      <c r="H67" s="133">
        <v>46.77</v>
      </c>
      <c r="I67" s="157"/>
      <c r="J67" s="133">
        <v>53.42</v>
      </c>
      <c r="K67" s="133">
        <v>33.69</v>
      </c>
      <c r="L67" s="133">
        <v>55.11</v>
      </c>
      <c r="M67" s="133">
        <v>39.36</v>
      </c>
      <c r="N67" s="172">
        <f t="shared" si="17"/>
        <v>0.585633719204512</v>
      </c>
      <c r="O67" s="172">
        <f t="shared" si="18"/>
        <v>0.0306659408455815</v>
      </c>
      <c r="P67" s="172">
        <f t="shared" si="19"/>
        <v>0.40015243902439</v>
      </c>
      <c r="Q67" s="133">
        <v>45.51</v>
      </c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65" t="s">
        <v>134</v>
      </c>
      <c r="AC67" s="172">
        <f t="shared" si="27"/>
        <v>0.174197060424605</v>
      </c>
      <c r="AD67" s="172" t="e">
        <f t="shared" si="28"/>
        <v>#DIV/0!</v>
      </c>
      <c r="AE67" s="172" t="e">
        <f t="shared" si="29"/>
        <v>#DIV/0!</v>
      </c>
      <c r="AF67" s="172" t="e">
        <f t="shared" si="30"/>
        <v>#DIV/0!</v>
      </c>
      <c r="AG67" s="270"/>
      <c r="AH67" s="270"/>
      <c r="AI67" s="103"/>
      <c r="AJ67" s="103"/>
      <c r="AK67" s="103"/>
      <c r="AL67" s="103"/>
      <c r="AM67" s="103"/>
      <c r="AN67" s="103"/>
      <c r="AO67" s="98" t="s">
        <v>264</v>
      </c>
      <c r="AP67" s="248">
        <v>44570</v>
      </c>
      <c r="AQ67" s="249"/>
    </row>
    <row r="68" ht="106" spans="1:43">
      <c r="A68" s="89" t="s">
        <v>265</v>
      </c>
      <c r="B68" s="90" t="s">
        <v>266</v>
      </c>
      <c r="C68" s="96">
        <v>1.4</v>
      </c>
      <c r="D68" s="97" t="s">
        <v>71</v>
      </c>
      <c r="E68" s="129"/>
      <c r="F68" s="130">
        <v>18.68</v>
      </c>
      <c r="G68" s="130">
        <v>19.89</v>
      </c>
      <c r="H68" s="130">
        <v>22.98</v>
      </c>
      <c r="I68" s="155"/>
      <c r="J68" s="130">
        <v>23.49</v>
      </c>
      <c r="K68" s="130">
        <v>10.3</v>
      </c>
      <c r="L68" s="130">
        <v>29.96</v>
      </c>
      <c r="M68" s="130">
        <v>12.86</v>
      </c>
      <c r="N68" s="170">
        <f t="shared" si="17"/>
        <v>1.28058252427184</v>
      </c>
      <c r="O68" s="170">
        <f t="shared" si="18"/>
        <v>0.215954606141522</v>
      </c>
      <c r="P68" s="170">
        <f t="shared" si="19"/>
        <v>1.32970451010886</v>
      </c>
      <c r="Q68" s="130">
        <v>20.71</v>
      </c>
      <c r="R68" s="130">
        <v>27.4</v>
      </c>
      <c r="S68" s="130">
        <v>21.34</v>
      </c>
      <c r="T68" s="155"/>
      <c r="U68" s="155"/>
      <c r="V68" s="155"/>
      <c r="W68" s="155"/>
      <c r="X68" s="155"/>
      <c r="Y68" s="155"/>
      <c r="Z68" s="155"/>
      <c r="AA68" s="155"/>
      <c r="AB68" s="97" t="s">
        <v>267</v>
      </c>
      <c r="AC68" s="170">
        <f t="shared" si="27"/>
        <v>0.308744993324433</v>
      </c>
      <c r="AD68" s="170">
        <f t="shared" si="28"/>
        <v>0.221167883211679</v>
      </c>
      <c r="AE68" s="170" t="e">
        <f t="shared" si="29"/>
        <v>#DIV/0!</v>
      </c>
      <c r="AF68" s="170" t="e">
        <f t="shared" si="30"/>
        <v>#DIV/0!</v>
      </c>
      <c r="AG68" s="194"/>
      <c r="AH68" s="194"/>
      <c r="AI68" s="129"/>
      <c r="AJ68" s="129"/>
      <c r="AK68" s="129"/>
      <c r="AL68" s="129"/>
      <c r="AM68" s="129"/>
      <c r="AN68" s="129"/>
      <c r="AO68" s="92" t="s">
        <v>257</v>
      </c>
      <c r="AP68" s="243">
        <v>44548</v>
      </c>
      <c r="AQ68" s="244"/>
    </row>
    <row r="69" ht="106" spans="1:43">
      <c r="A69" s="89" t="s">
        <v>268</v>
      </c>
      <c r="B69" s="90" t="s">
        <v>269</v>
      </c>
      <c r="C69" s="96">
        <v>1.38</v>
      </c>
      <c r="D69" s="97" t="s">
        <v>161</v>
      </c>
      <c r="E69" s="129"/>
      <c r="F69" s="155"/>
      <c r="G69" s="155"/>
      <c r="H69" s="155"/>
      <c r="I69" s="155"/>
      <c r="J69" s="155"/>
      <c r="K69" s="155"/>
      <c r="L69" s="155"/>
      <c r="M69" s="155"/>
      <c r="N69" s="170" t="e">
        <f t="shared" si="17"/>
        <v>#DIV/0!</v>
      </c>
      <c r="O69" s="170" t="e">
        <f t="shared" si="18"/>
        <v>#DIV/0!</v>
      </c>
      <c r="P69" s="170" t="e">
        <f t="shared" si="19"/>
        <v>#DIV/0!</v>
      </c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29"/>
      <c r="AC69" s="170" t="e">
        <f t="shared" si="27"/>
        <v>#DIV/0!</v>
      </c>
      <c r="AD69" s="170" t="e">
        <f t="shared" si="28"/>
        <v>#DIV/0!</v>
      </c>
      <c r="AE69" s="170" t="e">
        <f t="shared" si="29"/>
        <v>#DIV/0!</v>
      </c>
      <c r="AF69" s="170" t="e">
        <f t="shared" si="30"/>
        <v>#DIV/0!</v>
      </c>
      <c r="AG69" s="194"/>
      <c r="AH69" s="194"/>
      <c r="AI69" s="129"/>
      <c r="AJ69" s="129"/>
      <c r="AK69" s="129"/>
      <c r="AL69" s="129"/>
      <c r="AM69" s="129"/>
      <c r="AN69" s="129"/>
      <c r="AO69" s="92" t="s">
        <v>257</v>
      </c>
      <c r="AP69" s="243">
        <v>44548</v>
      </c>
      <c r="AQ69" s="244"/>
    </row>
    <row r="70" ht="106" spans="1:43">
      <c r="A70" s="78" t="s">
        <v>270</v>
      </c>
      <c r="B70" s="79" t="s">
        <v>271</v>
      </c>
      <c r="C70" s="80">
        <v>1.38</v>
      </c>
      <c r="D70" s="82" t="s">
        <v>272</v>
      </c>
      <c r="E70" s="252"/>
      <c r="F70" s="131">
        <v>18.49</v>
      </c>
      <c r="G70" s="131">
        <v>18.99</v>
      </c>
      <c r="H70" s="131">
        <v>21</v>
      </c>
      <c r="I70" s="156"/>
      <c r="J70" s="131">
        <v>22.71</v>
      </c>
      <c r="K70" s="131">
        <v>15.22</v>
      </c>
      <c r="L70" s="131">
        <v>26.06</v>
      </c>
      <c r="M70" s="131">
        <v>19.42</v>
      </c>
      <c r="N70" s="171">
        <f t="shared" si="17"/>
        <v>0.492115637319317</v>
      </c>
      <c r="O70" s="171">
        <f t="shared" si="18"/>
        <v>0.128549501151189</v>
      </c>
      <c r="P70" s="171">
        <f t="shared" si="19"/>
        <v>0.341915550978373</v>
      </c>
      <c r="Q70" s="131">
        <v>22.19</v>
      </c>
      <c r="R70" s="131">
        <v>24.97</v>
      </c>
      <c r="S70" s="131">
        <v>22.28</v>
      </c>
      <c r="T70" s="131">
        <v>24.09</v>
      </c>
      <c r="U70" s="131">
        <v>22.5</v>
      </c>
      <c r="V70" s="131">
        <v>24.7</v>
      </c>
      <c r="W70" s="131">
        <v>23.35</v>
      </c>
      <c r="X70" s="156"/>
      <c r="Y70" s="156"/>
      <c r="Z70" s="156"/>
      <c r="AA70" s="156"/>
      <c r="AB70" s="81" t="s">
        <v>237</v>
      </c>
      <c r="AC70" s="171">
        <f t="shared" si="27"/>
        <v>0.148503453568688</v>
      </c>
      <c r="AD70" s="171">
        <f t="shared" si="28"/>
        <v>0.107729275130156</v>
      </c>
      <c r="AE70" s="171">
        <f t="shared" si="29"/>
        <v>0.0660024906600249</v>
      </c>
      <c r="AF70" s="171">
        <f t="shared" si="30"/>
        <v>0.054655870445344</v>
      </c>
      <c r="AG70" s="195"/>
      <c r="AH70" s="195"/>
      <c r="AI70" s="113"/>
      <c r="AJ70" s="81" t="s">
        <v>164</v>
      </c>
      <c r="AK70" s="81" t="s">
        <v>164</v>
      </c>
      <c r="AL70" s="113"/>
      <c r="AM70" s="113"/>
      <c r="AN70" s="113"/>
      <c r="AO70" s="82" t="s">
        <v>273</v>
      </c>
      <c r="AP70" s="245">
        <v>44578</v>
      </c>
      <c r="AQ70" s="246"/>
    </row>
    <row r="71" ht="141" spans="1:43">
      <c r="A71" s="62" t="s">
        <v>274</v>
      </c>
      <c r="B71" s="63" t="s">
        <v>275</v>
      </c>
      <c r="C71" s="64">
        <v>1.36</v>
      </c>
      <c r="D71" s="65" t="s">
        <v>50</v>
      </c>
      <c r="E71" s="103"/>
      <c r="F71" s="133">
        <v>33.22</v>
      </c>
      <c r="G71" s="133">
        <v>33.85</v>
      </c>
      <c r="H71" s="133">
        <v>34.98</v>
      </c>
      <c r="I71" s="157"/>
      <c r="J71" s="133">
        <v>35.86</v>
      </c>
      <c r="K71" s="133">
        <v>25.12</v>
      </c>
      <c r="L71" s="133">
        <v>41.77</v>
      </c>
      <c r="M71" s="133">
        <v>30.08</v>
      </c>
      <c r="N71" s="172">
        <f t="shared" si="17"/>
        <v>0.427547770700637</v>
      </c>
      <c r="O71" s="172">
        <f t="shared" si="18"/>
        <v>0.141489107014604</v>
      </c>
      <c r="P71" s="172">
        <f t="shared" si="19"/>
        <v>0.388630319148936</v>
      </c>
      <c r="Q71" s="133">
        <v>30.46</v>
      </c>
      <c r="R71" s="133">
        <v>38</v>
      </c>
      <c r="S71" s="133">
        <v>33.21</v>
      </c>
      <c r="T71" s="133">
        <v>37.98</v>
      </c>
      <c r="U71" s="133">
        <v>33.66</v>
      </c>
      <c r="V71" s="157"/>
      <c r="W71" s="157"/>
      <c r="X71" s="157"/>
      <c r="Y71" s="157"/>
      <c r="Z71" s="157"/>
      <c r="AA71" s="157"/>
      <c r="AB71" s="65" t="s">
        <v>208</v>
      </c>
      <c r="AC71" s="172">
        <f t="shared" si="27"/>
        <v>0.270768494134546</v>
      </c>
      <c r="AD71" s="172">
        <f t="shared" si="28"/>
        <v>0.126052631578947</v>
      </c>
      <c r="AE71" s="172">
        <f t="shared" si="29"/>
        <v>0.113744075829384</v>
      </c>
      <c r="AF71" s="172" t="e">
        <f t="shared" si="30"/>
        <v>#DIV/0!</v>
      </c>
      <c r="AG71" s="270"/>
      <c r="AH71" s="270"/>
      <c r="AI71" s="103"/>
      <c r="AJ71" s="65" t="s">
        <v>164</v>
      </c>
      <c r="AK71" s="65" t="s">
        <v>164</v>
      </c>
      <c r="AL71" s="65" t="s">
        <v>53</v>
      </c>
      <c r="AM71" s="65" t="s">
        <v>53</v>
      </c>
      <c r="AN71" s="65" t="s">
        <v>164</v>
      </c>
      <c r="AO71" s="98" t="s">
        <v>276</v>
      </c>
      <c r="AP71" s="248">
        <v>44578</v>
      </c>
      <c r="AQ71" s="249"/>
    </row>
    <row r="72" ht="108" spans="1:43">
      <c r="A72" s="70" t="s">
        <v>277</v>
      </c>
      <c r="B72" s="71" t="s">
        <v>278</v>
      </c>
      <c r="C72" s="72">
        <v>1.35</v>
      </c>
      <c r="D72" s="74" t="s">
        <v>62</v>
      </c>
      <c r="E72" s="110"/>
      <c r="F72" s="128">
        <v>50.82</v>
      </c>
      <c r="G72" s="128">
        <v>51.73</v>
      </c>
      <c r="H72" s="128">
        <v>54.93</v>
      </c>
      <c r="I72" s="154"/>
      <c r="J72" s="128">
        <v>51.5</v>
      </c>
      <c r="K72" s="128">
        <v>39.38</v>
      </c>
      <c r="L72" s="128">
        <v>63.43</v>
      </c>
      <c r="M72" s="128">
        <v>51.29</v>
      </c>
      <c r="N72" s="169">
        <f t="shared" si="17"/>
        <v>0.307770441848654</v>
      </c>
      <c r="O72" s="169">
        <f t="shared" si="18"/>
        <v>0.188081349519155</v>
      </c>
      <c r="P72" s="169">
        <f t="shared" si="19"/>
        <v>0.236693312536557</v>
      </c>
      <c r="Q72" s="128">
        <v>39.38</v>
      </c>
      <c r="R72" s="128">
        <v>63.38</v>
      </c>
      <c r="S72" s="128">
        <v>51.39</v>
      </c>
      <c r="T72" s="154"/>
      <c r="U72" s="154"/>
      <c r="V72" s="264"/>
      <c r="W72" s="264"/>
      <c r="X72" s="174"/>
      <c r="Y72" s="174"/>
      <c r="Z72" s="154"/>
      <c r="AA72" s="154"/>
      <c r="AB72" s="73" t="s">
        <v>208</v>
      </c>
      <c r="AC72" s="169">
        <f t="shared" si="27"/>
        <v>0.37915812706921</v>
      </c>
      <c r="AD72" s="169">
        <f t="shared" si="28"/>
        <v>0.189176396339539</v>
      </c>
      <c r="AE72" s="169" t="e">
        <f t="shared" si="29"/>
        <v>#DIV/0!</v>
      </c>
      <c r="AF72" s="193"/>
      <c r="AG72" s="193"/>
      <c r="AH72" s="193"/>
      <c r="AI72" s="108"/>
      <c r="AJ72" s="108"/>
      <c r="AK72" s="108"/>
      <c r="AL72" s="108"/>
      <c r="AM72" s="108"/>
      <c r="AN72" s="108"/>
      <c r="AO72" s="74" t="s">
        <v>279</v>
      </c>
      <c r="AP72" s="247">
        <v>44570</v>
      </c>
      <c r="AQ72" s="242"/>
    </row>
    <row r="73" ht="106" spans="1:43">
      <c r="A73" s="66" t="s">
        <v>280</v>
      </c>
      <c r="B73" s="67" t="s">
        <v>281</v>
      </c>
      <c r="C73" s="68">
        <v>1.34</v>
      </c>
      <c r="D73" s="69" t="s">
        <v>104</v>
      </c>
      <c r="E73" s="105"/>
      <c r="F73" s="251">
        <v>312.52</v>
      </c>
      <c r="G73" s="251">
        <v>332.09</v>
      </c>
      <c r="H73" s="251">
        <v>375.41</v>
      </c>
      <c r="I73" s="255"/>
      <c r="J73" s="251">
        <v>345.5</v>
      </c>
      <c r="K73" s="251">
        <v>133.42</v>
      </c>
      <c r="L73" s="251">
        <v>452.78</v>
      </c>
      <c r="M73" s="251">
        <v>342.47</v>
      </c>
      <c r="N73" s="169">
        <f t="shared" si="17"/>
        <v>1.58956678159197</v>
      </c>
      <c r="O73" s="169">
        <f t="shared" si="18"/>
        <v>0.236936260435532</v>
      </c>
      <c r="P73" s="169">
        <f t="shared" si="19"/>
        <v>0.322101205945046</v>
      </c>
      <c r="Q73" s="251">
        <v>342.18</v>
      </c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69" t="s">
        <v>237</v>
      </c>
      <c r="AC73" s="169">
        <f t="shared" si="27"/>
        <v>0.244268739785326</v>
      </c>
      <c r="AD73" s="169" t="e">
        <f t="shared" si="28"/>
        <v>#DIV/0!</v>
      </c>
      <c r="AE73" s="169" t="e">
        <f t="shared" si="29"/>
        <v>#DIV/0!</v>
      </c>
      <c r="AF73" s="169" t="e">
        <f t="shared" ref="AF73:AF79" si="31">(V73-W73)/V73</f>
        <v>#DIV/0!</v>
      </c>
      <c r="AG73" s="269"/>
      <c r="AH73" s="269"/>
      <c r="AI73" s="105"/>
      <c r="AJ73" s="105"/>
      <c r="AK73" s="105"/>
      <c r="AL73" s="105"/>
      <c r="AM73" s="105"/>
      <c r="AN73" s="105"/>
      <c r="AO73" s="95" t="s">
        <v>257</v>
      </c>
      <c r="AP73" s="272">
        <v>44548</v>
      </c>
      <c r="AQ73" s="273"/>
    </row>
    <row r="74" ht="106" spans="1:43">
      <c r="A74" s="66" t="s">
        <v>282</v>
      </c>
      <c r="B74" s="67" t="s">
        <v>283</v>
      </c>
      <c r="C74" s="68">
        <v>1.31</v>
      </c>
      <c r="D74" s="69" t="s">
        <v>284</v>
      </c>
      <c r="E74" s="105"/>
      <c r="F74" s="251">
        <v>39.1</v>
      </c>
      <c r="G74" s="251">
        <v>38.97</v>
      </c>
      <c r="H74" s="251">
        <v>40.14</v>
      </c>
      <c r="I74" s="255"/>
      <c r="J74" s="251">
        <v>40.96</v>
      </c>
      <c r="K74" s="251">
        <v>30.9</v>
      </c>
      <c r="L74" s="251">
        <v>51.03</v>
      </c>
      <c r="M74" s="251">
        <v>38.66</v>
      </c>
      <c r="N74" s="169">
        <f t="shared" si="17"/>
        <v>0.325566343042071</v>
      </c>
      <c r="O74" s="169">
        <f t="shared" si="18"/>
        <v>0.197334901038605</v>
      </c>
      <c r="P74" s="169">
        <f t="shared" si="19"/>
        <v>0.319968960165546</v>
      </c>
      <c r="Q74" s="251">
        <v>30.9</v>
      </c>
      <c r="R74" s="251">
        <v>36.49</v>
      </c>
      <c r="S74" s="251">
        <v>32.6</v>
      </c>
      <c r="T74" s="251">
        <v>37.68</v>
      </c>
      <c r="U74" s="251">
        <v>34.35</v>
      </c>
      <c r="V74" s="251">
        <v>40.53</v>
      </c>
      <c r="W74" s="251">
        <v>37.38</v>
      </c>
      <c r="X74" s="251">
        <v>44.25</v>
      </c>
      <c r="Y74" s="251">
        <v>38.32</v>
      </c>
      <c r="Z74" s="251">
        <v>43.92</v>
      </c>
      <c r="AA74" s="251">
        <v>40.59</v>
      </c>
      <c r="AB74" s="69" t="s">
        <v>285</v>
      </c>
      <c r="AC74" s="169">
        <f t="shared" si="27"/>
        <v>0.394473838918283</v>
      </c>
      <c r="AD74" s="169">
        <f t="shared" si="28"/>
        <v>0.106604549191559</v>
      </c>
      <c r="AE74" s="169">
        <f t="shared" si="29"/>
        <v>0.0883757961783439</v>
      </c>
      <c r="AF74" s="169">
        <f t="shared" si="31"/>
        <v>0.077720207253886</v>
      </c>
      <c r="AG74" s="271">
        <f t="shared" ref="AG74:AG79" si="32">(X74-Y74)/X74</f>
        <v>0.134011299435028</v>
      </c>
      <c r="AH74" s="271">
        <f>(Z74-AA74)/Z74</f>
        <v>0.0758196721311475</v>
      </c>
      <c r="AI74" s="105"/>
      <c r="AJ74" s="105"/>
      <c r="AK74" s="105"/>
      <c r="AL74" s="105"/>
      <c r="AM74" s="105"/>
      <c r="AN74" s="105"/>
      <c r="AO74" s="95" t="s">
        <v>286</v>
      </c>
      <c r="AP74" s="272">
        <v>44548</v>
      </c>
      <c r="AQ74" s="273"/>
    </row>
    <row r="75" ht="124" spans="1:43">
      <c r="A75" s="62" t="s">
        <v>287</v>
      </c>
      <c r="B75" s="63" t="s">
        <v>288</v>
      </c>
      <c r="C75" s="64">
        <v>1.31</v>
      </c>
      <c r="D75" s="65" t="s">
        <v>289</v>
      </c>
      <c r="E75" s="103"/>
      <c r="F75" s="133">
        <v>29.5</v>
      </c>
      <c r="G75" s="133">
        <v>30.11</v>
      </c>
      <c r="H75" s="133">
        <v>32.12</v>
      </c>
      <c r="I75" s="157"/>
      <c r="J75" s="133">
        <v>33.6</v>
      </c>
      <c r="K75" s="133">
        <v>24.22</v>
      </c>
      <c r="L75" s="133">
        <v>37.5</v>
      </c>
      <c r="M75" s="133">
        <v>29.33</v>
      </c>
      <c r="N75" s="172">
        <f t="shared" si="17"/>
        <v>0.38728323699422</v>
      </c>
      <c r="O75" s="172">
        <f t="shared" si="18"/>
        <v>0.104</v>
      </c>
      <c r="P75" s="172">
        <f t="shared" si="19"/>
        <v>0.27855438117968</v>
      </c>
      <c r="Q75" s="133">
        <v>31.71</v>
      </c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65" t="s">
        <v>237</v>
      </c>
      <c r="AC75" s="172">
        <f t="shared" si="27"/>
        <v>0.1544</v>
      </c>
      <c r="AD75" s="172" t="e">
        <f t="shared" si="28"/>
        <v>#DIV/0!</v>
      </c>
      <c r="AE75" s="172" t="e">
        <f t="shared" si="29"/>
        <v>#DIV/0!</v>
      </c>
      <c r="AF75" s="172" t="e">
        <f t="shared" si="31"/>
        <v>#DIV/0!</v>
      </c>
      <c r="AG75" s="172" t="e">
        <f t="shared" si="32"/>
        <v>#DIV/0!</v>
      </c>
      <c r="AH75" s="270"/>
      <c r="AI75" s="103"/>
      <c r="AJ75" s="103"/>
      <c r="AK75" s="103"/>
      <c r="AL75" s="103"/>
      <c r="AM75" s="103"/>
      <c r="AN75" s="103"/>
      <c r="AO75" s="98" t="s">
        <v>290</v>
      </c>
      <c r="AP75" s="248">
        <v>44578</v>
      </c>
      <c r="AQ75" s="249"/>
    </row>
    <row r="76" ht="124" spans="1:43">
      <c r="A76" s="89" t="s">
        <v>291</v>
      </c>
      <c r="B76" s="90" t="s">
        <v>292</v>
      </c>
      <c r="C76" s="96">
        <v>1.3</v>
      </c>
      <c r="D76" s="97" t="s">
        <v>78</v>
      </c>
      <c r="E76" s="129"/>
      <c r="F76" s="130">
        <v>15.6</v>
      </c>
      <c r="G76" s="130">
        <v>15.87</v>
      </c>
      <c r="H76" s="130">
        <v>16.46</v>
      </c>
      <c r="I76" s="155"/>
      <c r="J76" s="130">
        <v>16.54</v>
      </c>
      <c r="K76" s="130">
        <v>11.05</v>
      </c>
      <c r="L76" s="130">
        <v>20.44</v>
      </c>
      <c r="M76" s="130">
        <v>15.17</v>
      </c>
      <c r="N76" s="170">
        <f t="shared" si="17"/>
        <v>0.49683257918552</v>
      </c>
      <c r="O76" s="170">
        <f t="shared" si="18"/>
        <v>0.190802348336595</v>
      </c>
      <c r="P76" s="170">
        <f t="shared" si="19"/>
        <v>0.347396176664469</v>
      </c>
      <c r="Q76" s="130">
        <v>14.22</v>
      </c>
      <c r="R76" s="130">
        <v>18.27</v>
      </c>
      <c r="S76" s="130">
        <v>16.49</v>
      </c>
      <c r="T76" s="155"/>
      <c r="U76" s="155"/>
      <c r="V76" s="155"/>
      <c r="W76" s="155"/>
      <c r="X76" s="155"/>
      <c r="Y76" s="155"/>
      <c r="Z76" s="155"/>
      <c r="AA76" s="155"/>
      <c r="AB76" s="97" t="s">
        <v>232</v>
      </c>
      <c r="AC76" s="170">
        <f t="shared" si="27"/>
        <v>0.304305283757339</v>
      </c>
      <c r="AD76" s="170">
        <f t="shared" si="28"/>
        <v>0.0974274767378216</v>
      </c>
      <c r="AE76" s="170" t="e">
        <f t="shared" si="29"/>
        <v>#DIV/0!</v>
      </c>
      <c r="AF76" s="170" t="e">
        <f t="shared" si="31"/>
        <v>#DIV/0!</v>
      </c>
      <c r="AG76" s="170" t="e">
        <f t="shared" si="32"/>
        <v>#DIV/0!</v>
      </c>
      <c r="AH76" s="194"/>
      <c r="AI76" s="129"/>
      <c r="AJ76" s="129"/>
      <c r="AK76" s="129"/>
      <c r="AL76" s="129"/>
      <c r="AM76" s="129"/>
      <c r="AN76" s="129"/>
      <c r="AO76" s="92" t="s">
        <v>293</v>
      </c>
      <c r="AP76" s="243">
        <v>44548</v>
      </c>
      <c r="AQ76" s="244"/>
    </row>
    <row r="77" ht="124" spans="1:43">
      <c r="A77" s="89" t="s">
        <v>294</v>
      </c>
      <c r="B77" s="90" t="s">
        <v>295</v>
      </c>
      <c r="C77" s="96">
        <v>1.29</v>
      </c>
      <c r="D77" s="97" t="s">
        <v>71</v>
      </c>
      <c r="E77" s="129"/>
      <c r="F77" s="130">
        <v>45.71</v>
      </c>
      <c r="G77" s="130">
        <v>47.77</v>
      </c>
      <c r="H77" s="130">
        <v>53.02</v>
      </c>
      <c r="I77" s="155"/>
      <c r="J77" s="130">
        <v>53.69</v>
      </c>
      <c r="K77" s="130">
        <v>28.38</v>
      </c>
      <c r="L77" s="130">
        <v>64.12</v>
      </c>
      <c r="M77" s="130">
        <v>31</v>
      </c>
      <c r="N77" s="170">
        <f t="shared" si="17"/>
        <v>0.891825229034531</v>
      </c>
      <c r="O77" s="170">
        <f t="shared" si="18"/>
        <v>0.162663755458515</v>
      </c>
      <c r="P77" s="170">
        <f t="shared" si="19"/>
        <v>1.06838709677419</v>
      </c>
      <c r="Q77" s="130">
        <v>46.3</v>
      </c>
      <c r="R77" s="130">
        <v>62.6</v>
      </c>
      <c r="S77" s="130">
        <v>49.28</v>
      </c>
      <c r="T77" s="155"/>
      <c r="U77" s="155"/>
      <c r="V77" s="155"/>
      <c r="W77" s="155"/>
      <c r="X77" s="155"/>
      <c r="Y77" s="155"/>
      <c r="Z77" s="155"/>
      <c r="AA77" s="155"/>
      <c r="AB77" s="97" t="s">
        <v>267</v>
      </c>
      <c r="AC77" s="170">
        <f t="shared" si="27"/>
        <v>0.277916406737368</v>
      </c>
      <c r="AD77" s="170">
        <f t="shared" si="28"/>
        <v>0.212779552715655</v>
      </c>
      <c r="AE77" s="170" t="e">
        <f t="shared" si="29"/>
        <v>#DIV/0!</v>
      </c>
      <c r="AF77" s="170" t="e">
        <f t="shared" si="31"/>
        <v>#DIV/0!</v>
      </c>
      <c r="AG77" s="170" t="e">
        <f t="shared" si="32"/>
        <v>#DIV/0!</v>
      </c>
      <c r="AH77" s="194"/>
      <c r="AI77" s="129"/>
      <c r="AJ77" s="129"/>
      <c r="AK77" s="129"/>
      <c r="AL77" s="129"/>
      <c r="AM77" s="129"/>
      <c r="AN77" s="129"/>
      <c r="AO77" s="92" t="s">
        <v>296</v>
      </c>
      <c r="AP77" s="243">
        <v>44548</v>
      </c>
      <c r="AQ77" s="244"/>
    </row>
    <row r="78" ht="88" spans="1:43">
      <c r="A78" s="89" t="s">
        <v>297</v>
      </c>
      <c r="B78" s="90" t="s">
        <v>298</v>
      </c>
      <c r="C78" s="96">
        <v>1.29</v>
      </c>
      <c r="D78" s="97" t="s">
        <v>299</v>
      </c>
      <c r="E78" s="129"/>
      <c r="F78" s="155"/>
      <c r="G78" s="155"/>
      <c r="H78" s="155"/>
      <c r="I78" s="155"/>
      <c r="J78" s="155"/>
      <c r="K78" s="155"/>
      <c r="L78" s="155"/>
      <c r="M78" s="155"/>
      <c r="N78" s="170" t="e">
        <f t="shared" si="17"/>
        <v>#DIV/0!</v>
      </c>
      <c r="O78" s="170" t="e">
        <f t="shared" si="18"/>
        <v>#DIV/0!</v>
      </c>
      <c r="P78" s="170" t="e">
        <f t="shared" si="19"/>
        <v>#DIV/0!</v>
      </c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29"/>
      <c r="AC78" s="170" t="e">
        <f t="shared" si="27"/>
        <v>#DIV/0!</v>
      </c>
      <c r="AD78" s="170" t="e">
        <f t="shared" si="28"/>
        <v>#DIV/0!</v>
      </c>
      <c r="AE78" s="170" t="e">
        <f t="shared" si="29"/>
        <v>#DIV/0!</v>
      </c>
      <c r="AF78" s="170" t="e">
        <f t="shared" si="31"/>
        <v>#DIV/0!</v>
      </c>
      <c r="AG78" s="170" t="e">
        <f t="shared" si="32"/>
        <v>#DIV/0!</v>
      </c>
      <c r="AH78" s="194"/>
      <c r="AI78" s="129"/>
      <c r="AJ78" s="129"/>
      <c r="AK78" s="129"/>
      <c r="AL78" s="129"/>
      <c r="AM78" s="129"/>
      <c r="AN78" s="129"/>
      <c r="AO78" s="92" t="s">
        <v>300</v>
      </c>
      <c r="AP78" s="243">
        <v>44548</v>
      </c>
      <c r="AQ78" s="244"/>
    </row>
    <row r="79" ht="141" spans="1:43">
      <c r="A79" s="62" t="s">
        <v>301</v>
      </c>
      <c r="B79" s="63" t="s">
        <v>302</v>
      </c>
      <c r="C79" s="64">
        <v>1.28</v>
      </c>
      <c r="D79" s="65" t="s">
        <v>303</v>
      </c>
      <c r="E79" s="103"/>
      <c r="F79" s="133">
        <v>33.51</v>
      </c>
      <c r="G79" s="133">
        <v>34.71</v>
      </c>
      <c r="H79" s="133">
        <v>37.11</v>
      </c>
      <c r="I79" s="157"/>
      <c r="J79" s="133">
        <v>38.63</v>
      </c>
      <c r="K79" s="133">
        <v>23.09</v>
      </c>
      <c r="L79" s="133">
        <v>44.58</v>
      </c>
      <c r="M79" s="133">
        <v>26.99</v>
      </c>
      <c r="N79" s="172">
        <f t="shared" si="17"/>
        <v>0.673018622780425</v>
      </c>
      <c r="O79" s="172">
        <f t="shared" si="18"/>
        <v>0.133467922835352</v>
      </c>
      <c r="P79" s="172">
        <f t="shared" si="19"/>
        <v>0.651722860318637</v>
      </c>
      <c r="Q79" s="133">
        <v>30.28</v>
      </c>
      <c r="R79" s="133">
        <v>41.4</v>
      </c>
      <c r="S79" s="133">
        <v>36.03</v>
      </c>
      <c r="T79" s="133">
        <v>42.39</v>
      </c>
      <c r="U79" s="133">
        <v>37.83</v>
      </c>
      <c r="V79" s="157"/>
      <c r="W79" s="157"/>
      <c r="X79" s="157"/>
      <c r="Y79" s="157"/>
      <c r="Z79" s="157"/>
      <c r="AA79" s="157"/>
      <c r="AB79" s="65" t="s">
        <v>208</v>
      </c>
      <c r="AC79" s="172">
        <f t="shared" si="27"/>
        <v>0.320771646478241</v>
      </c>
      <c r="AD79" s="172">
        <f t="shared" si="28"/>
        <v>0.129710144927536</v>
      </c>
      <c r="AE79" s="172">
        <f t="shared" si="29"/>
        <v>0.10757254069356</v>
      </c>
      <c r="AF79" s="172" t="e">
        <f t="shared" si="31"/>
        <v>#DIV/0!</v>
      </c>
      <c r="AG79" s="172" t="e">
        <f t="shared" si="32"/>
        <v>#DIV/0!</v>
      </c>
      <c r="AH79" s="270"/>
      <c r="AI79" s="103"/>
      <c r="AJ79" s="103"/>
      <c r="AK79" s="103"/>
      <c r="AL79" s="103"/>
      <c r="AM79" s="103"/>
      <c r="AN79" s="103"/>
      <c r="AO79" s="98" t="s">
        <v>276</v>
      </c>
      <c r="AP79" s="248">
        <v>44578</v>
      </c>
      <c r="AQ79" s="249"/>
    </row>
    <row r="80" ht="122" spans="1:43">
      <c r="A80" s="58" t="s">
        <v>304</v>
      </c>
      <c r="B80" s="59" t="s">
        <v>305</v>
      </c>
      <c r="C80" s="60">
        <v>1.27</v>
      </c>
      <c r="D80" s="61" t="s">
        <v>71</v>
      </c>
      <c r="E80" s="116"/>
      <c r="F80" s="253">
        <v>32.45</v>
      </c>
      <c r="G80" s="253">
        <v>35.34</v>
      </c>
      <c r="H80" s="253">
        <v>46.53</v>
      </c>
      <c r="I80" s="256"/>
      <c r="J80" s="253">
        <v>49.39</v>
      </c>
      <c r="K80" s="253">
        <v>15.01</v>
      </c>
      <c r="L80" s="253">
        <v>57.71</v>
      </c>
      <c r="M80" s="253">
        <v>26.45</v>
      </c>
      <c r="N80" s="258">
        <f t="shared" si="17"/>
        <v>2.29047301798801</v>
      </c>
      <c r="O80" s="258">
        <f t="shared" si="18"/>
        <v>0.144169121469416</v>
      </c>
      <c r="P80" s="259">
        <f t="shared" si="19"/>
        <v>1.18185255198488</v>
      </c>
      <c r="Q80" s="253">
        <v>44</v>
      </c>
      <c r="R80" s="253">
        <v>55.5</v>
      </c>
      <c r="S80" s="253">
        <v>47.5</v>
      </c>
      <c r="T80" s="256"/>
      <c r="U80" s="256"/>
      <c r="V80" s="256"/>
      <c r="W80" s="256"/>
      <c r="X80" s="256"/>
      <c r="Y80" s="256"/>
      <c r="Z80" s="256"/>
      <c r="AA80" s="256"/>
      <c r="AB80" s="61" t="s">
        <v>121</v>
      </c>
      <c r="AC80" s="258">
        <f t="shared" si="27"/>
        <v>0.237567146075204</v>
      </c>
      <c r="AD80" s="258">
        <f t="shared" si="28"/>
        <v>0.144144144144144</v>
      </c>
      <c r="AE80" s="267"/>
      <c r="AF80" s="267"/>
      <c r="AG80" s="267"/>
      <c r="AH80" s="267"/>
      <c r="AI80" s="116"/>
      <c r="AJ80" s="116"/>
      <c r="AK80" s="116"/>
      <c r="AL80" s="116"/>
      <c r="AM80" s="116"/>
      <c r="AN80" s="116"/>
      <c r="AO80" s="274" t="s">
        <v>306</v>
      </c>
      <c r="AP80" s="275">
        <v>44556</v>
      </c>
      <c r="AQ80" s="276"/>
    </row>
    <row r="81" ht="141" spans="1:43">
      <c r="A81" s="70" t="s">
        <v>307</v>
      </c>
      <c r="B81" s="71" t="s">
        <v>308</v>
      </c>
      <c r="C81" s="72">
        <v>1.27</v>
      </c>
      <c r="D81" s="73" t="s">
        <v>78</v>
      </c>
      <c r="E81" s="108"/>
      <c r="F81" s="128">
        <v>41.6</v>
      </c>
      <c r="G81" s="128">
        <v>42.68</v>
      </c>
      <c r="H81" s="128">
        <v>47.14</v>
      </c>
      <c r="I81" s="154"/>
      <c r="J81" s="128">
        <v>43.15</v>
      </c>
      <c r="K81" s="128">
        <v>28.08</v>
      </c>
      <c r="L81" s="128">
        <v>54.19</v>
      </c>
      <c r="M81" s="128">
        <v>38.89</v>
      </c>
      <c r="N81" s="169">
        <f t="shared" si="17"/>
        <v>0.536680911680912</v>
      </c>
      <c r="O81" s="169">
        <f t="shared" si="18"/>
        <v>0.203727625023067</v>
      </c>
      <c r="P81" s="169">
        <f t="shared" si="19"/>
        <v>0.393417330933402</v>
      </c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08"/>
      <c r="AC81" s="193"/>
      <c r="AD81" s="193"/>
      <c r="AE81" s="193"/>
      <c r="AF81" s="193"/>
      <c r="AG81" s="193"/>
      <c r="AH81" s="193"/>
      <c r="AI81" s="108"/>
      <c r="AJ81" s="108"/>
      <c r="AK81" s="108"/>
      <c r="AL81" s="108"/>
      <c r="AM81" s="108"/>
      <c r="AN81" s="108"/>
      <c r="AO81" s="74" t="s">
        <v>309</v>
      </c>
      <c r="AP81" s="247">
        <v>44570</v>
      </c>
      <c r="AQ81" s="242"/>
    </row>
    <row r="82" ht="247" spans="1:43">
      <c r="A82" s="58" t="s">
        <v>310</v>
      </c>
      <c r="B82" s="59" t="s">
        <v>311</v>
      </c>
      <c r="C82" s="60">
        <v>1.27</v>
      </c>
      <c r="D82" s="61" t="s">
        <v>312</v>
      </c>
      <c r="E82" s="116"/>
      <c r="F82" s="253">
        <v>24.6</v>
      </c>
      <c r="G82" s="253">
        <v>24.67</v>
      </c>
      <c r="H82" s="253">
        <v>25.03</v>
      </c>
      <c r="I82" s="256"/>
      <c r="J82" s="253">
        <v>26.09</v>
      </c>
      <c r="K82" s="253">
        <v>20.91</v>
      </c>
      <c r="L82" s="253">
        <v>32.46</v>
      </c>
      <c r="M82" s="253">
        <v>23.16</v>
      </c>
      <c r="N82" s="260">
        <f t="shared" si="17"/>
        <v>0.247728359636538</v>
      </c>
      <c r="O82" s="260">
        <f t="shared" si="18"/>
        <v>0.196241528034504</v>
      </c>
      <c r="P82" s="260">
        <f t="shared" si="19"/>
        <v>0.401554404145078</v>
      </c>
      <c r="Q82" s="253">
        <v>21.45</v>
      </c>
      <c r="R82" s="253">
        <v>26.25</v>
      </c>
      <c r="S82" s="253">
        <v>22.19</v>
      </c>
      <c r="T82" s="253">
        <v>26.27</v>
      </c>
      <c r="U82" s="253">
        <v>22.6</v>
      </c>
      <c r="V82" s="265">
        <v>28.87</v>
      </c>
      <c r="W82" s="265">
        <v>25.63</v>
      </c>
      <c r="X82" s="265">
        <v>27.45</v>
      </c>
      <c r="Y82" s="265">
        <v>25.7</v>
      </c>
      <c r="Z82" s="256"/>
      <c r="AA82" s="256"/>
      <c r="AB82" s="61" t="s">
        <v>313</v>
      </c>
      <c r="AC82" s="260">
        <f t="shared" ref="AC82:AC105" si="33">(L82-Q82)/L82</f>
        <v>0.339186691312384</v>
      </c>
      <c r="AD82" s="260">
        <f t="shared" ref="AD82:AD105" si="34">(R82-S82)/R82</f>
        <v>0.154666666666667</v>
      </c>
      <c r="AE82" s="260">
        <f t="shared" ref="AE82:AE91" si="35">(T82-U82)/T82</f>
        <v>0.139703083365055</v>
      </c>
      <c r="AF82" s="260">
        <f t="shared" ref="AF82:AF91" si="36">(V82-W82)/V82</f>
        <v>0.112227225493592</v>
      </c>
      <c r="AG82" s="260">
        <f t="shared" ref="AG82:AG91" si="37">(X82-Y82)/X82</f>
        <v>0.063752276867031</v>
      </c>
      <c r="AH82" s="267"/>
      <c r="AI82" s="61" t="s">
        <v>314</v>
      </c>
      <c r="AJ82" s="61" t="s">
        <v>53</v>
      </c>
      <c r="AK82" s="61" t="s">
        <v>164</v>
      </c>
      <c r="AL82" s="61" t="s">
        <v>53</v>
      </c>
      <c r="AM82" s="61" t="s">
        <v>164</v>
      </c>
      <c r="AN82" s="61" t="s">
        <v>164</v>
      </c>
      <c r="AO82" s="274" t="s">
        <v>315</v>
      </c>
      <c r="AP82" s="275">
        <v>44572</v>
      </c>
      <c r="AQ82" s="276"/>
    </row>
    <row r="83" ht="141" spans="1:43">
      <c r="A83" s="70" t="s">
        <v>316</v>
      </c>
      <c r="B83" s="71" t="s">
        <v>317</v>
      </c>
      <c r="C83" s="72">
        <v>1.27</v>
      </c>
      <c r="D83" s="73" t="s">
        <v>88</v>
      </c>
      <c r="E83" s="108"/>
      <c r="F83" s="128">
        <v>105.67</v>
      </c>
      <c r="G83" s="128">
        <v>107.91</v>
      </c>
      <c r="H83" s="128">
        <v>113.03</v>
      </c>
      <c r="I83" s="154"/>
      <c r="J83" s="128">
        <v>110.5</v>
      </c>
      <c r="K83" s="128">
        <v>76.3</v>
      </c>
      <c r="L83" s="128">
        <v>135.3</v>
      </c>
      <c r="M83" s="128">
        <v>96.24</v>
      </c>
      <c r="N83" s="169">
        <f t="shared" si="17"/>
        <v>0.448230668414155</v>
      </c>
      <c r="O83" s="169">
        <f t="shared" si="18"/>
        <v>0.18329637841833</v>
      </c>
      <c r="P83" s="169">
        <f t="shared" si="19"/>
        <v>0.405860349127182</v>
      </c>
      <c r="Q83" s="128">
        <v>98.51</v>
      </c>
      <c r="R83" s="128">
        <v>128.5</v>
      </c>
      <c r="S83" s="128">
        <v>109.58</v>
      </c>
      <c r="T83" s="154"/>
      <c r="U83" s="154"/>
      <c r="V83" s="154"/>
      <c r="W83" s="154"/>
      <c r="X83" s="154"/>
      <c r="Y83" s="154"/>
      <c r="Z83" s="154"/>
      <c r="AA83" s="154"/>
      <c r="AB83" s="73" t="s">
        <v>242</v>
      </c>
      <c r="AC83" s="169">
        <f t="shared" si="33"/>
        <v>0.271914264597191</v>
      </c>
      <c r="AD83" s="169">
        <f t="shared" si="34"/>
        <v>0.147237354085603</v>
      </c>
      <c r="AE83" s="169" t="e">
        <f t="shared" si="35"/>
        <v>#DIV/0!</v>
      </c>
      <c r="AF83" s="169" t="e">
        <f t="shared" si="36"/>
        <v>#DIV/0!</v>
      </c>
      <c r="AG83" s="169" t="e">
        <f t="shared" si="37"/>
        <v>#DIV/0!</v>
      </c>
      <c r="AH83" s="193"/>
      <c r="AI83" s="73" t="s">
        <v>318</v>
      </c>
      <c r="AJ83" s="108"/>
      <c r="AK83" s="108"/>
      <c r="AL83" s="108"/>
      <c r="AM83" s="108"/>
      <c r="AN83" s="108"/>
      <c r="AO83" s="74" t="s">
        <v>319</v>
      </c>
      <c r="AP83" s="247">
        <v>44557</v>
      </c>
      <c r="AQ83" s="242"/>
    </row>
    <row r="84" ht="124" spans="1:43">
      <c r="A84" s="89" t="s">
        <v>320</v>
      </c>
      <c r="B84" s="90" t="s">
        <v>321</v>
      </c>
      <c r="C84" s="96">
        <v>1.27</v>
      </c>
      <c r="D84" s="97" t="s">
        <v>71</v>
      </c>
      <c r="E84" s="129"/>
      <c r="F84" s="130">
        <v>22.5</v>
      </c>
      <c r="G84" s="130">
        <v>23.05</v>
      </c>
      <c r="H84" s="130">
        <v>25.25</v>
      </c>
      <c r="I84" s="155"/>
      <c r="J84" s="130">
        <v>25.32</v>
      </c>
      <c r="K84" s="130">
        <v>18.92</v>
      </c>
      <c r="L84" s="130">
        <v>31.44</v>
      </c>
      <c r="M84" s="130">
        <v>22.94</v>
      </c>
      <c r="N84" s="170">
        <f t="shared" si="17"/>
        <v>0.338266384778013</v>
      </c>
      <c r="O84" s="170">
        <f t="shared" si="18"/>
        <v>0.194656488549618</v>
      </c>
      <c r="P84" s="170">
        <f t="shared" si="19"/>
        <v>0.370531822144725</v>
      </c>
      <c r="Q84" s="130">
        <v>24.61</v>
      </c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97" t="s">
        <v>237</v>
      </c>
      <c r="AC84" s="170">
        <f t="shared" si="33"/>
        <v>0.217239185750636</v>
      </c>
      <c r="AD84" s="170" t="e">
        <f t="shared" si="34"/>
        <v>#DIV/0!</v>
      </c>
      <c r="AE84" s="170" t="e">
        <f t="shared" si="35"/>
        <v>#DIV/0!</v>
      </c>
      <c r="AF84" s="170" t="e">
        <f t="shared" si="36"/>
        <v>#DIV/0!</v>
      </c>
      <c r="AG84" s="170" t="e">
        <f t="shared" si="37"/>
        <v>#DIV/0!</v>
      </c>
      <c r="AH84" s="194"/>
      <c r="AI84" s="129"/>
      <c r="AJ84" s="129"/>
      <c r="AK84" s="129"/>
      <c r="AL84" s="129"/>
      <c r="AM84" s="129"/>
      <c r="AN84" s="129"/>
      <c r="AO84" s="92" t="s">
        <v>293</v>
      </c>
      <c r="AP84" s="243">
        <v>44548</v>
      </c>
      <c r="AQ84" s="244"/>
    </row>
    <row r="85" ht="124" spans="1:43">
      <c r="A85" s="78" t="s">
        <v>322</v>
      </c>
      <c r="B85" s="79" t="s">
        <v>323</v>
      </c>
      <c r="C85" s="80">
        <v>1.27</v>
      </c>
      <c r="D85" s="81" t="s">
        <v>324</v>
      </c>
      <c r="E85" s="113"/>
      <c r="F85" s="131">
        <v>16.08</v>
      </c>
      <c r="G85" s="131">
        <v>16.29</v>
      </c>
      <c r="H85" s="131">
        <v>16.85</v>
      </c>
      <c r="I85" s="156"/>
      <c r="J85" s="131">
        <v>17.58</v>
      </c>
      <c r="K85" s="131">
        <v>13.67</v>
      </c>
      <c r="L85" s="131">
        <v>18.88</v>
      </c>
      <c r="M85" s="131">
        <v>16.47</v>
      </c>
      <c r="N85" s="171">
        <f t="shared" si="17"/>
        <v>0.286027798098025</v>
      </c>
      <c r="O85" s="171">
        <f t="shared" si="18"/>
        <v>0.0688559322033899</v>
      </c>
      <c r="P85" s="171">
        <f t="shared" si="19"/>
        <v>0.146326654523376</v>
      </c>
      <c r="Q85" s="131">
        <v>15.27</v>
      </c>
      <c r="R85" s="131">
        <v>18.44</v>
      </c>
      <c r="S85" s="131">
        <v>16.73</v>
      </c>
      <c r="T85" s="131">
        <v>18.61</v>
      </c>
      <c r="U85" s="131">
        <v>17</v>
      </c>
      <c r="V85" s="131">
        <v>18.21</v>
      </c>
      <c r="W85" s="131">
        <v>17.4</v>
      </c>
      <c r="X85" s="156"/>
      <c r="Y85" s="156"/>
      <c r="Z85" s="156"/>
      <c r="AA85" s="156"/>
      <c r="AB85" s="81" t="s">
        <v>130</v>
      </c>
      <c r="AC85" s="171">
        <f t="shared" si="33"/>
        <v>0.191207627118644</v>
      </c>
      <c r="AD85" s="171">
        <f t="shared" si="34"/>
        <v>0.0927331887201736</v>
      </c>
      <c r="AE85" s="171">
        <f t="shared" si="35"/>
        <v>0.0865126276195593</v>
      </c>
      <c r="AF85" s="171">
        <f t="shared" si="36"/>
        <v>0.0444810543657332</v>
      </c>
      <c r="AG85" s="171" t="e">
        <f t="shared" si="37"/>
        <v>#DIV/0!</v>
      </c>
      <c r="AH85" s="195"/>
      <c r="AI85" s="81" t="s">
        <v>163</v>
      </c>
      <c r="AJ85" s="81" t="s">
        <v>53</v>
      </c>
      <c r="AK85" s="81" t="s">
        <v>164</v>
      </c>
      <c r="AL85" s="81" t="s">
        <v>53</v>
      </c>
      <c r="AM85" s="81" t="s">
        <v>53</v>
      </c>
      <c r="AN85" s="81" t="s">
        <v>53</v>
      </c>
      <c r="AO85" s="82" t="s">
        <v>325</v>
      </c>
      <c r="AP85" s="245">
        <v>44574</v>
      </c>
      <c r="AQ85" s="246"/>
    </row>
    <row r="86" ht="36" spans="1:43">
      <c r="A86" s="70" t="s">
        <v>326</v>
      </c>
      <c r="B86" s="71" t="s">
        <v>327</v>
      </c>
      <c r="C86" s="72">
        <v>1.26</v>
      </c>
      <c r="D86" s="73" t="s">
        <v>328</v>
      </c>
      <c r="E86" s="108"/>
      <c r="F86" s="128">
        <v>10.51</v>
      </c>
      <c r="G86" s="128">
        <v>10.66</v>
      </c>
      <c r="H86" s="128">
        <v>11.15</v>
      </c>
      <c r="I86" s="154"/>
      <c r="J86" s="128">
        <v>12.26</v>
      </c>
      <c r="K86" s="128">
        <v>8.53</v>
      </c>
      <c r="L86" s="128">
        <v>12.39</v>
      </c>
      <c r="M86" s="128">
        <v>10.32</v>
      </c>
      <c r="N86" s="169">
        <f t="shared" si="17"/>
        <v>0.437280187573271</v>
      </c>
      <c r="O86" s="169">
        <f t="shared" si="18"/>
        <v>0.0104923325262309</v>
      </c>
      <c r="P86" s="169">
        <f t="shared" si="19"/>
        <v>0.200581395348837</v>
      </c>
      <c r="Q86" s="128">
        <v>11.69</v>
      </c>
      <c r="R86" s="128">
        <v>12.56</v>
      </c>
      <c r="S86" s="128">
        <v>11.8</v>
      </c>
      <c r="T86" s="154"/>
      <c r="U86" s="154"/>
      <c r="V86" s="154"/>
      <c r="W86" s="154"/>
      <c r="X86" s="154"/>
      <c r="Y86" s="154"/>
      <c r="Z86" s="154"/>
      <c r="AA86" s="154"/>
      <c r="AB86" s="73" t="s">
        <v>329</v>
      </c>
      <c r="AC86" s="169">
        <f t="shared" si="33"/>
        <v>0.056497175141243</v>
      </c>
      <c r="AD86" s="169">
        <f t="shared" si="34"/>
        <v>0.0605095541401274</v>
      </c>
      <c r="AE86" s="169" t="e">
        <f t="shared" si="35"/>
        <v>#DIV/0!</v>
      </c>
      <c r="AF86" s="169" t="e">
        <f t="shared" si="36"/>
        <v>#DIV/0!</v>
      </c>
      <c r="AG86" s="169" t="e">
        <f t="shared" si="37"/>
        <v>#DIV/0!</v>
      </c>
      <c r="AH86" s="193"/>
      <c r="AI86" s="73" t="s">
        <v>233</v>
      </c>
      <c r="AJ86" s="73" t="s">
        <v>53</v>
      </c>
      <c r="AK86" s="73" t="s">
        <v>53</v>
      </c>
      <c r="AL86" s="73" t="s">
        <v>53</v>
      </c>
      <c r="AM86" s="73" t="s">
        <v>53</v>
      </c>
      <c r="AN86" s="73" t="s">
        <v>53</v>
      </c>
      <c r="AO86" s="74" t="s">
        <v>144</v>
      </c>
      <c r="AP86" s="247">
        <v>44553</v>
      </c>
      <c r="AQ86" s="242"/>
    </row>
    <row r="87" ht="88" spans="1:43">
      <c r="A87" s="70" t="s">
        <v>330</v>
      </c>
      <c r="B87" s="71" t="s">
        <v>331</v>
      </c>
      <c r="C87" s="72">
        <v>1.26</v>
      </c>
      <c r="D87" s="74" t="s">
        <v>57</v>
      </c>
      <c r="E87" s="110"/>
      <c r="F87" s="154"/>
      <c r="G87" s="154"/>
      <c r="H87" s="154"/>
      <c r="I87" s="154"/>
      <c r="J87" s="154"/>
      <c r="K87" s="154"/>
      <c r="L87" s="154"/>
      <c r="M87" s="154"/>
      <c r="N87" s="169" t="e">
        <f t="shared" si="17"/>
        <v>#DIV/0!</v>
      </c>
      <c r="O87" s="169" t="e">
        <f t="shared" si="18"/>
        <v>#DIV/0!</v>
      </c>
      <c r="P87" s="169" t="e">
        <f t="shared" si="19"/>
        <v>#DIV/0!</v>
      </c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08"/>
      <c r="AC87" s="169" t="e">
        <f t="shared" si="33"/>
        <v>#DIV/0!</v>
      </c>
      <c r="AD87" s="169" t="e">
        <f t="shared" si="34"/>
        <v>#DIV/0!</v>
      </c>
      <c r="AE87" s="169" t="e">
        <f t="shared" si="35"/>
        <v>#DIV/0!</v>
      </c>
      <c r="AF87" s="169" t="e">
        <f t="shared" si="36"/>
        <v>#DIV/0!</v>
      </c>
      <c r="AG87" s="169" t="e">
        <f t="shared" si="37"/>
        <v>#DIV/0!</v>
      </c>
      <c r="AH87" s="193"/>
      <c r="AI87" s="108"/>
      <c r="AJ87" s="108"/>
      <c r="AK87" s="108"/>
      <c r="AL87" s="108"/>
      <c r="AM87" s="108"/>
      <c r="AN87" s="108"/>
      <c r="AO87" s="74" t="s">
        <v>332</v>
      </c>
      <c r="AP87" s="247">
        <v>44548</v>
      </c>
      <c r="AQ87" s="242"/>
    </row>
    <row r="88" ht="88" spans="1:43">
      <c r="A88" s="70" t="s">
        <v>333</v>
      </c>
      <c r="B88" s="71" t="s">
        <v>334</v>
      </c>
      <c r="C88" s="72">
        <v>1.25</v>
      </c>
      <c r="D88" s="74" t="s">
        <v>57</v>
      </c>
      <c r="E88" s="110"/>
      <c r="F88" s="154"/>
      <c r="G88" s="154"/>
      <c r="H88" s="154"/>
      <c r="I88" s="154"/>
      <c r="J88" s="154"/>
      <c r="K88" s="154"/>
      <c r="L88" s="154"/>
      <c r="M88" s="154"/>
      <c r="N88" s="169" t="e">
        <f t="shared" si="17"/>
        <v>#DIV/0!</v>
      </c>
      <c r="O88" s="169" t="e">
        <f t="shared" si="18"/>
        <v>#DIV/0!</v>
      </c>
      <c r="P88" s="169" t="e">
        <f t="shared" si="19"/>
        <v>#DIV/0!</v>
      </c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08"/>
      <c r="AC88" s="169" t="e">
        <f t="shared" si="33"/>
        <v>#DIV/0!</v>
      </c>
      <c r="AD88" s="169" t="e">
        <f t="shared" si="34"/>
        <v>#DIV/0!</v>
      </c>
      <c r="AE88" s="169" t="e">
        <f t="shared" si="35"/>
        <v>#DIV/0!</v>
      </c>
      <c r="AF88" s="169" t="e">
        <f t="shared" si="36"/>
        <v>#DIV/0!</v>
      </c>
      <c r="AG88" s="169" t="e">
        <f t="shared" si="37"/>
        <v>#DIV/0!</v>
      </c>
      <c r="AH88" s="193"/>
      <c r="AI88" s="108"/>
      <c r="AJ88" s="108"/>
      <c r="AK88" s="108"/>
      <c r="AL88" s="108"/>
      <c r="AM88" s="108"/>
      <c r="AN88" s="108"/>
      <c r="AO88" s="74" t="s">
        <v>332</v>
      </c>
      <c r="AP88" s="247">
        <v>44548</v>
      </c>
      <c r="AQ88" s="242"/>
    </row>
    <row r="89" ht="124" spans="1:43">
      <c r="A89" s="70" t="s">
        <v>335</v>
      </c>
      <c r="B89" s="71" t="s">
        <v>336</v>
      </c>
      <c r="C89" s="72">
        <v>1.24</v>
      </c>
      <c r="D89" s="73" t="s">
        <v>284</v>
      </c>
      <c r="E89" s="108"/>
      <c r="F89" s="128">
        <v>52.99</v>
      </c>
      <c r="G89" s="128">
        <v>52.85</v>
      </c>
      <c r="H89" s="154"/>
      <c r="I89" s="154"/>
      <c r="J89" s="154"/>
      <c r="K89" s="154"/>
      <c r="L89" s="154"/>
      <c r="M89" s="154"/>
      <c r="N89" s="169" t="e">
        <f t="shared" si="17"/>
        <v>#DIV/0!</v>
      </c>
      <c r="O89" s="169" t="e">
        <f t="shared" si="18"/>
        <v>#DIV/0!</v>
      </c>
      <c r="P89" s="169" t="e">
        <f t="shared" si="19"/>
        <v>#DIV/0!</v>
      </c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08"/>
      <c r="AC89" s="169" t="e">
        <f t="shared" si="33"/>
        <v>#DIV/0!</v>
      </c>
      <c r="AD89" s="169" t="e">
        <f t="shared" si="34"/>
        <v>#DIV/0!</v>
      </c>
      <c r="AE89" s="169" t="e">
        <f t="shared" si="35"/>
        <v>#DIV/0!</v>
      </c>
      <c r="AF89" s="169" t="e">
        <f t="shared" si="36"/>
        <v>#DIV/0!</v>
      </c>
      <c r="AG89" s="169" t="e">
        <f t="shared" si="37"/>
        <v>#DIV/0!</v>
      </c>
      <c r="AH89" s="193"/>
      <c r="AI89" s="108"/>
      <c r="AJ89" s="108"/>
      <c r="AK89" s="108"/>
      <c r="AL89" s="108"/>
      <c r="AM89" s="108"/>
      <c r="AN89" s="108"/>
      <c r="AO89" s="74" t="s">
        <v>337</v>
      </c>
      <c r="AP89" s="247">
        <v>44548</v>
      </c>
      <c r="AQ89" s="242"/>
    </row>
    <row r="90" ht="176" spans="1:43">
      <c r="A90" s="70" t="s">
        <v>338</v>
      </c>
      <c r="B90" s="71" t="s">
        <v>339</v>
      </c>
      <c r="C90" s="72">
        <v>1.23</v>
      </c>
      <c r="D90" s="73" t="s">
        <v>231</v>
      </c>
      <c r="E90" s="108"/>
      <c r="F90" s="128">
        <v>8.89</v>
      </c>
      <c r="G90" s="128">
        <v>9.37</v>
      </c>
      <c r="H90" s="128">
        <v>10.02</v>
      </c>
      <c r="I90" s="154"/>
      <c r="J90" s="128">
        <v>9.96</v>
      </c>
      <c r="K90" s="128">
        <v>4.47</v>
      </c>
      <c r="L90" s="128">
        <v>14.67</v>
      </c>
      <c r="M90" s="128">
        <v>8.94</v>
      </c>
      <c r="N90" s="169">
        <f t="shared" si="17"/>
        <v>1.22818791946309</v>
      </c>
      <c r="O90" s="169">
        <f t="shared" si="18"/>
        <v>0.321063394683027</v>
      </c>
      <c r="P90" s="169">
        <f t="shared" si="19"/>
        <v>0.640939597315436</v>
      </c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08"/>
      <c r="AC90" s="169">
        <f t="shared" si="33"/>
        <v>1</v>
      </c>
      <c r="AD90" s="169" t="e">
        <f t="shared" si="34"/>
        <v>#DIV/0!</v>
      </c>
      <c r="AE90" s="169" t="e">
        <f t="shared" si="35"/>
        <v>#DIV/0!</v>
      </c>
      <c r="AF90" s="169" t="e">
        <f t="shared" si="36"/>
        <v>#DIV/0!</v>
      </c>
      <c r="AG90" s="169" t="e">
        <f t="shared" si="37"/>
        <v>#DIV/0!</v>
      </c>
      <c r="AH90" s="193"/>
      <c r="AI90" s="108"/>
      <c r="AJ90" s="108"/>
      <c r="AK90" s="108"/>
      <c r="AL90" s="108"/>
      <c r="AM90" s="108"/>
      <c r="AN90" s="108"/>
      <c r="AO90" s="74" t="s">
        <v>340</v>
      </c>
      <c r="AP90" s="247">
        <v>44548</v>
      </c>
      <c r="AQ90" s="242"/>
    </row>
    <row r="91" ht="176" spans="1:43">
      <c r="A91" s="70" t="s">
        <v>341</v>
      </c>
      <c r="B91" s="71" t="s">
        <v>342</v>
      </c>
      <c r="C91" s="72">
        <v>1.22</v>
      </c>
      <c r="D91" s="73" t="s">
        <v>343</v>
      </c>
      <c r="E91" s="108"/>
      <c r="F91" s="128">
        <v>23.61</v>
      </c>
      <c r="G91" s="128">
        <v>23.89</v>
      </c>
      <c r="H91" s="128">
        <v>24.84</v>
      </c>
      <c r="I91" s="154"/>
      <c r="J91" s="128">
        <v>24.59</v>
      </c>
      <c r="K91" s="128">
        <v>20.81</v>
      </c>
      <c r="L91" s="128">
        <v>27.07</v>
      </c>
      <c r="M91" s="128">
        <v>24.77</v>
      </c>
      <c r="N91" s="169">
        <f t="shared" si="17"/>
        <v>0.181643440653532</v>
      </c>
      <c r="O91" s="169">
        <f t="shared" si="18"/>
        <v>0.0916143332101958</v>
      </c>
      <c r="P91" s="169">
        <f t="shared" si="19"/>
        <v>0.0928542591844974</v>
      </c>
      <c r="Q91" s="128">
        <v>24.5</v>
      </c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08"/>
      <c r="AC91" s="169">
        <f t="shared" si="33"/>
        <v>0.0949390469154045</v>
      </c>
      <c r="AD91" s="169" t="e">
        <f t="shared" si="34"/>
        <v>#DIV/0!</v>
      </c>
      <c r="AE91" s="169" t="e">
        <f t="shared" si="35"/>
        <v>#DIV/0!</v>
      </c>
      <c r="AF91" s="169" t="e">
        <f t="shared" si="36"/>
        <v>#DIV/0!</v>
      </c>
      <c r="AG91" s="169" t="e">
        <f t="shared" si="37"/>
        <v>#DIV/0!</v>
      </c>
      <c r="AH91" s="193"/>
      <c r="AI91" s="108"/>
      <c r="AJ91" s="108"/>
      <c r="AK91" s="108"/>
      <c r="AL91" s="108"/>
      <c r="AM91" s="108"/>
      <c r="AN91" s="108"/>
      <c r="AO91" s="74" t="s">
        <v>344</v>
      </c>
      <c r="AP91" s="247">
        <v>44548</v>
      </c>
      <c r="AQ91" s="242"/>
    </row>
    <row r="92" ht="122" spans="1:43">
      <c r="A92" s="85" t="s">
        <v>345</v>
      </c>
      <c r="B92" s="86" t="s">
        <v>346</v>
      </c>
      <c r="C92" s="250">
        <v>1.2</v>
      </c>
      <c r="D92" s="88" t="s">
        <v>93</v>
      </c>
      <c r="E92" s="121"/>
      <c r="F92" s="254">
        <v>35.31</v>
      </c>
      <c r="G92" s="254">
        <v>37.3</v>
      </c>
      <c r="H92" s="254">
        <v>46.29</v>
      </c>
      <c r="I92" s="257"/>
      <c r="J92" s="254">
        <v>66.13</v>
      </c>
      <c r="K92" s="254">
        <v>22.62</v>
      </c>
      <c r="L92" s="254">
        <v>69.49</v>
      </c>
      <c r="M92" s="254">
        <v>26.4</v>
      </c>
      <c r="N92" s="261">
        <f t="shared" si="17"/>
        <v>1.92351900972591</v>
      </c>
      <c r="O92" s="261">
        <f t="shared" si="18"/>
        <v>0.0483522809037272</v>
      </c>
      <c r="P92" s="262">
        <f t="shared" si="19"/>
        <v>1.63219696969697</v>
      </c>
      <c r="Q92" s="254">
        <v>53.15</v>
      </c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88" t="s">
        <v>134</v>
      </c>
      <c r="AC92" s="261">
        <f t="shared" si="33"/>
        <v>0.235141747013959</v>
      </c>
      <c r="AD92" s="261" t="e">
        <f t="shared" si="34"/>
        <v>#DIV/0!</v>
      </c>
      <c r="AE92" s="268"/>
      <c r="AF92" s="268"/>
      <c r="AG92" s="268"/>
      <c r="AH92" s="268"/>
      <c r="AI92" s="121"/>
      <c r="AJ92" s="121"/>
      <c r="AK92" s="121"/>
      <c r="AL92" s="121"/>
      <c r="AM92" s="121"/>
      <c r="AN92" s="121"/>
      <c r="AO92" s="277" t="s">
        <v>306</v>
      </c>
      <c r="AP92" s="278">
        <v>44553</v>
      </c>
      <c r="AQ92" s="279"/>
    </row>
    <row r="93" ht="106" spans="1:43">
      <c r="A93" s="89" t="s">
        <v>347</v>
      </c>
      <c r="B93" s="90" t="s">
        <v>348</v>
      </c>
      <c r="C93" s="96">
        <v>1.2</v>
      </c>
      <c r="D93" s="97" t="s">
        <v>62</v>
      </c>
      <c r="E93" s="129"/>
      <c r="F93" s="155"/>
      <c r="G93" s="155"/>
      <c r="H93" s="155"/>
      <c r="I93" s="155"/>
      <c r="J93" s="155"/>
      <c r="K93" s="155"/>
      <c r="L93" s="155"/>
      <c r="M93" s="155"/>
      <c r="N93" s="170" t="e">
        <f t="shared" si="17"/>
        <v>#DIV/0!</v>
      </c>
      <c r="O93" s="170" t="e">
        <f t="shared" si="18"/>
        <v>#DIV/0!</v>
      </c>
      <c r="P93" s="170" t="e">
        <f t="shared" si="19"/>
        <v>#DIV/0!</v>
      </c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29"/>
      <c r="AC93" s="170" t="e">
        <f t="shared" si="33"/>
        <v>#DIV/0!</v>
      </c>
      <c r="AD93" s="170" t="e">
        <f t="shared" si="34"/>
        <v>#DIV/0!</v>
      </c>
      <c r="AE93" s="170" t="e">
        <f t="shared" ref="AE93:AE102" si="38">(T93-U93)/T93</f>
        <v>#DIV/0!</v>
      </c>
      <c r="AF93" s="170" t="e">
        <f t="shared" ref="AF93:AF102" si="39">(V93-W93)/V93</f>
        <v>#DIV/0!</v>
      </c>
      <c r="AG93" s="170" t="e">
        <f t="shared" ref="AG93:AG95" si="40">(X93-Y93)/X93</f>
        <v>#DIV/0!</v>
      </c>
      <c r="AH93" s="194"/>
      <c r="AI93" s="129"/>
      <c r="AJ93" s="129"/>
      <c r="AK93" s="129"/>
      <c r="AL93" s="129"/>
      <c r="AM93" s="129"/>
      <c r="AN93" s="129"/>
      <c r="AO93" s="92" t="s">
        <v>257</v>
      </c>
      <c r="AP93" s="243">
        <v>44548</v>
      </c>
      <c r="AQ93" s="244"/>
    </row>
    <row r="94" ht="124" spans="1:43">
      <c r="A94" s="70" t="s">
        <v>349</v>
      </c>
      <c r="B94" s="71" t="s">
        <v>350</v>
      </c>
      <c r="C94" s="72">
        <v>1.18</v>
      </c>
      <c r="D94" s="73" t="s">
        <v>328</v>
      </c>
      <c r="E94" s="108"/>
      <c r="F94" s="128">
        <v>25.7</v>
      </c>
      <c r="G94" s="128">
        <v>25.6</v>
      </c>
      <c r="H94" s="154"/>
      <c r="I94" s="154"/>
      <c r="J94" s="154"/>
      <c r="K94" s="154"/>
      <c r="L94" s="154"/>
      <c r="M94" s="154"/>
      <c r="N94" s="169" t="e">
        <f t="shared" si="17"/>
        <v>#DIV/0!</v>
      </c>
      <c r="O94" s="169" t="e">
        <f t="shared" si="18"/>
        <v>#DIV/0!</v>
      </c>
      <c r="P94" s="169" t="e">
        <f t="shared" si="19"/>
        <v>#DIV/0!</v>
      </c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08"/>
      <c r="AC94" s="169" t="e">
        <f t="shared" si="33"/>
        <v>#DIV/0!</v>
      </c>
      <c r="AD94" s="169" t="e">
        <f t="shared" si="34"/>
        <v>#DIV/0!</v>
      </c>
      <c r="AE94" s="169" t="e">
        <f t="shared" si="38"/>
        <v>#DIV/0!</v>
      </c>
      <c r="AF94" s="169" t="e">
        <f t="shared" si="39"/>
        <v>#DIV/0!</v>
      </c>
      <c r="AG94" s="169" t="e">
        <f t="shared" si="40"/>
        <v>#DIV/0!</v>
      </c>
      <c r="AH94" s="193"/>
      <c r="AI94" s="108"/>
      <c r="AJ94" s="108"/>
      <c r="AK94" s="108"/>
      <c r="AL94" s="108"/>
      <c r="AM94" s="108"/>
      <c r="AN94" s="108"/>
      <c r="AO94" s="74" t="s">
        <v>337</v>
      </c>
      <c r="AP94" s="247">
        <v>44548</v>
      </c>
      <c r="AQ94" s="242"/>
    </row>
    <row r="95" ht="141" spans="1:43">
      <c r="A95" s="70" t="s">
        <v>351</v>
      </c>
      <c r="B95" s="71" t="s">
        <v>352</v>
      </c>
      <c r="C95" s="72">
        <v>1.18</v>
      </c>
      <c r="D95" s="73" t="s">
        <v>353</v>
      </c>
      <c r="E95" s="108"/>
      <c r="F95" s="128">
        <v>9.98</v>
      </c>
      <c r="G95" s="128">
        <v>10.08</v>
      </c>
      <c r="H95" s="128">
        <v>10.42</v>
      </c>
      <c r="I95" s="154"/>
      <c r="J95" s="128">
        <v>10.46</v>
      </c>
      <c r="K95" s="128">
        <v>8.48</v>
      </c>
      <c r="L95" s="128">
        <v>11.57</v>
      </c>
      <c r="M95" s="128">
        <v>9.03</v>
      </c>
      <c r="N95" s="169">
        <f t="shared" si="17"/>
        <v>0.233490566037736</v>
      </c>
      <c r="O95" s="169">
        <f t="shared" si="18"/>
        <v>0.0959377700950734</v>
      </c>
      <c r="P95" s="169">
        <f t="shared" si="19"/>
        <v>0.281284606866002</v>
      </c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08"/>
      <c r="AC95" s="169">
        <f t="shared" si="33"/>
        <v>1</v>
      </c>
      <c r="AD95" s="169" t="e">
        <f t="shared" si="34"/>
        <v>#DIV/0!</v>
      </c>
      <c r="AE95" s="169" t="e">
        <f t="shared" si="38"/>
        <v>#DIV/0!</v>
      </c>
      <c r="AF95" s="169" t="e">
        <f t="shared" si="39"/>
        <v>#DIV/0!</v>
      </c>
      <c r="AG95" s="169" t="e">
        <f t="shared" si="40"/>
        <v>#DIV/0!</v>
      </c>
      <c r="AH95" s="193"/>
      <c r="AI95" s="108"/>
      <c r="AJ95" s="108"/>
      <c r="AK95" s="108"/>
      <c r="AL95" s="108"/>
      <c r="AM95" s="108"/>
      <c r="AN95" s="108"/>
      <c r="AO95" s="74" t="s">
        <v>354</v>
      </c>
      <c r="AP95" s="247">
        <v>44548</v>
      </c>
      <c r="AQ95" s="242"/>
    </row>
    <row r="96" ht="106" spans="1:43">
      <c r="A96" s="58" t="s">
        <v>355</v>
      </c>
      <c r="B96" s="59" t="s">
        <v>356</v>
      </c>
      <c r="C96" s="60">
        <v>1.18</v>
      </c>
      <c r="D96" s="61" t="s">
        <v>284</v>
      </c>
      <c r="E96" s="116"/>
      <c r="F96" s="253">
        <v>49.92</v>
      </c>
      <c r="G96" s="253">
        <v>50.21</v>
      </c>
      <c r="H96" s="253">
        <v>54.33</v>
      </c>
      <c r="I96" s="256"/>
      <c r="J96" s="253">
        <v>60.51</v>
      </c>
      <c r="K96" s="253">
        <v>35.8</v>
      </c>
      <c r="L96" s="253">
        <v>69.1</v>
      </c>
      <c r="M96" s="253">
        <v>58.63</v>
      </c>
      <c r="N96" s="260">
        <f t="shared" si="17"/>
        <v>0.690223463687151</v>
      </c>
      <c r="O96" s="260">
        <f t="shared" si="18"/>
        <v>0.124312590448625</v>
      </c>
      <c r="P96" s="260">
        <f t="shared" si="19"/>
        <v>0.178577520040935</v>
      </c>
      <c r="Q96" s="253">
        <v>35.8</v>
      </c>
      <c r="R96" s="253">
        <v>46.88</v>
      </c>
      <c r="S96" s="253">
        <v>36.02</v>
      </c>
      <c r="T96" s="253">
        <v>59.53</v>
      </c>
      <c r="U96" s="253">
        <v>51.98</v>
      </c>
      <c r="V96" s="253">
        <v>59.5</v>
      </c>
      <c r="W96" s="253">
        <v>54.81</v>
      </c>
      <c r="X96" s="265">
        <v>61.7</v>
      </c>
      <c r="Y96" s="266"/>
      <c r="Z96" s="256"/>
      <c r="AA96" s="256"/>
      <c r="AB96" s="61" t="s">
        <v>357</v>
      </c>
      <c r="AC96" s="260">
        <f t="shared" si="33"/>
        <v>0.481910274963821</v>
      </c>
      <c r="AD96" s="260">
        <f t="shared" si="34"/>
        <v>0.231655290102389</v>
      </c>
      <c r="AE96" s="260">
        <f t="shared" si="38"/>
        <v>0.126826810011759</v>
      </c>
      <c r="AF96" s="260">
        <f t="shared" si="39"/>
        <v>0.0788235294117647</v>
      </c>
      <c r="AG96" s="267"/>
      <c r="AH96" s="267"/>
      <c r="AI96" s="61" t="s">
        <v>52</v>
      </c>
      <c r="AJ96" s="61" t="s">
        <v>53</v>
      </c>
      <c r="AK96" s="61" t="s">
        <v>53</v>
      </c>
      <c r="AL96" s="61" t="s">
        <v>53</v>
      </c>
      <c r="AM96" s="61" t="s">
        <v>53</v>
      </c>
      <c r="AN96" s="61" t="s">
        <v>164</v>
      </c>
      <c r="AO96" s="274" t="s">
        <v>358</v>
      </c>
      <c r="AP96" s="275">
        <v>44553</v>
      </c>
      <c r="AQ96" s="276"/>
    </row>
    <row r="97" ht="88" spans="1:43">
      <c r="A97" s="89" t="s">
        <v>359</v>
      </c>
      <c r="B97" s="90" t="s">
        <v>360</v>
      </c>
      <c r="C97" s="96">
        <v>1.17</v>
      </c>
      <c r="D97" s="97" t="s">
        <v>263</v>
      </c>
      <c r="E97" s="129"/>
      <c r="F97" s="155"/>
      <c r="G97" s="155"/>
      <c r="H97" s="155"/>
      <c r="I97" s="155"/>
      <c r="J97" s="155"/>
      <c r="K97" s="155"/>
      <c r="L97" s="155"/>
      <c r="M97" s="155"/>
      <c r="N97" s="170" t="e">
        <f t="shared" si="17"/>
        <v>#DIV/0!</v>
      </c>
      <c r="O97" s="170" t="e">
        <f t="shared" si="18"/>
        <v>#DIV/0!</v>
      </c>
      <c r="P97" s="170" t="e">
        <f t="shared" si="19"/>
        <v>#DIV/0!</v>
      </c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29"/>
      <c r="AC97" s="170" t="e">
        <f t="shared" si="33"/>
        <v>#DIV/0!</v>
      </c>
      <c r="AD97" s="170" t="e">
        <f t="shared" si="34"/>
        <v>#DIV/0!</v>
      </c>
      <c r="AE97" s="170" t="e">
        <f t="shared" si="38"/>
        <v>#DIV/0!</v>
      </c>
      <c r="AF97" s="170" t="e">
        <f t="shared" si="39"/>
        <v>#DIV/0!</v>
      </c>
      <c r="AG97" s="194"/>
      <c r="AH97" s="194"/>
      <c r="AI97" s="129"/>
      <c r="AJ97" s="129"/>
      <c r="AK97" s="129"/>
      <c r="AL97" s="129"/>
      <c r="AM97" s="129"/>
      <c r="AN97" s="129"/>
      <c r="AO97" s="92" t="s">
        <v>361</v>
      </c>
      <c r="AP97" s="243">
        <v>44548</v>
      </c>
      <c r="AQ97" s="244"/>
    </row>
    <row r="98" ht="106" spans="1:43">
      <c r="A98" s="62" t="s">
        <v>362</v>
      </c>
      <c r="B98" s="63" t="s">
        <v>363</v>
      </c>
      <c r="C98" s="64">
        <v>1.17</v>
      </c>
      <c r="D98" s="98" t="s">
        <v>78</v>
      </c>
      <c r="E98" s="132"/>
      <c r="F98" s="157"/>
      <c r="G98" s="157"/>
      <c r="H98" s="157"/>
      <c r="I98" s="157"/>
      <c r="J98" s="157"/>
      <c r="K98" s="157"/>
      <c r="L98" s="157"/>
      <c r="M98" s="157"/>
      <c r="N98" s="172" t="e">
        <f t="shared" si="17"/>
        <v>#DIV/0!</v>
      </c>
      <c r="O98" s="172" t="e">
        <f t="shared" si="18"/>
        <v>#DIV/0!</v>
      </c>
      <c r="P98" s="172" t="e">
        <f t="shared" si="19"/>
        <v>#DIV/0!</v>
      </c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03"/>
      <c r="AC98" s="172" t="e">
        <f t="shared" si="33"/>
        <v>#DIV/0!</v>
      </c>
      <c r="AD98" s="172" t="e">
        <f t="shared" si="34"/>
        <v>#DIV/0!</v>
      </c>
      <c r="AE98" s="172" t="e">
        <f t="shared" si="38"/>
        <v>#DIV/0!</v>
      </c>
      <c r="AF98" s="172" t="e">
        <f t="shared" si="39"/>
        <v>#DIV/0!</v>
      </c>
      <c r="AG98" s="270"/>
      <c r="AH98" s="270"/>
      <c r="AI98" s="103"/>
      <c r="AJ98" s="103"/>
      <c r="AK98" s="103"/>
      <c r="AL98" s="103"/>
      <c r="AM98" s="103"/>
      <c r="AN98" s="103"/>
      <c r="AO98" s="98" t="s">
        <v>257</v>
      </c>
      <c r="AP98" s="248">
        <v>44548</v>
      </c>
      <c r="AQ98" s="249"/>
    </row>
    <row r="99" ht="124" spans="1:43">
      <c r="A99" s="89" t="s">
        <v>364</v>
      </c>
      <c r="B99" s="90" t="s">
        <v>365</v>
      </c>
      <c r="C99" s="96">
        <v>1.17</v>
      </c>
      <c r="D99" s="97" t="s">
        <v>78</v>
      </c>
      <c r="E99" s="129"/>
      <c r="F99" s="130">
        <v>27.47</v>
      </c>
      <c r="G99" s="130">
        <v>27.8</v>
      </c>
      <c r="H99" s="130">
        <v>28.89</v>
      </c>
      <c r="I99" s="155"/>
      <c r="J99" s="130">
        <v>32.44</v>
      </c>
      <c r="K99" s="130">
        <v>21.35</v>
      </c>
      <c r="L99" s="130">
        <v>35.26</v>
      </c>
      <c r="M99" s="130">
        <v>25.82</v>
      </c>
      <c r="N99" s="170">
        <f t="shared" si="17"/>
        <v>0.51943793911007</v>
      </c>
      <c r="O99" s="170">
        <f t="shared" si="18"/>
        <v>0.079977311401021</v>
      </c>
      <c r="P99" s="170">
        <f t="shared" si="19"/>
        <v>0.36560805577072</v>
      </c>
      <c r="Q99" s="130">
        <v>22.31</v>
      </c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97" t="s">
        <v>242</v>
      </c>
      <c r="AC99" s="170">
        <f t="shared" si="33"/>
        <v>0.367271695972774</v>
      </c>
      <c r="AD99" s="170" t="e">
        <f t="shared" si="34"/>
        <v>#DIV/0!</v>
      </c>
      <c r="AE99" s="170" t="e">
        <f t="shared" si="38"/>
        <v>#DIV/0!</v>
      </c>
      <c r="AF99" s="170" t="e">
        <f t="shared" si="39"/>
        <v>#DIV/0!</v>
      </c>
      <c r="AG99" s="194"/>
      <c r="AH99" s="194"/>
      <c r="AI99" s="129"/>
      <c r="AJ99" s="129"/>
      <c r="AK99" s="129"/>
      <c r="AL99" s="129"/>
      <c r="AM99" s="129"/>
      <c r="AN99" s="129"/>
      <c r="AO99" s="92" t="s">
        <v>293</v>
      </c>
      <c r="AP99" s="243">
        <v>44548</v>
      </c>
      <c r="AQ99" s="244"/>
    </row>
    <row r="100" ht="124" spans="1:43">
      <c r="A100" s="62" t="s">
        <v>366</v>
      </c>
      <c r="B100" s="63" t="s">
        <v>367</v>
      </c>
      <c r="C100" s="64">
        <v>1.16</v>
      </c>
      <c r="D100" s="65" t="s">
        <v>368</v>
      </c>
      <c r="E100" s="103"/>
      <c r="F100" s="133">
        <v>30.11</v>
      </c>
      <c r="G100" s="133">
        <v>31.18</v>
      </c>
      <c r="H100" s="133">
        <v>34.92</v>
      </c>
      <c r="I100" s="157"/>
      <c r="J100" s="133">
        <v>37.5</v>
      </c>
      <c r="K100" s="133">
        <v>20</v>
      </c>
      <c r="L100" s="133">
        <v>39.43</v>
      </c>
      <c r="M100" s="133">
        <v>31.91</v>
      </c>
      <c r="N100" s="172">
        <f t="shared" si="17"/>
        <v>0.875</v>
      </c>
      <c r="O100" s="172">
        <f t="shared" si="18"/>
        <v>0.048947501902105</v>
      </c>
      <c r="P100" s="172">
        <f t="shared" si="19"/>
        <v>0.235662801629583</v>
      </c>
      <c r="Q100" s="133">
        <v>33.17</v>
      </c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65" t="s">
        <v>134</v>
      </c>
      <c r="AC100" s="172">
        <f t="shared" si="33"/>
        <v>0.158762363682475</v>
      </c>
      <c r="AD100" s="172" t="e">
        <f t="shared" si="34"/>
        <v>#DIV/0!</v>
      </c>
      <c r="AE100" s="172" t="e">
        <f t="shared" si="38"/>
        <v>#DIV/0!</v>
      </c>
      <c r="AF100" s="172" t="e">
        <f t="shared" si="39"/>
        <v>#DIV/0!</v>
      </c>
      <c r="AG100" s="270"/>
      <c r="AH100" s="270"/>
      <c r="AI100" s="103"/>
      <c r="AJ100" s="103"/>
      <c r="AK100" s="103"/>
      <c r="AL100" s="103"/>
      <c r="AM100" s="103"/>
      <c r="AN100" s="103"/>
      <c r="AO100" s="98" t="s">
        <v>369</v>
      </c>
      <c r="AP100" s="248">
        <v>44572</v>
      </c>
      <c r="AQ100" s="249"/>
    </row>
    <row r="101" ht="106" spans="1:43">
      <c r="A101" s="62" t="s">
        <v>370</v>
      </c>
      <c r="B101" s="63" t="s">
        <v>371</v>
      </c>
      <c r="C101" s="64">
        <v>1.16</v>
      </c>
      <c r="D101" s="65" t="s">
        <v>71</v>
      </c>
      <c r="E101" s="103"/>
      <c r="F101" s="157"/>
      <c r="G101" s="157"/>
      <c r="H101" s="157"/>
      <c r="I101" s="157"/>
      <c r="J101" s="157"/>
      <c r="K101" s="157"/>
      <c r="L101" s="157"/>
      <c r="M101" s="157"/>
      <c r="N101" s="172" t="e">
        <f t="shared" si="17"/>
        <v>#DIV/0!</v>
      </c>
      <c r="O101" s="172" t="e">
        <f t="shared" si="18"/>
        <v>#DIV/0!</v>
      </c>
      <c r="P101" s="172" t="e">
        <f t="shared" si="19"/>
        <v>#DIV/0!</v>
      </c>
      <c r="Q101" s="133">
        <v>43.9</v>
      </c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65" t="s">
        <v>237</v>
      </c>
      <c r="AC101" s="172" t="e">
        <f t="shared" si="33"/>
        <v>#DIV/0!</v>
      </c>
      <c r="AD101" s="172" t="e">
        <f t="shared" si="34"/>
        <v>#DIV/0!</v>
      </c>
      <c r="AE101" s="172" t="e">
        <f t="shared" si="38"/>
        <v>#DIV/0!</v>
      </c>
      <c r="AF101" s="172" t="e">
        <f t="shared" si="39"/>
        <v>#DIV/0!</v>
      </c>
      <c r="AG101" s="270"/>
      <c r="AH101" s="270"/>
      <c r="AI101" s="103"/>
      <c r="AJ101" s="103"/>
      <c r="AK101" s="103"/>
      <c r="AL101" s="103"/>
      <c r="AM101" s="103"/>
      <c r="AN101" s="103"/>
      <c r="AO101" s="98" t="s">
        <v>257</v>
      </c>
      <c r="AP101" s="248">
        <v>44548</v>
      </c>
      <c r="AQ101" s="249"/>
    </row>
    <row r="102" ht="124" spans="1:43">
      <c r="A102" s="89" t="s">
        <v>372</v>
      </c>
      <c r="B102" s="90" t="s">
        <v>373</v>
      </c>
      <c r="C102" s="96">
        <v>1.15</v>
      </c>
      <c r="D102" s="97" t="s">
        <v>312</v>
      </c>
      <c r="E102" s="129"/>
      <c r="F102" s="130">
        <v>8.02</v>
      </c>
      <c r="G102" s="130">
        <v>8.06</v>
      </c>
      <c r="H102" s="130">
        <v>8.32</v>
      </c>
      <c r="I102" s="155"/>
      <c r="J102" s="130">
        <v>8.91</v>
      </c>
      <c r="K102" s="130">
        <v>7.05</v>
      </c>
      <c r="L102" s="130">
        <v>9.46</v>
      </c>
      <c r="M102" s="130">
        <v>7.4</v>
      </c>
      <c r="N102" s="170">
        <f t="shared" si="17"/>
        <v>0.263829787234043</v>
      </c>
      <c r="O102" s="170">
        <f t="shared" si="18"/>
        <v>0.058139534883721</v>
      </c>
      <c r="P102" s="170">
        <f t="shared" si="19"/>
        <v>0.278378378378378</v>
      </c>
      <c r="Q102" s="130">
        <v>7.5</v>
      </c>
      <c r="R102" s="130">
        <v>8.46</v>
      </c>
      <c r="S102" s="130">
        <v>8.04</v>
      </c>
      <c r="T102" s="130">
        <v>9.22</v>
      </c>
      <c r="U102" s="130">
        <v>8.58</v>
      </c>
      <c r="V102" s="130">
        <v>9.05</v>
      </c>
      <c r="W102" s="130">
        <v>8.66</v>
      </c>
      <c r="X102" s="155"/>
      <c r="Y102" s="155"/>
      <c r="Z102" s="155"/>
      <c r="AA102" s="155"/>
      <c r="AB102" s="97" t="s">
        <v>58</v>
      </c>
      <c r="AC102" s="170">
        <f t="shared" si="33"/>
        <v>0.207188160676533</v>
      </c>
      <c r="AD102" s="170">
        <f t="shared" si="34"/>
        <v>0.0496453900709222</v>
      </c>
      <c r="AE102" s="170">
        <f t="shared" si="38"/>
        <v>0.06941431670282</v>
      </c>
      <c r="AF102" s="170">
        <f t="shared" si="39"/>
        <v>0.0430939226519338</v>
      </c>
      <c r="AG102" s="194"/>
      <c r="AH102" s="194"/>
      <c r="AI102" s="129"/>
      <c r="AJ102" s="129"/>
      <c r="AK102" s="129"/>
      <c r="AL102" s="129"/>
      <c r="AM102" s="129"/>
      <c r="AN102" s="129"/>
      <c r="AO102" s="92" t="s">
        <v>293</v>
      </c>
      <c r="AP102" s="243">
        <v>44548</v>
      </c>
      <c r="AQ102" s="244"/>
    </row>
    <row r="103" ht="71" spans="1:43">
      <c r="A103" s="89" t="s">
        <v>374</v>
      </c>
      <c r="B103" s="90" t="s">
        <v>375</v>
      </c>
      <c r="C103" s="96">
        <v>1.15</v>
      </c>
      <c r="D103" s="97" t="s">
        <v>376</v>
      </c>
      <c r="E103" s="129"/>
      <c r="F103" s="155"/>
      <c r="G103" s="155"/>
      <c r="H103" s="155"/>
      <c r="I103" s="155"/>
      <c r="J103" s="155"/>
      <c r="K103" s="155"/>
      <c r="L103" s="155"/>
      <c r="M103" s="155"/>
      <c r="N103" s="170" t="e">
        <f t="shared" si="17"/>
        <v>#DIV/0!</v>
      </c>
      <c r="O103" s="170" t="e">
        <f t="shared" si="18"/>
        <v>#DIV/0!</v>
      </c>
      <c r="P103" s="170" t="e">
        <f t="shared" si="19"/>
        <v>#DIV/0!</v>
      </c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29"/>
      <c r="AC103" s="170" t="e">
        <f t="shared" si="33"/>
        <v>#DIV/0!</v>
      </c>
      <c r="AD103" s="170" t="e">
        <f t="shared" si="34"/>
        <v>#DIV/0!</v>
      </c>
      <c r="AE103" s="194"/>
      <c r="AF103" s="194"/>
      <c r="AG103" s="194"/>
      <c r="AH103" s="194"/>
      <c r="AI103" s="129"/>
      <c r="AJ103" s="129"/>
      <c r="AK103" s="129"/>
      <c r="AL103" s="129"/>
      <c r="AM103" s="129"/>
      <c r="AN103" s="129"/>
      <c r="AO103" s="92" t="s">
        <v>377</v>
      </c>
      <c r="AP103" s="243">
        <v>44548</v>
      </c>
      <c r="AQ103" s="244"/>
    </row>
    <row r="104" ht="106" spans="1:43">
      <c r="A104" s="66" t="s">
        <v>378</v>
      </c>
      <c r="B104" s="67" t="s">
        <v>379</v>
      </c>
      <c r="C104" s="68">
        <v>1.15</v>
      </c>
      <c r="D104" s="69" t="s">
        <v>284</v>
      </c>
      <c r="E104" s="105"/>
      <c r="F104" s="255"/>
      <c r="G104" s="255"/>
      <c r="H104" s="255"/>
      <c r="I104" s="255"/>
      <c r="J104" s="255"/>
      <c r="K104" s="255"/>
      <c r="L104" s="255"/>
      <c r="M104" s="255"/>
      <c r="N104" s="169" t="e">
        <f t="shared" si="17"/>
        <v>#DIV/0!</v>
      </c>
      <c r="O104" s="169" t="e">
        <f t="shared" si="18"/>
        <v>#DIV/0!</v>
      </c>
      <c r="P104" s="169" t="e">
        <f t="shared" si="19"/>
        <v>#DIV/0!</v>
      </c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105"/>
      <c r="AC104" s="169" t="e">
        <f t="shared" si="33"/>
        <v>#DIV/0!</v>
      </c>
      <c r="AD104" s="169" t="e">
        <f t="shared" si="34"/>
        <v>#DIV/0!</v>
      </c>
      <c r="AE104" s="269"/>
      <c r="AF104" s="269"/>
      <c r="AG104" s="269"/>
      <c r="AH104" s="269"/>
      <c r="AI104" s="105"/>
      <c r="AJ104" s="105"/>
      <c r="AK104" s="105"/>
      <c r="AL104" s="105"/>
      <c r="AM104" s="105"/>
      <c r="AN104" s="105"/>
      <c r="AO104" s="95" t="s">
        <v>257</v>
      </c>
      <c r="AP104" s="272">
        <v>44548</v>
      </c>
      <c r="AQ104" s="273"/>
    </row>
    <row r="105" ht="106" spans="1:43">
      <c r="A105" s="66" t="s">
        <v>380</v>
      </c>
      <c r="B105" s="67" t="s">
        <v>381</v>
      </c>
      <c r="C105" s="68">
        <v>1.14</v>
      </c>
      <c r="D105" s="69" t="s">
        <v>104</v>
      </c>
      <c r="E105" s="105"/>
      <c r="F105" s="255"/>
      <c r="G105" s="255"/>
      <c r="H105" s="255"/>
      <c r="I105" s="255"/>
      <c r="J105" s="255"/>
      <c r="K105" s="255"/>
      <c r="L105" s="255"/>
      <c r="M105" s="255"/>
      <c r="N105" s="169" t="e">
        <f t="shared" si="17"/>
        <v>#DIV/0!</v>
      </c>
      <c r="O105" s="169" t="e">
        <f t="shared" si="18"/>
        <v>#DIV/0!</v>
      </c>
      <c r="P105" s="169" t="e">
        <f t="shared" si="19"/>
        <v>#DIV/0!</v>
      </c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105"/>
      <c r="AC105" s="169" t="e">
        <f t="shared" si="33"/>
        <v>#DIV/0!</v>
      </c>
      <c r="AD105" s="169" t="e">
        <f t="shared" si="34"/>
        <v>#DIV/0!</v>
      </c>
      <c r="AE105" s="269"/>
      <c r="AF105" s="269"/>
      <c r="AG105" s="269"/>
      <c r="AH105" s="269"/>
      <c r="AI105" s="105"/>
      <c r="AJ105" s="105"/>
      <c r="AK105" s="105"/>
      <c r="AL105" s="105"/>
      <c r="AM105" s="105"/>
      <c r="AN105" s="105"/>
      <c r="AO105" s="95" t="s">
        <v>257</v>
      </c>
      <c r="AP105" s="272">
        <v>44548</v>
      </c>
      <c r="AQ105" s="273"/>
    </row>
    <row r="106" ht="141" spans="1:43">
      <c r="A106" s="70" t="s">
        <v>382</v>
      </c>
      <c r="B106" s="71" t="s">
        <v>383</v>
      </c>
      <c r="C106" s="72">
        <v>1.13</v>
      </c>
      <c r="D106" s="73" t="s">
        <v>384</v>
      </c>
      <c r="E106" s="108"/>
      <c r="F106" s="128">
        <v>19.75</v>
      </c>
      <c r="G106" s="128">
        <v>20.61</v>
      </c>
      <c r="H106" s="128">
        <v>23.2</v>
      </c>
      <c r="I106" s="154"/>
      <c r="J106" s="128">
        <v>22.78</v>
      </c>
      <c r="K106" s="128">
        <v>13.98</v>
      </c>
      <c r="L106" s="128">
        <v>27.22</v>
      </c>
      <c r="M106" s="128">
        <v>21.1</v>
      </c>
      <c r="N106" s="169">
        <f t="shared" si="17"/>
        <v>0.629470672389127</v>
      </c>
      <c r="O106" s="169">
        <f t="shared" si="18"/>
        <v>0.163115356355621</v>
      </c>
      <c r="P106" s="169">
        <f t="shared" si="19"/>
        <v>0.290047393364929</v>
      </c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08"/>
      <c r="AC106" s="193"/>
      <c r="AD106" s="193"/>
      <c r="AE106" s="193"/>
      <c r="AF106" s="193"/>
      <c r="AG106" s="193"/>
      <c r="AH106" s="193"/>
      <c r="AI106" s="108"/>
      <c r="AJ106" s="108"/>
      <c r="AK106" s="108"/>
      <c r="AL106" s="108"/>
      <c r="AM106" s="108"/>
      <c r="AN106" s="108"/>
      <c r="AO106" s="74" t="s">
        <v>385</v>
      </c>
      <c r="AP106" s="247">
        <v>44570</v>
      </c>
      <c r="AQ106" s="242"/>
    </row>
    <row r="107" ht="106" spans="1:43">
      <c r="A107" s="89" t="s">
        <v>386</v>
      </c>
      <c r="B107" s="90" t="s">
        <v>387</v>
      </c>
      <c r="C107" s="96">
        <v>1.13</v>
      </c>
      <c r="D107" s="97" t="s">
        <v>104</v>
      </c>
      <c r="E107" s="129"/>
      <c r="F107" s="155"/>
      <c r="G107" s="155"/>
      <c r="H107" s="155"/>
      <c r="I107" s="155"/>
      <c r="J107" s="155"/>
      <c r="K107" s="155"/>
      <c r="L107" s="155"/>
      <c r="M107" s="155"/>
      <c r="N107" s="170" t="e">
        <f t="shared" si="17"/>
        <v>#DIV/0!</v>
      </c>
      <c r="O107" s="170" t="e">
        <f t="shared" si="18"/>
        <v>#DIV/0!</v>
      </c>
      <c r="P107" s="170" t="e">
        <f t="shared" si="19"/>
        <v>#DIV/0!</v>
      </c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29"/>
      <c r="AC107" s="170" t="e">
        <f t="shared" ref="AC107:AC111" si="41">(L107-Q107)/L107</f>
        <v>#DIV/0!</v>
      </c>
      <c r="AD107" s="170" t="e">
        <f t="shared" ref="AD107:AD111" si="42">(R107-S107)/R107</f>
        <v>#DIV/0!</v>
      </c>
      <c r="AE107" s="194"/>
      <c r="AF107" s="194"/>
      <c r="AG107" s="194"/>
      <c r="AH107" s="194"/>
      <c r="AI107" s="129"/>
      <c r="AJ107" s="129"/>
      <c r="AK107" s="129"/>
      <c r="AL107" s="129"/>
      <c r="AM107" s="129"/>
      <c r="AN107" s="129"/>
      <c r="AO107" s="92" t="s">
        <v>257</v>
      </c>
      <c r="AP107" s="243">
        <v>44548</v>
      </c>
      <c r="AQ107" s="244"/>
    </row>
    <row r="108" ht="106" spans="1:43">
      <c r="A108" s="66" t="s">
        <v>388</v>
      </c>
      <c r="B108" s="67" t="s">
        <v>389</v>
      </c>
      <c r="C108" s="68">
        <v>1.13</v>
      </c>
      <c r="D108" s="95" t="s">
        <v>212</v>
      </c>
      <c r="E108" s="126"/>
      <c r="F108" s="251">
        <v>13.31</v>
      </c>
      <c r="G108" s="251">
        <v>13.25</v>
      </c>
      <c r="H108" s="251">
        <v>13.89</v>
      </c>
      <c r="I108" s="255"/>
      <c r="J108" s="255"/>
      <c r="K108" s="255"/>
      <c r="L108" s="255"/>
      <c r="M108" s="255"/>
      <c r="N108" s="169" t="e">
        <f t="shared" si="17"/>
        <v>#DIV/0!</v>
      </c>
      <c r="O108" s="169" t="e">
        <f t="shared" si="18"/>
        <v>#DIV/0!</v>
      </c>
      <c r="P108" s="169" t="e">
        <f t="shared" si="19"/>
        <v>#DIV/0!</v>
      </c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  <c r="AA108" s="255"/>
      <c r="AB108" s="105"/>
      <c r="AC108" s="169" t="e">
        <f t="shared" si="41"/>
        <v>#DIV/0!</v>
      </c>
      <c r="AD108" s="169" t="e">
        <f t="shared" si="42"/>
        <v>#DIV/0!</v>
      </c>
      <c r="AE108" s="269"/>
      <c r="AF108" s="269"/>
      <c r="AG108" s="269"/>
      <c r="AH108" s="269"/>
      <c r="AI108" s="105"/>
      <c r="AJ108" s="105"/>
      <c r="AK108" s="105"/>
      <c r="AL108" s="105"/>
      <c r="AM108" s="105"/>
      <c r="AN108" s="105"/>
      <c r="AO108" s="95" t="s">
        <v>286</v>
      </c>
      <c r="AP108" s="272">
        <v>44548</v>
      </c>
      <c r="AQ108" s="273"/>
    </row>
    <row r="109" ht="88" spans="1:43">
      <c r="A109" s="66" t="s">
        <v>390</v>
      </c>
      <c r="B109" s="67" t="s">
        <v>391</v>
      </c>
      <c r="C109" s="68">
        <v>1.13</v>
      </c>
      <c r="D109" s="95" t="s">
        <v>71</v>
      </c>
      <c r="E109" s="126"/>
      <c r="F109" s="251">
        <v>23.8</v>
      </c>
      <c r="G109" s="251">
        <v>24.85</v>
      </c>
      <c r="H109" s="251">
        <v>28.87</v>
      </c>
      <c r="I109" s="255"/>
      <c r="J109" s="251">
        <v>27.19</v>
      </c>
      <c r="K109" s="255"/>
      <c r="L109" s="255"/>
      <c r="M109" s="255"/>
      <c r="N109" s="169" t="e">
        <f t="shared" si="17"/>
        <v>#DIV/0!</v>
      </c>
      <c r="O109" s="169" t="e">
        <f t="shared" si="18"/>
        <v>#DIV/0!</v>
      </c>
      <c r="P109" s="169" t="e">
        <f t="shared" si="19"/>
        <v>#DIV/0!</v>
      </c>
      <c r="Q109" s="255"/>
      <c r="R109" s="255"/>
      <c r="S109" s="255"/>
      <c r="T109" s="255"/>
      <c r="U109" s="255"/>
      <c r="V109" s="255"/>
      <c r="W109" s="255"/>
      <c r="X109" s="255"/>
      <c r="Y109" s="255"/>
      <c r="Z109" s="255"/>
      <c r="AA109" s="255"/>
      <c r="AB109" s="105"/>
      <c r="AC109" s="169" t="e">
        <f t="shared" si="41"/>
        <v>#DIV/0!</v>
      </c>
      <c r="AD109" s="169" t="e">
        <f t="shared" si="42"/>
        <v>#DIV/0!</v>
      </c>
      <c r="AE109" s="269"/>
      <c r="AF109" s="269"/>
      <c r="AG109" s="269"/>
      <c r="AH109" s="269"/>
      <c r="AI109" s="105"/>
      <c r="AJ109" s="105"/>
      <c r="AK109" s="105"/>
      <c r="AL109" s="105"/>
      <c r="AM109" s="105"/>
      <c r="AN109" s="105"/>
      <c r="AO109" s="95" t="s">
        <v>392</v>
      </c>
      <c r="AP109" s="272">
        <v>44548</v>
      </c>
      <c r="AQ109" s="273"/>
    </row>
    <row r="110" ht="106" spans="1:43">
      <c r="A110" s="85" t="s">
        <v>393</v>
      </c>
      <c r="B110" s="86" t="s">
        <v>394</v>
      </c>
      <c r="C110" s="250">
        <v>1.12</v>
      </c>
      <c r="D110" s="88" t="s">
        <v>263</v>
      </c>
      <c r="E110" s="121"/>
      <c r="F110" s="254">
        <v>62.43</v>
      </c>
      <c r="G110" s="254">
        <v>63.33</v>
      </c>
      <c r="H110" s="254">
        <v>69.39</v>
      </c>
      <c r="I110" s="257"/>
      <c r="J110" s="254">
        <v>71.84</v>
      </c>
      <c r="K110" s="254">
        <v>46.35</v>
      </c>
      <c r="L110" s="254">
        <v>84</v>
      </c>
      <c r="M110" s="254">
        <v>48.22</v>
      </c>
      <c r="N110" s="263">
        <f t="shared" si="17"/>
        <v>0.549946062567422</v>
      </c>
      <c r="O110" s="263">
        <f t="shared" si="18"/>
        <v>0.144761904761905</v>
      </c>
      <c r="P110" s="263">
        <f t="shared" si="19"/>
        <v>0.742015761094981</v>
      </c>
      <c r="Q110" s="254">
        <v>66.99</v>
      </c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88" t="s">
        <v>237</v>
      </c>
      <c r="AC110" s="263">
        <f t="shared" si="41"/>
        <v>0.2025</v>
      </c>
      <c r="AD110" s="263" t="e">
        <f t="shared" si="42"/>
        <v>#DIV/0!</v>
      </c>
      <c r="AE110" s="268"/>
      <c r="AF110" s="268"/>
      <c r="AG110" s="268"/>
      <c r="AH110" s="268"/>
      <c r="AI110" s="121"/>
      <c r="AJ110" s="121"/>
      <c r="AK110" s="121"/>
      <c r="AL110" s="121"/>
      <c r="AM110" s="121"/>
      <c r="AN110" s="121"/>
      <c r="AO110" s="277" t="s">
        <v>395</v>
      </c>
      <c r="AP110" s="278">
        <v>44574</v>
      </c>
      <c r="AQ110" s="279"/>
    </row>
    <row r="111" ht="106" spans="1:43">
      <c r="A111" s="89" t="s">
        <v>396</v>
      </c>
      <c r="B111" s="90" t="s">
        <v>397</v>
      </c>
      <c r="C111" s="96">
        <v>1.12</v>
      </c>
      <c r="D111" s="92" t="s">
        <v>303</v>
      </c>
      <c r="E111" s="123"/>
      <c r="F111" s="130">
        <v>16.15</v>
      </c>
      <c r="G111" s="130">
        <v>16.42</v>
      </c>
      <c r="H111" s="130">
        <v>16.83</v>
      </c>
      <c r="I111" s="155"/>
      <c r="J111" s="130">
        <v>17.2</v>
      </c>
      <c r="K111" s="130">
        <v>12.49</v>
      </c>
      <c r="L111" s="130">
        <v>20.58</v>
      </c>
      <c r="M111" s="130">
        <v>16.11</v>
      </c>
      <c r="N111" s="170">
        <f t="shared" si="17"/>
        <v>0.377101681345076</v>
      </c>
      <c r="O111" s="170">
        <f t="shared" si="18"/>
        <v>0.164237123420797</v>
      </c>
      <c r="P111" s="170">
        <f t="shared" si="19"/>
        <v>0.277467411545624</v>
      </c>
      <c r="Q111" s="130">
        <v>15.08</v>
      </c>
      <c r="R111" s="130">
        <v>17.55</v>
      </c>
      <c r="S111" s="130">
        <v>16</v>
      </c>
      <c r="T111" s="130">
        <v>17.69</v>
      </c>
      <c r="U111" s="130">
        <v>16.4</v>
      </c>
      <c r="V111" s="155"/>
      <c r="W111" s="155"/>
      <c r="X111" s="155"/>
      <c r="Y111" s="155"/>
      <c r="Z111" s="155"/>
      <c r="AA111" s="155"/>
      <c r="AB111" s="97" t="s">
        <v>130</v>
      </c>
      <c r="AC111" s="170">
        <f t="shared" si="41"/>
        <v>0.267249757045675</v>
      </c>
      <c r="AD111" s="170">
        <f t="shared" si="42"/>
        <v>0.0883190883190884</v>
      </c>
      <c r="AE111" s="194"/>
      <c r="AF111" s="194"/>
      <c r="AG111" s="194"/>
      <c r="AH111" s="194"/>
      <c r="AI111" s="129"/>
      <c r="AJ111" s="129"/>
      <c r="AK111" s="129"/>
      <c r="AL111" s="129"/>
      <c r="AM111" s="129"/>
      <c r="AN111" s="129"/>
      <c r="AO111" s="92" t="s">
        <v>398</v>
      </c>
      <c r="AP111" s="243">
        <v>44557</v>
      </c>
      <c r="AQ111" s="244"/>
    </row>
    <row r="112" ht="141" spans="1:43">
      <c r="A112" s="70" t="s">
        <v>399</v>
      </c>
      <c r="B112" s="71" t="s">
        <v>400</v>
      </c>
      <c r="C112" s="72">
        <v>1.1</v>
      </c>
      <c r="D112" s="73" t="s">
        <v>71</v>
      </c>
      <c r="E112" s="108"/>
      <c r="F112" s="128">
        <v>64.67</v>
      </c>
      <c r="G112" s="128">
        <v>66.98</v>
      </c>
      <c r="H112" s="128">
        <v>71.76</v>
      </c>
      <c r="I112" s="154"/>
      <c r="J112" s="128">
        <v>65.1</v>
      </c>
      <c r="K112" s="128">
        <v>44.66</v>
      </c>
      <c r="L112" s="128">
        <v>81.24</v>
      </c>
      <c r="M112" s="128">
        <v>61.13</v>
      </c>
      <c r="N112" s="169">
        <f t="shared" si="17"/>
        <v>0.457680250783699</v>
      </c>
      <c r="O112" s="169">
        <f t="shared" si="18"/>
        <v>0.198670605612999</v>
      </c>
      <c r="P112" s="169">
        <f t="shared" si="19"/>
        <v>0.328971045313267</v>
      </c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08"/>
      <c r="AC112" s="193"/>
      <c r="AD112" s="193"/>
      <c r="AE112" s="193"/>
      <c r="AF112" s="193"/>
      <c r="AG112" s="193"/>
      <c r="AH112" s="193"/>
      <c r="AI112" s="108"/>
      <c r="AJ112" s="108"/>
      <c r="AK112" s="108"/>
      <c r="AL112" s="108"/>
      <c r="AM112" s="108"/>
      <c r="AN112" s="108"/>
      <c r="AO112" s="74" t="s">
        <v>401</v>
      </c>
      <c r="AP112" s="247">
        <v>44570</v>
      </c>
      <c r="AQ112" s="242"/>
    </row>
    <row r="113" ht="106" spans="1:43">
      <c r="A113" s="62" t="s">
        <v>402</v>
      </c>
      <c r="B113" s="63" t="s">
        <v>403</v>
      </c>
      <c r="C113" s="64">
        <v>1.1</v>
      </c>
      <c r="D113" s="65" t="s">
        <v>404</v>
      </c>
      <c r="E113" s="103"/>
      <c r="F113" s="157"/>
      <c r="G113" s="157"/>
      <c r="H113" s="157"/>
      <c r="I113" s="157"/>
      <c r="J113" s="157"/>
      <c r="K113" s="157"/>
      <c r="L113" s="157"/>
      <c r="M113" s="157"/>
      <c r="N113" s="172" t="e">
        <f t="shared" si="17"/>
        <v>#DIV/0!</v>
      </c>
      <c r="O113" s="172" t="e">
        <f t="shared" si="18"/>
        <v>#DIV/0!</v>
      </c>
      <c r="P113" s="172" t="e">
        <f t="shared" si="19"/>
        <v>#DIV/0!</v>
      </c>
      <c r="Q113" s="133">
        <v>42.4</v>
      </c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65" t="s">
        <v>134</v>
      </c>
      <c r="AC113" s="172" t="e">
        <f t="shared" ref="AC113:AC122" si="43">(L113-Q113)/L113</f>
        <v>#DIV/0!</v>
      </c>
      <c r="AD113" s="172" t="e">
        <f t="shared" ref="AD113:AD122" si="44">(R113-S113)/R113</f>
        <v>#DIV/0!</v>
      </c>
      <c r="AE113" s="270"/>
      <c r="AF113" s="270"/>
      <c r="AG113" s="270"/>
      <c r="AH113" s="270"/>
      <c r="AI113" s="103"/>
      <c r="AJ113" s="103"/>
      <c r="AK113" s="103"/>
      <c r="AL113" s="103"/>
      <c r="AM113" s="103"/>
      <c r="AN113" s="103"/>
      <c r="AO113" s="98" t="s">
        <v>257</v>
      </c>
      <c r="AP113" s="248">
        <v>44574</v>
      </c>
      <c r="AQ113" s="249"/>
    </row>
    <row r="114" ht="159" spans="1:43">
      <c r="A114" s="66" t="s">
        <v>405</v>
      </c>
      <c r="B114" s="67" t="s">
        <v>406</v>
      </c>
      <c r="C114" s="68">
        <v>1.09</v>
      </c>
      <c r="D114" s="69" t="s">
        <v>150</v>
      </c>
      <c r="E114" s="105"/>
      <c r="F114" s="251">
        <v>17.38</v>
      </c>
      <c r="G114" s="251">
        <v>17.73</v>
      </c>
      <c r="H114" s="251">
        <v>18.17</v>
      </c>
      <c r="I114" s="255"/>
      <c r="J114" s="251">
        <v>18.34</v>
      </c>
      <c r="K114" s="251">
        <v>9.54</v>
      </c>
      <c r="L114" s="251">
        <v>26.3</v>
      </c>
      <c r="M114" s="251">
        <v>15.6</v>
      </c>
      <c r="N114" s="169">
        <f t="shared" si="17"/>
        <v>0.922431865828092</v>
      </c>
      <c r="O114" s="169">
        <f t="shared" si="18"/>
        <v>0.302661596958175</v>
      </c>
      <c r="P114" s="169">
        <f t="shared" si="19"/>
        <v>0.685897435897436</v>
      </c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  <c r="AA114" s="255"/>
      <c r="AB114" s="105"/>
      <c r="AC114" s="169">
        <f t="shared" si="43"/>
        <v>1</v>
      </c>
      <c r="AD114" s="169" t="e">
        <f t="shared" si="44"/>
        <v>#DIV/0!</v>
      </c>
      <c r="AE114" s="269"/>
      <c r="AF114" s="269"/>
      <c r="AG114" s="269"/>
      <c r="AH114" s="269"/>
      <c r="AI114" s="105"/>
      <c r="AJ114" s="105"/>
      <c r="AK114" s="105"/>
      <c r="AL114" s="105"/>
      <c r="AM114" s="105"/>
      <c r="AN114" s="105"/>
      <c r="AO114" s="95" t="s">
        <v>407</v>
      </c>
      <c r="AP114" s="272">
        <v>44570</v>
      </c>
      <c r="AQ114" s="273"/>
    </row>
    <row r="115" ht="106" spans="1:43">
      <c r="A115" s="62" t="s">
        <v>408</v>
      </c>
      <c r="B115" s="63" t="s">
        <v>409</v>
      </c>
      <c r="C115" s="64">
        <v>1.08</v>
      </c>
      <c r="D115" s="65" t="s">
        <v>343</v>
      </c>
      <c r="E115" s="103"/>
      <c r="F115" s="133">
        <v>33.94</v>
      </c>
      <c r="G115" s="133">
        <v>35.39</v>
      </c>
      <c r="H115" s="133">
        <v>42.24</v>
      </c>
      <c r="I115" s="157"/>
      <c r="J115" s="133">
        <v>49.77</v>
      </c>
      <c r="K115" s="133">
        <v>20.26</v>
      </c>
      <c r="L115" s="133">
        <v>51.67</v>
      </c>
      <c r="M115" s="133">
        <v>36.42</v>
      </c>
      <c r="N115" s="172">
        <f t="shared" ref="N115:N122" si="45">(J115-K115)/K115</f>
        <v>1.45656465942744</v>
      </c>
      <c r="O115" s="172">
        <f t="shared" ref="O115:O122" si="46">(L115-J115)/L115</f>
        <v>0.0367718211728275</v>
      </c>
      <c r="P115" s="172">
        <f t="shared" ref="P115:P122" si="47">(L115-M115)/M115</f>
        <v>0.418725974739154</v>
      </c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65" t="s">
        <v>329</v>
      </c>
      <c r="AC115" s="172">
        <f t="shared" si="43"/>
        <v>1</v>
      </c>
      <c r="AD115" s="172" t="e">
        <f t="shared" si="44"/>
        <v>#DIV/0!</v>
      </c>
      <c r="AE115" s="270"/>
      <c r="AF115" s="270"/>
      <c r="AG115" s="270"/>
      <c r="AH115" s="270"/>
      <c r="AI115" s="103"/>
      <c r="AJ115" s="103"/>
      <c r="AK115" s="103"/>
      <c r="AL115" s="103"/>
      <c r="AM115" s="103"/>
      <c r="AN115" s="103"/>
      <c r="AO115" s="98" t="s">
        <v>410</v>
      </c>
      <c r="AP115" s="248">
        <v>44570</v>
      </c>
      <c r="AQ115" s="249"/>
    </row>
    <row r="116" ht="106" spans="1:43">
      <c r="A116" s="58" t="s">
        <v>411</v>
      </c>
      <c r="B116" s="59" t="s">
        <v>412</v>
      </c>
      <c r="C116" s="60">
        <v>1.08</v>
      </c>
      <c r="D116" s="61" t="s">
        <v>50</v>
      </c>
      <c r="E116" s="116"/>
      <c r="F116" s="256"/>
      <c r="G116" s="256"/>
      <c r="H116" s="256"/>
      <c r="I116" s="256"/>
      <c r="J116" s="256"/>
      <c r="K116" s="256"/>
      <c r="L116" s="256"/>
      <c r="M116" s="256"/>
      <c r="N116" s="260" t="e">
        <f t="shared" si="45"/>
        <v>#DIV/0!</v>
      </c>
      <c r="O116" s="260" t="e">
        <f t="shared" si="46"/>
        <v>#DIV/0!</v>
      </c>
      <c r="P116" s="260" t="e">
        <f t="shared" si="47"/>
        <v>#DIV/0!</v>
      </c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116"/>
      <c r="AC116" s="260" t="e">
        <f t="shared" si="43"/>
        <v>#DIV/0!</v>
      </c>
      <c r="AD116" s="260" t="e">
        <f t="shared" si="44"/>
        <v>#DIV/0!</v>
      </c>
      <c r="AE116" s="267"/>
      <c r="AF116" s="267"/>
      <c r="AG116" s="267"/>
      <c r="AH116" s="267"/>
      <c r="AI116" s="116"/>
      <c r="AJ116" s="116"/>
      <c r="AK116" s="116"/>
      <c r="AL116" s="116"/>
      <c r="AM116" s="116"/>
      <c r="AN116" s="116"/>
      <c r="AO116" s="274" t="s">
        <v>257</v>
      </c>
      <c r="AP116" s="275">
        <v>44548</v>
      </c>
      <c r="AQ116" s="276"/>
    </row>
    <row r="117" ht="88" spans="1:43">
      <c r="A117" s="89" t="s">
        <v>413</v>
      </c>
      <c r="B117" s="90" t="s">
        <v>414</v>
      </c>
      <c r="C117" s="96">
        <v>1.07</v>
      </c>
      <c r="D117" s="97" t="s">
        <v>147</v>
      </c>
      <c r="E117" s="129"/>
      <c r="F117" s="130">
        <v>30.31</v>
      </c>
      <c r="G117" s="130">
        <v>31.95</v>
      </c>
      <c r="H117" s="130">
        <v>36.3</v>
      </c>
      <c r="I117" s="155"/>
      <c r="J117" s="130">
        <v>39.29</v>
      </c>
      <c r="K117" s="130">
        <v>18.24</v>
      </c>
      <c r="L117" s="130">
        <v>45.8</v>
      </c>
      <c r="M117" s="130">
        <v>24.58</v>
      </c>
      <c r="N117" s="170">
        <f t="shared" si="45"/>
        <v>1.15405701754386</v>
      </c>
      <c r="O117" s="170">
        <f t="shared" si="46"/>
        <v>0.142139737991266</v>
      </c>
      <c r="P117" s="170">
        <f t="shared" si="47"/>
        <v>0.863303498779496</v>
      </c>
      <c r="Q117" s="130">
        <v>28.06</v>
      </c>
      <c r="R117" s="130">
        <v>41.75</v>
      </c>
      <c r="S117" s="130">
        <v>37.39</v>
      </c>
      <c r="T117" s="155"/>
      <c r="U117" s="155"/>
      <c r="V117" s="155"/>
      <c r="W117" s="155"/>
      <c r="X117" s="155"/>
      <c r="Y117" s="155"/>
      <c r="Z117" s="155"/>
      <c r="AA117" s="155"/>
      <c r="AB117" s="97" t="s">
        <v>267</v>
      </c>
      <c r="AC117" s="170">
        <f t="shared" si="43"/>
        <v>0.387336244541485</v>
      </c>
      <c r="AD117" s="170">
        <f t="shared" si="44"/>
        <v>0.104431137724551</v>
      </c>
      <c r="AE117" s="194"/>
      <c r="AF117" s="194"/>
      <c r="AG117" s="194"/>
      <c r="AH117" s="194"/>
      <c r="AI117" s="129"/>
      <c r="AJ117" s="129"/>
      <c r="AK117" s="129"/>
      <c r="AL117" s="129"/>
      <c r="AM117" s="129"/>
      <c r="AN117" s="129"/>
      <c r="AO117" s="92" t="s">
        <v>415</v>
      </c>
      <c r="AP117" s="243">
        <v>44548</v>
      </c>
      <c r="AQ117" s="244"/>
    </row>
    <row r="118" ht="106" spans="1:43">
      <c r="A118" s="62" t="s">
        <v>416</v>
      </c>
      <c r="B118" s="63" t="s">
        <v>417</v>
      </c>
      <c r="C118" s="64">
        <v>1.06</v>
      </c>
      <c r="D118" s="65" t="s">
        <v>191</v>
      </c>
      <c r="E118" s="103"/>
      <c r="F118" s="133">
        <v>28.86</v>
      </c>
      <c r="G118" s="133">
        <v>30.63</v>
      </c>
      <c r="H118" s="133">
        <v>36.05</v>
      </c>
      <c r="I118" s="157"/>
      <c r="J118" s="133">
        <v>37.89</v>
      </c>
      <c r="K118" s="133">
        <v>15.84</v>
      </c>
      <c r="L118" s="133">
        <v>42.28</v>
      </c>
      <c r="M118" s="133">
        <v>29.62</v>
      </c>
      <c r="N118" s="172">
        <f t="shared" si="45"/>
        <v>1.39204545454545</v>
      </c>
      <c r="O118" s="172">
        <f t="shared" si="46"/>
        <v>0.103831598864711</v>
      </c>
      <c r="P118" s="172">
        <f t="shared" si="47"/>
        <v>0.427413909520594</v>
      </c>
      <c r="Q118" s="133">
        <v>35.61</v>
      </c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65" t="s">
        <v>134</v>
      </c>
      <c r="AC118" s="172">
        <f t="shared" si="43"/>
        <v>0.157757805108799</v>
      </c>
      <c r="AD118" s="172" t="e">
        <f t="shared" si="44"/>
        <v>#DIV/0!</v>
      </c>
      <c r="AE118" s="270"/>
      <c r="AF118" s="270"/>
      <c r="AG118" s="270"/>
      <c r="AH118" s="270"/>
      <c r="AI118" s="103"/>
      <c r="AJ118" s="65" t="s">
        <v>53</v>
      </c>
      <c r="AK118" s="65" t="s">
        <v>53</v>
      </c>
      <c r="AL118" s="103"/>
      <c r="AM118" s="103"/>
      <c r="AN118" s="103"/>
      <c r="AO118" s="98" t="s">
        <v>410</v>
      </c>
      <c r="AP118" s="248">
        <v>44571</v>
      </c>
      <c r="AQ118" s="249"/>
    </row>
    <row r="119" ht="106" spans="1:43">
      <c r="A119" s="89" t="s">
        <v>418</v>
      </c>
      <c r="B119" s="90" t="s">
        <v>419</v>
      </c>
      <c r="C119" s="96">
        <v>1.05</v>
      </c>
      <c r="D119" s="97" t="s">
        <v>88</v>
      </c>
      <c r="E119" s="129"/>
      <c r="F119" s="130">
        <v>59.89</v>
      </c>
      <c r="G119" s="130">
        <v>61.43</v>
      </c>
      <c r="H119" s="130">
        <v>68.27</v>
      </c>
      <c r="I119" s="155"/>
      <c r="J119" s="130">
        <v>71.59</v>
      </c>
      <c r="K119" s="130">
        <v>43.62</v>
      </c>
      <c r="L119" s="130">
        <v>78.8</v>
      </c>
      <c r="M119" s="130">
        <v>55.26</v>
      </c>
      <c r="N119" s="170">
        <f t="shared" si="45"/>
        <v>0.641219624025676</v>
      </c>
      <c r="O119" s="170">
        <f t="shared" si="46"/>
        <v>0.0914974619289339</v>
      </c>
      <c r="P119" s="170">
        <f t="shared" si="47"/>
        <v>0.425986246833152</v>
      </c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97" t="s">
        <v>329</v>
      </c>
      <c r="AC119" s="170">
        <f t="shared" si="43"/>
        <v>1</v>
      </c>
      <c r="AD119" s="170" t="e">
        <f t="shared" si="44"/>
        <v>#DIV/0!</v>
      </c>
      <c r="AE119" s="194"/>
      <c r="AF119" s="194"/>
      <c r="AG119" s="194"/>
      <c r="AH119" s="194"/>
      <c r="AI119" s="129"/>
      <c r="AJ119" s="129"/>
      <c r="AK119" s="129"/>
      <c r="AL119" s="129"/>
      <c r="AM119" s="129"/>
      <c r="AN119" s="129"/>
      <c r="AO119" s="92" t="s">
        <v>395</v>
      </c>
      <c r="AP119" s="243">
        <v>44548</v>
      </c>
      <c r="AQ119" s="244"/>
    </row>
    <row r="120" ht="106" spans="1:43">
      <c r="A120" s="89" t="s">
        <v>420</v>
      </c>
      <c r="B120" s="90" t="s">
        <v>421</v>
      </c>
      <c r="C120" s="96">
        <v>1.05</v>
      </c>
      <c r="D120" s="97" t="s">
        <v>422</v>
      </c>
      <c r="E120" s="129"/>
      <c r="F120" s="130">
        <v>17.55</v>
      </c>
      <c r="G120" s="130">
        <v>18.1</v>
      </c>
      <c r="H120" s="130">
        <v>19.27</v>
      </c>
      <c r="I120" s="155"/>
      <c r="J120" s="130">
        <v>19.8</v>
      </c>
      <c r="K120" s="130">
        <v>11.6</v>
      </c>
      <c r="L120" s="130">
        <v>23.55</v>
      </c>
      <c r="M120" s="130">
        <v>17.35</v>
      </c>
      <c r="N120" s="170">
        <f t="shared" si="45"/>
        <v>0.706896551724138</v>
      </c>
      <c r="O120" s="170">
        <f t="shared" si="46"/>
        <v>0.159235668789809</v>
      </c>
      <c r="P120" s="170">
        <f t="shared" si="47"/>
        <v>0.357348703170029</v>
      </c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97" t="s">
        <v>242</v>
      </c>
      <c r="AC120" s="170">
        <f t="shared" si="43"/>
        <v>1</v>
      </c>
      <c r="AD120" s="170" t="e">
        <f t="shared" si="44"/>
        <v>#DIV/0!</v>
      </c>
      <c r="AE120" s="170">
        <v>0.1865</v>
      </c>
      <c r="AF120" s="194"/>
      <c r="AG120" s="194"/>
      <c r="AH120" s="194"/>
      <c r="AI120" s="129"/>
      <c r="AJ120" s="129"/>
      <c r="AK120" s="129"/>
      <c r="AL120" s="129"/>
      <c r="AM120" s="129"/>
      <c r="AN120" s="129"/>
      <c r="AO120" s="92" t="s">
        <v>398</v>
      </c>
      <c r="AP120" s="243">
        <v>44548</v>
      </c>
      <c r="AQ120" s="244"/>
    </row>
    <row r="121" ht="106" spans="1:43">
      <c r="A121" s="89" t="s">
        <v>423</v>
      </c>
      <c r="B121" s="90" t="s">
        <v>424</v>
      </c>
      <c r="C121" s="96">
        <v>1.04</v>
      </c>
      <c r="D121" s="97" t="s">
        <v>71</v>
      </c>
      <c r="E121" s="129"/>
      <c r="F121" s="155"/>
      <c r="G121" s="155"/>
      <c r="H121" s="155"/>
      <c r="I121" s="155"/>
      <c r="J121" s="155"/>
      <c r="K121" s="155"/>
      <c r="L121" s="155"/>
      <c r="M121" s="155"/>
      <c r="N121" s="170" t="e">
        <f t="shared" si="45"/>
        <v>#DIV/0!</v>
      </c>
      <c r="O121" s="170" t="e">
        <f t="shared" si="46"/>
        <v>#DIV/0!</v>
      </c>
      <c r="P121" s="170" t="e">
        <f t="shared" si="47"/>
        <v>#DIV/0!</v>
      </c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29"/>
      <c r="AC121" s="170" t="e">
        <f t="shared" si="43"/>
        <v>#DIV/0!</v>
      </c>
      <c r="AD121" s="170" t="e">
        <f t="shared" si="44"/>
        <v>#DIV/0!</v>
      </c>
      <c r="AE121" s="194"/>
      <c r="AF121" s="194"/>
      <c r="AG121" s="194"/>
      <c r="AH121" s="194"/>
      <c r="AI121" s="129"/>
      <c r="AJ121" s="129"/>
      <c r="AK121" s="129"/>
      <c r="AL121" s="129"/>
      <c r="AM121" s="129"/>
      <c r="AN121" s="129"/>
      <c r="AO121" s="92" t="s">
        <v>257</v>
      </c>
      <c r="AP121" s="243">
        <v>44548</v>
      </c>
      <c r="AQ121" s="244"/>
    </row>
    <row r="122" ht="106" spans="1:43">
      <c r="A122" s="89" t="s">
        <v>425</v>
      </c>
      <c r="B122" s="90" t="s">
        <v>426</v>
      </c>
      <c r="C122" s="96">
        <v>1.03</v>
      </c>
      <c r="D122" s="92" t="s">
        <v>71</v>
      </c>
      <c r="E122" s="123"/>
      <c r="F122" s="130">
        <v>17.15</v>
      </c>
      <c r="G122" s="130">
        <v>17.76</v>
      </c>
      <c r="H122" s="130">
        <v>19.63</v>
      </c>
      <c r="I122" s="155"/>
      <c r="J122" s="130">
        <v>23.18</v>
      </c>
      <c r="K122" s="130">
        <v>13.04</v>
      </c>
      <c r="L122" s="130">
        <v>28.74</v>
      </c>
      <c r="M122" s="130">
        <v>13.82</v>
      </c>
      <c r="N122" s="170">
        <f t="shared" si="45"/>
        <v>0.77760736196319</v>
      </c>
      <c r="O122" s="170">
        <f t="shared" si="46"/>
        <v>0.193458594293667</v>
      </c>
      <c r="P122" s="170">
        <f t="shared" si="47"/>
        <v>1.07959479015919</v>
      </c>
      <c r="Q122" s="130">
        <v>17.06</v>
      </c>
      <c r="R122" s="130">
        <v>23.5</v>
      </c>
      <c r="S122" s="130">
        <v>20.04</v>
      </c>
      <c r="T122" s="155"/>
      <c r="U122" s="155"/>
      <c r="V122" s="155"/>
      <c r="W122" s="155"/>
      <c r="X122" s="155"/>
      <c r="Y122" s="155"/>
      <c r="Z122" s="155"/>
      <c r="AA122" s="155"/>
      <c r="AB122" s="97" t="s">
        <v>232</v>
      </c>
      <c r="AC122" s="170">
        <f t="shared" si="43"/>
        <v>0.406402226861517</v>
      </c>
      <c r="AD122" s="170">
        <f t="shared" si="44"/>
        <v>0.147234042553192</v>
      </c>
      <c r="AE122" s="194"/>
      <c r="AF122" s="194"/>
      <c r="AG122" s="194"/>
      <c r="AH122" s="194"/>
      <c r="AI122" s="129"/>
      <c r="AJ122" s="129"/>
      <c r="AK122" s="129"/>
      <c r="AL122" s="129"/>
      <c r="AM122" s="129"/>
      <c r="AN122" s="129"/>
      <c r="AO122" s="92" t="s">
        <v>398</v>
      </c>
      <c r="AP122" s="243">
        <v>44548</v>
      </c>
      <c r="AQ122" s="244"/>
    </row>
  </sheetData>
  <mergeCells count="29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7"/>
  <sheetViews>
    <sheetView tabSelected="1" workbookViewId="0">
      <pane xSplit="6" ySplit="3" topLeftCell="AM4" activePane="bottomRight" state="frozen"/>
      <selection/>
      <selection pane="topRight"/>
      <selection pane="bottomLeft"/>
      <selection pane="bottomRight" activeCell="C9" sqref="B8:C9"/>
    </sheetView>
  </sheetViews>
  <sheetFormatPr defaultColWidth="9.14285714285714" defaultRowHeight="17.6"/>
  <cols>
    <col min="1" max="1" width="16.0625" customWidth="1"/>
    <col min="2" max="2" width="11.1517857142857" customWidth="1"/>
    <col min="3" max="3" width="12.9375" customWidth="1"/>
    <col min="4" max="4" width="11.3035714285714" customWidth="1"/>
    <col min="5" max="5" width="13.6785714285714" customWidth="1"/>
    <col min="7" max="7" width="12.6428571428571" customWidth="1"/>
    <col min="8" max="8" width="9.96428571428571" customWidth="1"/>
    <col min="9" max="9" width="11.3035714285714" customWidth="1"/>
    <col min="23" max="23" width="11.3035714285714" customWidth="1"/>
    <col min="25" max="25" width="11.3035714285714" customWidth="1"/>
    <col min="26" max="26" width="10.7053571428571" customWidth="1"/>
    <col min="27" max="27" width="11" customWidth="1"/>
    <col min="31" max="31" width="11.4464285714286" customWidth="1"/>
    <col min="37" max="37" width="11.0089285714286" customWidth="1"/>
    <col min="38" max="38" width="11.4464285714286" customWidth="1"/>
    <col min="39" max="39" width="11.6071428571429" customWidth="1"/>
    <col min="42" max="42" width="11.1517857142857" customWidth="1"/>
    <col min="43" max="43" width="13.2410714285714" customWidth="1"/>
    <col min="57" max="57" width="26.6339285714286" customWidth="1"/>
    <col min="58" max="58" width="25.8839285714286" customWidth="1"/>
    <col min="64" max="64" width="11.4464285714286" customWidth="1"/>
    <col min="65" max="65" width="30.2053571428571" customWidth="1"/>
    <col min="66" max="66" width="13.2321428571429" customWidth="1"/>
  </cols>
  <sheetData>
    <row r="1" spans="1:66">
      <c r="A1" s="1" t="s">
        <v>427</v>
      </c>
      <c r="B1" s="1" t="s">
        <v>0</v>
      </c>
      <c r="C1" s="1" t="s">
        <v>1</v>
      </c>
      <c r="D1" s="1" t="s">
        <v>3</v>
      </c>
      <c r="E1" s="8" t="s">
        <v>428</v>
      </c>
      <c r="F1" s="9" t="s">
        <v>429</v>
      </c>
      <c r="G1" s="10" t="s">
        <v>430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8" t="s">
        <v>431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36" t="s">
        <v>432</v>
      </c>
      <c r="AR1" s="29"/>
      <c r="AS1" s="29"/>
      <c r="AT1" s="29"/>
      <c r="AU1" s="40" t="s">
        <v>433</v>
      </c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16" t="s">
        <v>434</v>
      </c>
      <c r="BL1" s="10"/>
      <c r="BM1" s="8"/>
      <c r="BN1" s="53" t="s">
        <v>10</v>
      </c>
    </row>
    <row r="2" spans="1:66">
      <c r="A2" s="1"/>
      <c r="B2" s="1"/>
      <c r="C2" s="2"/>
      <c r="D2" s="1"/>
      <c r="E2" s="8"/>
      <c r="F2" s="9"/>
      <c r="G2" s="11" t="s">
        <v>435</v>
      </c>
      <c r="H2" s="12"/>
      <c r="I2" s="12"/>
      <c r="J2" s="16" t="s">
        <v>436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3"/>
      <c r="Y2" s="11" t="s">
        <v>437</v>
      </c>
      <c r="Z2" s="12"/>
      <c r="AA2" s="12"/>
      <c r="AB2" s="29" t="s">
        <v>438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5"/>
      <c r="AO2" s="25"/>
      <c r="AP2" s="25"/>
      <c r="AQ2" s="36"/>
      <c r="AR2" s="29"/>
      <c r="AS2" s="29"/>
      <c r="AT2" s="29"/>
      <c r="AU2" s="41" t="s">
        <v>439</v>
      </c>
      <c r="AV2" s="41" t="s">
        <v>440</v>
      </c>
      <c r="AW2" s="43" t="s">
        <v>441</v>
      </c>
      <c r="AX2" s="44" t="s">
        <v>442</v>
      </c>
      <c r="AY2" s="45"/>
      <c r="AZ2" s="45"/>
      <c r="BA2" s="45"/>
      <c r="BB2" s="45"/>
      <c r="BC2" s="1"/>
      <c r="BD2" s="1" t="s">
        <v>443</v>
      </c>
      <c r="BE2" s="1"/>
      <c r="BF2" s="1"/>
      <c r="BG2" s="1"/>
      <c r="BH2" s="1"/>
      <c r="BI2" s="1"/>
      <c r="BJ2" s="1"/>
      <c r="BK2" s="10"/>
      <c r="BL2" s="10"/>
      <c r="BM2" s="1" t="s">
        <v>444</v>
      </c>
      <c r="BN2" s="53"/>
    </row>
    <row r="3" ht="173" spans="1:66">
      <c r="A3" s="1"/>
      <c r="B3" s="1"/>
      <c r="C3" s="2"/>
      <c r="D3" s="1"/>
      <c r="E3" s="8"/>
      <c r="F3" s="9"/>
      <c r="G3" s="12" t="s">
        <v>445</v>
      </c>
      <c r="H3" s="12" t="s">
        <v>446</v>
      </c>
      <c r="I3" s="12" t="s">
        <v>447</v>
      </c>
      <c r="J3" s="17" t="s">
        <v>448</v>
      </c>
      <c r="K3" s="17" t="s">
        <v>449</v>
      </c>
      <c r="L3" s="18" t="s">
        <v>450</v>
      </c>
      <c r="M3" s="18" t="s">
        <v>451</v>
      </c>
      <c r="N3" s="17" t="s">
        <v>448</v>
      </c>
      <c r="O3" s="17" t="s">
        <v>449</v>
      </c>
      <c r="P3" s="17" t="s">
        <v>450</v>
      </c>
      <c r="Q3" s="17" t="s">
        <v>451</v>
      </c>
      <c r="R3" s="17" t="s">
        <v>448</v>
      </c>
      <c r="S3" s="17" t="s">
        <v>449</v>
      </c>
      <c r="T3" s="17" t="s">
        <v>450</v>
      </c>
      <c r="U3" s="17" t="s">
        <v>451</v>
      </c>
      <c r="V3" s="24" t="s">
        <v>452</v>
      </c>
      <c r="W3" s="25" t="s">
        <v>453</v>
      </c>
      <c r="X3" s="25" t="s">
        <v>454</v>
      </c>
      <c r="Y3" s="12" t="s">
        <v>445</v>
      </c>
      <c r="Z3" s="12" t="s">
        <v>446</v>
      </c>
      <c r="AA3" s="11" t="s">
        <v>447</v>
      </c>
      <c r="AB3" s="30" t="s">
        <v>448</v>
      </c>
      <c r="AC3" s="30" t="s">
        <v>449</v>
      </c>
      <c r="AD3" s="28" t="s">
        <v>450</v>
      </c>
      <c r="AE3" s="8" t="s">
        <v>451</v>
      </c>
      <c r="AF3" s="30" t="s">
        <v>448</v>
      </c>
      <c r="AG3" s="30" t="s">
        <v>449</v>
      </c>
      <c r="AH3" s="30" t="s">
        <v>450</v>
      </c>
      <c r="AI3" s="30" t="s">
        <v>451</v>
      </c>
      <c r="AJ3" s="30" t="s">
        <v>448</v>
      </c>
      <c r="AK3" s="30" t="s">
        <v>449</v>
      </c>
      <c r="AL3" s="30" t="s">
        <v>450</v>
      </c>
      <c r="AM3" s="30" t="s">
        <v>451</v>
      </c>
      <c r="AN3" s="24" t="s">
        <v>455</v>
      </c>
      <c r="AO3" s="25" t="s">
        <v>456</v>
      </c>
      <c r="AP3" s="25" t="s">
        <v>457</v>
      </c>
      <c r="AQ3" s="36" t="s">
        <v>458</v>
      </c>
      <c r="AR3" s="29" t="s">
        <v>459</v>
      </c>
      <c r="AS3" s="41" t="s">
        <v>460</v>
      </c>
      <c r="AT3" s="41" t="s">
        <v>461</v>
      </c>
      <c r="AU3" s="41"/>
      <c r="AV3" s="41"/>
      <c r="AW3" s="43"/>
      <c r="AX3" s="10" t="s">
        <v>445</v>
      </c>
      <c r="AY3" s="10" t="s">
        <v>446</v>
      </c>
      <c r="AZ3" s="16" t="s">
        <v>447</v>
      </c>
      <c r="BA3" s="45" t="s">
        <v>462</v>
      </c>
      <c r="BB3" s="45" t="s">
        <v>463</v>
      </c>
      <c r="BC3" s="1" t="s">
        <v>464</v>
      </c>
      <c r="BD3" s="48" t="s">
        <v>465</v>
      </c>
      <c r="BE3" s="48" t="s">
        <v>466</v>
      </c>
      <c r="BF3" s="51" t="s">
        <v>467</v>
      </c>
      <c r="BG3" s="48" t="s">
        <v>468</v>
      </c>
      <c r="BH3" s="1" t="s">
        <v>469</v>
      </c>
      <c r="BI3" s="1" t="s">
        <v>470</v>
      </c>
      <c r="BJ3" s="1" t="s">
        <v>469</v>
      </c>
      <c r="BK3" s="9" t="s">
        <v>471</v>
      </c>
      <c r="BL3" s="10" t="s">
        <v>472</v>
      </c>
      <c r="BM3" s="1"/>
      <c r="BN3" s="53"/>
    </row>
    <row r="4" ht="78" customHeight="1" spans="1:66">
      <c r="A4" s="3" t="s">
        <v>473</v>
      </c>
      <c r="B4" s="280" t="s">
        <v>474</v>
      </c>
      <c r="C4" s="4" t="s">
        <v>49</v>
      </c>
      <c r="D4" s="4" t="s">
        <v>50</v>
      </c>
      <c r="E4" s="13">
        <v>0.1612</v>
      </c>
      <c r="F4" s="14">
        <v>9.587</v>
      </c>
      <c r="G4" s="15">
        <v>164</v>
      </c>
      <c r="H4" s="15">
        <v>1.8698</v>
      </c>
      <c r="I4" s="15">
        <v>1.7958</v>
      </c>
      <c r="J4" s="19">
        <v>0.27</v>
      </c>
      <c r="K4" s="19">
        <v>0.78</v>
      </c>
      <c r="L4" s="19">
        <v>0.89</v>
      </c>
      <c r="M4" s="19">
        <v>1.08</v>
      </c>
      <c r="N4" s="20">
        <v>0.24</v>
      </c>
      <c r="O4" s="21">
        <v>0.6</v>
      </c>
      <c r="P4" s="21">
        <v>0.67</v>
      </c>
      <c r="Q4" s="21">
        <v>0.62</v>
      </c>
      <c r="R4" s="22">
        <v>0.03</v>
      </c>
      <c r="S4" s="22">
        <v>2.15</v>
      </c>
      <c r="T4" s="22">
        <v>3.82</v>
      </c>
      <c r="U4" s="22">
        <v>6.98</v>
      </c>
      <c r="V4" s="26">
        <f>((N4+O4+P4+Q4)/4-(J4+K4+L4+M4)/4)/((J4+K4+L4+M4)/4)</f>
        <v>-0.294701986754967</v>
      </c>
      <c r="W4" s="26">
        <f>((R4+S4+T4+U4)/4-(N4+O4+P4+Q4)/4)/((N4+O4+P4+Q4)/4)</f>
        <v>5.09389671361502</v>
      </c>
      <c r="X4" s="27"/>
      <c r="Y4" s="15">
        <v>13.2586</v>
      </c>
      <c r="Z4" s="31">
        <v>1.8525</v>
      </c>
      <c r="AA4" s="31">
        <v>1.9614</v>
      </c>
      <c r="AB4" s="32"/>
      <c r="AC4" s="32">
        <v>0.2277</v>
      </c>
      <c r="AD4" s="32">
        <v>0.1645</v>
      </c>
      <c r="AE4" s="32">
        <v>5.12</v>
      </c>
      <c r="AF4" s="33">
        <v>0.3989</v>
      </c>
      <c r="AG4" s="33">
        <v>0.0213</v>
      </c>
      <c r="AH4" s="33">
        <v>0.0803</v>
      </c>
      <c r="AI4" s="33">
        <v>0.1427</v>
      </c>
      <c r="AJ4" s="33">
        <v>-0.0694</v>
      </c>
      <c r="AK4" s="33">
        <v>2.3883</v>
      </c>
      <c r="AL4" s="33">
        <v>2.8798</v>
      </c>
      <c r="AM4" s="34">
        <v>3.4657</v>
      </c>
      <c r="AN4" s="35" t="s">
        <v>475</v>
      </c>
      <c r="AO4" s="37">
        <f>(AF4+AG4+AH4+AI4)/4</f>
        <v>0.1608</v>
      </c>
      <c r="AP4" s="38">
        <f>(AJ4+AK4+AL4+AM4)/4</f>
        <v>2.1661</v>
      </c>
      <c r="AQ4" s="39">
        <v>43291</v>
      </c>
      <c r="AR4" s="33"/>
      <c r="AS4" s="42"/>
      <c r="AT4" s="42"/>
      <c r="AU4" s="42">
        <v>1.049</v>
      </c>
      <c r="AV4" s="42">
        <v>0.6011</v>
      </c>
      <c r="AW4" s="46">
        <f>AV4*(1-0.33)</f>
        <v>0.402737</v>
      </c>
      <c r="AX4" s="47">
        <v>44.64</v>
      </c>
      <c r="AY4" s="47">
        <v>64.54</v>
      </c>
      <c r="AZ4" s="47">
        <v>45.35</v>
      </c>
      <c r="BA4" s="47">
        <f>($AX4+$AY4+$AZ4)/(16+22+23)</f>
        <v>2.53327868852459</v>
      </c>
      <c r="BB4" s="47">
        <v>1.9962</v>
      </c>
      <c r="BC4" s="49">
        <f>BB4/BA4</f>
        <v>0.787990681421083</v>
      </c>
      <c r="BD4" s="50">
        <v>1</v>
      </c>
      <c r="BE4" s="50" t="s">
        <v>476</v>
      </c>
      <c r="BF4" s="52" t="s">
        <v>477</v>
      </c>
      <c r="BG4" s="52" t="s">
        <v>478</v>
      </c>
      <c r="BH4" s="50"/>
      <c r="BI4" s="50"/>
      <c r="BJ4" s="50"/>
      <c r="BK4" s="14">
        <v>10.35</v>
      </c>
      <c r="BL4" s="31">
        <f>BK4/AU4</f>
        <v>9.86653956148713</v>
      </c>
      <c r="BM4" s="54" t="s">
        <v>479</v>
      </c>
      <c r="BN4" s="55">
        <v>44578</v>
      </c>
    </row>
    <row r="5" spans="1:66">
      <c r="A5" s="5"/>
      <c r="B5" s="6">
        <v>600955</v>
      </c>
      <c r="C5" s="7" t="s">
        <v>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>
      <c r="A6" s="5"/>
      <c r="B6" s="6">
        <v>603297</v>
      </c>
      <c r="C6" s="7" t="s">
        <v>152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s="5"/>
      <c r="B7" s="281" t="s">
        <v>480</v>
      </c>
      <c r="C7" s="7" t="s">
        <v>166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s="5"/>
      <c r="B8" s="281" t="s">
        <v>481</v>
      </c>
      <c r="C8" s="7" t="s">
        <v>207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s="5"/>
      <c r="B9" s="281" t="s">
        <v>482</v>
      </c>
      <c r="C9" s="7" t="s">
        <v>275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2022-01-17T18:23:03Z</dcterms:created>
  <dcterms:modified xsi:type="dcterms:W3CDTF">2022-01-17T18:34:12Z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