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"/>
    </mc:Choice>
  </mc:AlternateContent>
  <bookViews>
    <workbookView xWindow="0" yWindow="0" windowWidth="38400" windowHeight="12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L5" i="1" s="1"/>
  <c r="K6" i="1"/>
  <c r="K7" i="1"/>
  <c r="K8" i="1"/>
  <c r="K9" i="1"/>
  <c r="K10" i="1"/>
  <c r="K11" i="1"/>
  <c r="K12" i="1"/>
  <c r="K13" i="1"/>
  <c r="L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L24" i="1" s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J3" i="1"/>
  <c r="I3" i="1"/>
  <c r="H3" i="1"/>
  <c r="L20" i="1" l="1"/>
  <c r="L12" i="1"/>
  <c r="L6" i="1"/>
  <c r="L26" i="1"/>
  <c r="L17" i="1"/>
  <c r="L11" i="1"/>
  <c r="L28" i="1"/>
  <c r="L29" i="1"/>
  <c r="L7" i="1"/>
  <c r="L23" i="1"/>
  <c r="L9" i="1"/>
  <c r="L3" i="1"/>
  <c r="L25" i="1"/>
  <c r="L14" i="1"/>
  <c r="L27" i="1"/>
  <c r="L8" i="1"/>
  <c r="L16" i="1"/>
  <c r="L21" i="1"/>
  <c r="L22" i="1"/>
  <c r="L10" i="1"/>
  <c r="L15" i="1"/>
  <c r="L4" i="1"/>
  <c r="L19" i="1"/>
  <c r="L18" i="1"/>
</calcChain>
</file>

<file path=xl/sharedStrings.xml><?xml version="1.0" encoding="utf-8"?>
<sst xmlns="http://schemas.openxmlformats.org/spreadsheetml/2006/main" count="84" uniqueCount="81">
  <si>
    <t>Order</t>
  </si>
  <si>
    <t>[d]</t>
  </si>
  <si>
    <t>Name</t>
  </si>
  <si>
    <t>Diameter</t>
  </si>
  <si>
    <t>(km)[f]</t>
  </si>
  <si>
    <t>Mass</t>
  </si>
  <si>
    <r>
      <t>(×10</t>
    </r>
    <r>
      <rPr>
        <b/>
        <vertAlign val="superscript"/>
        <sz val="8"/>
        <color rgb="FF202122"/>
        <rFont val="Calibri"/>
        <family val="2"/>
        <scheme val="minor"/>
      </rPr>
      <t>16</t>
    </r>
    <r>
      <rPr>
        <b/>
        <sz val="11"/>
        <color rgb="FF202122"/>
        <rFont val="Calibri"/>
        <family val="2"/>
        <scheme val="minor"/>
      </rPr>
      <t> </t>
    </r>
    <r>
      <rPr>
        <b/>
        <sz val="11"/>
        <color rgb="FF0645AD"/>
        <rFont val="Calibri"/>
        <family val="2"/>
        <scheme val="minor"/>
      </rPr>
      <t>kg</t>
    </r>
    <r>
      <rPr>
        <b/>
        <sz val="11"/>
        <color rgb="FF202122"/>
        <rFont val="Calibri"/>
        <family val="2"/>
        <scheme val="minor"/>
      </rPr>
      <t>)</t>
    </r>
    <r>
      <rPr>
        <vertAlign val="superscript"/>
        <sz val="8"/>
        <color rgb="FF0645AD"/>
        <rFont val="Calibri"/>
        <family val="2"/>
        <scheme val="minor"/>
      </rPr>
      <t>[g]</t>
    </r>
  </si>
  <si>
    <t>Semi-major axis</t>
  </si>
  <si>
    <t>(km)[39]</t>
  </si>
  <si>
    <t>Eccentricity</t>
  </si>
  <si>
    <t>[41]</t>
  </si>
  <si>
    <t>0.00026</t>
  </si>
  <si>
    <t>0.00992</t>
  </si>
  <si>
    <t>0.00092</t>
  </si>
  <si>
    <t>0.00036</t>
  </si>
  <si>
    <t>0.00013</t>
  </si>
  <si>
    <t>8.5</t>
  </si>
  <si>
    <t>0.00066</t>
  </si>
  <si>
    <t>0.00005</t>
  </si>
  <si>
    <t>0.00011</t>
  </si>
  <si>
    <t>0.0013</t>
  </si>
  <si>
    <t>0.00007</t>
  </si>
  <si>
    <t>0.0012</t>
  </si>
  <si>
    <t>0.00012</t>
  </si>
  <si>
    <t>0.0025</t>
  </si>
  <si>
    <t>1.0</t>
  </si>
  <si>
    <t>0.0039</t>
  </si>
  <si>
    <t>0.0011</t>
  </si>
  <si>
    <t>0.0014</t>
  </si>
  <si>
    <t>0.1324</t>
  </si>
  <si>
    <t>0.1812</t>
  </si>
  <si>
    <t>0.2248</t>
  </si>
  <si>
    <t>0.2194</t>
  </si>
  <si>
    <t>0.5219</t>
  </si>
  <si>
    <t>0.6772</t>
  </si>
  <si>
    <t>0.4445</t>
  </si>
  <si>
    <t>0.5908</t>
  </si>
  <si>
    <t>0.3993</t>
  </si>
  <si>
    <t>4.4</t>
  </si>
  <si>
    <t>5.3</t>
  </si>
  <si>
    <t>9.2</t>
  </si>
  <si>
    <t>0.38</t>
  </si>
  <si>
    <t>1.8</t>
  </si>
  <si>
    <t>0.72</t>
  </si>
  <si>
    <t>7.0</t>
  </si>
  <si>
    <t>2.2</t>
  </si>
  <si>
    <t>0.39</t>
  </si>
  <si>
    <t>0.54</t>
  </si>
  <si>
    <t>7.5</t>
  </si>
  <si>
    <t>var name</t>
  </si>
  <si>
    <t>id</t>
  </si>
  <si>
    <t>radius</t>
  </si>
  <si>
    <t>mass</t>
  </si>
  <si>
    <t>code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</si>
  <si>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</si>
  <si>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</si>
  <si>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</si>
  <si>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</si>
  <si>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</si>
  <si>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</si>
  <si>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</si>
  <si>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</si>
  <si>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Cupid</t>
  </si>
  <si>
    <t>Belinda</t>
  </si>
  <si>
    <t>Perdita</t>
  </si>
  <si>
    <t>Puck</t>
  </si>
  <si>
    <t>Mab</t>
  </si>
  <si>
    <t>Miranda</t>
  </si>
  <si>
    <t>Ariel</t>
  </si>
  <si>
    <t>Umbriel</t>
  </si>
  <si>
    <t>Titania</t>
  </si>
  <si>
    <t>Oberon</t>
  </si>
  <si>
    <t>Francisco</t>
  </si>
  <si>
    <t>Caliban</t>
  </si>
  <si>
    <t>Stephano</t>
  </si>
  <si>
    <t>Trinculo</t>
  </si>
  <si>
    <t>Sycorax</t>
  </si>
  <si>
    <t>Prospero</t>
  </si>
  <si>
    <t>Setebos</t>
  </si>
  <si>
    <t>Ferdinand</t>
  </si>
  <si>
    <t>Margaret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</si>
</sst>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vertAlign val="superscript"/>
      <sz val="8"/>
      <color rgb="FF0645AD"/>
      <name val="Calibri"/>
      <family val="2"/>
      <scheme val="minor"/>
    </font>
    <font>
      <b/>
      <sz val="11"/>
      <color rgb="FF0645AD"/>
      <name val="Calibri"/>
      <family val="2"/>
      <scheme val="minor"/>
    </font>
    <font>
      <b/>
      <vertAlign val="superscript"/>
      <sz val="8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DEDE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FEFEF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6" fillId="3" borderId="3" xfId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2" xfId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6" fillId="5" borderId="1" xfId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5" borderId="2" xfId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6" fillId="6" borderId="2" xfId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ons_of_Uranus" TargetMode="External"/><Relationship Id="rId13" Type="http://schemas.openxmlformats.org/officeDocument/2006/relationships/hyperlink" Target="https://en.wikipedia.org/wiki/Desdemona_(moon)" TargetMode="External"/><Relationship Id="rId18" Type="http://schemas.openxmlformats.org/officeDocument/2006/relationships/hyperlink" Target="https://en.wikipedia.org/wiki/Belinda_(moon)" TargetMode="External"/><Relationship Id="rId26" Type="http://schemas.openxmlformats.org/officeDocument/2006/relationships/hyperlink" Target="https://en.wikipedia.org/wiki/Oberon_(moon)" TargetMode="External"/><Relationship Id="rId3" Type="http://schemas.openxmlformats.org/officeDocument/2006/relationships/hyperlink" Target="https://en.wikipedia.org/wiki/Moons_of_Uranus" TargetMode="External"/><Relationship Id="rId21" Type="http://schemas.openxmlformats.org/officeDocument/2006/relationships/hyperlink" Target="https://en.wikipedia.org/wiki/Mab_(moon)" TargetMode="External"/><Relationship Id="rId34" Type="http://schemas.openxmlformats.org/officeDocument/2006/relationships/hyperlink" Target="https://en.wikipedia.org/wiki/Setebos_(moon)" TargetMode="External"/><Relationship Id="rId7" Type="http://schemas.openxmlformats.org/officeDocument/2006/relationships/hyperlink" Target="https://en.wikipedia.org/wiki/Orbital_eccentricity" TargetMode="External"/><Relationship Id="rId12" Type="http://schemas.openxmlformats.org/officeDocument/2006/relationships/hyperlink" Target="https://en.wikipedia.org/wiki/Cressida_(moon)" TargetMode="External"/><Relationship Id="rId17" Type="http://schemas.openxmlformats.org/officeDocument/2006/relationships/hyperlink" Target="https://en.wikipedia.org/wiki/Cupid_(moon)" TargetMode="External"/><Relationship Id="rId25" Type="http://schemas.openxmlformats.org/officeDocument/2006/relationships/hyperlink" Target="https://en.wikipedia.org/wiki/Titania_(moon)" TargetMode="External"/><Relationship Id="rId33" Type="http://schemas.openxmlformats.org/officeDocument/2006/relationships/hyperlink" Target="https://en.wikipedia.org/wiki/Prospero_(moon)" TargetMode="External"/><Relationship Id="rId2" Type="http://schemas.openxmlformats.org/officeDocument/2006/relationships/hyperlink" Target="https://en.wikipedia.org/wiki/List_of_Solar_System_objects_by_radius" TargetMode="External"/><Relationship Id="rId16" Type="http://schemas.openxmlformats.org/officeDocument/2006/relationships/hyperlink" Target="https://en.wikipedia.org/wiki/Rosalind_(moon)" TargetMode="External"/><Relationship Id="rId20" Type="http://schemas.openxmlformats.org/officeDocument/2006/relationships/hyperlink" Target="https://en.wikipedia.org/wiki/Puck_(moon)" TargetMode="External"/><Relationship Id="rId29" Type="http://schemas.openxmlformats.org/officeDocument/2006/relationships/hyperlink" Target="https://en.wikipedia.org/wiki/Stephano_(moon)" TargetMode="External"/><Relationship Id="rId1" Type="http://schemas.openxmlformats.org/officeDocument/2006/relationships/hyperlink" Target="https://en.wikipedia.org/wiki/Moons_of_Uranus" TargetMode="External"/><Relationship Id="rId6" Type="http://schemas.openxmlformats.org/officeDocument/2006/relationships/hyperlink" Target="https://en.wikipedia.org/wiki/Moons_of_Uranus" TargetMode="External"/><Relationship Id="rId11" Type="http://schemas.openxmlformats.org/officeDocument/2006/relationships/hyperlink" Target="https://en.wikipedia.org/wiki/Bianca_(moon)" TargetMode="External"/><Relationship Id="rId24" Type="http://schemas.openxmlformats.org/officeDocument/2006/relationships/hyperlink" Target="https://en.wikipedia.org/wiki/Umbriel_(moon)" TargetMode="External"/><Relationship Id="rId32" Type="http://schemas.openxmlformats.org/officeDocument/2006/relationships/hyperlink" Target="https://en.wikipedia.org/wiki/Margaret_(moon)" TargetMode="External"/><Relationship Id="rId5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ortia_(moon)" TargetMode="External"/><Relationship Id="rId23" Type="http://schemas.openxmlformats.org/officeDocument/2006/relationships/hyperlink" Target="https://en.wikipedia.org/wiki/Ariel_(moon)" TargetMode="External"/><Relationship Id="rId28" Type="http://schemas.openxmlformats.org/officeDocument/2006/relationships/hyperlink" Target="https://en.wikipedia.org/wiki/Caliban_(moon)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Ophelia_(moon)" TargetMode="External"/><Relationship Id="rId19" Type="http://schemas.openxmlformats.org/officeDocument/2006/relationships/hyperlink" Target="https://en.wikipedia.org/wiki/Perdita_(moon)" TargetMode="External"/><Relationship Id="rId31" Type="http://schemas.openxmlformats.org/officeDocument/2006/relationships/hyperlink" Target="https://en.wikipedia.org/wiki/Sycorax_(moon)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Cordelia_(moon)" TargetMode="External"/><Relationship Id="rId14" Type="http://schemas.openxmlformats.org/officeDocument/2006/relationships/hyperlink" Target="https://en.wikipedia.org/wiki/Juliet_(moon)" TargetMode="External"/><Relationship Id="rId22" Type="http://schemas.openxmlformats.org/officeDocument/2006/relationships/hyperlink" Target="https://en.wikipedia.org/wiki/Miranda_(moon)" TargetMode="External"/><Relationship Id="rId27" Type="http://schemas.openxmlformats.org/officeDocument/2006/relationships/hyperlink" Target="https://en.wikipedia.org/wiki/Francisco_(moon)" TargetMode="External"/><Relationship Id="rId30" Type="http://schemas.openxmlformats.org/officeDocument/2006/relationships/hyperlink" Target="https://en.wikipedia.org/wiki/Trinculo_(moon)" TargetMode="External"/><Relationship Id="rId35" Type="http://schemas.openxmlformats.org/officeDocument/2006/relationships/hyperlink" Target="https://en.wikipedia.org/wiki/Ferdinand_(mo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I13" sqref="I13"/>
    </sheetView>
  </sheetViews>
  <sheetFormatPr baseColWidth="10" defaultRowHeight="15" x14ac:dyDescent="0.25"/>
  <sheetData>
    <row r="1" spans="1:12" ht="30" x14ac:dyDescent="0.25">
      <c r="A1" s="1" t="s">
        <v>0</v>
      </c>
      <c r="B1" s="15" t="s">
        <v>2</v>
      </c>
      <c r="C1" s="3" t="s">
        <v>3</v>
      </c>
      <c r="D1" s="3" t="s">
        <v>5</v>
      </c>
      <c r="E1" s="3" t="s">
        <v>7</v>
      </c>
      <c r="F1" s="3" t="s">
        <v>9</v>
      </c>
    </row>
    <row r="2" spans="1:12" ht="15.75" thickBot="1" x14ac:dyDescent="0.3">
      <c r="A2" s="2" t="s">
        <v>1</v>
      </c>
      <c r="B2" s="16"/>
      <c r="C2" s="2" t="s">
        <v>4</v>
      </c>
      <c r="D2" s="4" t="s">
        <v>6</v>
      </c>
      <c r="E2" s="2" t="s">
        <v>8</v>
      </c>
      <c r="F2" s="2" t="s">
        <v>10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</row>
    <row r="3" spans="1:12" ht="15.75" thickBot="1" x14ac:dyDescent="0.3">
      <c r="A3" s="5">
        <v>1</v>
      </c>
      <c r="B3" s="6" t="s">
        <v>54</v>
      </c>
      <c r="C3" s="5">
        <v>40</v>
      </c>
      <c r="D3" s="5" t="s">
        <v>38</v>
      </c>
      <c r="E3" s="5">
        <v>49770</v>
      </c>
      <c r="F3" s="5" t="s">
        <v>11</v>
      </c>
      <c r="H3" t="str">
        <f>UPPER(SUBSTITUTE(SUBSTITUTE(B3," ","_"),"/","_"))</f>
        <v>CORDELIA</v>
      </c>
      <c r="I3" t="str">
        <f>LOWER(SUBSTITUTE(SUBSTITUTE(B3," ","-"),"/","/"))</f>
        <v>cordelia</v>
      </c>
      <c r="J3" s="17" t="str">
        <f>SUBSTITUTE(C3/2,",",".")</f>
        <v>20</v>
      </c>
      <c r="K3" t="str">
        <f>SUBSTITUTE(CONCATENATE(D3,"e16"),",",".")</f>
        <v>4.4e16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0, // TODO
  type: CELESTIAL_BODY_TYPE.SATELLITE,
  satellites: [],
  orbitBody: null
};
"</f>
        <v xml:space="preserve">export const CORDELIA: CelestialBody = {
  id: 'cordelia',
  position: {
    x: 0,
    y: 0
  },
  speed: 0, // TODO
  mass: 4.4e16,
  radius: 20,
  semiMajorAxis: 49770,
  eccentricity: 0.00026,
  trueAnomaly: 0,
  meanAnomaly: 0, // TODO
  type: CELESTIAL_BODY_TYPE.SATELLITE,
  satellites: [],
  orbitBody: null
};
</v>
      </c>
    </row>
    <row r="4" spans="1:12" ht="15.75" thickBot="1" x14ac:dyDescent="0.3">
      <c r="A4" s="5">
        <v>2</v>
      </c>
      <c r="B4" s="6" t="s">
        <v>55</v>
      </c>
      <c r="C4" s="5">
        <v>43</v>
      </c>
      <c r="D4" s="5" t="s">
        <v>39</v>
      </c>
      <c r="E4" s="5">
        <v>53790</v>
      </c>
      <c r="F4" s="5" t="s">
        <v>12</v>
      </c>
      <c r="H4" t="str">
        <f t="shared" ref="H4:H29" si="0">UPPER(SUBSTITUTE(SUBSTITUTE(B4," ","_"),"/","_"))</f>
        <v>OPHELIA</v>
      </c>
      <c r="I4" t="str">
        <f t="shared" ref="I4:I29" si="1">LOWER(SUBSTITUTE(SUBSTITUTE(B4," ","-"),"/","/"))</f>
        <v>ophelia</v>
      </c>
      <c r="J4" s="17" t="str">
        <f t="shared" ref="J4:J29" si="2">SUBSTITUTE(C4/2,",",".")</f>
        <v>21.5</v>
      </c>
      <c r="K4" t="str">
        <f t="shared" ref="K4:K29" si="3">SUBSTITUTE(CONCATENATE(D4,"e16"),",",".")</f>
        <v>5.3e16</v>
      </c>
      <c r="L4" t="str">
        <f t="shared" ref="L4:L29" si="4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0, // TODO
  type: CELESTIAL_BODY_TYPE.SATELLITE,
  satellites: [],
  orbitBody: null
};
"</f>
        <v xml:space="preserve">export const OPHELIA: CelestialBody = {
  id: 'ophelia',
  position: {
    x: 0,
    y: 0
  },
  speed: 0, // TODO
  mass: 5.3e16,
  radius: 21.5,
  semiMajorAxis: 53790,
  eccentricity: 0.00992,
  trueAnomaly: 0,
  meanAnomaly: 0, // TODO
  type: CELESTIAL_BODY_TYPE.SATELLITE,
  satellites: [],
  orbitBody: null
};
</v>
      </c>
    </row>
    <row r="5" spans="1:12" ht="15.75" thickBot="1" x14ac:dyDescent="0.3">
      <c r="A5" s="5">
        <v>3</v>
      </c>
      <c r="B5" s="6" t="s">
        <v>56</v>
      </c>
      <c r="C5" s="5">
        <v>51</v>
      </c>
      <c r="D5" s="5" t="s">
        <v>40</v>
      </c>
      <c r="E5" s="5">
        <v>59170</v>
      </c>
      <c r="F5" s="5" t="s">
        <v>13</v>
      </c>
      <c r="H5" t="str">
        <f t="shared" si="0"/>
        <v>BIANCA</v>
      </c>
      <c r="I5" t="str">
        <f t="shared" si="1"/>
        <v>bianca</v>
      </c>
      <c r="J5" s="17" t="str">
        <f t="shared" si="2"/>
        <v>25.5</v>
      </c>
      <c r="K5" t="str">
        <f t="shared" si="3"/>
        <v>9.2e16</v>
      </c>
      <c r="L5" t="str">
        <f t="shared" si="4"/>
        <v xml:space="preserve">export const BIANCA: CelestialBody = {
  id: 'bianca',
  position: {
    x: 0,
    y: 0
  },
  speed: 0, // TODO
  mass: 9.2e16,
  radius: 25.5,
  semiMajorAxis: 59170,
  eccentricity: 0.00092,
  trueAnomaly: 0,
  meanAnomaly: 0, // TODO
  type: CELESTIAL_BODY_TYPE.SATELLITE,
  satellites: [],
  orbitBody: null
};
</v>
      </c>
    </row>
    <row r="6" spans="1:12" ht="15.75" thickBot="1" x14ac:dyDescent="0.3">
      <c r="A6" s="5">
        <v>4</v>
      </c>
      <c r="B6" s="6" t="s">
        <v>57</v>
      </c>
      <c r="C6" s="5">
        <v>80</v>
      </c>
      <c r="D6" s="5">
        <v>34</v>
      </c>
      <c r="E6" s="5">
        <v>61780</v>
      </c>
      <c r="F6" s="5" t="s">
        <v>14</v>
      </c>
      <c r="H6" t="str">
        <f t="shared" si="0"/>
        <v>CRESSIDA</v>
      </c>
      <c r="I6" t="str">
        <f t="shared" si="1"/>
        <v>cressida</v>
      </c>
      <c r="J6" s="17" t="str">
        <f t="shared" si="2"/>
        <v>40</v>
      </c>
      <c r="K6" t="str">
        <f t="shared" si="3"/>
        <v>34e16</v>
      </c>
      <c r="L6" t="str">
        <f t="shared" si="4"/>
        <v xml:space="preserve">export const CRESSIDA: CelestialBody = {
  id: 'cressida',
  position: {
    x: 0,
    y: 0
  },
  speed: 0, // TODO
  mass: 34e16,
  radius: 40,
  semiMajorAxis: 61780,
  eccentricity: 0.00036,
  trueAnomaly: 0,
  meanAnomaly: 0, // TODO
  type: CELESTIAL_BODY_TYPE.SATELLITE,
  satellites: [],
  orbitBody: null
};
</v>
      </c>
    </row>
    <row r="7" spans="1:12" ht="15" customHeight="1" thickBot="1" x14ac:dyDescent="0.3">
      <c r="A7" s="5">
        <v>5</v>
      </c>
      <c r="B7" s="6" t="s">
        <v>58</v>
      </c>
      <c r="C7" s="5">
        <v>64</v>
      </c>
      <c r="D7" s="5">
        <v>18</v>
      </c>
      <c r="E7" s="5">
        <v>62680</v>
      </c>
      <c r="F7" s="5" t="s">
        <v>15</v>
      </c>
      <c r="H7" t="str">
        <f t="shared" si="0"/>
        <v>DESDEMONA</v>
      </c>
      <c r="I7" t="str">
        <f t="shared" si="1"/>
        <v>desdemona</v>
      </c>
      <c r="J7" s="17" t="str">
        <f t="shared" si="2"/>
        <v>32</v>
      </c>
      <c r="K7" t="str">
        <f t="shared" si="3"/>
        <v>18e16</v>
      </c>
      <c r="L7" t="str">
        <f t="shared" si="4"/>
        <v xml:space="preserve">export const DESDEMONA: CelestialBody = {
  id: 'desdemona',
  position: {
    x: 0,
    y: 0
  },
  speed: 0, // TODO
  mass: 18e16,
  radius: 32,
  semiMajorAxis: 62680,
  eccentricity: 0.00013,
  trueAnomaly: 0,
  meanAnomaly: 0, // TODO
  type: CELESTIAL_BODY_TYPE.SATELLITE,
  satellites: [],
  orbitBody: null
};
</v>
      </c>
    </row>
    <row r="8" spans="1:12" ht="15.75" thickBot="1" x14ac:dyDescent="0.3">
      <c r="A8" s="5">
        <v>6</v>
      </c>
      <c r="B8" s="6" t="s">
        <v>59</v>
      </c>
      <c r="C8" s="5">
        <v>94</v>
      </c>
      <c r="D8" s="5">
        <v>56</v>
      </c>
      <c r="E8" s="5">
        <v>64350</v>
      </c>
      <c r="F8" s="5" t="s">
        <v>17</v>
      </c>
      <c r="H8" t="str">
        <f t="shared" si="0"/>
        <v>JULIET</v>
      </c>
      <c r="I8" t="str">
        <f t="shared" si="1"/>
        <v>juliet</v>
      </c>
      <c r="J8" s="17" t="str">
        <f t="shared" si="2"/>
        <v>47</v>
      </c>
      <c r="K8" t="str">
        <f t="shared" si="3"/>
        <v>56e16</v>
      </c>
      <c r="L8" t="str">
        <f t="shared" si="4"/>
        <v xml:space="preserve">export const JULIET: CelestialBody = {
  id: 'juliet',
  position: {
    x: 0,
    y: 0
  },
  speed: 0, // TODO
  mass: 56e16,
  radius: 47,
  semiMajorAxis: 64350,
  eccentricity: 0.00066,
  trueAnomaly: 0,
  meanAnomaly: 0, // TODO
  type: CELESTIAL_BODY_TYPE.SATELLITE,
  satellites: [],
  orbitBody: null
};
</v>
      </c>
    </row>
    <row r="9" spans="1:12" ht="15.75" thickBot="1" x14ac:dyDescent="0.3">
      <c r="A9" s="5">
        <v>7</v>
      </c>
      <c r="B9" s="6" t="s">
        <v>60</v>
      </c>
      <c r="C9" s="5">
        <v>135</v>
      </c>
      <c r="D9" s="5">
        <v>170</v>
      </c>
      <c r="E9" s="5">
        <v>66090</v>
      </c>
      <c r="F9" s="5" t="s">
        <v>18</v>
      </c>
      <c r="H9" t="str">
        <f t="shared" si="0"/>
        <v>PORTIA</v>
      </c>
      <c r="I9" t="str">
        <f t="shared" si="1"/>
        <v>portia</v>
      </c>
      <c r="J9" s="17" t="str">
        <f t="shared" si="2"/>
        <v>67.5</v>
      </c>
      <c r="K9" t="str">
        <f t="shared" si="3"/>
        <v>170e16</v>
      </c>
      <c r="L9" t="str">
        <f t="shared" si="4"/>
        <v xml:space="preserve">export const PORTIA: CelestialBody = {
  id: 'portia',
  position: {
    x: 0,
    y: 0
  },
  speed: 0, // TODO
  mass: 170e16,
  radius: 67.5,
  semiMajorAxis: 66090,
  eccentricity: 0.00005,
  trueAnomaly: 0,
  meanAnomaly: 0, // TODO
  type: CELESTIAL_BODY_TYPE.SATELLITE,
  satellites: [],
  orbitBody: null
};
</v>
      </c>
    </row>
    <row r="10" spans="1:12" ht="15.75" thickBot="1" x14ac:dyDescent="0.3">
      <c r="A10" s="5">
        <v>8</v>
      </c>
      <c r="B10" s="6" t="s">
        <v>61</v>
      </c>
      <c r="C10" s="5">
        <v>72</v>
      </c>
      <c r="D10" s="5">
        <v>25</v>
      </c>
      <c r="E10" s="5">
        <v>69940</v>
      </c>
      <c r="F10" s="5" t="s">
        <v>19</v>
      </c>
      <c r="H10" t="str">
        <f t="shared" si="0"/>
        <v>ROSALIND</v>
      </c>
      <c r="I10" t="str">
        <f t="shared" si="1"/>
        <v>rosalind</v>
      </c>
      <c r="J10" s="17" t="str">
        <f t="shared" si="2"/>
        <v>36</v>
      </c>
      <c r="K10" t="str">
        <f t="shared" si="3"/>
        <v>25e16</v>
      </c>
      <c r="L10" t="str">
        <f t="shared" si="4"/>
        <v xml:space="preserve">export const ROSALIND: CelestialBody = {
  id: 'rosalind',
  position: {
    x: 0,
    y: 0
  },
  speed: 0, // TODO
  mass: 25e16,
  radius: 36,
  semiMajorAxis: 69940,
  eccentricity: 0.00011,
  trueAnomaly: 0,
  meanAnomaly: 0, // TODO
  type: CELESTIAL_BODY_TYPE.SATELLITE,
  satellites: [],
  orbitBody: null
};
</v>
      </c>
    </row>
    <row r="11" spans="1:12" ht="15.75" thickBot="1" x14ac:dyDescent="0.3">
      <c r="A11" s="5">
        <v>9</v>
      </c>
      <c r="B11" s="6" t="s">
        <v>62</v>
      </c>
      <c r="C11" s="5">
        <v>18</v>
      </c>
      <c r="D11" s="5" t="s">
        <v>41</v>
      </c>
      <c r="E11" s="5">
        <v>74800</v>
      </c>
      <c r="F11" s="5" t="s">
        <v>20</v>
      </c>
      <c r="H11" t="str">
        <f t="shared" si="0"/>
        <v>CUPID</v>
      </c>
      <c r="I11" t="str">
        <f t="shared" si="1"/>
        <v>cupid</v>
      </c>
      <c r="J11" s="17" t="str">
        <f t="shared" si="2"/>
        <v>9</v>
      </c>
      <c r="K11" t="str">
        <f t="shared" si="3"/>
        <v>0.38e16</v>
      </c>
      <c r="L11" t="str">
        <f t="shared" si="4"/>
        <v xml:space="preserve">export const CUPID: CelestialBody = {
  id: 'cupid',
  position: {
    x: 0,
    y: 0
  },
  speed: 0, // TODO
  mass: 0.38e16,
  radius: 9,
  semiMajorAxis: 74800,
  eccentricity: 0.0013,
  trueAnomaly: 0,
  meanAnomaly: 0, // TODO
  type: CELESTIAL_BODY_TYPE.SATELLITE,
  satellites: [],
  orbitBody: null
};
</v>
      </c>
    </row>
    <row r="12" spans="1:12" ht="15.75" thickBot="1" x14ac:dyDescent="0.3">
      <c r="A12" s="5">
        <v>10</v>
      </c>
      <c r="B12" s="6" t="s">
        <v>63</v>
      </c>
      <c r="C12" s="5">
        <v>90</v>
      </c>
      <c r="D12" s="5">
        <v>49</v>
      </c>
      <c r="E12" s="5">
        <v>75260</v>
      </c>
      <c r="F12" s="5" t="s">
        <v>21</v>
      </c>
      <c r="H12" t="str">
        <f t="shared" si="0"/>
        <v>BELINDA</v>
      </c>
      <c r="I12" t="str">
        <f t="shared" si="1"/>
        <v>belinda</v>
      </c>
      <c r="J12" s="17" t="str">
        <f t="shared" si="2"/>
        <v>45</v>
      </c>
      <c r="K12" t="str">
        <f t="shared" si="3"/>
        <v>49e16</v>
      </c>
      <c r="L12" t="str">
        <f t="shared" si="4"/>
        <v xml:space="preserve">export const BELINDA: CelestialBody = {
  id: 'belinda',
  position: {
    x: 0,
    y: 0
  },
  speed: 0, // TODO
  mass: 49e16,
  radius: 45,
  semiMajorAxis: 75260,
  eccentricity: 0.00007,
  trueAnomaly: 0,
  meanAnomaly: 0, // TODO
  type: CELESTIAL_BODY_TYPE.SATELLITE,
  satellites: [],
  orbitBody: null
};
</v>
      </c>
    </row>
    <row r="13" spans="1:12" ht="15.75" thickBot="1" x14ac:dyDescent="0.3">
      <c r="A13" s="5">
        <v>11</v>
      </c>
      <c r="B13" s="6" t="s">
        <v>64</v>
      </c>
      <c r="C13" s="5">
        <v>30</v>
      </c>
      <c r="D13" s="5" t="s">
        <v>42</v>
      </c>
      <c r="E13" s="5">
        <v>76400</v>
      </c>
      <c r="F13" s="5" t="s">
        <v>22</v>
      </c>
      <c r="H13" t="str">
        <f t="shared" si="0"/>
        <v>PERDITA</v>
      </c>
      <c r="I13" t="str">
        <f t="shared" si="1"/>
        <v>perdita</v>
      </c>
      <c r="J13" s="17" t="str">
        <f t="shared" si="2"/>
        <v>15</v>
      </c>
      <c r="K13" t="str">
        <f t="shared" si="3"/>
        <v>1.8e16</v>
      </c>
      <c r="L13" t="str">
        <f t="shared" si="4"/>
        <v xml:space="preserve">export const PERDITA: CelestialBody = {
  id: 'perdita',
  position: {
    x: 0,
    y: 0
  },
  speed: 0, // TODO
  mass: 1.8e16,
  radius: 15,
  semiMajorAxis: 76400,
  eccentricity: 0.0012,
  trueAnomaly: 0,
  meanAnomaly: 0, // TODO
  type: CELESTIAL_BODY_TYPE.SATELLITE,
  satellites: [],
  orbitBody: null
};
</v>
      </c>
    </row>
    <row r="14" spans="1:12" ht="15.75" thickBot="1" x14ac:dyDescent="0.3">
      <c r="A14" s="5">
        <v>12</v>
      </c>
      <c r="B14" s="6" t="s">
        <v>65</v>
      </c>
      <c r="C14" s="5">
        <v>162</v>
      </c>
      <c r="D14" s="5">
        <v>290</v>
      </c>
      <c r="E14" s="5">
        <v>86010</v>
      </c>
      <c r="F14" s="5" t="s">
        <v>23</v>
      </c>
      <c r="H14" t="str">
        <f t="shared" si="0"/>
        <v>PUCK</v>
      </c>
      <c r="I14" t="str">
        <f t="shared" si="1"/>
        <v>puck</v>
      </c>
      <c r="J14" s="17" t="str">
        <f t="shared" si="2"/>
        <v>81</v>
      </c>
      <c r="K14" t="str">
        <f t="shared" si="3"/>
        <v>290e16</v>
      </c>
      <c r="L14" t="str">
        <f t="shared" si="4"/>
        <v xml:space="preserve">export const PUCK: CelestialBody = {
  id: 'puck',
  position: {
    x: 0,
    y: 0
  },
  speed: 0, // TODO
  mass: 290e16,
  radius: 81,
  semiMajorAxis: 86010,
  eccentricity: 0.00012,
  trueAnomaly: 0,
  meanAnomaly: 0, // TODO
  type: CELESTIAL_BODY_TYPE.SATELLITE,
  satellites: [],
  orbitBody: null
};
</v>
      </c>
    </row>
    <row r="15" spans="1:12" ht="15.75" thickBot="1" x14ac:dyDescent="0.3">
      <c r="A15" s="5">
        <v>13</v>
      </c>
      <c r="B15" s="6" t="s">
        <v>66</v>
      </c>
      <c r="C15" s="5">
        <v>25</v>
      </c>
      <c r="D15" s="5" t="s">
        <v>25</v>
      </c>
      <c r="E15" s="5">
        <v>97700</v>
      </c>
      <c r="F15" s="5" t="s">
        <v>24</v>
      </c>
      <c r="H15" t="str">
        <f t="shared" si="0"/>
        <v>MAB</v>
      </c>
      <c r="I15" t="str">
        <f t="shared" si="1"/>
        <v>mab</v>
      </c>
      <c r="J15" s="17" t="str">
        <f t="shared" si="2"/>
        <v>12.5</v>
      </c>
      <c r="K15" t="str">
        <f t="shared" si="3"/>
        <v>1.0e16</v>
      </c>
      <c r="L15" t="str">
        <f t="shared" si="4"/>
        <v xml:space="preserve">export const MAB: CelestialBody = {
  id: 'mab',
  position: {
    x: 0,
    y: 0
  },
  speed: 0, // TODO
  mass: 1.0e16,
  radius: 12.5,
  semiMajorAxis: 97700,
  eccentricity: 0.0025,
  trueAnomaly: 0,
  meanAnomaly: 0, // TODO
  type: CELESTIAL_BODY_TYPE.SATELLITE,
  satellites: [],
  orbitBody: null
};
</v>
      </c>
    </row>
    <row r="16" spans="1:12" ht="15.75" thickBot="1" x14ac:dyDescent="0.3">
      <c r="A16" s="7">
        <v>14</v>
      </c>
      <c r="B16" s="8" t="s">
        <v>67</v>
      </c>
      <c r="C16" s="7">
        <v>471.6</v>
      </c>
      <c r="D16" s="7">
        <v>6590</v>
      </c>
      <c r="E16" s="7">
        <v>129390</v>
      </c>
      <c r="F16" s="7" t="s">
        <v>20</v>
      </c>
      <c r="H16" t="str">
        <f t="shared" si="0"/>
        <v>MIRANDA</v>
      </c>
      <c r="I16" t="str">
        <f t="shared" si="1"/>
        <v>miranda</v>
      </c>
      <c r="J16" s="17" t="str">
        <f t="shared" si="2"/>
        <v>235.8</v>
      </c>
      <c r="K16" t="str">
        <f t="shared" si="3"/>
        <v>6590e16</v>
      </c>
      <c r="L16" t="str">
        <f t="shared" si="4"/>
        <v xml:space="preserve">export const MIRANDA: CelestialBody = {
  id: 'miranda',
  position: {
    x: 0,
    y: 0
  },
  speed: 0, // TODO
  mass: 6590e16,
  radius: 235.8,
  semiMajorAxis: 129390,
  eccentricity: 0.0013,
  trueAnomaly: 0,
  meanAnomaly: 0, // TODO
  type: CELESTIAL_BODY_TYPE.SATELLITE,
  satellites: [],
  orbitBody: null
};
</v>
      </c>
    </row>
    <row r="17" spans="1:12" ht="15" customHeight="1" thickBot="1" x14ac:dyDescent="0.3">
      <c r="A17" s="7">
        <v>15</v>
      </c>
      <c r="B17" s="8" t="s">
        <v>68</v>
      </c>
      <c r="C17" s="7">
        <v>1157.8</v>
      </c>
      <c r="D17" s="7">
        <v>135300</v>
      </c>
      <c r="E17" s="7">
        <v>191020</v>
      </c>
      <c r="F17" s="7" t="s">
        <v>22</v>
      </c>
      <c r="H17" t="str">
        <f t="shared" si="0"/>
        <v>ARIEL</v>
      </c>
      <c r="I17" t="str">
        <f t="shared" si="1"/>
        <v>ariel</v>
      </c>
      <c r="J17" s="17" t="str">
        <f t="shared" si="2"/>
        <v>578.9</v>
      </c>
      <c r="K17" t="str">
        <f t="shared" si="3"/>
        <v>135300e16</v>
      </c>
      <c r="L17" t="str">
        <f t="shared" si="4"/>
        <v xml:space="preserve">export const ARIEL: CelestialBody = {
  id: 'ariel',
  position: {
    x: 0,
    y: 0
  },
  speed: 0, // TODO
  mass: 135300e16,
  radius: 578.9,
  semiMajorAxis: 191020,
  eccentricity: 0.0012,
  trueAnomaly: 0,
  meanAnomaly: 0, // TODO
  type: CELESTIAL_BODY_TYPE.SATELLITE,
  satellites: [],
  orbitBody: null
};
</v>
      </c>
    </row>
    <row r="18" spans="1:12" ht="15.75" thickBot="1" x14ac:dyDescent="0.3">
      <c r="A18" s="7">
        <v>16</v>
      </c>
      <c r="B18" s="8" t="s">
        <v>69</v>
      </c>
      <c r="C18" s="7">
        <v>1169.4000000000001</v>
      </c>
      <c r="D18" s="7">
        <v>117200</v>
      </c>
      <c r="E18" s="7">
        <v>266300</v>
      </c>
      <c r="F18" s="7" t="s">
        <v>26</v>
      </c>
      <c r="H18" t="str">
        <f t="shared" si="0"/>
        <v>UMBRIEL</v>
      </c>
      <c r="I18" t="str">
        <f t="shared" si="1"/>
        <v>umbriel</v>
      </c>
      <c r="J18" s="17" t="str">
        <f t="shared" si="2"/>
        <v>584.7</v>
      </c>
      <c r="K18" t="str">
        <f t="shared" si="3"/>
        <v>117200e16</v>
      </c>
      <c r="L18" t="str">
        <f t="shared" si="4"/>
        <v xml:space="preserve">export const UMBRIEL: CelestialBody = {
  id: 'umbriel',
  position: {
    x: 0,
    y: 0
  },
  speed: 0, // TODO
  mass: 117200e16,
  radius: 584.7,
  semiMajorAxis: 266300,
  eccentricity: 0.0039,
  trueAnomaly: 0,
  meanAnomaly: 0, // TODO
  type: CELESTIAL_BODY_TYPE.SATELLITE,
  satellites: [],
  orbitBody: null
};
</v>
      </c>
    </row>
    <row r="19" spans="1:12" ht="15.75" thickBot="1" x14ac:dyDescent="0.3">
      <c r="A19" s="7">
        <v>17</v>
      </c>
      <c r="B19" s="8" t="s">
        <v>70</v>
      </c>
      <c r="C19" s="7">
        <v>1576.8</v>
      </c>
      <c r="D19" s="7">
        <v>352700</v>
      </c>
      <c r="E19" s="7">
        <v>435910</v>
      </c>
      <c r="F19" s="7" t="s">
        <v>27</v>
      </c>
      <c r="H19" t="str">
        <f t="shared" si="0"/>
        <v>TITANIA</v>
      </c>
      <c r="I19" t="str">
        <f t="shared" si="1"/>
        <v>titania</v>
      </c>
      <c r="J19" s="17" t="str">
        <f t="shared" si="2"/>
        <v>788.4</v>
      </c>
      <c r="K19" t="str">
        <f t="shared" si="3"/>
        <v>352700e16</v>
      </c>
      <c r="L19" t="str">
        <f t="shared" si="4"/>
        <v xml:space="preserve">export const TITANIA: CelestialBody = {
  id: 'titania',
  position: {
    x: 0,
    y: 0
  },
  speed: 0, // TODO
  mass: 352700e16,
  radius: 788.4,
  semiMajorAxis: 435910,
  eccentricity: 0.0011,
  trueAnomaly: 0,
  meanAnomaly: 0, // TODO
  type: CELESTIAL_BODY_TYPE.SATELLITE,
  satellites: [],
  orbitBody: null
};
</v>
      </c>
    </row>
    <row r="20" spans="1:12" ht="15.75" thickBot="1" x14ac:dyDescent="0.3">
      <c r="A20" s="7">
        <v>18</v>
      </c>
      <c r="B20" s="8" t="s">
        <v>71</v>
      </c>
      <c r="C20" s="7">
        <v>1522.8</v>
      </c>
      <c r="D20" s="7">
        <v>301400</v>
      </c>
      <c r="E20" s="7">
        <v>583520</v>
      </c>
      <c r="F20" s="7" t="s">
        <v>28</v>
      </c>
      <c r="H20" t="str">
        <f t="shared" si="0"/>
        <v>OBERON</v>
      </c>
      <c r="I20" t="str">
        <f t="shared" si="1"/>
        <v>oberon</v>
      </c>
      <c r="J20" s="17" t="str">
        <f t="shared" si="2"/>
        <v>761.4</v>
      </c>
      <c r="K20" t="str">
        <f t="shared" si="3"/>
        <v>301400e16</v>
      </c>
      <c r="L20" t="str">
        <f t="shared" si="4"/>
        <v xml:space="preserve">export const OBERON: CelestialBody = {
  id: 'oberon',
  position: {
    x: 0,
    y: 0
  },
  speed: 0, // TODO
  mass: 301400e16,
  radius: 761.4,
  semiMajorAxis: 583520,
  eccentricity: 0.0014,
  trueAnomaly: 0,
  meanAnomaly: 0, // TODO
  type: CELESTIAL_BODY_TYPE.SATELLITE,
  satellites: [],
  orbitBody: null
};
</v>
      </c>
    </row>
    <row r="21" spans="1:12" ht="15.75" thickBot="1" x14ac:dyDescent="0.3">
      <c r="A21" s="9">
        <v>19</v>
      </c>
      <c r="B21" s="10" t="s">
        <v>72</v>
      </c>
      <c r="C21" s="9">
        <v>22</v>
      </c>
      <c r="D21" s="9" t="s">
        <v>43</v>
      </c>
      <c r="E21" s="9">
        <v>4282900</v>
      </c>
      <c r="F21" s="9" t="s">
        <v>29</v>
      </c>
      <c r="H21" t="str">
        <f t="shared" si="0"/>
        <v>FRANCISCO</v>
      </c>
      <c r="I21" t="str">
        <f t="shared" si="1"/>
        <v>francisco</v>
      </c>
      <c r="J21" s="17" t="str">
        <f t="shared" si="2"/>
        <v>11</v>
      </c>
      <c r="K21" t="str">
        <f t="shared" si="3"/>
        <v>0.72e16</v>
      </c>
      <c r="L21" t="str">
        <f t="shared" si="4"/>
        <v xml:space="preserve">export const FRANCISCO: CelestialBody = {
  id: 'francisco',
  position: {
    x: 0,
    y: 0
  },
  speed: 0, // TODO
  mass: 0.72e16,
  radius: 11,
  semiMajorAxis: 4282900,
  eccentricity: 0.1324,
  trueAnomaly: 0,
  meanAnomaly: 0, // TODO
  type: CELESTIAL_BODY_TYPE.SATELLITE,
  satellites: [],
  orbitBody: null
};
</v>
      </c>
    </row>
    <row r="22" spans="1:12" ht="15" customHeight="1" thickBot="1" x14ac:dyDescent="0.3">
      <c r="A22" s="11">
        <v>20</v>
      </c>
      <c r="B22" s="12" t="s">
        <v>73</v>
      </c>
      <c r="C22" s="11">
        <v>42</v>
      </c>
      <c r="D22" s="11" t="s">
        <v>44</v>
      </c>
      <c r="E22" s="11">
        <v>7231100</v>
      </c>
      <c r="F22" s="11" t="s">
        <v>30</v>
      </c>
      <c r="H22" t="str">
        <f t="shared" si="0"/>
        <v>CALIBAN</v>
      </c>
      <c r="I22" t="str">
        <f t="shared" si="1"/>
        <v>caliban</v>
      </c>
      <c r="J22" s="17" t="str">
        <f t="shared" si="2"/>
        <v>21</v>
      </c>
      <c r="K22" t="str">
        <f t="shared" si="3"/>
        <v>7.0e16</v>
      </c>
      <c r="L22" t="str">
        <f t="shared" si="4"/>
        <v xml:space="preserve">export const CALIBAN: CelestialBody = {
  id: 'caliban',
  position: {
    x: 0,
    y: 0
  },
  speed: 0, // TODO
  mass: 7.0e16,
  radius: 21,
  semiMajorAxis: 7231100,
  eccentricity: 0.1812,
  trueAnomaly: 0,
  meanAnomaly: 0, // TODO
  type: CELESTIAL_BODY_TYPE.SATELLITE,
  satellites: [],
  orbitBody: null
};
</v>
      </c>
    </row>
    <row r="23" spans="1:12" ht="15.75" thickBot="1" x14ac:dyDescent="0.3">
      <c r="A23" s="9">
        <v>21</v>
      </c>
      <c r="B23" s="10" t="s">
        <v>74</v>
      </c>
      <c r="C23" s="9">
        <v>32</v>
      </c>
      <c r="D23" s="9" t="s">
        <v>45</v>
      </c>
      <c r="E23" s="9">
        <v>8007400</v>
      </c>
      <c r="F23" s="9" t="s">
        <v>31</v>
      </c>
      <c r="H23" t="str">
        <f t="shared" si="0"/>
        <v>STEPHANO</v>
      </c>
      <c r="I23" t="str">
        <f t="shared" si="1"/>
        <v>stephano</v>
      </c>
      <c r="J23" s="17" t="str">
        <f t="shared" si="2"/>
        <v>16</v>
      </c>
      <c r="K23" t="str">
        <f t="shared" si="3"/>
        <v>2.2e16</v>
      </c>
      <c r="L23" t="str">
        <f t="shared" si="4"/>
        <v xml:space="preserve">export const STEPHANO: CelestialBody = {
  id: 'stephano',
  position: {
    x: 0,
    y: 0
  },
  speed: 0, // TODO
  mass: 2.2e16,
  radius: 16,
  semiMajorAxis: 8007400,
  eccentricity: 0.2248,
  trueAnomaly: 0,
  meanAnomaly: 0, // TODO
  type: CELESTIAL_BODY_TYPE.SATELLITE,
  satellites: [],
  orbitBody: null
};
</v>
      </c>
    </row>
    <row r="24" spans="1:12" ht="15.75" thickBot="1" x14ac:dyDescent="0.3">
      <c r="A24" s="9">
        <v>22</v>
      </c>
      <c r="B24" s="10" t="s">
        <v>75</v>
      </c>
      <c r="C24" s="9">
        <v>18</v>
      </c>
      <c r="D24" s="9" t="s">
        <v>46</v>
      </c>
      <c r="E24" s="9">
        <v>8505200</v>
      </c>
      <c r="F24" s="9" t="s">
        <v>32</v>
      </c>
      <c r="H24" t="str">
        <f t="shared" si="0"/>
        <v>TRINCULO</v>
      </c>
      <c r="I24" t="str">
        <f t="shared" si="1"/>
        <v>trinculo</v>
      </c>
      <c r="J24" s="17" t="str">
        <f t="shared" si="2"/>
        <v>9</v>
      </c>
      <c r="K24" t="str">
        <f t="shared" si="3"/>
        <v>0.39e16</v>
      </c>
      <c r="L24" t="str">
        <f t="shared" si="4"/>
        <v xml:space="preserve">export const TRINCULO: CelestialBody = {
  id: 'trinculo',
  position: {
    x: 0,
    y: 0
  },
  speed: 0, // TODO
  mass: 0.39e16,
  radius: 9,
  semiMajorAxis: 8505200,
  eccentricity: 0.2194,
  trueAnomaly: 0,
  meanAnomaly: 0, // TODO
  type: CELESTIAL_BODY_TYPE.SATELLITE,
  satellites: [],
  orbitBody: null
};
</v>
      </c>
    </row>
    <row r="25" spans="1:12" ht="15" customHeight="1" thickBot="1" x14ac:dyDescent="0.3">
      <c r="A25" s="11">
        <v>23</v>
      </c>
      <c r="B25" s="12" t="s">
        <v>76</v>
      </c>
      <c r="C25" s="11">
        <v>157</v>
      </c>
      <c r="D25" s="11">
        <v>230</v>
      </c>
      <c r="E25" s="11">
        <v>12179400</v>
      </c>
      <c r="F25" s="11" t="s">
        <v>33</v>
      </c>
      <c r="H25" t="str">
        <f t="shared" si="0"/>
        <v>SYCORAX</v>
      </c>
      <c r="I25" t="str">
        <f t="shared" si="1"/>
        <v>sycorax</v>
      </c>
      <c r="J25" s="17" t="str">
        <f t="shared" si="2"/>
        <v>78.5</v>
      </c>
      <c r="K25" t="str">
        <f t="shared" si="3"/>
        <v>230e16</v>
      </c>
      <c r="L25" t="str">
        <f t="shared" si="4"/>
        <v xml:space="preserve">export const SYCORAX: CelestialBody = {
  id: 'sycorax',
  position: {
    x: 0,
    y: 0
  },
  speed: 0, // TODO
  mass: 230e16,
  radius: 78.5,
  semiMajorAxis: 12179400,
  eccentricity: 0.5219,
  trueAnomaly: 0,
  meanAnomaly: 0, // TODO
  type: CELESTIAL_BODY_TYPE.SATELLITE,
  satellites: [],
  orbitBody: null
};
</v>
      </c>
    </row>
    <row r="26" spans="1:12" ht="15.75" thickBot="1" x14ac:dyDescent="0.3">
      <c r="A26" s="13">
        <v>24</v>
      </c>
      <c r="B26" s="14" t="s">
        <v>80</v>
      </c>
      <c r="C26" s="13">
        <v>20</v>
      </c>
      <c r="D26" s="13" t="s">
        <v>47</v>
      </c>
      <c r="E26" s="13">
        <v>14146700</v>
      </c>
      <c r="F26" s="13" t="s">
        <v>34</v>
      </c>
      <c r="H26" t="str">
        <f t="shared" si="0"/>
        <v>MARGARET</v>
      </c>
      <c r="I26" t="str">
        <f t="shared" si="1"/>
        <v>margaret</v>
      </c>
      <c r="J26" s="17" t="str">
        <f t="shared" si="2"/>
        <v>10</v>
      </c>
      <c r="K26" t="str">
        <f t="shared" si="3"/>
        <v>0.54e16</v>
      </c>
      <c r="L26" t="str">
        <f t="shared" si="4"/>
        <v xml:space="preserve">export const MARGARET: CelestialBody = {
  id: 'margaret',
  position: {
    x: 0,
    y: 0
  },
  speed: 0, // TODO
  mass: 0.54e16,
  radius: 10,
  semiMajorAxis: 14146700,
  eccentricity: 0.6772,
  trueAnomaly: 0,
  meanAnomaly: 0, // TODO
  type: CELESTIAL_BODY_TYPE.SATELLITE,
  satellites: [],
  orbitBody: null
};
</v>
      </c>
    </row>
    <row r="27" spans="1:12" ht="15.75" thickBot="1" x14ac:dyDescent="0.3">
      <c r="A27" s="9">
        <v>25</v>
      </c>
      <c r="B27" s="10" t="s">
        <v>77</v>
      </c>
      <c r="C27" s="9">
        <v>50</v>
      </c>
      <c r="D27" s="9" t="s">
        <v>16</v>
      </c>
      <c r="E27" s="9">
        <v>16276800</v>
      </c>
      <c r="F27" s="9" t="s">
        <v>35</v>
      </c>
      <c r="H27" t="str">
        <f t="shared" si="0"/>
        <v>PROSPERO</v>
      </c>
      <c r="I27" t="str">
        <f t="shared" si="1"/>
        <v>prospero</v>
      </c>
      <c r="J27" s="17" t="str">
        <f t="shared" si="2"/>
        <v>25</v>
      </c>
      <c r="K27" t="str">
        <f t="shared" si="3"/>
        <v>8.5e16</v>
      </c>
      <c r="L27" t="str">
        <f t="shared" si="4"/>
        <v xml:space="preserve">export const PROSPERO: CelestialBody = {
  id: 'prospero',
  position: {
    x: 0,
    y: 0
  },
  speed: 0, // TODO
  mass: 8.5e16,
  radius: 25,
  semiMajorAxis: 16276800,
  eccentricity: 0.4445,
  trueAnomaly: 0,
  meanAnomaly: 0, // TODO
  type: CELESTIAL_BODY_TYPE.SATELLITE,
  satellites: [],
  orbitBody: null
};
</v>
      </c>
    </row>
    <row r="28" spans="1:12" ht="15.75" thickBot="1" x14ac:dyDescent="0.3">
      <c r="A28" s="9">
        <v>26</v>
      </c>
      <c r="B28" s="10" t="s">
        <v>78</v>
      </c>
      <c r="C28" s="9">
        <v>48</v>
      </c>
      <c r="D28" s="9" t="s">
        <v>48</v>
      </c>
      <c r="E28" s="9">
        <v>17420400</v>
      </c>
      <c r="F28" s="9" t="s">
        <v>36</v>
      </c>
      <c r="H28" t="str">
        <f t="shared" si="0"/>
        <v>SETEBOS</v>
      </c>
      <c r="I28" t="str">
        <f t="shared" si="1"/>
        <v>setebos</v>
      </c>
      <c r="J28" s="17" t="str">
        <f t="shared" si="2"/>
        <v>24</v>
      </c>
      <c r="K28" t="str">
        <f t="shared" si="3"/>
        <v>7.5e16</v>
      </c>
      <c r="L28" t="str">
        <f t="shared" si="4"/>
        <v xml:space="preserve">export const SETEBOS: CelestialBody = {
  id: 'setebos',
  position: {
    x: 0,
    y: 0
  },
  speed: 0, // TODO
  mass: 7.5e16,
  radius: 24,
  semiMajorAxis: 17420400,
  eccentricity: 0.5908,
  trueAnomaly: 0,
  meanAnomaly: 0, // TODO
  type: CELESTIAL_BODY_TYPE.SATELLITE,
  satellites: [],
  orbitBody: null
};
</v>
      </c>
    </row>
    <row r="29" spans="1:12" ht="15.75" thickBot="1" x14ac:dyDescent="0.3">
      <c r="A29" s="9">
        <v>27</v>
      </c>
      <c r="B29" s="10" t="s">
        <v>79</v>
      </c>
      <c r="C29" s="9">
        <v>20</v>
      </c>
      <c r="D29" s="9" t="s">
        <v>47</v>
      </c>
      <c r="E29" s="9">
        <v>20430000</v>
      </c>
      <c r="F29" s="9" t="s">
        <v>37</v>
      </c>
      <c r="H29" t="str">
        <f t="shared" si="0"/>
        <v>FERDINAND</v>
      </c>
      <c r="I29" t="str">
        <f t="shared" si="1"/>
        <v>ferdinand</v>
      </c>
      <c r="J29" s="17" t="str">
        <f t="shared" si="2"/>
        <v>10</v>
      </c>
      <c r="K29" t="str">
        <f t="shared" si="3"/>
        <v>0.54e16</v>
      </c>
      <c r="L29" t="str">
        <f t="shared" si="4"/>
        <v xml:space="preserve">export const FERDINAND: CelestialBody = {
  id: 'ferdinand',
  position: {
    x: 0,
    y: 0
  },
  speed: 0, // TODO
  mass: 0.54e16,
  radius: 10,
  semiMajorAxis: 20430000,
  eccentricity: 0.3993,
  trueAnomaly: 0,
  meanAnomaly: 0, // TODO
  type: CELESTIAL_BODY_TYPE.SATELLITE,
  satellites: [],
  orbitBody: null
};
</v>
      </c>
    </row>
  </sheetData>
  <mergeCells count="1">
    <mergeCell ref="B1:B2"/>
  </mergeCells>
  <hyperlinks>
    <hyperlink ref="A2" r:id="rId1" location="cite_note-43" display="https://en.wikipedia.org/wiki/Moons_of_Uranus - cite_note-43"/>
    <hyperlink ref="C1" r:id="rId2" tooltip="List of Solar System objects by radius" display="https://en.wikipedia.org/wiki/List_of_Solar_System_objects_by_radius"/>
    <hyperlink ref="C2" r:id="rId3" location="cite_note-46" display="https://en.wikipedia.org/wiki/Moons_of_Uranus - cite_note-46"/>
    <hyperlink ref="D1" r:id="rId4" tooltip="List of Solar System objects by mass" display="https://en.wikipedia.org/wiki/List_of_Solar_System_objects_by_mass"/>
    <hyperlink ref="E1" r:id="rId5" tooltip="Semi-major axis" display="https://en.wikipedia.org/wiki/Semi-major_axis"/>
    <hyperlink ref="E2" r:id="rId6" location="cite_note-nssdc-42" display="https://en.wikipedia.org/wiki/Moons_of_Uranus - cite_note-nssdc-42"/>
    <hyperlink ref="F1" r:id="rId7" tooltip="Orbital eccentricity" display="https://en.wikipedia.org/wiki/Orbital_eccentricity"/>
    <hyperlink ref="F2" r:id="rId8" location="cite_note-Jacobson1998-50" display="https://en.wikipedia.org/wiki/Moons_of_Uranus - cite_note-Jacobson1998-50"/>
    <hyperlink ref="B3" r:id="rId9" tooltip="Cordelia (moon)" display="https://en.wikipedia.org/wiki/Cordelia_(moon)"/>
    <hyperlink ref="B4" r:id="rId10" tooltip="Ophelia (moon)" display="https://en.wikipedia.org/wiki/Ophelia_(moon)"/>
    <hyperlink ref="B5" r:id="rId11" tooltip="Bianca (moon)" display="https://en.wikipedia.org/wiki/Bianca_(moon)"/>
    <hyperlink ref="B6" r:id="rId12" tooltip="Cressida (moon)" display="https://en.wikipedia.org/wiki/Cressida_(moon)"/>
    <hyperlink ref="B7" r:id="rId13" tooltip="Desdemona (moon)" display="https://en.wikipedia.org/wiki/Desdemona_(moon)"/>
    <hyperlink ref="B8" r:id="rId14" tooltip="Juliet (moon)" display="https://en.wikipedia.org/wiki/Juliet_(moon)"/>
    <hyperlink ref="B9" r:id="rId15" tooltip="Portia (moon)" display="https://en.wikipedia.org/wiki/Portia_(moon)"/>
    <hyperlink ref="B10" r:id="rId16" tooltip="Rosalind (moon)" display="https://en.wikipedia.org/wiki/Rosalind_(moon)"/>
    <hyperlink ref="B11" r:id="rId17" tooltip="Cupid (moon)" display="https://en.wikipedia.org/wiki/Cupid_(moon)"/>
    <hyperlink ref="B12" r:id="rId18" tooltip="Belinda (moon)" display="https://en.wikipedia.org/wiki/Belinda_(moon)"/>
    <hyperlink ref="B13" r:id="rId19" tooltip="Perdita (moon)" display="https://en.wikipedia.org/wiki/Perdita_(moon)"/>
    <hyperlink ref="B14" r:id="rId20" tooltip="Puck (moon)" display="https://en.wikipedia.org/wiki/Puck_(moon)"/>
    <hyperlink ref="B15" r:id="rId21" tooltip="Mab (moon)" display="https://en.wikipedia.org/wiki/Mab_(moon)"/>
    <hyperlink ref="B16" r:id="rId22" tooltip="Miranda (moon)" display="https://en.wikipedia.org/wiki/Miranda_(moon)"/>
    <hyperlink ref="B17" r:id="rId23" tooltip="Ariel (moon)" display="https://en.wikipedia.org/wiki/Ariel_(moon)"/>
    <hyperlink ref="B18" r:id="rId24" tooltip="Umbriel (moon)" display="https://en.wikipedia.org/wiki/Umbriel_(moon)"/>
    <hyperlink ref="B19" r:id="rId25" tooltip="Titania (moon)" display="https://en.wikipedia.org/wiki/Titania_(moon)"/>
    <hyperlink ref="B20" r:id="rId26" tooltip="Oberon (moon)" display="https://en.wikipedia.org/wiki/Oberon_(moon)"/>
    <hyperlink ref="B21" r:id="rId27" tooltip="Francisco (moon)" display="https://en.wikipedia.org/wiki/Francisco_(moon)"/>
    <hyperlink ref="B22" r:id="rId28" tooltip="Caliban (moon)" display="https://en.wikipedia.org/wiki/Caliban_(moon)"/>
    <hyperlink ref="B23" r:id="rId29" tooltip="Stephano (moon)" display="https://en.wikipedia.org/wiki/Stephano_(moon)"/>
    <hyperlink ref="B24" r:id="rId30" tooltip="Trinculo (moon)" display="https://en.wikipedia.org/wiki/Trinculo_(moon)"/>
    <hyperlink ref="B25" r:id="rId31" tooltip="Sycorax (moon)" display="https://en.wikipedia.org/wiki/Sycorax_(moon)"/>
    <hyperlink ref="B26" r:id="rId32" tooltip="Margaret (moon)" display="https://en.wikipedia.org/wiki/Margaret_(moon)"/>
    <hyperlink ref="B27" r:id="rId33" tooltip="Prospero (moon)" display="https://en.wikipedia.org/wiki/Prospero_(moon)"/>
    <hyperlink ref="B28" r:id="rId34" tooltip="Setebos (moon)" display="https://en.wikipedia.org/wiki/Setebos_(moon)"/>
    <hyperlink ref="B29" r:id="rId35" tooltip="Ferdinand (moon)" display="https://en.wikipedia.org/wiki/Ferdinand_(moon)"/>
  </hyperlinks>
  <pageMargins left="0.7" right="0.7" top="0.75" bottom="0.75" header="0.3" footer="0.3"/>
  <pageSetup paperSize="9" orientation="portrait" verticalDpi="598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2021-05-24T15:13:17Z</dcterms:created>
  <dcterms:modified xsi:type="dcterms:W3CDTF">2021-05-24T15:27:11Z</dcterms:modified>
</cp:coreProperties>
</file>