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03940s\Documents\GitHub\solar-system\src\app\scene\data\"/>
    </mc:Choice>
  </mc:AlternateContent>
  <bookViews>
    <workbookView xWindow="0" yWindow="0" windowWidth="10890" windowHeight="3510" activeTab="1"/>
  </bookViews>
  <sheets>
    <sheet name="Jupiter" sheetId="1" r:id="rId1"/>
    <sheet name="neptune" sheetId="2" r:id="rId2"/>
    <sheet name="saturn" sheetId="4" r:id="rId3"/>
    <sheet name="uranu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5" l="1"/>
  <c r="J29" i="5"/>
  <c r="I29" i="5"/>
  <c r="L29" i="5" s="1"/>
  <c r="H29" i="5"/>
  <c r="K28" i="5"/>
  <c r="L28" i="5" s="1"/>
  <c r="J28" i="5"/>
  <c r="I28" i="5"/>
  <c r="H28" i="5"/>
  <c r="K27" i="5"/>
  <c r="J27" i="5"/>
  <c r="I27" i="5"/>
  <c r="H27" i="5"/>
  <c r="L27" i="5" s="1"/>
  <c r="L26" i="5"/>
  <c r="K26" i="5"/>
  <c r="J26" i="5"/>
  <c r="I26" i="5"/>
  <c r="H26" i="5"/>
  <c r="K25" i="5"/>
  <c r="J25" i="5"/>
  <c r="I25" i="5"/>
  <c r="H25" i="5"/>
  <c r="L25" i="5" s="1"/>
  <c r="K24" i="5"/>
  <c r="L24" i="5" s="1"/>
  <c r="J24" i="5"/>
  <c r="I24" i="5"/>
  <c r="H24" i="5"/>
  <c r="L23" i="5"/>
  <c r="K23" i="5"/>
  <c r="J23" i="5"/>
  <c r="I23" i="5"/>
  <c r="H23" i="5"/>
  <c r="K22" i="5"/>
  <c r="J22" i="5"/>
  <c r="I22" i="5"/>
  <c r="H22" i="5"/>
  <c r="L22" i="5" s="1"/>
  <c r="K21" i="5"/>
  <c r="J21" i="5"/>
  <c r="I21" i="5"/>
  <c r="H21" i="5"/>
  <c r="L21" i="5" s="1"/>
  <c r="K20" i="5"/>
  <c r="J20" i="5"/>
  <c r="I20" i="5"/>
  <c r="H20" i="5"/>
  <c r="L20" i="5" s="1"/>
  <c r="K19" i="5"/>
  <c r="J19" i="5"/>
  <c r="I19" i="5"/>
  <c r="H19" i="5"/>
  <c r="L19" i="5" s="1"/>
  <c r="K18" i="5"/>
  <c r="J18" i="5"/>
  <c r="I18" i="5"/>
  <c r="H18" i="5"/>
  <c r="L18" i="5" s="1"/>
  <c r="K17" i="5"/>
  <c r="J17" i="5"/>
  <c r="I17" i="5"/>
  <c r="L17" i="5" s="1"/>
  <c r="H17" i="5"/>
  <c r="K16" i="5"/>
  <c r="L16" i="5" s="1"/>
  <c r="J16" i="5"/>
  <c r="I16" i="5"/>
  <c r="H16" i="5"/>
  <c r="K15" i="5"/>
  <c r="J15" i="5"/>
  <c r="I15" i="5"/>
  <c r="H15" i="5"/>
  <c r="L15" i="5" s="1"/>
  <c r="L14" i="5"/>
  <c r="K14" i="5"/>
  <c r="J14" i="5"/>
  <c r="I14" i="5"/>
  <c r="H14" i="5"/>
  <c r="K13" i="5"/>
  <c r="J13" i="5"/>
  <c r="I13" i="5"/>
  <c r="H13" i="5"/>
  <c r="L13" i="5" s="1"/>
  <c r="K12" i="5"/>
  <c r="L12" i="5" s="1"/>
  <c r="J12" i="5"/>
  <c r="I12" i="5"/>
  <c r="H12" i="5"/>
  <c r="L11" i="5"/>
  <c r="K11" i="5"/>
  <c r="J11" i="5"/>
  <c r="I11" i="5"/>
  <c r="H11" i="5"/>
  <c r="K10" i="5"/>
  <c r="J10" i="5"/>
  <c r="I10" i="5"/>
  <c r="H10" i="5"/>
  <c r="L10" i="5" s="1"/>
  <c r="K9" i="5"/>
  <c r="J9" i="5"/>
  <c r="I9" i="5"/>
  <c r="H9" i="5"/>
  <c r="L9" i="5" s="1"/>
  <c r="K8" i="5"/>
  <c r="J8" i="5"/>
  <c r="I8" i="5"/>
  <c r="H8" i="5"/>
  <c r="L8" i="5" s="1"/>
  <c r="K7" i="5"/>
  <c r="J7" i="5"/>
  <c r="I7" i="5"/>
  <c r="H7" i="5"/>
  <c r="L7" i="5" s="1"/>
  <c r="K6" i="5"/>
  <c r="J6" i="5"/>
  <c r="I6" i="5"/>
  <c r="H6" i="5"/>
  <c r="L6" i="5" s="1"/>
  <c r="K5" i="5"/>
  <c r="J5" i="5"/>
  <c r="I5" i="5"/>
  <c r="L5" i="5" s="1"/>
  <c r="H5" i="5"/>
  <c r="K4" i="5"/>
  <c r="L4" i="5" s="1"/>
  <c r="J4" i="5"/>
  <c r="I4" i="5"/>
  <c r="H4" i="5"/>
  <c r="K3" i="5"/>
  <c r="J3" i="5"/>
  <c r="I3" i="5"/>
  <c r="H3" i="5"/>
  <c r="L3" i="5" s="1"/>
  <c r="K85" i="4" l="1"/>
  <c r="J85" i="4"/>
  <c r="I85" i="4"/>
  <c r="H85" i="4"/>
  <c r="L85" i="4" s="1"/>
  <c r="K84" i="4"/>
  <c r="J84" i="4"/>
  <c r="I84" i="4"/>
  <c r="H84" i="4"/>
  <c r="L84" i="4" s="1"/>
  <c r="L83" i="4"/>
  <c r="K83" i="4"/>
  <c r="J83" i="4"/>
  <c r="I83" i="4"/>
  <c r="H83" i="4"/>
  <c r="G83" i="4"/>
  <c r="K82" i="4"/>
  <c r="J82" i="4"/>
  <c r="I82" i="4"/>
  <c r="H82" i="4"/>
  <c r="L82" i="4" s="1"/>
  <c r="K81" i="4"/>
  <c r="J81" i="4"/>
  <c r="I81" i="4"/>
  <c r="H81" i="4"/>
  <c r="L81" i="4" s="1"/>
  <c r="L80" i="4"/>
  <c r="K80" i="4"/>
  <c r="J80" i="4"/>
  <c r="I80" i="4"/>
  <c r="H80" i="4"/>
  <c r="K79" i="4"/>
  <c r="J79" i="4"/>
  <c r="I79" i="4"/>
  <c r="L79" i="4" s="1"/>
  <c r="H79" i="4"/>
  <c r="K78" i="4"/>
  <c r="J78" i="4"/>
  <c r="I78" i="4"/>
  <c r="H78" i="4"/>
  <c r="L78" i="4" s="1"/>
  <c r="K77" i="4"/>
  <c r="J77" i="4"/>
  <c r="I77" i="4"/>
  <c r="H77" i="4"/>
  <c r="L77" i="4" s="1"/>
  <c r="G77" i="4"/>
  <c r="K76" i="4"/>
  <c r="J76" i="4"/>
  <c r="I76" i="4"/>
  <c r="H76" i="4"/>
  <c r="L76" i="4" s="1"/>
  <c r="G76" i="4"/>
  <c r="K75" i="4"/>
  <c r="J75" i="4"/>
  <c r="I75" i="4"/>
  <c r="H75" i="4"/>
  <c r="L75" i="4" s="1"/>
  <c r="G75" i="4"/>
  <c r="K74" i="4"/>
  <c r="J74" i="4"/>
  <c r="I74" i="4"/>
  <c r="H74" i="4"/>
  <c r="L74" i="4" s="1"/>
  <c r="L73" i="4"/>
  <c r="K73" i="4"/>
  <c r="J73" i="4"/>
  <c r="I73" i="4"/>
  <c r="H73" i="4"/>
  <c r="G73" i="4"/>
  <c r="L72" i="4"/>
  <c r="K72" i="4"/>
  <c r="J72" i="4"/>
  <c r="I72" i="4"/>
  <c r="H72" i="4"/>
  <c r="K71" i="4"/>
  <c r="J71" i="4"/>
  <c r="I71" i="4"/>
  <c r="H71" i="4"/>
  <c r="L71" i="4" s="1"/>
  <c r="G71" i="4"/>
  <c r="K70" i="4"/>
  <c r="J70" i="4"/>
  <c r="I70" i="4"/>
  <c r="H70" i="4"/>
  <c r="L70" i="4" s="1"/>
  <c r="K69" i="4"/>
  <c r="J69" i="4"/>
  <c r="L69" i="4" s="1"/>
  <c r="I69" i="4"/>
  <c r="H69" i="4"/>
  <c r="G69" i="4"/>
  <c r="K68" i="4"/>
  <c r="J68" i="4"/>
  <c r="L68" i="4" s="1"/>
  <c r="I68" i="4"/>
  <c r="H68" i="4"/>
  <c r="K67" i="4"/>
  <c r="J67" i="4"/>
  <c r="I67" i="4"/>
  <c r="L67" i="4" s="1"/>
  <c r="H67" i="4"/>
  <c r="K66" i="4"/>
  <c r="J66" i="4"/>
  <c r="I66" i="4"/>
  <c r="H66" i="4"/>
  <c r="L66" i="4" s="1"/>
  <c r="K65" i="4"/>
  <c r="J65" i="4"/>
  <c r="I65" i="4"/>
  <c r="H65" i="4"/>
  <c r="L65" i="4" s="1"/>
  <c r="K64" i="4"/>
  <c r="J64" i="4"/>
  <c r="I64" i="4"/>
  <c r="H64" i="4"/>
  <c r="L64" i="4" s="1"/>
  <c r="K63" i="4"/>
  <c r="J63" i="4"/>
  <c r="I63" i="4"/>
  <c r="H63" i="4"/>
  <c r="L63" i="4" s="1"/>
  <c r="G63" i="4"/>
  <c r="K62" i="4"/>
  <c r="J62" i="4"/>
  <c r="I62" i="4"/>
  <c r="H62" i="4"/>
  <c r="L62" i="4" s="1"/>
  <c r="G62" i="4"/>
  <c r="K61" i="4"/>
  <c r="J61" i="4"/>
  <c r="I61" i="4"/>
  <c r="H61" i="4"/>
  <c r="L61" i="4" s="1"/>
  <c r="G61" i="4"/>
  <c r="K60" i="4"/>
  <c r="J60" i="4"/>
  <c r="I60" i="4"/>
  <c r="H60" i="4"/>
  <c r="L60" i="4" s="1"/>
  <c r="G60" i="4"/>
  <c r="K59" i="4"/>
  <c r="J59" i="4"/>
  <c r="I59" i="4"/>
  <c r="H59" i="4"/>
  <c r="L59" i="4" s="1"/>
  <c r="G59" i="4"/>
  <c r="K58" i="4"/>
  <c r="J58" i="4"/>
  <c r="I58" i="4"/>
  <c r="H58" i="4"/>
  <c r="L58" i="4" s="1"/>
  <c r="K57" i="4"/>
  <c r="J57" i="4"/>
  <c r="L57" i="4" s="1"/>
  <c r="I57" i="4"/>
  <c r="H57" i="4"/>
  <c r="G57" i="4"/>
  <c r="L56" i="4"/>
  <c r="K56" i="4"/>
  <c r="J56" i="4"/>
  <c r="I56" i="4"/>
  <c r="H56" i="4"/>
  <c r="G56" i="4"/>
  <c r="K55" i="4"/>
  <c r="J55" i="4"/>
  <c r="L55" i="4" s="1"/>
  <c r="I55" i="4"/>
  <c r="H55" i="4"/>
  <c r="G55" i="4"/>
  <c r="L54" i="4"/>
  <c r="K54" i="4"/>
  <c r="J54" i="4"/>
  <c r="I54" i="4"/>
  <c r="H54" i="4"/>
  <c r="G54" i="4"/>
  <c r="K53" i="4"/>
  <c r="J53" i="4"/>
  <c r="L53" i="4" s="1"/>
  <c r="I53" i="4"/>
  <c r="H53" i="4"/>
  <c r="G53" i="4"/>
  <c r="L52" i="4"/>
  <c r="K52" i="4"/>
  <c r="J52" i="4"/>
  <c r="I52" i="4"/>
  <c r="H52" i="4"/>
  <c r="G52" i="4"/>
  <c r="K51" i="4"/>
  <c r="J51" i="4"/>
  <c r="L51" i="4" s="1"/>
  <c r="I51" i="4"/>
  <c r="H51" i="4"/>
  <c r="K50" i="4"/>
  <c r="L50" i="4" s="1"/>
  <c r="J50" i="4"/>
  <c r="I50" i="4"/>
  <c r="H50" i="4"/>
  <c r="G50" i="4"/>
  <c r="K49" i="4"/>
  <c r="J49" i="4"/>
  <c r="I49" i="4"/>
  <c r="L49" i="4" s="1"/>
  <c r="H49" i="4"/>
  <c r="G49" i="4"/>
  <c r="K48" i="4"/>
  <c r="L48" i="4" s="1"/>
  <c r="J48" i="4"/>
  <c r="I48" i="4"/>
  <c r="H48" i="4"/>
  <c r="G48" i="4"/>
  <c r="K47" i="4"/>
  <c r="J47" i="4"/>
  <c r="I47" i="4"/>
  <c r="L47" i="4" s="1"/>
  <c r="H47" i="4"/>
  <c r="G47" i="4"/>
  <c r="K46" i="4"/>
  <c r="L46" i="4" s="1"/>
  <c r="J46" i="4"/>
  <c r="I46" i="4"/>
  <c r="H46" i="4"/>
  <c r="G46" i="4"/>
  <c r="K45" i="4"/>
  <c r="J45" i="4"/>
  <c r="I45" i="4"/>
  <c r="L45" i="4" s="1"/>
  <c r="H45" i="4"/>
  <c r="G45" i="4"/>
  <c r="K44" i="4"/>
  <c r="L44" i="4" s="1"/>
  <c r="J44" i="4"/>
  <c r="I44" i="4"/>
  <c r="H44" i="4"/>
  <c r="G44" i="4"/>
  <c r="K43" i="4"/>
  <c r="J43" i="4"/>
  <c r="I43" i="4"/>
  <c r="L43" i="4" s="1"/>
  <c r="H43" i="4"/>
  <c r="G43" i="4"/>
  <c r="K42" i="4"/>
  <c r="L42" i="4" s="1"/>
  <c r="J42" i="4"/>
  <c r="I42" i="4"/>
  <c r="H42" i="4"/>
  <c r="G42" i="4"/>
  <c r="K41" i="4"/>
  <c r="J41" i="4"/>
  <c r="I41" i="4"/>
  <c r="L41" i="4" s="1"/>
  <c r="H41" i="4"/>
  <c r="G41" i="4"/>
  <c r="K40" i="4"/>
  <c r="J40" i="4"/>
  <c r="I40" i="4"/>
  <c r="L40" i="4" s="1"/>
  <c r="H40" i="4"/>
  <c r="G40" i="4"/>
  <c r="K39" i="4"/>
  <c r="J39" i="4"/>
  <c r="I39" i="4"/>
  <c r="L39" i="4" s="1"/>
  <c r="H39" i="4"/>
  <c r="K38" i="4"/>
  <c r="J38" i="4"/>
  <c r="I38" i="4"/>
  <c r="H38" i="4"/>
  <c r="L38" i="4" s="1"/>
  <c r="G38" i="4"/>
  <c r="K37" i="4"/>
  <c r="J37" i="4"/>
  <c r="I37" i="4"/>
  <c r="H37" i="4"/>
  <c r="L37" i="4" s="1"/>
  <c r="K36" i="4"/>
  <c r="J36" i="4"/>
  <c r="I36" i="4"/>
  <c r="H36" i="4"/>
  <c r="L36" i="4" s="1"/>
  <c r="G36" i="4"/>
  <c r="K35" i="4"/>
  <c r="J35" i="4"/>
  <c r="I35" i="4"/>
  <c r="L35" i="4" s="1"/>
  <c r="H35" i="4"/>
  <c r="G35" i="4"/>
  <c r="K34" i="4"/>
  <c r="J34" i="4"/>
  <c r="I34" i="4"/>
  <c r="H34" i="4"/>
  <c r="L34" i="4" s="1"/>
  <c r="G34" i="4"/>
  <c r="K33" i="4"/>
  <c r="J33" i="4"/>
  <c r="I33" i="4"/>
  <c r="L33" i="4" s="1"/>
  <c r="H33" i="4"/>
  <c r="L32" i="4"/>
  <c r="K32" i="4"/>
  <c r="J32" i="4"/>
  <c r="I32" i="4"/>
  <c r="H32" i="4"/>
  <c r="G32" i="4"/>
  <c r="K31" i="4"/>
  <c r="J31" i="4"/>
  <c r="I31" i="4"/>
  <c r="H31" i="4"/>
  <c r="L31" i="4" s="1"/>
  <c r="G31" i="4"/>
  <c r="L30" i="4"/>
  <c r="K30" i="4"/>
  <c r="J30" i="4"/>
  <c r="I30" i="4"/>
  <c r="H30" i="4"/>
  <c r="G30" i="4"/>
  <c r="K29" i="4"/>
  <c r="J29" i="4"/>
  <c r="I29" i="4"/>
  <c r="H29" i="4"/>
  <c r="L29" i="4" s="1"/>
  <c r="G29" i="4"/>
  <c r="L28" i="4"/>
  <c r="K28" i="4"/>
  <c r="J28" i="4"/>
  <c r="I28" i="4"/>
  <c r="H28" i="4"/>
  <c r="G28" i="4"/>
  <c r="K27" i="4"/>
  <c r="J27" i="4"/>
  <c r="I27" i="4"/>
  <c r="H27" i="4"/>
  <c r="L27" i="4" s="1"/>
  <c r="G27" i="4"/>
  <c r="L26" i="4"/>
  <c r="K26" i="4"/>
  <c r="J26" i="4"/>
  <c r="I26" i="4"/>
  <c r="H26" i="4"/>
  <c r="G26" i="4"/>
  <c r="K25" i="4"/>
  <c r="J25" i="4"/>
  <c r="I25" i="4"/>
  <c r="H25" i="4"/>
  <c r="L25" i="4" s="1"/>
  <c r="G25" i="4"/>
  <c r="L24" i="4"/>
  <c r="K24" i="4"/>
  <c r="J24" i="4"/>
  <c r="I24" i="4"/>
  <c r="H24" i="4"/>
  <c r="G24" i="4"/>
  <c r="K23" i="4"/>
  <c r="J23" i="4"/>
  <c r="I23" i="4"/>
  <c r="H23" i="4"/>
  <c r="L23" i="4" s="1"/>
  <c r="G23" i="4"/>
  <c r="L22" i="4"/>
  <c r="K22" i="4"/>
  <c r="J22" i="4"/>
  <c r="I22" i="4"/>
  <c r="H22" i="4"/>
  <c r="G22" i="4"/>
  <c r="K21" i="4"/>
  <c r="J21" i="4"/>
  <c r="I21" i="4"/>
  <c r="H21" i="4"/>
  <c r="L21" i="4" s="1"/>
  <c r="G21" i="4"/>
  <c r="L20" i="4"/>
  <c r="K20" i="4"/>
  <c r="J20" i="4"/>
  <c r="I20" i="4"/>
  <c r="H20" i="4"/>
  <c r="G20" i="4"/>
  <c r="K19" i="4"/>
  <c r="J19" i="4"/>
  <c r="I19" i="4"/>
  <c r="H19" i="4"/>
  <c r="L19" i="4" s="1"/>
  <c r="G19" i="4"/>
  <c r="L18" i="4"/>
  <c r="K18" i="4"/>
  <c r="J18" i="4"/>
  <c r="I18" i="4"/>
  <c r="H18" i="4"/>
  <c r="G18" i="4"/>
  <c r="K17" i="4"/>
  <c r="J17" i="4"/>
  <c r="I17" i="4"/>
  <c r="H17" i="4"/>
  <c r="L17" i="4" s="1"/>
  <c r="G17" i="4"/>
  <c r="L16" i="4"/>
  <c r="K16" i="4"/>
  <c r="J16" i="4"/>
  <c r="I16" i="4"/>
  <c r="H16" i="4"/>
  <c r="G16" i="4"/>
  <c r="K15" i="4"/>
  <c r="J15" i="4"/>
  <c r="I15" i="4"/>
  <c r="H15" i="4"/>
  <c r="L15" i="4" s="1"/>
  <c r="G15" i="4"/>
  <c r="L14" i="4"/>
  <c r="K14" i="4"/>
  <c r="J14" i="4"/>
  <c r="I14" i="4"/>
  <c r="H14" i="4"/>
  <c r="G14" i="4"/>
  <c r="K13" i="4"/>
  <c r="J13" i="4"/>
  <c r="I13" i="4"/>
  <c r="H13" i="4"/>
  <c r="L13" i="4" s="1"/>
  <c r="G13" i="4"/>
  <c r="L12" i="4"/>
  <c r="K12" i="4"/>
  <c r="J12" i="4"/>
  <c r="I12" i="4"/>
  <c r="H12" i="4"/>
  <c r="G12" i="4"/>
  <c r="K11" i="4"/>
  <c r="J11" i="4"/>
  <c r="I11" i="4"/>
  <c r="H11" i="4"/>
  <c r="L11" i="4" s="1"/>
  <c r="G11" i="4"/>
  <c r="L10" i="4"/>
  <c r="K10" i="4"/>
  <c r="J10" i="4"/>
  <c r="I10" i="4"/>
  <c r="H10" i="4"/>
  <c r="G10" i="4"/>
  <c r="K9" i="4"/>
  <c r="J9" i="4"/>
  <c r="I9" i="4"/>
  <c r="H9" i="4"/>
  <c r="L9" i="4" s="1"/>
  <c r="G9" i="4"/>
  <c r="L8" i="4"/>
  <c r="K8" i="4"/>
  <c r="J8" i="4"/>
  <c r="I8" i="4"/>
  <c r="H8" i="4"/>
  <c r="G8" i="4"/>
  <c r="K7" i="4"/>
  <c r="J7" i="4"/>
  <c r="I7" i="4"/>
  <c r="H7" i="4"/>
  <c r="L7" i="4" s="1"/>
  <c r="G7" i="4"/>
  <c r="L6" i="4"/>
  <c r="K6" i="4"/>
  <c r="J6" i="4"/>
  <c r="I6" i="4"/>
  <c r="H6" i="4"/>
  <c r="G6" i="4"/>
  <c r="K5" i="4"/>
  <c r="J5" i="4"/>
  <c r="I5" i="4"/>
  <c r="H5" i="4"/>
  <c r="L5" i="4" s="1"/>
  <c r="G5" i="4"/>
  <c r="L4" i="4"/>
  <c r="K4" i="4"/>
  <c r="J4" i="4"/>
  <c r="I4" i="4"/>
  <c r="H4" i="4"/>
  <c r="K17" i="2" l="1"/>
  <c r="J17" i="2"/>
  <c r="I17" i="2"/>
  <c r="H17" i="2"/>
  <c r="L17" i="2" s="1"/>
  <c r="L16" i="2"/>
  <c r="K16" i="2"/>
  <c r="J16" i="2"/>
  <c r="I16" i="2"/>
  <c r="H16" i="2"/>
  <c r="K15" i="2"/>
  <c r="J15" i="2"/>
  <c r="I15" i="2"/>
  <c r="H15" i="2"/>
  <c r="L15" i="2" s="1"/>
  <c r="K14" i="2"/>
  <c r="J14" i="2"/>
  <c r="I14" i="2"/>
  <c r="L14" i="2" s="1"/>
  <c r="H14" i="2"/>
  <c r="K13" i="2"/>
  <c r="J13" i="2"/>
  <c r="I13" i="2"/>
  <c r="H13" i="2"/>
  <c r="L13" i="2" s="1"/>
  <c r="K12" i="2"/>
  <c r="J12" i="2"/>
  <c r="I12" i="2"/>
  <c r="H12" i="2"/>
  <c r="L12" i="2" s="1"/>
  <c r="K11" i="2"/>
  <c r="J11" i="2"/>
  <c r="I11" i="2"/>
  <c r="H11" i="2"/>
  <c r="L11" i="2" s="1"/>
  <c r="K10" i="2"/>
  <c r="J10" i="2"/>
  <c r="I10" i="2"/>
  <c r="H10" i="2"/>
  <c r="L10" i="2" s="1"/>
  <c r="K9" i="2"/>
  <c r="L9" i="2" s="1"/>
  <c r="J9" i="2"/>
  <c r="I9" i="2"/>
  <c r="H9" i="2"/>
  <c r="K8" i="2"/>
  <c r="J8" i="2"/>
  <c r="I8" i="2"/>
  <c r="H8" i="2"/>
  <c r="L8" i="2" s="1"/>
  <c r="K7" i="2"/>
  <c r="J7" i="2"/>
  <c r="I7" i="2"/>
  <c r="L7" i="2" s="1"/>
  <c r="H7" i="2"/>
  <c r="K6" i="2"/>
  <c r="J6" i="2"/>
  <c r="I6" i="2"/>
  <c r="L6" i="2" s="1"/>
  <c r="H6" i="2"/>
  <c r="K5" i="2"/>
  <c r="J5" i="2"/>
  <c r="I5" i="2"/>
  <c r="H5" i="2"/>
  <c r="L5" i="2" s="1"/>
  <c r="L4" i="2"/>
  <c r="K4" i="2"/>
  <c r="J4" i="2"/>
  <c r="I4" i="2"/>
  <c r="H4" i="2"/>
  <c r="I4" i="1" l="1"/>
  <c r="L4" i="1" s="1"/>
  <c r="I5" i="1"/>
  <c r="L5" i="1" s="1"/>
  <c r="I6" i="1"/>
  <c r="L6" i="1" s="1"/>
  <c r="I7" i="1"/>
  <c r="L7" i="1" s="1"/>
  <c r="I8" i="1"/>
  <c r="I9" i="1"/>
  <c r="L9" i="1" s="1"/>
  <c r="I10" i="1"/>
  <c r="L10" i="1" s="1"/>
  <c r="I11" i="1"/>
  <c r="I12" i="1"/>
  <c r="I13" i="1"/>
  <c r="I14" i="1"/>
  <c r="I15" i="1"/>
  <c r="I16" i="1"/>
  <c r="L16" i="1" s="1"/>
  <c r="I17" i="1"/>
  <c r="L17" i="1" s="1"/>
  <c r="I18" i="1"/>
  <c r="L18" i="1" s="1"/>
  <c r="I19" i="1"/>
  <c r="L19" i="1" s="1"/>
  <c r="I20" i="1"/>
  <c r="I21" i="1"/>
  <c r="L21" i="1" s="1"/>
  <c r="I22" i="1"/>
  <c r="L22" i="1" s="1"/>
  <c r="I23" i="1"/>
  <c r="I24" i="1"/>
  <c r="I25" i="1"/>
  <c r="I26" i="1"/>
  <c r="I27" i="1"/>
  <c r="I28" i="1"/>
  <c r="L28" i="1" s="1"/>
  <c r="I29" i="1"/>
  <c r="L29" i="1" s="1"/>
  <c r="I30" i="1"/>
  <c r="L30" i="1" s="1"/>
  <c r="I31" i="1"/>
  <c r="L31" i="1" s="1"/>
  <c r="I32" i="1"/>
  <c r="I33" i="1"/>
  <c r="L33" i="1" s="1"/>
  <c r="I34" i="1"/>
  <c r="L34" i="1" s="1"/>
  <c r="I35" i="1"/>
  <c r="I36" i="1"/>
  <c r="I37" i="1"/>
  <c r="I38" i="1"/>
  <c r="I39" i="1"/>
  <c r="I40" i="1"/>
  <c r="L40" i="1" s="1"/>
  <c r="I41" i="1"/>
  <c r="L41" i="1" s="1"/>
  <c r="I42" i="1"/>
  <c r="L42" i="1" s="1"/>
  <c r="I43" i="1"/>
  <c r="L43" i="1" s="1"/>
  <c r="I44" i="1"/>
  <c r="I45" i="1"/>
  <c r="L45" i="1" s="1"/>
  <c r="I46" i="1"/>
  <c r="L46" i="1" s="1"/>
  <c r="I47" i="1"/>
  <c r="I48" i="1"/>
  <c r="I49" i="1"/>
  <c r="I50" i="1"/>
  <c r="I51" i="1"/>
  <c r="I52" i="1"/>
  <c r="L52" i="1" s="1"/>
  <c r="I53" i="1"/>
  <c r="L53" i="1" s="1"/>
  <c r="I54" i="1"/>
  <c r="L54" i="1" s="1"/>
  <c r="I55" i="1"/>
  <c r="L55" i="1" s="1"/>
  <c r="I56" i="1"/>
  <c r="I57" i="1"/>
  <c r="L57" i="1" s="1"/>
  <c r="I58" i="1"/>
  <c r="L58" i="1" s="1"/>
  <c r="I59" i="1"/>
  <c r="I60" i="1"/>
  <c r="I61" i="1"/>
  <c r="I62" i="1"/>
  <c r="I63" i="1"/>
  <c r="I64" i="1"/>
  <c r="L64" i="1" s="1"/>
  <c r="I65" i="1"/>
  <c r="L65" i="1" s="1"/>
  <c r="I66" i="1"/>
  <c r="L66" i="1" s="1"/>
  <c r="I67" i="1"/>
  <c r="L67" i="1" s="1"/>
  <c r="I68" i="1"/>
  <c r="I69" i="1"/>
  <c r="L69" i="1" s="1"/>
  <c r="I70" i="1"/>
  <c r="L70" i="1" s="1"/>
  <c r="I71" i="1"/>
  <c r="I72" i="1"/>
  <c r="I73" i="1"/>
  <c r="I74" i="1"/>
  <c r="I75" i="1"/>
  <c r="I76" i="1"/>
  <c r="L76" i="1" s="1"/>
  <c r="I77" i="1"/>
  <c r="L77" i="1" s="1"/>
  <c r="I78" i="1"/>
  <c r="L78" i="1" s="1"/>
  <c r="I79" i="1"/>
  <c r="L79" i="1" s="1"/>
  <c r="I80" i="1"/>
  <c r="I81" i="1"/>
  <c r="L81" i="1" s="1"/>
  <c r="I3" i="1"/>
  <c r="L3" i="1" s="1"/>
  <c r="L8" i="1"/>
  <c r="L11" i="1"/>
  <c r="L12" i="1"/>
  <c r="L13" i="1"/>
  <c r="L14" i="1"/>
  <c r="L15" i="1"/>
  <c r="L20" i="1"/>
  <c r="L23" i="1"/>
  <c r="L24" i="1"/>
  <c r="L25" i="1"/>
  <c r="L26" i="1"/>
  <c r="L27" i="1"/>
  <c r="L32" i="1"/>
  <c r="L35" i="1"/>
  <c r="L36" i="1"/>
  <c r="L37" i="1"/>
  <c r="L38" i="1"/>
  <c r="L39" i="1"/>
  <c r="L44" i="1"/>
  <c r="L47" i="1"/>
  <c r="L48" i="1"/>
  <c r="L49" i="1"/>
  <c r="L50" i="1"/>
  <c r="L51" i="1"/>
  <c r="L56" i="1"/>
  <c r="L59" i="1"/>
  <c r="L60" i="1"/>
  <c r="L61" i="1"/>
  <c r="L62" i="1"/>
  <c r="L63" i="1"/>
  <c r="L68" i="1"/>
  <c r="L71" i="1"/>
  <c r="L72" i="1"/>
  <c r="L73" i="1"/>
  <c r="L74" i="1"/>
  <c r="L75" i="1"/>
  <c r="L80" i="1"/>
  <c r="G4" i="1" l="1"/>
  <c r="G5" i="1"/>
  <c r="G6" i="1"/>
  <c r="G7" i="1"/>
  <c r="G8" i="1"/>
  <c r="G9" i="1"/>
  <c r="G10" i="1"/>
  <c r="G11" i="1"/>
  <c r="G12" i="1"/>
  <c r="G15" i="1"/>
  <c r="G16" i="1"/>
  <c r="G17" i="1"/>
  <c r="G19" i="1"/>
  <c r="G21" i="1"/>
  <c r="G23" i="1"/>
  <c r="G24" i="1"/>
  <c r="G25" i="1"/>
  <c r="G26" i="1"/>
  <c r="G27" i="1"/>
  <c r="G28" i="1"/>
  <c r="G30" i="1"/>
  <c r="G31" i="1"/>
  <c r="G32" i="1"/>
  <c r="G33" i="1"/>
  <c r="G35" i="1"/>
  <c r="G36" i="1"/>
  <c r="G38" i="1"/>
  <c r="G39" i="1"/>
  <c r="G40" i="1"/>
  <c r="G42" i="1"/>
  <c r="G43" i="1"/>
  <c r="G44" i="1"/>
  <c r="G45" i="1"/>
  <c r="G46" i="1"/>
  <c r="G47" i="1"/>
  <c r="G50" i="1"/>
  <c r="G51" i="1"/>
  <c r="G52" i="1"/>
  <c r="G53" i="1"/>
  <c r="G54" i="1"/>
  <c r="G55" i="1"/>
  <c r="G57" i="1"/>
  <c r="G58" i="1"/>
  <c r="G59" i="1"/>
  <c r="G60" i="1"/>
  <c r="G61" i="1"/>
  <c r="G63" i="1"/>
  <c r="G65" i="1"/>
  <c r="G66" i="1"/>
  <c r="G67" i="1"/>
  <c r="G68" i="1"/>
  <c r="G69" i="1"/>
  <c r="G71" i="1"/>
  <c r="G72" i="1"/>
  <c r="G74" i="1"/>
  <c r="G75" i="1"/>
  <c r="G76" i="1"/>
  <c r="G77" i="1"/>
  <c r="G78" i="1"/>
  <c r="G79" i="1"/>
  <c r="G80" i="1"/>
  <c r="G81" i="1"/>
  <c r="G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3" i="1"/>
</calcChain>
</file>

<file path=xl/sharedStrings.xml><?xml version="1.0" encoding="utf-8"?>
<sst xmlns="http://schemas.openxmlformats.org/spreadsheetml/2006/main" count="1564" uniqueCount="1287">
  <si>
    <t>Metis</t>
  </si>
  <si>
    <t>0.0077</t>
  </si>
  <si>
    <t>Adrastea</t>
  </si>
  <si>
    <t>0.0063</t>
  </si>
  <si>
    <t>Amalthea</t>
  </si>
  <si>
    <t>0.0075</t>
  </si>
  <si>
    <t>Thebe</t>
  </si>
  <si>
    <t>0.0180</t>
  </si>
  <si>
    <t>0.0041</t>
  </si>
  <si>
    <t>0.0094</t>
  </si>
  <si>
    <t>0.0011</t>
  </si>
  <si>
    <t>0.0074</t>
  </si>
  <si>
    <t>0.2514</t>
  </si>
  <si>
    <t>Themisto</t>
  </si>
  <si>
    <t>0.1648</t>
  </si>
  <si>
    <t>Himalia</t>
  </si>
  <si>
    <t>0.1043</t>
  </si>
  <si>
    <t>0.2084</t>
  </si>
  <si>
    <t>0.1510</t>
  </si>
  <si>
    <t>0.1377</t>
  </si>
  <si>
    <t>0.2079</t>
  </si>
  <si>
    <t>0.2606</t>
  </si>
  <si>
    <t>0.4967</t>
  </si>
  <si>
    <t>Carpo</t>
  </si>
  <si>
    <t>0.2018</t>
  </si>
  <si>
    <t>Valetudo</t>
  </si>
  <si>
    <t>0.1402</t>
  </si>
  <si>
    <t>Ananke</t>
  </si>
  <si>
    <t>0.4104</t>
  </si>
  <si>
    <t>0.0465</t>
  </si>
  <si>
    <t>0.3403</t>
  </si>
  <si>
    <t>0.1331</t>
  </si>
  <si>
    <t>0.3331</t>
  </si>
  <si>
    <t>0.2777</t>
  </si>
  <si>
    <t>0.1096</t>
  </si>
  <si>
    <t>0.2626</t>
  </si>
  <si>
    <t>0.1981</t>
  </si>
  <si>
    <t>0.2959</t>
  </si>
  <si>
    <t>0.1770</t>
  </si>
  <si>
    <t>0.1709</t>
  </si>
  <si>
    <t>0.1907</t>
  </si>
  <si>
    <t>0.1747</t>
  </si>
  <si>
    <t>0.3428</t>
  </si>
  <si>
    <t>0.1294</t>
  </si>
  <si>
    <t>0.4838</t>
  </si>
  <si>
    <t>0.1602</t>
  </si>
  <si>
    <t>0.3295</t>
  </si>
  <si>
    <t>0.2524</t>
  </si>
  <si>
    <t>0.3657</t>
  </si>
  <si>
    <t>Pasiphae</t>
  </si>
  <si>
    <t>0.2052</t>
  </si>
  <si>
    <t>Carme</t>
  </si>
  <si>
    <t>0.3150</t>
  </si>
  <si>
    <t>0.1854</t>
  </si>
  <si>
    <t>0.3257</t>
  </si>
  <si>
    <t>0.3852</t>
  </si>
  <si>
    <t>0.3226</t>
  </si>
  <si>
    <t>0.2790</t>
  </si>
  <si>
    <t>0.2295</t>
  </si>
  <si>
    <t>0.2928</t>
  </si>
  <si>
    <t>0.2159</t>
  </si>
  <si>
    <t>0.2066</t>
  </si>
  <si>
    <t>0.4290</t>
  </si>
  <si>
    <t>0.3013</t>
  </si>
  <si>
    <t>0.6079</t>
  </si>
  <si>
    <t>0.2097</t>
  </si>
  <si>
    <t>0.2937</t>
  </si>
  <si>
    <t>0.4362</t>
  </si>
  <si>
    <t>0.3455</t>
  </si>
  <si>
    <t>0.2039</t>
  </si>
  <si>
    <t>0.2975</t>
  </si>
  <si>
    <t>0.2460</t>
  </si>
  <si>
    <t>0.2660</t>
  </si>
  <si>
    <t>0.3358</t>
  </si>
  <si>
    <t>0.2893</t>
  </si>
  <si>
    <t>0.3183</t>
  </si>
  <si>
    <t>0.3193</t>
  </si>
  <si>
    <t>0.4500</t>
  </si>
  <si>
    <t>0.2705</t>
  </si>
  <si>
    <t>0.2367</t>
  </si>
  <si>
    <t>0.2413</t>
  </si>
  <si>
    <t>0.2347</t>
  </si>
  <si>
    <t>0.1729</t>
  </si>
  <si>
    <t>0.1702</t>
  </si>
  <si>
    <t>0.3139</t>
  </si>
  <si>
    <t>0.3131</t>
  </si>
  <si>
    <t>0.3208</t>
  </si>
  <si>
    <t>0.3562</t>
  </si>
  <si>
    <t>0.1669</t>
  </si>
  <si>
    <t>Order</t>
  </si>
  <si>
    <t>[note 3]</t>
  </si>
  <si>
    <t>Name</t>
  </si>
  <si>
    <r>
      <t>Diameter</t>
    </r>
    <r>
      <rPr>
        <b/>
        <sz val="7"/>
        <color rgb="FF202122"/>
        <rFont val="Arial"/>
        <family val="2"/>
      </rPr>
      <t> (km)</t>
    </r>
    <r>
      <rPr>
        <vertAlign val="superscript"/>
        <sz val="6"/>
        <color rgb="FF0645AD"/>
        <rFont val="Arial"/>
        <family val="2"/>
      </rPr>
      <t>[note 5]</t>
    </r>
  </si>
  <si>
    <t>Mass</t>
  </si>
  <si>
    <t>(×1016 kg)</t>
  </si>
  <si>
    <t>Semi-major axis</t>
  </si>
  <si>
    <t>(km)[46]</t>
  </si>
  <si>
    <t>Eccentricity</t>
  </si>
  <si>
    <t>[1]</t>
  </si>
  <si>
    <t>code</t>
  </si>
  <si>
    <t>id</t>
  </si>
  <si>
    <t>Io</t>
  </si>
  <si>
    <t>Europa</t>
  </si>
  <si>
    <t>Ganymede</t>
  </si>
  <si>
    <t>Callisto</t>
  </si>
  <si>
    <t>Leda</t>
  </si>
  <si>
    <t>Ersa</t>
  </si>
  <si>
    <t>Pandia</t>
  </si>
  <si>
    <t>Lysithea</t>
  </si>
  <si>
    <t>Elara</t>
  </si>
  <si>
    <t>Dia</t>
  </si>
  <si>
    <t>Euporie</t>
  </si>
  <si>
    <t>Eupheme</t>
  </si>
  <si>
    <t>S/2003 J 18</t>
  </si>
  <si>
    <t>S/2010 J 2</t>
  </si>
  <si>
    <t>Helike</t>
  </si>
  <si>
    <t>S/2003 J 16</t>
  </si>
  <si>
    <t>S/2003 J 2</t>
  </si>
  <si>
    <t>Euanthe</t>
  </si>
  <si>
    <t>S/2017 J 7</t>
  </si>
  <si>
    <t>Hermippe</t>
  </si>
  <si>
    <t>Praxidike</t>
  </si>
  <si>
    <t>Thyone</t>
  </si>
  <si>
    <t>Thelxinoe</t>
  </si>
  <si>
    <t>S/2017 J 3</t>
  </si>
  <si>
    <t>Mneme</t>
  </si>
  <si>
    <t>S/2016 J 1</t>
  </si>
  <si>
    <t>Orthosie</t>
  </si>
  <si>
    <t>Harpalyke</t>
  </si>
  <si>
    <t>Iocaste</t>
  </si>
  <si>
    <t>S/2017 J 9</t>
  </si>
  <si>
    <t>S/2003 J 12</t>
  </si>
  <si>
    <t>S/2003 J 4</t>
  </si>
  <si>
    <t>S/2017 J 6</t>
  </si>
  <si>
    <t>Autonoe</t>
  </si>
  <si>
    <t>Philophrosyne</t>
  </si>
  <si>
    <t>Cyllene</t>
  </si>
  <si>
    <t>Sponde</t>
  </si>
  <si>
    <t>Eurydome</t>
  </si>
  <si>
    <t>Hegemone</t>
  </si>
  <si>
    <t>S/2017 J 1</t>
  </si>
  <si>
    <t>Kore</t>
  </si>
  <si>
    <t>S/2011 J 2</t>
  </si>
  <si>
    <t>Megaclite</t>
  </si>
  <si>
    <t>Aoede</t>
  </si>
  <si>
    <t>S/2003 J 23</t>
  </si>
  <si>
    <t>Callirrhoe</t>
  </si>
  <si>
    <t>Sinope</t>
  </si>
  <si>
    <t>Erinome</t>
  </si>
  <si>
    <t>Aitne</t>
  </si>
  <si>
    <t>Herse</t>
  </si>
  <si>
    <t>Taygete</t>
  </si>
  <si>
    <t>S/2017 J 2</t>
  </si>
  <si>
    <t>Eukelade</t>
  </si>
  <si>
    <t>S/2003 J 19</t>
  </si>
  <si>
    <t>Isonoe</t>
  </si>
  <si>
    <t>S/2003 J 10</t>
  </si>
  <si>
    <t>Pasithee</t>
  </si>
  <si>
    <t>S/2010 J 1</t>
  </si>
  <si>
    <t>S/2017 J 8</t>
  </si>
  <si>
    <t>S/2017 J 5</t>
  </si>
  <si>
    <t>Kalyke</t>
  </si>
  <si>
    <t>Kale</t>
  </si>
  <si>
    <t>Kallichore</t>
  </si>
  <si>
    <t>S/2011 J 1</t>
  </si>
  <si>
    <t>Chaldene</t>
  </si>
  <si>
    <t>Arche</t>
  </si>
  <si>
    <t>Eirene</t>
  </si>
  <si>
    <t>S/2003 J 9</t>
  </si>
  <si>
    <t>3.6</t>
  </si>
  <si>
    <t>0.2</t>
  </si>
  <si>
    <t>0.069</t>
  </si>
  <si>
    <t>0.6</t>
  </si>
  <si>
    <t>0.0045</t>
  </si>
  <si>
    <t>6.3</t>
  </si>
  <si>
    <t>0.009</t>
  </si>
  <si>
    <t>0.00015</t>
  </si>
  <si>
    <t>0.0015</t>
  </si>
  <si>
    <t>0.043</t>
  </si>
  <si>
    <t>3.0</t>
  </si>
  <si>
    <t>0.019</t>
  </si>
  <si>
    <t>0.016</t>
  </si>
  <si>
    <t>0.04</t>
  </si>
  <si>
    <t>0.021</t>
  </si>
  <si>
    <t>0.087</t>
  </si>
  <si>
    <t>7.5</t>
  </si>
  <si>
    <t>radius</t>
  </si>
  <si>
    <t>mass</t>
  </si>
  <si>
    <t>var name</t>
  </si>
  <si>
    <t>421800.</t>
  </si>
  <si>
    <t>84.129</t>
  </si>
  <si>
    <t>342.021</t>
  </si>
  <si>
    <t>0.036</t>
  </si>
  <si>
    <t>43.977</t>
  </si>
  <si>
    <t>203.4889583</t>
  </si>
  <si>
    <t>1.769</t>
  </si>
  <si>
    <t>671100.</t>
  </si>
  <si>
    <t>88.970</t>
  </si>
  <si>
    <t>171.016</t>
  </si>
  <si>
    <t>0.466</t>
  </si>
  <si>
    <t>219.106</t>
  </si>
  <si>
    <t>101.3747242</t>
  </si>
  <si>
    <t>3.551</t>
  </si>
  <si>
    <t>1070400.</t>
  </si>
  <si>
    <t>0.0013</t>
  </si>
  <si>
    <t>192.417</t>
  </si>
  <si>
    <t>317.540</t>
  </si>
  <si>
    <t>0.177</t>
  </si>
  <si>
    <t>63.552</t>
  </si>
  <si>
    <t>50.3176072</t>
  </si>
  <si>
    <t>7.155</t>
  </si>
  <si>
    <t>1882700.</t>
  </si>
  <si>
    <t>52.643</t>
  </si>
  <si>
    <t>181.408</t>
  </si>
  <si>
    <t>0.192</t>
  </si>
  <si>
    <t>298.848</t>
  </si>
  <si>
    <t>21.5710728</t>
  </si>
  <si>
    <t>16.69</t>
  </si>
  <si>
    <t>181400.</t>
  </si>
  <si>
    <t>0.0032</t>
  </si>
  <si>
    <t>155.873</t>
  </si>
  <si>
    <t>185.194</t>
  </si>
  <si>
    <t>0.380</t>
  </si>
  <si>
    <t>108.946</t>
  </si>
  <si>
    <t>722.6317143</t>
  </si>
  <si>
    <t>0.498</t>
  </si>
  <si>
    <t>221900.</t>
  </si>
  <si>
    <t>0.0176</t>
  </si>
  <si>
    <t>234.269</t>
  </si>
  <si>
    <t>135.956</t>
  </si>
  <si>
    <t>1.080</t>
  </si>
  <si>
    <t>235.694</t>
  </si>
  <si>
    <t>533.7002568</t>
  </si>
  <si>
    <t>0.675</t>
  </si>
  <si>
    <t>129000.</t>
  </si>
  <si>
    <t>0.0018</t>
  </si>
  <si>
    <t>328.047</t>
  </si>
  <si>
    <t>135.673</t>
  </si>
  <si>
    <t>0.054</t>
  </si>
  <si>
    <t>228.378</t>
  </si>
  <si>
    <t>1206.9988064</t>
  </si>
  <si>
    <t>0.298</t>
  </si>
  <si>
    <t>128000.</t>
  </si>
  <si>
    <t>0.0012</t>
  </si>
  <si>
    <t>297.177</t>
  </si>
  <si>
    <t>276.047</t>
  </si>
  <si>
    <t>146.912</t>
  </si>
  <si>
    <t>1221.2545982</t>
  </si>
  <si>
    <t>0.295</t>
  </si>
  <si>
    <t>at.</t>
  </si>
  <si>
    <t>a</t>
  </si>
  <si>
    <t>e</t>
  </si>
  <si>
    <t>w</t>
  </si>
  <si>
    <t>M</t>
  </si>
  <si>
    <t>i</t>
  </si>
  <si>
    <t>node</t>
  </si>
  <si>
    <t>n</t>
  </si>
  <si>
    <t>P</t>
  </si>
  <si>
    <t>(km)</t>
  </si>
  <si>
    <t>(deg)</t>
  </si>
  <si>
    <t>(deg/day)</t>
  </si>
  <si>
    <t>(days)</t>
  </si>
  <si>
    <t>11460000.</t>
  </si>
  <si>
    <t>0.1586</t>
  </si>
  <si>
    <t>331.234</t>
  </si>
  <si>
    <t>66.874</t>
  </si>
  <si>
    <t>28.612</t>
  </si>
  <si>
    <t>64.798</t>
  </si>
  <si>
    <t>1.4367562</t>
  </si>
  <si>
    <t>250.56</t>
  </si>
  <si>
    <t>11740000.</t>
  </si>
  <si>
    <t>0.2108</t>
  </si>
  <si>
    <t>142.001</t>
  </si>
  <si>
    <t>330.985</t>
  </si>
  <si>
    <t>27.945</t>
  </si>
  <si>
    <t>115.511</t>
  </si>
  <si>
    <t>1.3865315</t>
  </si>
  <si>
    <t>259.64</t>
  </si>
  <si>
    <t>23629000.</t>
  </si>
  <si>
    <t>0.4062</t>
  </si>
  <si>
    <t>169.226</t>
  </si>
  <si>
    <t>279.769</t>
  </si>
  <si>
    <t>151.413</t>
  </si>
  <si>
    <t>314.223</t>
  </si>
  <si>
    <t>0.4841223</t>
  </si>
  <si>
    <t>743.61</t>
  </si>
  <si>
    <t>23942000.</t>
  </si>
  <si>
    <t>0.2552</t>
  </si>
  <si>
    <t>354.541</t>
  </si>
  <si>
    <t>165.352</t>
  </si>
  <si>
    <t>158.189</t>
  </si>
  <si>
    <t>309.199</t>
  </si>
  <si>
    <t>0.4743772</t>
  </si>
  <si>
    <t>758.89</t>
  </si>
  <si>
    <t>11717000.</t>
  </si>
  <si>
    <t>0.1161</t>
  </si>
  <si>
    <t>49.670</t>
  </si>
  <si>
    <t>330.475</t>
  </si>
  <si>
    <t>27.663</t>
  </si>
  <si>
    <t>5.326</t>
  </si>
  <si>
    <t>1.3888891</t>
  </si>
  <si>
    <t>259.20</t>
  </si>
  <si>
    <t>23401000.</t>
  </si>
  <si>
    <t>0.2546</t>
  </si>
  <si>
    <t>26.416</t>
  </si>
  <si>
    <t>233.375</t>
  </si>
  <si>
    <t>164.994</t>
  </si>
  <si>
    <t>114.854</t>
  </si>
  <si>
    <t>0.4903501</t>
  </si>
  <si>
    <t>734.17</t>
  </si>
  <si>
    <t>21254000.</t>
  </si>
  <si>
    <t>0.2332</t>
  </si>
  <si>
    <t>95.772</t>
  </si>
  <si>
    <t>253.384</t>
  </si>
  <si>
    <t>148.693</t>
  </si>
  <si>
    <t>15.959</t>
  </si>
  <si>
    <t>0.5716125</t>
  </si>
  <si>
    <t>629.80</t>
  </si>
  <si>
    <t>11164000.</t>
  </si>
  <si>
    <t>0.1624</t>
  </si>
  <si>
    <t>269.393</t>
  </si>
  <si>
    <t>230.352</t>
  </si>
  <si>
    <t>27.882</t>
  </si>
  <si>
    <t>219.181</t>
  </si>
  <si>
    <t>1.4942407</t>
  </si>
  <si>
    <t>240.93</t>
  </si>
  <si>
    <t>24099000.</t>
  </si>
  <si>
    <t>0.2796</t>
  </si>
  <si>
    <t>23.909</t>
  </si>
  <si>
    <t>107.962</t>
  </si>
  <si>
    <t>147.080</t>
  </si>
  <si>
    <t>283.104</t>
  </si>
  <si>
    <t>0.4744232</t>
  </si>
  <si>
    <t>758.82</t>
  </si>
  <si>
    <t>7504000.</t>
  </si>
  <si>
    <t>0.2435</t>
  </si>
  <si>
    <t>217.147</t>
  </si>
  <si>
    <t>313.051</t>
  </si>
  <si>
    <t>42.977</t>
  </si>
  <si>
    <t>192.288</t>
  </si>
  <si>
    <t>2.7688033</t>
  </si>
  <si>
    <t>130.02</t>
  </si>
  <si>
    <t>23814000.</t>
  </si>
  <si>
    <t>0.4156</t>
  </si>
  <si>
    <t>288.882</t>
  </si>
  <si>
    <t>135.272</t>
  </si>
  <si>
    <t>152.781</t>
  </si>
  <si>
    <t>280.575</t>
  </si>
  <si>
    <t>0.4781658</t>
  </si>
  <si>
    <t>752.88</t>
  </si>
  <si>
    <t>23363000.</t>
  </si>
  <si>
    <t>0.2523</t>
  </si>
  <si>
    <t>231.540</t>
  </si>
  <si>
    <t>94.756</t>
  </si>
  <si>
    <t>165.253</t>
  </si>
  <si>
    <t>305.114</t>
  </si>
  <si>
    <t>0.4915209</t>
  </si>
  <si>
    <t>732.42</t>
  </si>
  <si>
    <t>23181000.</t>
  </si>
  <si>
    <t>0.2503</t>
  </si>
  <si>
    <t>243.878</t>
  </si>
  <si>
    <t>267.454</t>
  </si>
  <si>
    <t>165.155</t>
  </si>
  <si>
    <t>134.240</t>
  </si>
  <si>
    <t>0.4974208</t>
  </si>
  <si>
    <t>723.73</t>
  </si>
  <si>
    <t>21106000.</t>
  </si>
  <si>
    <t>0.2296</t>
  </si>
  <si>
    <t>134.505</t>
  </si>
  <si>
    <t>215.956</t>
  </si>
  <si>
    <t>148.759</t>
  </si>
  <si>
    <t>29.834</t>
  </si>
  <si>
    <t>0.5775515</t>
  </si>
  <si>
    <t>623.32</t>
  </si>
  <si>
    <t>23565000.</t>
  </si>
  <si>
    <t>0.2466</t>
  </si>
  <si>
    <t>218.934</t>
  </si>
  <si>
    <t>255.702</t>
  </si>
  <si>
    <t>165.121</t>
  </si>
  <si>
    <t>43.864</t>
  </si>
  <si>
    <t>0.4851490</t>
  </si>
  <si>
    <t>742.04</t>
  </si>
  <si>
    <t>21272000.</t>
  </si>
  <si>
    <t>0.2152</t>
  </si>
  <si>
    <t>64.727</t>
  </si>
  <si>
    <t>213.675</t>
  </si>
  <si>
    <t>149.411</t>
  </si>
  <si>
    <t>269.613</t>
  </si>
  <si>
    <t>0.5699784</t>
  </si>
  <si>
    <t>631.60</t>
  </si>
  <si>
    <t>23286000.</t>
  </si>
  <si>
    <t>0.2655</t>
  </si>
  <si>
    <t>10.274</t>
  </si>
  <si>
    <t>267.136</t>
  </si>
  <si>
    <t>164.914</t>
  </si>
  <si>
    <t>317.497</t>
  </si>
  <si>
    <t>0.4941719</t>
  </si>
  <si>
    <t>728.49</t>
  </si>
  <si>
    <t>23231000.</t>
  </si>
  <si>
    <t>0.2471</t>
  </si>
  <si>
    <t>116.879</t>
  </si>
  <si>
    <t>124.941</t>
  </si>
  <si>
    <t>165.250</t>
  </si>
  <si>
    <t>130.961</t>
  </si>
  <si>
    <t>0.4956884</t>
  </si>
  <si>
    <t>726.26</t>
  </si>
  <si>
    <t>21148000.</t>
  </si>
  <si>
    <t>0.2274</t>
  </si>
  <si>
    <t>190.862</t>
  </si>
  <si>
    <t>117.480</t>
  </si>
  <si>
    <t>148.885</t>
  </si>
  <si>
    <t>280.956</t>
  </si>
  <si>
    <t>0.5756381</t>
  </si>
  <si>
    <t>625.39</t>
  </si>
  <si>
    <t>24037000.</t>
  </si>
  <si>
    <t>0.3152</t>
  </si>
  <si>
    <t>54.793</t>
  </si>
  <si>
    <t>142.035</t>
  </si>
  <si>
    <t>152.364</t>
  </si>
  <si>
    <t>272.817</t>
  </si>
  <si>
    <t>0.4730563</t>
  </si>
  <si>
    <t>761.01</t>
  </si>
  <si>
    <t>21197000.</t>
  </si>
  <si>
    <t>0.2307</t>
  </si>
  <si>
    <t>97.023</t>
  </si>
  <si>
    <t>238.786</t>
  </si>
  <si>
    <t>148.595</t>
  </si>
  <si>
    <t>233.022</t>
  </si>
  <si>
    <t>0.5739872</t>
  </si>
  <si>
    <t>627.19</t>
  </si>
  <si>
    <t>21297000.</t>
  </si>
  <si>
    <t>0.2095</t>
  </si>
  <si>
    <t>300.836</t>
  </si>
  <si>
    <t>131.854</t>
  </si>
  <si>
    <t>150.740</t>
  </si>
  <si>
    <t>330.393</t>
  </si>
  <si>
    <t>0.5679040</t>
  </si>
  <si>
    <t>633.91</t>
  </si>
  <si>
    <t>23317000.</t>
  </si>
  <si>
    <t>0.2627</t>
  </si>
  <si>
    <t>99.401</t>
  </si>
  <si>
    <t>105.000</t>
  </si>
  <si>
    <t>165.048</t>
  </si>
  <si>
    <t>8.679</t>
  </si>
  <si>
    <t>0.4930702</t>
  </si>
  <si>
    <t>730.12</t>
  </si>
  <si>
    <t>23146000.</t>
  </si>
  <si>
    <t>0.2755</t>
  </si>
  <si>
    <t>223.631</t>
  </si>
  <si>
    <t>287.689</t>
  </si>
  <si>
    <t>150.271</t>
  </si>
  <si>
    <t>302.470</t>
  </si>
  <si>
    <t>0.5018735</t>
  </si>
  <si>
    <t>717.31</t>
  </si>
  <si>
    <t>21039000.</t>
  </si>
  <si>
    <t>0.2320</t>
  </si>
  <si>
    <t>320.635</t>
  </si>
  <si>
    <t>333.101</t>
  </si>
  <si>
    <t>148.915</t>
  </si>
  <si>
    <t>254.297</t>
  </si>
  <si>
    <t>0.5802269</t>
  </si>
  <si>
    <t>620.45</t>
  </si>
  <si>
    <t>19336000.</t>
  </si>
  <si>
    <t>0.1438</t>
  </si>
  <si>
    <t>89.904</t>
  </si>
  <si>
    <t>70.243</t>
  </si>
  <si>
    <t>145.740</t>
  </si>
  <si>
    <t>60.143</t>
  </si>
  <si>
    <t>0.6537221</t>
  </si>
  <si>
    <t>550.69</t>
  </si>
  <si>
    <t>21158000.</t>
  </si>
  <si>
    <t>0.2807</t>
  </si>
  <si>
    <t>216.805</t>
  </si>
  <si>
    <t>204.517</t>
  </si>
  <si>
    <t>146.004</t>
  </si>
  <si>
    <t>221.949</t>
  </si>
  <si>
    <t>0.5782402</t>
  </si>
  <si>
    <t>622.58</t>
  </si>
  <si>
    <t>23790000.</t>
  </si>
  <si>
    <t>0.3112</t>
  </si>
  <si>
    <t>61.885</t>
  </si>
  <si>
    <t>174.044</t>
  </si>
  <si>
    <t>150.997</t>
  </si>
  <si>
    <t>116.363</t>
  </si>
  <si>
    <t>0.4810760</t>
  </si>
  <si>
    <t>748.32</t>
  </si>
  <si>
    <t>23306000.</t>
  </si>
  <si>
    <t>0.2597</t>
  </si>
  <si>
    <t>44.233</t>
  </si>
  <si>
    <t>212.853</t>
  </si>
  <si>
    <t>164.944</t>
  </si>
  <si>
    <t>60.170</t>
  </si>
  <si>
    <t>0.4934152</t>
  </si>
  <si>
    <t>729.61</t>
  </si>
  <si>
    <t>23091000.</t>
  </si>
  <si>
    <t>0.2682</t>
  </si>
  <si>
    <t>231.920</t>
  </si>
  <si>
    <t>215.443</t>
  </si>
  <si>
    <t>165.117</t>
  </si>
  <si>
    <t>327.729</t>
  </si>
  <si>
    <t>0.5003695</t>
  </si>
  <si>
    <t>719.47</t>
  </si>
  <si>
    <t>23575000.</t>
  </si>
  <si>
    <t>0.3445</t>
  </si>
  <si>
    <t>197.144</t>
  </si>
  <si>
    <t>236.950</t>
  </si>
  <si>
    <t>154.164</t>
  </si>
  <si>
    <t>318.902</t>
  </si>
  <si>
    <t>0.4866038</t>
  </si>
  <si>
    <t>739.82</t>
  </si>
  <si>
    <t>21033000.</t>
  </si>
  <si>
    <t>0.2258</t>
  </si>
  <si>
    <t>40.542</t>
  </si>
  <si>
    <t>256.860</t>
  </si>
  <si>
    <t>148.585</t>
  </si>
  <si>
    <t>13.467</t>
  </si>
  <si>
    <t>0.5806001</t>
  </si>
  <si>
    <t>620.05</t>
  </si>
  <si>
    <t>23974000.</t>
  </si>
  <si>
    <t>0.4325</t>
  </si>
  <si>
    <t>59.739</t>
  </si>
  <si>
    <t>197.676</t>
  </si>
  <si>
    <t>158.272</t>
  </si>
  <si>
    <t>173.392</t>
  </si>
  <si>
    <t>0.4728089</t>
  </si>
  <si>
    <t>761.41</t>
  </si>
  <si>
    <t>21160000.</t>
  </si>
  <si>
    <t>0.2201</t>
  </si>
  <si>
    <t>313.183</t>
  </si>
  <si>
    <t>268.013</t>
  </si>
  <si>
    <t>151.390</t>
  </si>
  <si>
    <t>169.962</t>
  </si>
  <si>
    <t>0.5732248</t>
  </si>
  <si>
    <t>628.03</t>
  </si>
  <si>
    <t>23352000.</t>
  </si>
  <si>
    <t>0.2495</t>
  </si>
  <si>
    <t>171.632</t>
  </si>
  <si>
    <t>39.713</t>
  </si>
  <si>
    <t>165.015</t>
  </si>
  <si>
    <t>339.210</t>
  </si>
  <si>
    <t>0.4918707</t>
  </si>
  <si>
    <t>731.90</t>
  </si>
  <si>
    <t>23276000.</t>
  </si>
  <si>
    <t>0.2509</t>
  </si>
  <si>
    <t>9.836</t>
  </si>
  <si>
    <t>55.937</t>
  </si>
  <si>
    <t>165.102</t>
  </si>
  <si>
    <t>30.339</t>
  </si>
  <si>
    <t>0.4943462</t>
  </si>
  <si>
    <t>728.23</t>
  </si>
  <si>
    <t>21065000.</t>
  </si>
  <si>
    <t>0.1498</t>
  </si>
  <si>
    <t>299.482</t>
  </si>
  <si>
    <t>43.659</t>
  </si>
  <si>
    <t>154.842</t>
  </si>
  <si>
    <t>89.749</t>
  </si>
  <si>
    <t>0.5747808</t>
  </si>
  <si>
    <t>626.33</t>
  </si>
  <si>
    <t>17056000.</t>
  </si>
  <si>
    <t>0.4317</t>
  </si>
  <si>
    <t>90.372</t>
  </si>
  <si>
    <t>337.062</t>
  </si>
  <si>
    <t>51.624</t>
  </si>
  <si>
    <t>50.597</t>
  </si>
  <si>
    <t>0.7889862</t>
  </si>
  <si>
    <t>456.28</t>
  </si>
  <si>
    <t>23323000.</t>
  </si>
  <si>
    <t>0.2619</t>
  </si>
  <si>
    <t>309.685</t>
  </si>
  <si>
    <t>204.846</t>
  </si>
  <si>
    <t>165.265</t>
  </si>
  <si>
    <t>193.558</t>
  </si>
  <si>
    <t>0.4929260</t>
  </si>
  <si>
    <t>730.33</t>
  </si>
  <si>
    <t>23800000.</t>
  </si>
  <si>
    <t>0.4155</t>
  </si>
  <si>
    <t>187.429</t>
  </si>
  <si>
    <t>128.345</t>
  </si>
  <si>
    <t>150.336</t>
  </si>
  <si>
    <t>252.611</t>
  </si>
  <si>
    <t>0.4787365</t>
  </si>
  <si>
    <t>751.98</t>
  </si>
  <si>
    <t>24482000.</t>
  </si>
  <si>
    <t>0.3313</t>
  </si>
  <si>
    <t>138.071</t>
  </si>
  <si>
    <t>33.416</t>
  </si>
  <si>
    <t>145.173</t>
  </si>
  <si>
    <t>313.355</t>
  </si>
  <si>
    <t>0.4634134</t>
  </si>
  <si>
    <t>776.84</t>
  </si>
  <si>
    <t>23408000.</t>
  </si>
  <si>
    <t>0.2541</t>
  </si>
  <si>
    <t>330.295</t>
  </si>
  <si>
    <t>141.667</t>
  </si>
  <si>
    <t>164.964</t>
  </si>
  <si>
    <t>295.702</t>
  </si>
  <si>
    <t>0.4901154</t>
  </si>
  <si>
    <t>734.52</t>
  </si>
  <si>
    <t>S/2000 J 11</t>
  </si>
  <si>
    <t>12297000.</t>
  </si>
  <si>
    <t>173.544</t>
  </si>
  <si>
    <t>309.734</t>
  </si>
  <si>
    <t>28.631</t>
  </si>
  <si>
    <t>294.497</t>
  </si>
  <si>
    <t>1.2939791</t>
  </si>
  <si>
    <t>278.21</t>
  </si>
  <si>
    <t>28347000.</t>
  </si>
  <si>
    <t>0.4100</t>
  </si>
  <si>
    <t>165.201</t>
  </si>
  <si>
    <t>237.932</t>
  </si>
  <si>
    <t>157.291</t>
  </si>
  <si>
    <t>344.782</t>
  </si>
  <si>
    <t>0.3671484</t>
  </si>
  <si>
    <t>980.53</t>
  </si>
  <si>
    <t>S/2003 J 3</t>
  </si>
  <si>
    <t>20221000.</t>
  </si>
  <si>
    <t>0.1969</t>
  </si>
  <si>
    <t>66.338</t>
  </si>
  <si>
    <t>311.780</t>
  </si>
  <si>
    <t>147.547</t>
  </si>
  <si>
    <t>231.489</t>
  </si>
  <si>
    <t>0.6165779</t>
  </si>
  <si>
    <t>583.87</t>
  </si>
  <si>
    <t>23929000.</t>
  </si>
  <si>
    <t>0.3624</t>
  </si>
  <si>
    <t>197.401</t>
  </si>
  <si>
    <t>260.480</t>
  </si>
  <si>
    <t>149.589</t>
  </si>
  <si>
    <t>179.131</t>
  </si>
  <si>
    <t>0.4766663</t>
  </si>
  <si>
    <t>755.25</t>
  </si>
  <si>
    <t>S/2003 J 5</t>
  </si>
  <si>
    <t>23495000.</t>
  </si>
  <si>
    <t>0.2476</t>
  </si>
  <si>
    <t>90.066</t>
  </si>
  <si>
    <t>336.636</t>
  </si>
  <si>
    <t>165.248</t>
  </si>
  <si>
    <t>176.683</t>
  </si>
  <si>
    <t>0.4873118</t>
  </si>
  <si>
    <t>738.75</t>
  </si>
  <si>
    <t>23385000.</t>
  </si>
  <si>
    <t>0.2632</t>
  </si>
  <si>
    <t>292.662</t>
  </si>
  <si>
    <t>348.415</t>
  </si>
  <si>
    <t>165.047</t>
  </si>
  <si>
    <t>44.321</t>
  </si>
  <si>
    <t>0.4909185</t>
  </si>
  <si>
    <t>733.32</t>
  </si>
  <si>
    <t>23042000.</t>
  </si>
  <si>
    <t>0.4299</t>
  </si>
  <si>
    <t>170.833</t>
  </si>
  <si>
    <t>258.937</t>
  </si>
  <si>
    <t>165.073</t>
  </si>
  <si>
    <t>151.911</t>
  </si>
  <si>
    <t>0.5026172</t>
  </si>
  <si>
    <t>716.25</t>
  </si>
  <si>
    <t>17830000.</t>
  </si>
  <si>
    <t>0.4904</t>
  </si>
  <si>
    <t>13.288</t>
  </si>
  <si>
    <t>38.543</t>
  </si>
  <si>
    <t>151.003</t>
  </si>
  <si>
    <t>65.530</t>
  </si>
  <si>
    <t>0.7351860</t>
  </si>
  <si>
    <t>489.67</t>
  </si>
  <si>
    <t>S/2003 J 15</t>
  </si>
  <si>
    <t>22627000.</t>
  </si>
  <si>
    <t>0.1899</t>
  </si>
  <si>
    <t>18.405</t>
  </si>
  <si>
    <t>58.865</t>
  </si>
  <si>
    <t>146.492</t>
  </si>
  <si>
    <t>236.674</t>
  </si>
  <si>
    <t>0.5219082</t>
  </si>
  <si>
    <t>689.78</t>
  </si>
  <si>
    <t>21097000.</t>
  </si>
  <si>
    <t>0.2281</t>
  </si>
  <si>
    <t>57.681</t>
  </si>
  <si>
    <t>307.563</t>
  </si>
  <si>
    <t>148.683</t>
  </si>
  <si>
    <t>16.883</t>
  </si>
  <si>
    <t>0.5779589</t>
  </si>
  <si>
    <t>622.88</t>
  </si>
  <si>
    <t>20508000.</t>
  </si>
  <si>
    <t>0.0895</t>
  </si>
  <si>
    <t>130.894</t>
  </si>
  <si>
    <t>202.160</t>
  </si>
  <si>
    <t>146.077</t>
  </si>
  <si>
    <t>158.247</t>
  </si>
  <si>
    <t>0.6018719</t>
  </si>
  <si>
    <t>598.13</t>
  </si>
  <si>
    <t>23533000.</t>
  </si>
  <si>
    <t>176.668</t>
  </si>
  <si>
    <t>223.035</t>
  </si>
  <si>
    <t>165.116</t>
  </si>
  <si>
    <t>27.442</t>
  </si>
  <si>
    <t>0.4862156</t>
  </si>
  <si>
    <t>740.41</t>
  </si>
  <si>
    <t>23567000.</t>
  </si>
  <si>
    <t>0.2746</t>
  </si>
  <si>
    <t>255.114</t>
  </si>
  <si>
    <t>144.222</t>
  </si>
  <si>
    <t>146.424</t>
  </si>
  <si>
    <t>41.706</t>
  </si>
  <si>
    <t>0.4914942</t>
  </si>
  <si>
    <t>732.46</t>
  </si>
  <si>
    <t>23449000.</t>
  </si>
  <si>
    <t>0.2491</t>
  </si>
  <si>
    <t>189.230</t>
  </si>
  <si>
    <t>160.525</t>
  </si>
  <si>
    <t>165.100</t>
  </si>
  <si>
    <t>282.871</t>
  </si>
  <si>
    <t>0.4887995</t>
  </si>
  <si>
    <t>736.50</t>
  </si>
  <si>
    <t>21004000.</t>
  </si>
  <si>
    <t>0.2267</t>
  </si>
  <si>
    <t>18.252</t>
  </si>
  <si>
    <t>312.074</t>
  </si>
  <si>
    <t>148.673</t>
  </si>
  <si>
    <t>5.802</t>
  </si>
  <si>
    <t>0.5817371</t>
  </si>
  <si>
    <t>618.84</t>
  </si>
  <si>
    <t>23446000.</t>
  </si>
  <si>
    <t>0.2534</t>
  </si>
  <si>
    <t>31.514</t>
  </si>
  <si>
    <t>256.027</t>
  </si>
  <si>
    <t>165.318</t>
  </si>
  <si>
    <t>250.728</t>
  </si>
  <si>
    <t>0.4888998</t>
  </si>
  <si>
    <t>736.35</t>
  </si>
  <si>
    <t>23124000.</t>
  </si>
  <si>
    <t>0.3493</t>
  </si>
  <si>
    <t>270.154</t>
  </si>
  <si>
    <t>285.597</t>
  </si>
  <si>
    <t>153.597</t>
  </si>
  <si>
    <t>24.866</t>
  </si>
  <si>
    <t>0.5011321</t>
  </si>
  <si>
    <t>718.37</t>
  </si>
  <si>
    <t>356.6</t>
  </si>
  <si>
    <t>282.4</t>
  </si>
  <si>
    <t>169.9</t>
  </si>
  <si>
    <t>201.41718</t>
  </si>
  <si>
    <t>168.7</t>
  </si>
  <si>
    <t xml:space="preserve"> 236.9</t>
  </si>
  <si>
    <t>91.2</t>
  </si>
  <si>
    <t xml:space="preserve"> 25.53</t>
  </si>
  <si>
    <t>259.5</t>
  </si>
  <si>
    <t>344.4</t>
  </si>
  <si>
    <t>236.9</t>
  </si>
  <si>
    <t>161.6</t>
  </si>
  <si>
    <t>70.8</t>
  </si>
  <si>
    <t>77.5</t>
  </si>
  <si>
    <t>161.3</t>
  </si>
  <si>
    <t>284.4</t>
  </si>
  <si>
    <t>Diameter</t>
  </si>
  <si>
    <t>(km)[note 5]</t>
  </si>
  <si>
    <t>(km)[15]</t>
  </si>
  <si>
    <t>[15]</t>
  </si>
  <si>
    <t>[note 6]</t>
  </si>
  <si>
    <t>m</t>
  </si>
  <si>
    <t>Naiad</t>
  </si>
  <si>
    <t>0.0047</t>
  </si>
  <si>
    <t>334.9</t>
  </si>
  <si>
    <t>Thalassa</t>
  </si>
  <si>
    <t>193.6</t>
  </si>
  <si>
    <t>Despina</t>
  </si>
  <si>
    <t>0.0004</t>
  </si>
  <si>
    <t>319.6</t>
  </si>
  <si>
    <t>Galatea</t>
  </si>
  <si>
    <t>0.0001</t>
  </si>
  <si>
    <t>187.1</t>
  </si>
  <si>
    <t>Larissa</t>
  </si>
  <si>
    <t>34.9</t>
  </si>
  <si>
    <t>Hippocamp</t>
  </si>
  <si>
    <t>0.0005</t>
  </si>
  <si>
    <t>Proteus</t>
  </si>
  <si>
    <t>114.2</t>
  </si>
  <si>
    <t>Triton</t>
  </si>
  <si>
    <t>0.0000</t>
  </si>
  <si>
    <t>264.8</t>
  </si>
  <si>
    <t>Nereid</t>
  </si>
  <si>
    <t>0.7507</t>
  </si>
  <si>
    <t>359.3</t>
  </si>
  <si>
    <t>Halimede</t>
  </si>
  <si>
    <t>0.2909</t>
  </si>
  <si>
    <t>96.8</t>
  </si>
  <si>
    <t>Sao</t>
  </si>
  <si>
    <t>0.2827</t>
  </si>
  <si>
    <t>129.4</t>
  </si>
  <si>
    <t>Laomedeia</t>
  </si>
  <si>
    <t>0.4339</t>
  </si>
  <si>
    <t>321.1</t>
  </si>
  <si>
    <t>Psamathe</t>
  </si>
  <si>
    <t>0.4617</t>
  </si>
  <si>
    <t>206.2</t>
  </si>
  <si>
    <t>Neso</t>
  </si>
  <si>
    <t>0.4243</t>
  </si>
  <si>
    <t>269.8</t>
  </si>
  <si>
    <t>Semi-major</t>
  </si>
  <si>
    <t>[d]</t>
  </si>
  <si>
    <t>(km)[f]</t>
  </si>
  <si>
    <t>(×1015 kg)[g]</t>
  </si>
  <si>
    <t>axis</t>
  </si>
  <si>
    <t>(km)[h]</t>
  </si>
  <si>
    <t>S/2009 S 1</t>
  </si>
  <si>
    <t>Pan</t>
  </si>
  <si>
    <t>Daphnis</t>
  </si>
  <si>
    <t>Atlas</t>
  </si>
  <si>
    <t>Prometheus</t>
  </si>
  <si>
    <t>0.0022</t>
  </si>
  <si>
    <t>Pandora</t>
  </si>
  <si>
    <t>0.0042</t>
  </si>
  <si>
    <t>7a</t>
  </si>
  <si>
    <t>Epimetheus</t>
  </si>
  <si>
    <t>0.0098</t>
  </si>
  <si>
    <t>7b</t>
  </si>
  <si>
    <t>Janus</t>
  </si>
  <si>
    <t>0.0068</t>
  </si>
  <si>
    <t>Aegaeon</t>
  </si>
  <si>
    <t>Mimas</t>
  </si>
  <si>
    <t>0.0202</t>
  </si>
  <si>
    <t>Methone</t>
  </si>
  <si>
    <t>Anthe</t>
  </si>
  <si>
    <t>Pallene</t>
  </si>
  <si>
    <t>0.004</t>
  </si>
  <si>
    <t>Enceladus</t>
  </si>
  <si>
    <t>Tethys</t>
  </si>
  <si>
    <t>15a</t>
  </si>
  <si>
    <t>Telesto</t>
  </si>
  <si>
    <t>15b</t>
  </si>
  <si>
    <t>Calypso</t>
  </si>
  <si>
    <t>Dione</t>
  </si>
  <si>
    <t>18a</t>
  </si>
  <si>
    <t>Helene</t>
  </si>
  <si>
    <t>18b</t>
  </si>
  <si>
    <t>Polydeuces</t>
  </si>
  <si>
    <t>0.0192</t>
  </si>
  <si>
    <t>Rhea</t>
  </si>
  <si>
    <t>Titan</t>
  </si>
  <si>
    <t>0.0288</t>
  </si>
  <si>
    <t>Hyperion</t>
  </si>
  <si>
    <t>0.123</t>
  </si>
  <si>
    <t>Iapetus</t>
  </si>
  <si>
    <t>0.0286</t>
  </si>
  <si>
    <t>Kiviuq</t>
  </si>
  <si>
    <t>0.1521</t>
  </si>
  <si>
    <t>Ijiraq</t>
  </si>
  <si>
    <t>0.3758</t>
  </si>
  <si>
    <t>Phoebe</t>
  </si>
  <si>
    <t>0.1604</t>
  </si>
  <si>
    <t>Paaliaq</t>
  </si>
  <si>
    <t>0.4826</t>
  </si>
  <si>
    <t>Skathi</t>
  </si>
  <si>
    <t>S/2004 S 37</t>
  </si>
  <si>
    <t>0.5265</t>
  </si>
  <si>
    <t>326.7</t>
  </si>
  <si>
    <t>S/2007 S 2</t>
  </si>
  <si>
    <t>0.2465</t>
  </si>
  <si>
    <t>Albiorix</t>
  </si>
  <si>
    <t>0.5807</t>
  </si>
  <si>
    <t>Bebhionn</t>
  </si>
  <si>
    <t>0.3813</t>
  </si>
  <si>
    <t>S/2004 S 29</t>
  </si>
  <si>
    <t>0.4269</t>
  </si>
  <si>
    <t>211.6</t>
  </si>
  <si>
    <t>Skoll</t>
  </si>
  <si>
    <t>0.4402</t>
  </si>
  <si>
    <t>S/2004 S 31</t>
  </si>
  <si>
    <t>0.2525</t>
  </si>
  <si>
    <t>275.5</t>
  </si>
  <si>
    <t>Erriapus</t>
  </si>
  <si>
    <t>0.452</t>
  </si>
  <si>
    <t>Tarqeq</t>
  </si>
  <si>
    <t>0.1373</t>
  </si>
  <si>
    <t>Siarnaq</t>
  </si>
  <si>
    <t>0.5293</t>
  </si>
  <si>
    <t>Tarvos</t>
  </si>
  <si>
    <t>0.4799</t>
  </si>
  <si>
    <t>Hyrrokkin</t>
  </si>
  <si>
    <t>0.3582</t>
  </si>
  <si>
    <t>Greip</t>
  </si>
  <si>
    <t>Mundilfari</t>
  </si>
  <si>
    <t>0.1787</t>
  </si>
  <si>
    <t>S/2004 S 13</t>
  </si>
  <si>
    <t>0.29</t>
  </si>
  <si>
    <t>S/2006 S 1</t>
  </si>
  <si>
    <t>0.0972</t>
  </si>
  <si>
    <t>S/2007 S 3</t>
  </si>
  <si>
    <t>0.1671</t>
  </si>
  <si>
    <t>Suttungr</t>
  </si>
  <si>
    <t>0.1445</t>
  </si>
  <si>
    <t>S/2004 S 20</t>
  </si>
  <si>
    <t>0.1976</t>
  </si>
  <si>
    <t>341.3</t>
  </si>
  <si>
    <t>Jarnsaxa</t>
  </si>
  <si>
    <t>0.2148</t>
  </si>
  <si>
    <t>Narvi</t>
  </si>
  <si>
    <t>0.299</t>
  </si>
  <si>
    <t>Bergelmir</t>
  </si>
  <si>
    <t>0.1399</t>
  </si>
  <si>
    <t>Hati</t>
  </si>
  <si>
    <t>S/2004 S 17</t>
  </si>
  <si>
    <t>0.1916</t>
  </si>
  <si>
    <t>S/2004 S 12</t>
  </si>
  <si>
    <t>0.3929</t>
  </si>
  <si>
    <t>S/2004 S 27</t>
  </si>
  <si>
    <t>0.1364</t>
  </si>
  <si>
    <t>92.56</t>
  </si>
  <si>
    <t>Farbauti</t>
  </si>
  <si>
    <t>0.1756</t>
  </si>
  <si>
    <t>Thrymr</t>
  </si>
  <si>
    <t>0.4332</t>
  </si>
  <si>
    <t>Bestla</t>
  </si>
  <si>
    <t>0.7072</t>
  </si>
  <si>
    <t>S/2004 S 7</t>
  </si>
  <si>
    <t>0.4998</t>
  </si>
  <si>
    <t>Aegir</t>
  </si>
  <si>
    <t>0.2379</t>
  </si>
  <si>
    <t>S/2004 S 30</t>
  </si>
  <si>
    <t>0.0859</t>
  </si>
  <si>
    <t>132.4</t>
  </si>
  <si>
    <t>S/2004 S 22</t>
  </si>
  <si>
    <t>0.2369</t>
  </si>
  <si>
    <t>118.0</t>
  </si>
  <si>
    <t>S/2004 S 25</t>
  </si>
  <si>
    <t>301.6</t>
  </si>
  <si>
    <t>S/2004 S 32</t>
  </si>
  <si>
    <t>0.2594</t>
  </si>
  <si>
    <t>298.6</t>
  </si>
  <si>
    <t>S/2004 S 23</t>
  </si>
  <si>
    <t>0.4133</t>
  </si>
  <si>
    <t>357.2</t>
  </si>
  <si>
    <t>S/2006 S 3</t>
  </si>
  <si>
    <t>0.4533</t>
  </si>
  <si>
    <t>S/2004 S 35</t>
  </si>
  <si>
    <t>0.203</t>
  </si>
  <si>
    <t>231.7</t>
  </si>
  <si>
    <t>Kari</t>
  </si>
  <si>
    <t>0.3745</t>
  </si>
  <si>
    <t>S/2004 S 28</t>
  </si>
  <si>
    <t>0.1249</t>
  </si>
  <si>
    <t>26.40</t>
  </si>
  <si>
    <t>Loge</t>
  </si>
  <si>
    <t>0.1584</t>
  </si>
  <si>
    <t>S/2004 S 38</t>
  </si>
  <si>
    <t>0.4084</t>
  </si>
  <si>
    <t>134.5</t>
  </si>
  <si>
    <t>Fenrir</t>
  </si>
  <si>
    <t>0.0949</t>
  </si>
  <si>
    <t>Ymir</t>
  </si>
  <si>
    <t>0.3431</t>
  </si>
  <si>
    <t>Surtur</t>
  </si>
  <si>
    <t>0.3591</t>
  </si>
  <si>
    <t>S/2004 S 33</t>
  </si>
  <si>
    <t>0.4113</t>
  </si>
  <si>
    <t>84.64</t>
  </si>
  <si>
    <t>S/2004 S 24</t>
  </si>
  <si>
    <t>162.7</t>
  </si>
  <si>
    <t>S/2004 S 21</t>
  </si>
  <si>
    <t>0.3156</t>
  </si>
  <si>
    <t>136.2</t>
  </si>
  <si>
    <t>S/2004 S 39</t>
  </si>
  <si>
    <t>0.0979</t>
  </si>
  <si>
    <t>114.7</t>
  </si>
  <si>
    <t>S/2004 S 36</t>
  </si>
  <si>
    <t>0.7139</t>
  </si>
  <si>
    <t>32.50</t>
  </si>
  <si>
    <t>Fornjot</t>
  </si>
  <si>
    <t>0.1613</t>
  </si>
  <si>
    <t>S/2004 S 34</t>
  </si>
  <si>
    <t>0.2015</t>
  </si>
  <si>
    <t>314.4</t>
  </si>
  <si>
    <t>S/2004 S 26</t>
  </si>
  <si>
    <t>0.1726</t>
  </si>
  <si>
    <t>306.6</t>
  </si>
  <si>
    <t>Sat.</t>
  </si>
  <si>
    <t>185539.</t>
  </si>
  <si>
    <t>0.0196</t>
  </si>
  <si>
    <t>332.499</t>
  </si>
  <si>
    <t>14.848</t>
  </si>
  <si>
    <t>238042.</t>
  </si>
  <si>
    <t>0.076</t>
  </si>
  <si>
    <t>199.686</t>
  </si>
  <si>
    <t>294672.</t>
  </si>
  <si>
    <t>45.202</t>
  </si>
  <si>
    <t>243.367</t>
  </si>
  <si>
    <t>377415.</t>
  </si>
  <si>
    <t>284.315</t>
  </si>
  <si>
    <t>322.232</t>
  </si>
  <si>
    <t>527068.</t>
  </si>
  <si>
    <t>0.0002</t>
  </si>
  <si>
    <t>241.619</t>
  </si>
  <si>
    <t>179.781</t>
  </si>
  <si>
    <t>1221865.</t>
  </si>
  <si>
    <t>180.532</t>
  </si>
  <si>
    <t>163.310</t>
  </si>
  <si>
    <t>1500933.</t>
  </si>
  <si>
    <t>0.0232</t>
  </si>
  <si>
    <t>303.178</t>
  </si>
  <si>
    <t>86.342</t>
  </si>
  <si>
    <t>3560854.</t>
  </si>
  <si>
    <t>0.0293</t>
  </si>
  <si>
    <t>271.606</t>
  </si>
  <si>
    <t>201.789</t>
  </si>
  <si>
    <t>12947918.</t>
  </si>
  <si>
    <t>0.1634</t>
  </si>
  <si>
    <t>342.500</t>
  </si>
  <si>
    <t>53.038</t>
  </si>
  <si>
    <t>151450.</t>
  </si>
  <si>
    <t>16.012</t>
  </si>
  <si>
    <t>17.342</t>
  </si>
  <si>
    <t>0.0161</t>
  </si>
  <si>
    <t>88.975</t>
  </si>
  <si>
    <t>80.377</t>
  </si>
  <si>
    <t>377444.</t>
  </si>
  <si>
    <t>33.134</t>
  </si>
  <si>
    <t>43.186</t>
  </si>
  <si>
    <t>294720.</t>
  </si>
  <si>
    <t>119.135</t>
  </si>
  <si>
    <t>260.157</t>
  </si>
  <si>
    <t>294721.</t>
  </si>
  <si>
    <t>17.470</t>
  </si>
  <si>
    <t>156.660</t>
  </si>
  <si>
    <t>137774.</t>
  </si>
  <si>
    <t>210.851</t>
  </si>
  <si>
    <t>283.282</t>
  </si>
  <si>
    <t>139429.</t>
  </si>
  <si>
    <t>37.514</t>
  </si>
  <si>
    <t>96.886</t>
  </si>
  <si>
    <t>141810.</t>
  </si>
  <si>
    <t>66.248</t>
  </si>
  <si>
    <t>125.112</t>
  </si>
  <si>
    <t>133585.</t>
  </si>
  <si>
    <t>103.331</t>
  </si>
  <si>
    <t>351.187</t>
  </si>
  <si>
    <t>194402.</t>
  </si>
  <si>
    <t>134.636</t>
  </si>
  <si>
    <t>71.189</t>
  </si>
  <si>
    <t>212282.</t>
  </si>
  <si>
    <t>0.0040</t>
  </si>
  <si>
    <t>16.074</t>
  </si>
  <si>
    <t>356.229</t>
  </si>
  <si>
    <t>377222.</t>
  </si>
  <si>
    <t>0.0191</t>
  </si>
  <si>
    <t>311.847</t>
  </si>
  <si>
    <t>89.307</t>
  </si>
  <si>
    <t>136504.</t>
  </si>
  <si>
    <t>266.931</t>
  </si>
  <si>
    <t>113.790</t>
  </si>
  <si>
    <t>196888.</t>
  </si>
  <si>
    <t>138.902</t>
  </si>
  <si>
    <t>190.473</t>
  </si>
  <si>
    <t>167425.</t>
  </si>
  <si>
    <t>152.905</t>
  </si>
  <si>
    <t>322.771</t>
  </si>
  <si>
    <t>23128000.</t>
  </si>
  <si>
    <t>0.3338</t>
  </si>
  <si>
    <t>21.352</t>
  </si>
  <si>
    <t>228.673</t>
  </si>
  <si>
    <t>15204000.</t>
  </si>
  <si>
    <t>0.3325</t>
  </si>
  <si>
    <t>237.522</t>
  </si>
  <si>
    <t>321.654</t>
  </si>
  <si>
    <t>18243000.</t>
  </si>
  <si>
    <t>0.5382</t>
  </si>
  <si>
    <t>274.104</t>
  </si>
  <si>
    <t>265.783</t>
  </si>
  <si>
    <t>11408000.</t>
  </si>
  <si>
    <t>0.2717</t>
  </si>
  <si>
    <t>92.899</t>
  </si>
  <si>
    <t>17.328</t>
  </si>
  <si>
    <t>19468000.</t>
  </si>
  <si>
    <t>0.1139</t>
  </si>
  <si>
    <t>34.281</t>
  </si>
  <si>
    <t>321.133</t>
  </si>
  <si>
    <t>11384000.</t>
  </si>
  <si>
    <t>90.205</t>
  </si>
  <si>
    <t>172.018</t>
  </si>
  <si>
    <t>18653000.</t>
  </si>
  <si>
    <t>309.694</t>
  </si>
  <si>
    <t>92.821</t>
  </si>
  <si>
    <t>16393000.</t>
  </si>
  <si>
    <t>0.4797</t>
  </si>
  <si>
    <t>55.932</t>
  </si>
  <si>
    <t>32.828</t>
  </si>
  <si>
    <t>15635000.</t>
  </si>
  <si>
    <t>0.2718</t>
  </si>
  <si>
    <t>203.517</t>
  </si>
  <si>
    <t>114.689</t>
  </si>
  <si>
    <t>17602000.</t>
  </si>
  <si>
    <t>0.4722</t>
  </si>
  <si>
    <t>282.522</t>
  </si>
  <si>
    <t>294.829</t>
  </si>
  <si>
    <t>18182000.</t>
  </si>
  <si>
    <t>0.2802</t>
  </si>
  <si>
    <t>65.929</t>
  </si>
  <si>
    <t>201.288</t>
  </si>
  <si>
    <t>20418000.</t>
  </si>
  <si>
    <t>0.4659</t>
  </si>
  <si>
    <t>125.404</t>
  </si>
  <si>
    <t>30.075</t>
  </si>
  <si>
    <t>19349000.</t>
  </si>
  <si>
    <t>0.4296</t>
  </si>
  <si>
    <t>169.959</t>
  </si>
  <si>
    <t>114.172</t>
  </si>
  <si>
    <t>20751000.</t>
  </si>
  <si>
    <t>242.651</t>
  </si>
  <si>
    <t>26.017</t>
  </si>
  <si>
    <t>17116000.</t>
  </si>
  <si>
    <t>0.4682</t>
  </si>
  <si>
    <t>358.141</t>
  </si>
  <si>
    <t>168.045</t>
  </si>
  <si>
    <t>0.1420</t>
  </si>
  <si>
    <t>133.400</t>
  </si>
  <si>
    <t>306.494</t>
  </si>
  <si>
    <t>20209000.</t>
  </si>
  <si>
    <t>0.5145</t>
  </si>
  <si>
    <t>81.185</t>
  </si>
  <si>
    <t>239.156</t>
  </si>
  <si>
    <t>20390000.</t>
  </si>
  <si>
    <t>0.2414</t>
  </si>
  <si>
    <t>342.995</t>
  </si>
  <si>
    <t>282.813</t>
  </si>
  <si>
    <t>22454000.</t>
  </si>
  <si>
    <t>0.1347</t>
  </si>
  <si>
    <t>120.982</t>
  </si>
  <si>
    <t>131.678</t>
  </si>
  <si>
    <t>25146000.</t>
  </si>
  <si>
    <t>0.2077</t>
  </si>
  <si>
    <t>324.787</t>
  </si>
  <si>
    <t>214.499</t>
  </si>
  <si>
    <t>19868000.</t>
  </si>
  <si>
    <t>0.3710</t>
  </si>
  <si>
    <t>21.286</t>
  </si>
  <si>
    <t>163.640</t>
  </si>
  <si>
    <t>18440000.</t>
  </si>
  <si>
    <t>0.3359</t>
  </si>
  <si>
    <t>273.076</t>
  </si>
  <si>
    <t>291.841</t>
  </si>
  <si>
    <t>22093000.</t>
  </si>
  <si>
    <t>0.4756</t>
  </si>
  <si>
    <t>163.935</t>
  </si>
  <si>
    <t>286.021</t>
  </si>
  <si>
    <t>23059000.</t>
  </si>
  <si>
    <t>0.1862</t>
  </si>
  <si>
    <t>32.821</t>
  </si>
  <si>
    <t>337.237</t>
  </si>
  <si>
    <t>17668000.</t>
  </si>
  <si>
    <t>0.4636</t>
  </si>
  <si>
    <t>193.115</t>
  </si>
  <si>
    <t>44.965</t>
  </si>
  <si>
    <t>22941000.</t>
  </si>
  <si>
    <t>0.4459</t>
  </si>
  <si>
    <t>303.662</t>
  </si>
  <si>
    <t>136.191</t>
  </si>
  <si>
    <t>19354000.</t>
  </si>
  <si>
    <t>0.2178</t>
  </si>
  <si>
    <t>237.422</t>
  </si>
  <si>
    <t>198.750</t>
  </si>
  <si>
    <t>18457000.</t>
  </si>
  <si>
    <t>0.3146</t>
  </si>
  <si>
    <t>152.160</t>
  </si>
  <si>
    <t>314.541</t>
  </si>
  <si>
    <t>17962000.</t>
  </si>
  <si>
    <t>0.1675</t>
  </si>
  <si>
    <t>34.767</t>
  </si>
  <si>
    <t>161.020</t>
  </si>
  <si>
    <t>21000000.</t>
  </si>
  <si>
    <t>0.5290</t>
  </si>
  <si>
    <t>84.036</t>
  </si>
  <si>
    <t>79.762</t>
  </si>
  <si>
    <t>19886000.</t>
  </si>
  <si>
    <t>0.3268</t>
  </si>
  <si>
    <t>87.128</t>
  </si>
  <si>
    <t>1.599</t>
  </si>
  <si>
    <t>18406000.</t>
  </si>
  <si>
    <t>0.2591</t>
  </si>
  <si>
    <t>346.186</t>
  </si>
  <si>
    <t>41.077</t>
  </si>
  <si>
    <t>19448000.</t>
  </si>
  <si>
    <t>0.1795</t>
  </si>
  <si>
    <t>180.792</t>
  </si>
  <si>
    <t>228.545</t>
  </si>
  <si>
    <t>18780000.</t>
  </si>
  <si>
    <t>0.1412</t>
  </si>
  <si>
    <t>154.950</t>
  </si>
  <si>
    <t>96.596</t>
  </si>
  <si>
    <t>22428000.</t>
  </si>
  <si>
    <t>0.3792</t>
  </si>
  <si>
    <t>188.728</t>
  </si>
  <si>
    <t>167.147</t>
  </si>
  <si>
    <t>16718000.</t>
  </si>
  <si>
    <t>0.1791</t>
  </si>
  <si>
    <t>57.720</t>
  </si>
  <si>
    <t>84.066</t>
  </si>
  <si>
    <t>18938000.</t>
  </si>
  <si>
    <t>0.1853</t>
  </si>
  <si>
    <t>111.854</t>
  </si>
  <si>
    <t>292.691</t>
  </si>
  <si>
    <r>
      <t>(×10</t>
    </r>
    <r>
      <rPr>
        <b/>
        <vertAlign val="superscript"/>
        <sz val="8"/>
        <color rgb="FF202122"/>
        <rFont val="Calibri"/>
        <family val="2"/>
        <scheme val="minor"/>
      </rPr>
      <t>16</t>
    </r>
    <r>
      <rPr>
        <b/>
        <sz val="11"/>
        <color rgb="FF202122"/>
        <rFont val="Calibri"/>
        <family val="2"/>
        <scheme val="minor"/>
      </rPr>
      <t> </t>
    </r>
    <r>
      <rPr>
        <b/>
        <sz val="11"/>
        <color rgb="FF0645AD"/>
        <rFont val="Calibri"/>
        <family val="2"/>
        <scheme val="minor"/>
      </rPr>
      <t>kg</t>
    </r>
    <r>
      <rPr>
        <b/>
        <sz val="11"/>
        <color rgb="FF202122"/>
        <rFont val="Calibri"/>
        <family val="2"/>
        <scheme val="minor"/>
      </rPr>
      <t>)</t>
    </r>
    <r>
      <rPr>
        <vertAlign val="superscript"/>
        <sz val="8"/>
        <color rgb="FF0645AD"/>
        <rFont val="Calibri"/>
        <family val="2"/>
        <scheme val="minor"/>
      </rPr>
      <t>[g]</t>
    </r>
  </si>
  <si>
    <t>(km)[39]</t>
  </si>
  <si>
    <t>[41]</t>
  </si>
  <si>
    <t>Cordelia</t>
  </si>
  <si>
    <t>4.4</t>
  </si>
  <si>
    <t>0.00026</t>
  </si>
  <si>
    <t>254.8</t>
  </si>
  <si>
    <t>Ophelia</t>
  </si>
  <si>
    <t>5.3</t>
  </si>
  <si>
    <t>0.00992</t>
  </si>
  <si>
    <t>116.3</t>
  </si>
  <si>
    <t>Bianca</t>
  </si>
  <si>
    <t>9.2</t>
  </si>
  <si>
    <t>0.00092</t>
  </si>
  <si>
    <t>138.5</t>
  </si>
  <si>
    <t>Cressida</t>
  </si>
  <si>
    <t>0.00036</t>
  </si>
  <si>
    <t>233.8</t>
  </si>
  <si>
    <t>Desdemona</t>
  </si>
  <si>
    <t>0.00013</t>
  </si>
  <si>
    <t>184.6</t>
  </si>
  <si>
    <t>Juliet</t>
  </si>
  <si>
    <t>0.00066</t>
  </si>
  <si>
    <t>244.7</t>
  </si>
  <si>
    <t>Portia</t>
  </si>
  <si>
    <t>0.00005</t>
  </si>
  <si>
    <t>218.3</t>
  </si>
  <si>
    <t>Rosalind</t>
  </si>
  <si>
    <t>0.00011</t>
  </si>
  <si>
    <t>136.1</t>
  </si>
  <si>
    <t>Cupid</t>
  </si>
  <si>
    <t>0.38</t>
  </si>
  <si>
    <t>163.8</t>
  </si>
  <si>
    <t>Belinda</t>
  </si>
  <si>
    <t>0.00007</t>
  </si>
  <si>
    <t>Perdita</t>
  </si>
  <si>
    <t>1.8</t>
  </si>
  <si>
    <t>192.4</t>
  </si>
  <si>
    <t>Puck</t>
  </si>
  <si>
    <t>0.00012</t>
  </si>
  <si>
    <t>245.8</t>
  </si>
  <si>
    <t>Mab</t>
  </si>
  <si>
    <t>1.0</t>
  </si>
  <si>
    <t>0.0025</t>
  </si>
  <si>
    <t>273.8</t>
  </si>
  <si>
    <t>Miranda</t>
  </si>
  <si>
    <t>311.3</t>
  </si>
  <si>
    <t>Ariel</t>
  </si>
  <si>
    <t>39.5</t>
  </si>
  <si>
    <t>Umbriel</t>
  </si>
  <si>
    <t>0.0039</t>
  </si>
  <si>
    <t>12.5</t>
  </si>
  <si>
    <t>Titania</t>
  </si>
  <si>
    <t>24.6</t>
  </si>
  <si>
    <t>Oberon</t>
  </si>
  <si>
    <t>0.0014</t>
  </si>
  <si>
    <t>283.1</t>
  </si>
  <si>
    <t>Francisco</t>
  </si>
  <si>
    <t>0.72</t>
  </si>
  <si>
    <t>0.1324</t>
  </si>
  <si>
    <t>90.9</t>
  </si>
  <si>
    <t>Caliban</t>
  </si>
  <si>
    <t>7.0</t>
  </si>
  <si>
    <t>0.1812</t>
  </si>
  <si>
    <t>163.5</t>
  </si>
  <si>
    <t>Stephano</t>
  </si>
  <si>
    <t>2.2</t>
  </si>
  <si>
    <t>0.2248</t>
  </si>
  <si>
    <t>188.1</t>
  </si>
  <si>
    <t>Trinculo</t>
  </si>
  <si>
    <t>0.39</t>
  </si>
  <si>
    <t>0.2194</t>
  </si>
  <si>
    <t>194.9</t>
  </si>
  <si>
    <t>Sycorax</t>
  </si>
  <si>
    <t>0.5219</t>
  </si>
  <si>
    <t>260.9</t>
  </si>
  <si>
    <t>Margaret</t>
  </si>
  <si>
    <t>0.54</t>
  </si>
  <si>
    <t>0.6772</t>
  </si>
  <si>
    <t>3.5</t>
  </si>
  <si>
    <t>Prospero</t>
  </si>
  <si>
    <t>8.5</t>
  </si>
  <si>
    <t>0.4445</t>
  </si>
  <si>
    <t>316.8</t>
  </si>
  <si>
    <t>Setebos</t>
  </si>
  <si>
    <t>0.5908</t>
  </si>
  <si>
    <t>247.6</t>
  </si>
  <si>
    <t>Ferdinand</t>
  </si>
  <si>
    <t>0.3993</t>
  </si>
  <si>
    <t>216.4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</si>
</sst>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vertAlign val="superscript"/>
      <sz val="6"/>
      <color rgb="FF0645AD"/>
      <name val="Arial"/>
      <family val="2"/>
    </font>
    <font>
      <b/>
      <sz val="7"/>
      <color rgb="FF202122"/>
      <name val="Arial"/>
      <family val="2"/>
    </font>
    <font>
      <b/>
      <sz val="7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6"/>
      <color rgb="FF20212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Times New Roman"/>
      <family val="1"/>
    </font>
    <font>
      <b/>
      <sz val="11"/>
      <color rgb="FF202122"/>
      <name val="Arial"/>
      <family val="2"/>
    </font>
    <font>
      <vertAlign val="superscript"/>
      <sz val="8"/>
      <color rgb="FF0645AD"/>
      <name val="Arial"/>
      <family val="2"/>
    </font>
    <font>
      <sz val="11"/>
      <color rgb="FF202122"/>
      <name val="Arial"/>
      <family val="2"/>
    </font>
    <font>
      <sz val="10"/>
      <color rgb="FF888888"/>
      <name val="Arial Unicode MS"/>
      <family val="2"/>
    </font>
    <font>
      <sz val="10"/>
      <color rgb="FFFF00FF"/>
      <name val="Arial Unicode MS"/>
      <family val="2"/>
    </font>
    <font>
      <sz val="10"/>
      <color rgb="FF00FF00"/>
      <name val="Arial Unicode MS"/>
      <family val="2"/>
    </font>
    <font>
      <sz val="10"/>
      <color rgb="FFFF0000"/>
      <name val="Arial Unicode MS"/>
      <family val="2"/>
    </font>
    <font>
      <sz val="10"/>
      <color rgb="FF0000FF"/>
      <name val="Arial Unicode MS"/>
      <family val="2"/>
    </font>
    <font>
      <b/>
      <sz val="8"/>
      <color rgb="FF202122"/>
      <name val="Arial"/>
      <family val="2"/>
    </font>
    <font>
      <b/>
      <sz val="9"/>
      <color rgb="FF202122"/>
      <name val="Arial"/>
      <family val="2"/>
    </font>
    <font>
      <vertAlign val="superscript"/>
      <sz val="7"/>
      <color rgb="FF0645AD"/>
      <name val="Arial"/>
      <family val="2"/>
    </font>
    <font>
      <sz val="9"/>
      <color rgb="FF202122"/>
      <name val="Arial"/>
      <family val="2"/>
    </font>
    <font>
      <b/>
      <sz val="13.2"/>
      <color rgb="FF000000"/>
      <name val="Arial"/>
      <family val="2"/>
    </font>
    <font>
      <b/>
      <sz val="11"/>
      <color rgb="FF202122"/>
      <name val="Calibri"/>
      <family val="2"/>
      <scheme val="minor"/>
    </font>
    <font>
      <b/>
      <vertAlign val="superscript"/>
      <sz val="8"/>
      <color rgb="FF202122"/>
      <name val="Calibri"/>
      <family val="2"/>
      <scheme val="minor"/>
    </font>
    <font>
      <b/>
      <sz val="11"/>
      <color rgb="FF0645AD"/>
      <name val="Calibri"/>
      <family val="2"/>
      <scheme val="minor"/>
    </font>
    <font>
      <vertAlign val="superscript"/>
      <sz val="8"/>
      <color rgb="FF0645AD"/>
      <name val="Calibri"/>
      <family val="2"/>
      <scheme val="minor"/>
    </font>
    <font>
      <sz val="11"/>
      <color rgb="FF2021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DD5B1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4C2C2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rgb="FFDEDEFF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9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1" fillId="7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horizontal="right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5" fillId="8" borderId="3" xfId="1" applyFill="1" applyBorder="1" applyAlignment="1">
      <alignment horizontal="center" vertical="center" wrapText="1"/>
    </xf>
    <xf numFmtId="0" fontId="5" fillId="8" borderId="2" xfId="1" applyFill="1" applyBorder="1" applyAlignment="1">
      <alignment horizontal="center" vertical="center" wrapText="1"/>
    </xf>
    <xf numFmtId="0" fontId="5" fillId="5" borderId="1" xfId="1" applyNumberFormat="1" applyFill="1" applyBorder="1" applyAlignment="1">
      <alignment vertical="center" wrapText="1"/>
    </xf>
    <xf numFmtId="0" fontId="5" fillId="4" borderId="1" xfId="1" applyNumberFormat="1" applyFill="1" applyBorder="1" applyAlignment="1">
      <alignment vertical="center" wrapText="1"/>
    </xf>
    <xf numFmtId="0" fontId="5" fillId="6" borderId="1" xfId="1" applyNumberFormat="1" applyFill="1" applyBorder="1" applyAlignment="1">
      <alignment vertical="center" wrapText="1"/>
    </xf>
    <xf numFmtId="0" fontId="5" fillId="7" borderId="1" xfId="1" applyNumberFormat="1" applyFill="1" applyBorder="1" applyAlignment="1">
      <alignment vertical="center" wrapText="1"/>
    </xf>
    <xf numFmtId="0" fontId="0" fillId="0" borderId="0" xfId="0" applyNumberFormat="1"/>
    <xf numFmtId="0" fontId="5" fillId="2" borderId="2" xfId="1" applyNumberFormat="1" applyFill="1" applyBorder="1" applyAlignment="1">
      <alignment vertical="center" wrapText="1"/>
    </xf>
    <xf numFmtId="0" fontId="5" fillId="3" borderId="2" xfId="1" applyNumberFormat="1" applyFill="1" applyBorder="1" applyAlignment="1">
      <alignment vertical="center" wrapText="1"/>
    </xf>
    <xf numFmtId="0" fontId="5" fillId="5" borderId="2" xfId="1" applyNumberFormat="1" applyFill="1" applyBorder="1" applyAlignment="1">
      <alignment vertical="center" wrapText="1"/>
    </xf>
    <xf numFmtId="0" fontId="5" fillId="6" borderId="2" xfId="1" applyNumberFormat="1" applyFill="1" applyBorder="1" applyAlignment="1">
      <alignment vertical="center" wrapText="1"/>
    </xf>
    <xf numFmtId="0" fontId="5" fillId="7" borderId="2" xfId="1" applyNumberFormat="1" applyFill="1" applyBorder="1" applyAlignment="1">
      <alignment vertical="center" wrapText="1"/>
    </xf>
    <xf numFmtId="0" fontId="5" fillId="4" borderId="2" xfId="1" applyNumberForma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right" vertical="center" wrapText="1"/>
    </xf>
    <xf numFmtId="0" fontId="1" fillId="3" borderId="2" xfId="0" applyNumberFormat="1" applyFont="1" applyFill="1" applyBorder="1" applyAlignment="1">
      <alignment horizontal="right" vertical="center" wrapText="1"/>
    </xf>
    <xf numFmtId="0" fontId="1" fillId="4" borderId="2" xfId="0" applyNumberFormat="1" applyFont="1" applyFill="1" applyBorder="1" applyAlignment="1">
      <alignment horizontal="right" vertical="center" wrapText="1"/>
    </xf>
    <xf numFmtId="0" fontId="1" fillId="5" borderId="2" xfId="0" applyNumberFormat="1" applyFont="1" applyFill="1" applyBorder="1" applyAlignment="1">
      <alignment horizontal="right" vertical="center" wrapText="1"/>
    </xf>
    <xf numFmtId="0" fontId="1" fillId="5" borderId="1" xfId="0" applyNumberFormat="1" applyFont="1" applyFill="1" applyBorder="1" applyAlignment="1">
      <alignment horizontal="right" vertical="center" wrapText="1"/>
    </xf>
    <xf numFmtId="0" fontId="1" fillId="4" borderId="1" xfId="0" applyNumberFormat="1" applyFont="1" applyFill="1" applyBorder="1" applyAlignment="1">
      <alignment horizontal="right" vertical="center" wrapText="1"/>
    </xf>
    <xf numFmtId="0" fontId="1" fillId="6" borderId="1" xfId="0" applyNumberFormat="1" applyFont="1" applyFill="1" applyBorder="1" applyAlignment="1">
      <alignment horizontal="right" vertical="center" wrapText="1"/>
    </xf>
    <xf numFmtId="0" fontId="1" fillId="6" borderId="2" xfId="0" applyNumberFormat="1" applyFont="1" applyFill="1" applyBorder="1" applyAlignment="1">
      <alignment horizontal="right" vertical="center" wrapText="1"/>
    </xf>
    <xf numFmtId="0" fontId="1" fillId="7" borderId="1" xfId="0" applyNumberFormat="1" applyFont="1" applyFill="1" applyBorder="1" applyAlignment="1">
      <alignment horizontal="right" vertical="center" wrapText="1"/>
    </xf>
    <xf numFmtId="0" fontId="1" fillId="7" borderId="2" xfId="0" applyNumberFormat="1" applyFont="1" applyFill="1" applyBorder="1" applyAlignment="1">
      <alignment horizontal="right" vertical="center" wrapText="1"/>
    </xf>
    <xf numFmtId="0" fontId="7" fillId="9" borderId="0" xfId="0" applyFont="1" applyFill="1" applyAlignment="1">
      <alignment horizontal="left" vertical="center" wrapText="1"/>
    </xf>
    <xf numFmtId="0" fontId="7" fillId="9" borderId="0" xfId="0" applyFont="1" applyFill="1" applyAlignment="1">
      <alignment horizontal="right" vertical="center" wrapText="1"/>
    </xf>
    <xf numFmtId="0" fontId="5" fillId="9" borderId="0" xfId="1" applyFill="1" applyAlignment="1">
      <alignment horizontal="right" vertical="center" wrapText="1"/>
    </xf>
    <xf numFmtId="0" fontId="8" fillId="9" borderId="0" xfId="0" applyFont="1" applyFill="1" applyAlignment="1">
      <alignment horizontal="left" vertical="center" wrapText="1"/>
    </xf>
    <xf numFmtId="0" fontId="5" fillId="9" borderId="0" xfId="1" applyFill="1" applyAlignment="1">
      <alignment horizontal="center" vertical="center" wrapText="1"/>
    </xf>
    <xf numFmtId="0" fontId="8" fillId="9" borderId="0" xfId="0" applyFont="1" applyFill="1" applyAlignment="1">
      <alignment horizontal="right" vertical="center" wrapText="1"/>
    </xf>
    <xf numFmtId="0" fontId="9" fillId="9" borderId="0" xfId="0" applyFont="1" applyFill="1" applyAlignment="1">
      <alignment horizontal="center" vertical="center" wrapText="1"/>
    </xf>
    <xf numFmtId="0" fontId="0" fillId="10" borderId="0" xfId="0" applyFill="1"/>
    <xf numFmtId="0" fontId="4" fillId="8" borderId="2" xfId="0" applyNumberFormat="1" applyFont="1" applyFill="1" applyBorder="1" applyAlignment="1">
      <alignment horizontal="center" vertical="center" wrapText="1"/>
    </xf>
    <xf numFmtId="0" fontId="4" fillId="8" borderId="3" xfId="0" applyNumberFormat="1" applyFont="1" applyFill="1" applyBorder="1" applyAlignment="1">
      <alignment horizontal="center"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3" fillId="8" borderId="3" xfId="0" applyNumberFormat="1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5" fillId="8" borderId="4" xfId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vertical="center" wrapText="1"/>
    </xf>
    <xf numFmtId="0" fontId="5" fillId="11" borderId="2" xfId="1" applyFill="1" applyBorder="1" applyAlignment="1">
      <alignment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right" vertical="center" wrapText="1"/>
    </xf>
    <xf numFmtId="0" fontId="13" fillId="0" borderId="0" xfId="0" applyFont="1" applyAlignment="1">
      <alignment vertical="center"/>
    </xf>
    <xf numFmtId="0" fontId="12" fillId="11" borderId="1" xfId="0" applyFont="1" applyFill="1" applyBorder="1" applyAlignment="1">
      <alignment vertical="center" wrapText="1"/>
    </xf>
    <xf numFmtId="0" fontId="5" fillId="11" borderId="1" xfId="1" applyFill="1" applyBorder="1" applyAlignment="1">
      <alignment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right" vertical="center" wrapText="1"/>
    </xf>
    <xf numFmtId="0" fontId="12" fillId="11" borderId="4" xfId="0" applyFont="1" applyFill="1" applyBorder="1" applyAlignment="1">
      <alignment horizontal="right" vertical="center" wrapText="1"/>
    </xf>
    <xf numFmtId="0" fontId="12" fillId="7" borderId="2" xfId="0" applyFont="1" applyFill="1" applyBorder="1" applyAlignment="1">
      <alignment vertical="center" wrapText="1"/>
    </xf>
    <xf numFmtId="0" fontId="5" fillId="7" borderId="2" xfId="1" applyFill="1" applyBorder="1" applyAlignment="1">
      <alignment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0" fontId="12" fillId="3" borderId="2" xfId="0" applyFont="1" applyFill="1" applyBorder="1" applyAlignment="1">
      <alignment vertical="center" wrapText="1"/>
    </xf>
    <xf numFmtId="0" fontId="5" fillId="3" borderId="2" xfId="1" applyFill="1" applyBorder="1" applyAlignment="1">
      <alignment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right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right" vertical="center" wrapText="1"/>
    </xf>
    <xf numFmtId="0" fontId="17" fillId="0" borderId="0" xfId="0" applyFont="1" applyAlignment="1">
      <alignment vertical="center"/>
    </xf>
    <xf numFmtId="0" fontId="12" fillId="7" borderId="1" xfId="0" applyFont="1" applyFill="1" applyBorder="1" applyAlignment="1">
      <alignment vertical="center" wrapText="1"/>
    </xf>
    <xf numFmtId="0" fontId="5" fillId="7" borderId="1" xfId="1" applyFill="1" applyBorder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right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5" fillId="8" borderId="2" xfId="1" applyFill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 wrapText="1"/>
    </xf>
    <xf numFmtId="0" fontId="5" fillId="8" borderId="4" xfId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5" fillId="8" borderId="3" xfId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vertical="center" wrapText="1"/>
    </xf>
    <xf numFmtId="0" fontId="21" fillId="11" borderId="2" xfId="0" applyFont="1" applyFill="1" applyBorder="1" applyAlignment="1">
      <alignment vertical="center" wrapText="1"/>
    </xf>
    <xf numFmtId="0" fontId="21" fillId="12" borderId="2" xfId="0" applyFont="1" applyFill="1" applyBorder="1" applyAlignment="1">
      <alignment vertical="center" wrapText="1"/>
    </xf>
    <xf numFmtId="0" fontId="5" fillId="12" borderId="2" xfId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0" fontId="21" fillId="7" borderId="1" xfId="0" applyFont="1" applyFill="1" applyBorder="1" applyAlignment="1">
      <alignment vertical="center" wrapText="1"/>
    </xf>
    <xf numFmtId="0" fontId="21" fillId="6" borderId="2" xfId="0" applyFont="1" applyFill="1" applyBorder="1" applyAlignment="1">
      <alignment vertical="center" wrapText="1"/>
    </xf>
    <xf numFmtId="0" fontId="5" fillId="6" borderId="2" xfId="1" applyFill="1" applyBorder="1" applyAlignment="1">
      <alignment vertical="center" wrapText="1"/>
    </xf>
    <xf numFmtId="0" fontId="21" fillId="6" borderId="1" xfId="0" applyFont="1" applyFill="1" applyBorder="1" applyAlignment="1">
      <alignment vertical="center" wrapText="1"/>
    </xf>
    <xf numFmtId="0" fontId="5" fillId="6" borderId="1" xfId="1" applyFill="1" applyBorder="1" applyAlignment="1">
      <alignment vertical="center" wrapText="1"/>
    </xf>
    <xf numFmtId="0" fontId="21" fillId="5" borderId="2" xfId="0" applyFont="1" applyFill="1" applyBorder="1" applyAlignment="1">
      <alignment vertical="center" wrapText="1"/>
    </xf>
    <xf numFmtId="0" fontId="5" fillId="5" borderId="2" xfId="1" applyFill="1" applyBorder="1" applyAlignment="1">
      <alignment vertical="center" wrapText="1"/>
    </xf>
    <xf numFmtId="0" fontId="21" fillId="5" borderId="1" xfId="0" applyFont="1" applyFill="1" applyBorder="1" applyAlignment="1">
      <alignment vertical="center" wrapText="1"/>
    </xf>
    <xf numFmtId="0" fontId="5" fillId="5" borderId="1" xfId="1" applyFill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8" borderId="2" xfId="0" applyFont="1" applyFill="1" applyBorder="1" applyAlignment="1">
      <alignment horizontal="center" vertical="center" wrapText="1"/>
    </xf>
    <xf numFmtId="0" fontId="23" fillId="8" borderId="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7" fillId="11" borderId="2" xfId="0" applyFont="1" applyFill="1" applyBorder="1" applyAlignment="1">
      <alignment vertical="center" wrapText="1"/>
    </xf>
    <xf numFmtId="0" fontId="27" fillId="13" borderId="2" xfId="0" applyFont="1" applyFill="1" applyBorder="1" applyAlignment="1">
      <alignment vertical="center" wrapText="1"/>
    </xf>
    <xf numFmtId="0" fontId="5" fillId="13" borderId="2" xfId="1" applyFill="1" applyBorder="1" applyAlignment="1">
      <alignment vertical="center" wrapText="1"/>
    </xf>
    <xf numFmtId="0" fontId="27" fillId="6" borderId="1" xfId="0" applyFont="1" applyFill="1" applyBorder="1" applyAlignment="1">
      <alignment vertical="center" wrapText="1"/>
    </xf>
    <xf numFmtId="0" fontId="27" fillId="6" borderId="2" xfId="0" applyFont="1" applyFill="1" applyBorder="1" applyAlignment="1">
      <alignment vertical="center" wrapText="1"/>
    </xf>
    <xf numFmtId="0" fontId="27" fillId="4" borderId="2" xfId="0" applyFont="1" applyFill="1" applyBorder="1" applyAlignment="1">
      <alignment vertical="center" wrapText="1"/>
    </xf>
    <xf numFmtId="0" fontId="5" fillId="4" borderId="2" xfId="1" applyFill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Europa_(moon)" TargetMode="External"/><Relationship Id="rId18" Type="http://schemas.openxmlformats.org/officeDocument/2006/relationships/hyperlink" Target="https://en.wikipedia.org/wiki/Ersa_(moon)" TargetMode="External"/><Relationship Id="rId26" Type="http://schemas.openxmlformats.org/officeDocument/2006/relationships/hyperlink" Target="https://en.wikipedia.org/wiki/Euporie_(moon)" TargetMode="External"/><Relationship Id="rId39" Type="http://schemas.openxmlformats.org/officeDocument/2006/relationships/hyperlink" Target="https://en.wikipedia.org/wiki/S/2017_J_3" TargetMode="External"/><Relationship Id="rId21" Type="http://schemas.openxmlformats.org/officeDocument/2006/relationships/hyperlink" Target="https://en.wikipedia.org/wiki/Lysithea_(moon)" TargetMode="External"/><Relationship Id="rId34" Type="http://schemas.openxmlformats.org/officeDocument/2006/relationships/hyperlink" Target="https://en.wikipedia.org/wiki/S/2017_J_7" TargetMode="External"/><Relationship Id="rId42" Type="http://schemas.openxmlformats.org/officeDocument/2006/relationships/hyperlink" Target="https://en.wikipedia.org/wiki/S/2016_J_1" TargetMode="External"/><Relationship Id="rId47" Type="http://schemas.openxmlformats.org/officeDocument/2006/relationships/hyperlink" Target="https://en.wikipedia.org/wiki/S/2003_J_12" TargetMode="External"/><Relationship Id="rId50" Type="http://schemas.openxmlformats.org/officeDocument/2006/relationships/hyperlink" Target="https://en.wikipedia.org/wiki/Aitne_(moon)" TargetMode="External"/><Relationship Id="rId55" Type="http://schemas.openxmlformats.org/officeDocument/2006/relationships/hyperlink" Target="https://en.wikipedia.org/wiki/Eukelade" TargetMode="External"/><Relationship Id="rId63" Type="http://schemas.openxmlformats.org/officeDocument/2006/relationships/hyperlink" Target="https://en.wikipedia.org/wiki/Pasithee_(moon)" TargetMode="External"/><Relationship Id="rId68" Type="http://schemas.openxmlformats.org/officeDocument/2006/relationships/hyperlink" Target="https://en.wikipedia.org/wiki/Eurydome_(moon)" TargetMode="External"/><Relationship Id="rId76" Type="http://schemas.openxmlformats.org/officeDocument/2006/relationships/hyperlink" Target="https://en.wikipedia.org/wiki/Chaldene" TargetMode="External"/><Relationship Id="rId84" Type="http://schemas.openxmlformats.org/officeDocument/2006/relationships/hyperlink" Target="https://en.wikipedia.org/wiki/S/2003_J_23" TargetMode="External"/><Relationship Id="rId89" Type="http://schemas.openxmlformats.org/officeDocument/2006/relationships/hyperlink" Target="https://ssd.jpl.nasa.gov/?sat_elem" TargetMode="External"/><Relationship Id="rId7" Type="http://schemas.openxmlformats.org/officeDocument/2006/relationships/hyperlink" Target="https://en.wikipedia.org/wiki/Moons_of_Jupiter" TargetMode="External"/><Relationship Id="rId71" Type="http://schemas.openxmlformats.org/officeDocument/2006/relationships/hyperlink" Target="https://en.wikipedia.org/wiki/Hegemone_(moon)" TargetMode="External"/><Relationship Id="rId92" Type="http://schemas.openxmlformats.org/officeDocument/2006/relationships/hyperlink" Target="https://ssd.jpl.nasa.gov/?sat_elem" TargetMode="External"/><Relationship Id="rId2" Type="http://schemas.openxmlformats.org/officeDocument/2006/relationships/hyperlink" Target="https://en.wikipedia.org/wiki/List_of_Solar_System_objects_by_mass" TargetMode="External"/><Relationship Id="rId16" Type="http://schemas.openxmlformats.org/officeDocument/2006/relationships/hyperlink" Target="https://en.wikipedia.org/wiki/Themisto_(moon)" TargetMode="External"/><Relationship Id="rId29" Type="http://schemas.openxmlformats.org/officeDocument/2006/relationships/hyperlink" Target="https://en.wikipedia.org/wiki/S/2010_J_2" TargetMode="External"/><Relationship Id="rId11" Type="http://schemas.openxmlformats.org/officeDocument/2006/relationships/hyperlink" Target="https://en.wikipedia.org/wiki/Thebe_(moon)" TargetMode="External"/><Relationship Id="rId24" Type="http://schemas.openxmlformats.org/officeDocument/2006/relationships/hyperlink" Target="https://en.wikipedia.org/wiki/Carpo_(moon)" TargetMode="External"/><Relationship Id="rId32" Type="http://schemas.openxmlformats.org/officeDocument/2006/relationships/hyperlink" Target="https://en.wikipedia.org/wiki/S/2003_J_2" TargetMode="External"/><Relationship Id="rId37" Type="http://schemas.openxmlformats.org/officeDocument/2006/relationships/hyperlink" Target="https://en.wikipedia.org/wiki/Thyone_(moon)" TargetMode="External"/><Relationship Id="rId40" Type="http://schemas.openxmlformats.org/officeDocument/2006/relationships/hyperlink" Target="https://en.wikipedia.org/wiki/Ananke_(moon)" TargetMode="External"/><Relationship Id="rId45" Type="http://schemas.openxmlformats.org/officeDocument/2006/relationships/hyperlink" Target="https://en.wikipedia.org/wiki/Iocaste_(moon)" TargetMode="External"/><Relationship Id="rId53" Type="http://schemas.openxmlformats.org/officeDocument/2006/relationships/hyperlink" Target="https://en.wikipedia.org/wiki/S/2017_J_2" TargetMode="External"/><Relationship Id="rId58" Type="http://schemas.openxmlformats.org/officeDocument/2006/relationships/hyperlink" Target="https://en.wikipedia.org/wiki/Isonoe_(moon)" TargetMode="External"/><Relationship Id="rId66" Type="http://schemas.openxmlformats.org/officeDocument/2006/relationships/hyperlink" Target="https://en.wikipedia.org/wiki/Sponde" TargetMode="External"/><Relationship Id="rId74" Type="http://schemas.openxmlformats.org/officeDocument/2006/relationships/hyperlink" Target="https://en.wikipedia.org/wiki/S/2011_J_1" TargetMode="External"/><Relationship Id="rId79" Type="http://schemas.openxmlformats.org/officeDocument/2006/relationships/hyperlink" Target="https://en.wikipedia.org/wiki/Kore_(moon)" TargetMode="External"/><Relationship Id="rId87" Type="http://schemas.openxmlformats.org/officeDocument/2006/relationships/hyperlink" Target="https://ssd.jpl.nasa.gov/?sat_elem" TargetMode="External"/><Relationship Id="rId5" Type="http://schemas.openxmlformats.org/officeDocument/2006/relationships/hyperlink" Target="https://en.wikipedia.org/wiki/Moons_of_Jupiter" TargetMode="External"/><Relationship Id="rId61" Type="http://schemas.openxmlformats.org/officeDocument/2006/relationships/hyperlink" Target="https://en.wikipedia.org/wiki/Philophrosyne_(moon)" TargetMode="External"/><Relationship Id="rId82" Type="http://schemas.openxmlformats.org/officeDocument/2006/relationships/hyperlink" Target="https://en.wikipedia.org/wiki/Megaclite" TargetMode="External"/><Relationship Id="rId90" Type="http://schemas.openxmlformats.org/officeDocument/2006/relationships/hyperlink" Target="https://ssd.jpl.nasa.gov/?sat_elem" TargetMode="External"/><Relationship Id="rId95" Type="http://schemas.openxmlformats.org/officeDocument/2006/relationships/printerSettings" Target="../printerSettings/printerSettings1.bin"/><Relationship Id="rId19" Type="http://schemas.openxmlformats.org/officeDocument/2006/relationships/hyperlink" Target="https://en.wikipedia.org/wiki/Pandia_(moon)" TargetMode="External"/><Relationship Id="rId14" Type="http://schemas.openxmlformats.org/officeDocument/2006/relationships/hyperlink" Target="https://en.wikipedia.org/wiki/Ganymede_(moon)" TargetMode="External"/><Relationship Id="rId22" Type="http://schemas.openxmlformats.org/officeDocument/2006/relationships/hyperlink" Target="https://en.wikipedia.org/wiki/Elara_(moon)" TargetMode="External"/><Relationship Id="rId27" Type="http://schemas.openxmlformats.org/officeDocument/2006/relationships/hyperlink" Target="https://en.wikipedia.org/wiki/Eupheme_(moon)" TargetMode="External"/><Relationship Id="rId30" Type="http://schemas.openxmlformats.org/officeDocument/2006/relationships/hyperlink" Target="https://en.wikipedia.org/wiki/Helike_(moon)" TargetMode="External"/><Relationship Id="rId35" Type="http://schemas.openxmlformats.org/officeDocument/2006/relationships/hyperlink" Target="https://en.wikipedia.org/wiki/Hermippe_(moon)" TargetMode="External"/><Relationship Id="rId43" Type="http://schemas.openxmlformats.org/officeDocument/2006/relationships/hyperlink" Target="https://en.wikipedia.org/wiki/Orthosie_(moon)" TargetMode="External"/><Relationship Id="rId48" Type="http://schemas.openxmlformats.org/officeDocument/2006/relationships/hyperlink" Target="https://en.wikipedia.org/wiki/S/2003_J_4" TargetMode="External"/><Relationship Id="rId56" Type="http://schemas.openxmlformats.org/officeDocument/2006/relationships/hyperlink" Target="https://en.wikipedia.org/wiki/Carme_(moon)" TargetMode="External"/><Relationship Id="rId64" Type="http://schemas.openxmlformats.org/officeDocument/2006/relationships/hyperlink" Target="https://en.wikipedia.org/wiki/S/2010_J_1" TargetMode="External"/><Relationship Id="rId69" Type="http://schemas.openxmlformats.org/officeDocument/2006/relationships/hyperlink" Target="https://en.wikipedia.org/wiki/S/2017_J_5" TargetMode="External"/><Relationship Id="rId77" Type="http://schemas.openxmlformats.org/officeDocument/2006/relationships/hyperlink" Target="https://en.wikipedia.org/wiki/Arche_(moon)" TargetMode="External"/><Relationship Id="rId8" Type="http://schemas.openxmlformats.org/officeDocument/2006/relationships/hyperlink" Target="https://en.wikipedia.org/wiki/Metis_(moon)" TargetMode="External"/><Relationship Id="rId51" Type="http://schemas.openxmlformats.org/officeDocument/2006/relationships/hyperlink" Target="https://en.wikipedia.org/wiki/Herse_(moon)" TargetMode="External"/><Relationship Id="rId72" Type="http://schemas.openxmlformats.org/officeDocument/2006/relationships/hyperlink" Target="https://en.wikipedia.org/wiki/Kale_(moon)" TargetMode="External"/><Relationship Id="rId80" Type="http://schemas.openxmlformats.org/officeDocument/2006/relationships/hyperlink" Target="https://en.wikipedia.org/wiki/S/2011_J_2" TargetMode="External"/><Relationship Id="rId85" Type="http://schemas.openxmlformats.org/officeDocument/2006/relationships/hyperlink" Target="https://en.wikipedia.org/wiki/Callirrhoe_(moon)" TargetMode="External"/><Relationship Id="rId93" Type="http://schemas.openxmlformats.org/officeDocument/2006/relationships/hyperlink" Target="https://ssd.jpl.nasa.gov/?sat_elem" TargetMode="External"/><Relationship Id="rId3" Type="http://schemas.openxmlformats.org/officeDocument/2006/relationships/hyperlink" Target="https://en.wikipedia.org/wiki/Kilogram" TargetMode="External"/><Relationship Id="rId12" Type="http://schemas.openxmlformats.org/officeDocument/2006/relationships/hyperlink" Target="https://en.wikipedia.org/wiki/Io_(moon)" TargetMode="External"/><Relationship Id="rId17" Type="http://schemas.openxmlformats.org/officeDocument/2006/relationships/hyperlink" Target="https://en.wikipedia.org/wiki/Leda_(moon)" TargetMode="External"/><Relationship Id="rId25" Type="http://schemas.openxmlformats.org/officeDocument/2006/relationships/hyperlink" Target="https://en.wikipedia.org/wiki/Valetudo_(moon)" TargetMode="External"/><Relationship Id="rId33" Type="http://schemas.openxmlformats.org/officeDocument/2006/relationships/hyperlink" Target="https://en.wikipedia.org/wiki/Euanthe_(moon)" TargetMode="External"/><Relationship Id="rId38" Type="http://schemas.openxmlformats.org/officeDocument/2006/relationships/hyperlink" Target="https://en.wikipedia.org/wiki/Thelxinoe_(moon)" TargetMode="External"/><Relationship Id="rId46" Type="http://schemas.openxmlformats.org/officeDocument/2006/relationships/hyperlink" Target="https://en.wikipedia.org/wiki/S/2017_J_9" TargetMode="External"/><Relationship Id="rId59" Type="http://schemas.openxmlformats.org/officeDocument/2006/relationships/hyperlink" Target="https://en.wikipedia.org/wiki/S/2003_J_10" TargetMode="External"/><Relationship Id="rId67" Type="http://schemas.openxmlformats.org/officeDocument/2006/relationships/hyperlink" Target="https://en.wikipedia.org/wiki/S/2017_J_8" TargetMode="External"/><Relationship Id="rId20" Type="http://schemas.openxmlformats.org/officeDocument/2006/relationships/hyperlink" Target="https://en.wikipedia.org/wiki/Himalia_(moon)" TargetMode="External"/><Relationship Id="rId41" Type="http://schemas.openxmlformats.org/officeDocument/2006/relationships/hyperlink" Target="https://en.wikipedia.org/wiki/Mneme_(moon)" TargetMode="External"/><Relationship Id="rId54" Type="http://schemas.openxmlformats.org/officeDocument/2006/relationships/hyperlink" Target="https://en.wikipedia.org/wiki/S/2017_J_6" TargetMode="External"/><Relationship Id="rId62" Type="http://schemas.openxmlformats.org/officeDocument/2006/relationships/hyperlink" Target="https://en.wikipedia.org/wiki/Cyllene_(moon)" TargetMode="External"/><Relationship Id="rId70" Type="http://schemas.openxmlformats.org/officeDocument/2006/relationships/hyperlink" Target="https://en.wikipedia.org/wiki/Kalyke" TargetMode="External"/><Relationship Id="rId75" Type="http://schemas.openxmlformats.org/officeDocument/2006/relationships/hyperlink" Target="https://en.wikipedia.org/wiki/S/2017_J_1" TargetMode="External"/><Relationship Id="rId83" Type="http://schemas.openxmlformats.org/officeDocument/2006/relationships/hyperlink" Target="https://en.wikipedia.org/wiki/Aoede_(moon)" TargetMode="External"/><Relationship Id="rId88" Type="http://schemas.openxmlformats.org/officeDocument/2006/relationships/hyperlink" Target="https://ssd.jpl.nasa.gov/?sat_elem" TargetMode="External"/><Relationship Id="rId91" Type="http://schemas.openxmlformats.org/officeDocument/2006/relationships/hyperlink" Target="https://ssd.jpl.nasa.gov/?sat_elem" TargetMode="External"/><Relationship Id="rId1" Type="http://schemas.openxmlformats.org/officeDocument/2006/relationships/hyperlink" Target="https://en.wikipedia.org/wiki/Moons_of_Jupiter" TargetMode="External"/><Relationship Id="rId6" Type="http://schemas.openxmlformats.org/officeDocument/2006/relationships/hyperlink" Target="https://en.wikipedia.org/wiki/Orbital_eccentricity" TargetMode="External"/><Relationship Id="rId15" Type="http://schemas.openxmlformats.org/officeDocument/2006/relationships/hyperlink" Target="https://en.wikipedia.org/wiki/Callisto_(moon)" TargetMode="External"/><Relationship Id="rId23" Type="http://schemas.openxmlformats.org/officeDocument/2006/relationships/hyperlink" Target="https://en.wikipedia.org/wiki/Dia_(moon)" TargetMode="External"/><Relationship Id="rId28" Type="http://schemas.openxmlformats.org/officeDocument/2006/relationships/hyperlink" Target="https://en.wikipedia.org/wiki/S/2003_J_18" TargetMode="External"/><Relationship Id="rId36" Type="http://schemas.openxmlformats.org/officeDocument/2006/relationships/hyperlink" Target="https://en.wikipedia.org/wiki/Praxidike_(moon)" TargetMode="External"/><Relationship Id="rId49" Type="http://schemas.openxmlformats.org/officeDocument/2006/relationships/hyperlink" Target="https://en.wikipedia.org/wiki/Erinome" TargetMode="External"/><Relationship Id="rId57" Type="http://schemas.openxmlformats.org/officeDocument/2006/relationships/hyperlink" Target="https://en.wikipedia.org/wiki/S/2003_J_19" TargetMode="External"/><Relationship Id="rId10" Type="http://schemas.openxmlformats.org/officeDocument/2006/relationships/hyperlink" Target="https://en.wikipedia.org/wiki/Amalthea_(moon)" TargetMode="External"/><Relationship Id="rId31" Type="http://schemas.openxmlformats.org/officeDocument/2006/relationships/hyperlink" Target="https://en.wikipedia.org/wiki/S/2003_J_16" TargetMode="External"/><Relationship Id="rId44" Type="http://schemas.openxmlformats.org/officeDocument/2006/relationships/hyperlink" Target="https://en.wikipedia.org/wiki/Harpalyke_(moon)" TargetMode="External"/><Relationship Id="rId52" Type="http://schemas.openxmlformats.org/officeDocument/2006/relationships/hyperlink" Target="https://en.wikipedia.org/wiki/Taygete_(moon)" TargetMode="External"/><Relationship Id="rId60" Type="http://schemas.openxmlformats.org/officeDocument/2006/relationships/hyperlink" Target="https://en.wikipedia.org/wiki/Autonoe_(moon)" TargetMode="External"/><Relationship Id="rId65" Type="http://schemas.openxmlformats.org/officeDocument/2006/relationships/hyperlink" Target="https://en.wikipedia.org/wiki/Pasiphae_(moon)" TargetMode="External"/><Relationship Id="rId73" Type="http://schemas.openxmlformats.org/officeDocument/2006/relationships/hyperlink" Target="https://en.wikipedia.org/wiki/Kallichore_(moon)" TargetMode="External"/><Relationship Id="rId78" Type="http://schemas.openxmlformats.org/officeDocument/2006/relationships/hyperlink" Target="https://en.wikipedia.org/wiki/Eirene_(moon)" TargetMode="External"/><Relationship Id="rId81" Type="http://schemas.openxmlformats.org/officeDocument/2006/relationships/hyperlink" Target="https://en.wikipedia.org/wiki/S/2003_J_9" TargetMode="External"/><Relationship Id="rId86" Type="http://schemas.openxmlformats.org/officeDocument/2006/relationships/hyperlink" Target="https://en.wikipedia.org/wiki/Sinope_(moon)" TargetMode="External"/><Relationship Id="rId94" Type="http://schemas.openxmlformats.org/officeDocument/2006/relationships/hyperlink" Target="https://ssd.jpl.nasa.gov/?sat_elem" TargetMode="External"/><Relationship Id="rId4" Type="http://schemas.openxmlformats.org/officeDocument/2006/relationships/hyperlink" Target="https://en.wikipedia.org/wiki/Semi-major_axis" TargetMode="External"/><Relationship Id="rId9" Type="http://schemas.openxmlformats.org/officeDocument/2006/relationships/hyperlink" Target="https://en.wikipedia.org/wiki/Adrastea_(moon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ons_of_Neptune" TargetMode="External"/><Relationship Id="rId13" Type="http://schemas.openxmlformats.org/officeDocument/2006/relationships/hyperlink" Target="https://en.wikipedia.org/wiki/Despina_(moon)" TargetMode="External"/><Relationship Id="rId18" Type="http://schemas.openxmlformats.org/officeDocument/2006/relationships/hyperlink" Target="https://en.wikipedia.org/wiki/Triton_(moon)" TargetMode="External"/><Relationship Id="rId3" Type="http://schemas.openxmlformats.org/officeDocument/2006/relationships/hyperlink" Target="https://en.wikipedia.org/wiki/Moons_of_Neptune" TargetMode="External"/><Relationship Id="rId21" Type="http://schemas.openxmlformats.org/officeDocument/2006/relationships/hyperlink" Target="https://en.wikipedia.org/wiki/Sao_(moon)" TargetMode="External"/><Relationship Id="rId7" Type="http://schemas.openxmlformats.org/officeDocument/2006/relationships/hyperlink" Target="https://en.wikipedia.org/wiki/Semi-major_axis" TargetMode="External"/><Relationship Id="rId12" Type="http://schemas.openxmlformats.org/officeDocument/2006/relationships/hyperlink" Target="https://en.wikipedia.org/wiki/Thalassa_(moon)" TargetMode="External"/><Relationship Id="rId17" Type="http://schemas.openxmlformats.org/officeDocument/2006/relationships/hyperlink" Target="https://en.wikipedia.org/wiki/Proteus_(moon)" TargetMode="External"/><Relationship Id="rId2" Type="http://schemas.openxmlformats.org/officeDocument/2006/relationships/hyperlink" Target="https://en.wikipedia.org/wiki/List_of_Solar_System_objects_by_size" TargetMode="External"/><Relationship Id="rId16" Type="http://schemas.openxmlformats.org/officeDocument/2006/relationships/hyperlink" Target="https://en.wikipedia.org/wiki/Hippocamp_(moon)" TargetMode="External"/><Relationship Id="rId20" Type="http://schemas.openxmlformats.org/officeDocument/2006/relationships/hyperlink" Target="https://en.wikipedia.org/wiki/Halimede_(moon)" TargetMode="External"/><Relationship Id="rId1" Type="http://schemas.openxmlformats.org/officeDocument/2006/relationships/hyperlink" Target="https://en.wikipedia.org/wiki/Moons_of_Neptune" TargetMode="External"/><Relationship Id="rId6" Type="http://schemas.openxmlformats.org/officeDocument/2006/relationships/hyperlink" Target="https://en.wikipedia.org/wiki/Moons_of_Neptune" TargetMode="External"/><Relationship Id="rId11" Type="http://schemas.openxmlformats.org/officeDocument/2006/relationships/hyperlink" Target="https://en.wikipedia.org/wiki/Naiad_(moon)" TargetMode="External"/><Relationship Id="rId24" Type="http://schemas.openxmlformats.org/officeDocument/2006/relationships/hyperlink" Target="https://en.wikipedia.org/wiki/Neso_(moon)" TargetMode="External"/><Relationship Id="rId5" Type="http://schemas.openxmlformats.org/officeDocument/2006/relationships/hyperlink" Target="https://en.wikipedia.org/wiki/Kilogram" TargetMode="External"/><Relationship Id="rId15" Type="http://schemas.openxmlformats.org/officeDocument/2006/relationships/hyperlink" Target="https://en.wikipedia.org/wiki/Larissa_(moon)" TargetMode="External"/><Relationship Id="rId23" Type="http://schemas.openxmlformats.org/officeDocument/2006/relationships/hyperlink" Target="https://en.wikipedia.org/wiki/Psamathe_(moon)" TargetMode="External"/><Relationship Id="rId10" Type="http://schemas.openxmlformats.org/officeDocument/2006/relationships/hyperlink" Target="https://en.wikipedia.org/wiki/Moons_of_Neptune" TargetMode="External"/><Relationship Id="rId19" Type="http://schemas.openxmlformats.org/officeDocument/2006/relationships/hyperlink" Target="https://en.wikipedia.org/wiki/Nereid_(moon)" TargetMode="External"/><Relationship Id="rId4" Type="http://schemas.openxmlformats.org/officeDocument/2006/relationships/hyperlink" Target="https://en.wikipedia.org/wiki/List_of_Solar_System_objects_by_size" TargetMode="External"/><Relationship Id="rId9" Type="http://schemas.openxmlformats.org/officeDocument/2006/relationships/hyperlink" Target="https://en.wikipedia.org/wiki/Orbital_eccentricity" TargetMode="External"/><Relationship Id="rId14" Type="http://schemas.openxmlformats.org/officeDocument/2006/relationships/hyperlink" Target="https://en.wikipedia.org/wiki/Galatea_(moon)" TargetMode="External"/><Relationship Id="rId22" Type="http://schemas.openxmlformats.org/officeDocument/2006/relationships/hyperlink" Target="https://en.wikipedia.org/wiki/Laomedeia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Atlas_(moon)" TargetMode="External"/><Relationship Id="rId18" Type="http://schemas.openxmlformats.org/officeDocument/2006/relationships/hyperlink" Target="https://en.wikipedia.org/wiki/Aegaeon_(moon)" TargetMode="External"/><Relationship Id="rId26" Type="http://schemas.openxmlformats.org/officeDocument/2006/relationships/hyperlink" Target="https://en.wikipedia.org/wiki/Calypso_(moon)" TargetMode="External"/><Relationship Id="rId39" Type="http://schemas.openxmlformats.org/officeDocument/2006/relationships/hyperlink" Target="https://en.wikipedia.org/wiki/S/2004_S_37" TargetMode="External"/><Relationship Id="rId21" Type="http://schemas.openxmlformats.org/officeDocument/2006/relationships/hyperlink" Target="https://en.wikipedia.org/wiki/Anthe_(moon)" TargetMode="External"/><Relationship Id="rId34" Type="http://schemas.openxmlformats.org/officeDocument/2006/relationships/hyperlink" Target="https://en.wikipedia.org/wiki/Kiviuq_(moon)" TargetMode="External"/><Relationship Id="rId42" Type="http://schemas.openxmlformats.org/officeDocument/2006/relationships/hyperlink" Target="https://en.wikipedia.org/wiki/Bebhionn_(moon)" TargetMode="External"/><Relationship Id="rId47" Type="http://schemas.openxmlformats.org/officeDocument/2006/relationships/hyperlink" Target="https://en.wikipedia.org/wiki/Tarqeq_(moon)" TargetMode="External"/><Relationship Id="rId50" Type="http://schemas.openxmlformats.org/officeDocument/2006/relationships/hyperlink" Target="https://en.wikipedia.org/wiki/Hyrrokkin_(moon)" TargetMode="External"/><Relationship Id="rId55" Type="http://schemas.openxmlformats.org/officeDocument/2006/relationships/hyperlink" Target="https://en.wikipedia.org/wiki/S/2007_S_3" TargetMode="External"/><Relationship Id="rId63" Type="http://schemas.openxmlformats.org/officeDocument/2006/relationships/hyperlink" Target="https://en.wikipedia.org/wiki/S/2004_S_12" TargetMode="External"/><Relationship Id="rId68" Type="http://schemas.openxmlformats.org/officeDocument/2006/relationships/hyperlink" Target="https://en.wikipedia.org/wiki/S/2004_S_7" TargetMode="External"/><Relationship Id="rId76" Type="http://schemas.openxmlformats.org/officeDocument/2006/relationships/hyperlink" Target="https://en.wikipedia.org/wiki/S/2004_S_35" TargetMode="External"/><Relationship Id="rId84" Type="http://schemas.openxmlformats.org/officeDocument/2006/relationships/hyperlink" Target="https://en.wikipedia.org/wiki/S/2004_S_33" TargetMode="External"/><Relationship Id="rId89" Type="http://schemas.openxmlformats.org/officeDocument/2006/relationships/hyperlink" Target="https://en.wikipedia.org/wiki/Fornjot_(moon)" TargetMode="External"/><Relationship Id="rId7" Type="http://schemas.openxmlformats.org/officeDocument/2006/relationships/hyperlink" Target="https://en.wikipedia.org/wiki/Semi-major_axis" TargetMode="External"/><Relationship Id="rId71" Type="http://schemas.openxmlformats.org/officeDocument/2006/relationships/hyperlink" Target="https://en.wikipedia.org/wiki/S/2004_S_22" TargetMode="External"/><Relationship Id="rId92" Type="http://schemas.openxmlformats.org/officeDocument/2006/relationships/hyperlink" Target="https://ssd.jpl.nasa.gov/?sat_elem" TargetMode="External"/><Relationship Id="rId2" Type="http://schemas.openxmlformats.org/officeDocument/2006/relationships/hyperlink" Target="https://en.wikipedia.org/wiki/List_of_Solar_System_objects_by_size" TargetMode="External"/><Relationship Id="rId16" Type="http://schemas.openxmlformats.org/officeDocument/2006/relationships/hyperlink" Target="https://en.wikipedia.org/wiki/Epimetheus_(moon)" TargetMode="External"/><Relationship Id="rId29" Type="http://schemas.openxmlformats.org/officeDocument/2006/relationships/hyperlink" Target="https://en.wikipedia.org/wiki/Polydeuces_(moon)" TargetMode="External"/><Relationship Id="rId11" Type="http://schemas.openxmlformats.org/officeDocument/2006/relationships/hyperlink" Target="https://en.wikipedia.org/wiki/Pan_(moon)" TargetMode="External"/><Relationship Id="rId24" Type="http://schemas.openxmlformats.org/officeDocument/2006/relationships/hyperlink" Target="https://en.wikipedia.org/wiki/Tethys_(moon)" TargetMode="External"/><Relationship Id="rId32" Type="http://schemas.openxmlformats.org/officeDocument/2006/relationships/hyperlink" Target="https://en.wikipedia.org/wiki/Hyperion_(moon)" TargetMode="External"/><Relationship Id="rId37" Type="http://schemas.openxmlformats.org/officeDocument/2006/relationships/hyperlink" Target="https://en.wikipedia.org/wiki/Paaliaq" TargetMode="External"/><Relationship Id="rId40" Type="http://schemas.openxmlformats.org/officeDocument/2006/relationships/hyperlink" Target="https://en.wikipedia.org/wiki/S/2007_S_2" TargetMode="External"/><Relationship Id="rId45" Type="http://schemas.openxmlformats.org/officeDocument/2006/relationships/hyperlink" Target="https://en.wikipedia.org/wiki/S/2004_S_31" TargetMode="External"/><Relationship Id="rId53" Type="http://schemas.openxmlformats.org/officeDocument/2006/relationships/hyperlink" Target="https://en.wikipedia.org/wiki/S/2004_S_13" TargetMode="External"/><Relationship Id="rId58" Type="http://schemas.openxmlformats.org/officeDocument/2006/relationships/hyperlink" Target="https://en.wikipedia.org/wiki/Jarnsaxa_(moon)" TargetMode="External"/><Relationship Id="rId66" Type="http://schemas.openxmlformats.org/officeDocument/2006/relationships/hyperlink" Target="https://en.wikipedia.org/wiki/Thrymr_(moon)" TargetMode="External"/><Relationship Id="rId74" Type="http://schemas.openxmlformats.org/officeDocument/2006/relationships/hyperlink" Target="https://en.wikipedia.org/wiki/S/2004_S_23" TargetMode="External"/><Relationship Id="rId79" Type="http://schemas.openxmlformats.org/officeDocument/2006/relationships/hyperlink" Target="https://en.wikipedia.org/wiki/Loge_(moon)" TargetMode="External"/><Relationship Id="rId87" Type="http://schemas.openxmlformats.org/officeDocument/2006/relationships/hyperlink" Target="https://en.wikipedia.org/wiki/S/2004_S_39" TargetMode="External"/><Relationship Id="rId5" Type="http://schemas.openxmlformats.org/officeDocument/2006/relationships/hyperlink" Target="https://en.wikipedia.org/wiki/Moons_of_Saturn" TargetMode="External"/><Relationship Id="rId61" Type="http://schemas.openxmlformats.org/officeDocument/2006/relationships/hyperlink" Target="https://en.wikipedia.org/wiki/Hati_(moon)" TargetMode="External"/><Relationship Id="rId82" Type="http://schemas.openxmlformats.org/officeDocument/2006/relationships/hyperlink" Target="https://en.wikipedia.org/wiki/Ymir_(moon)" TargetMode="External"/><Relationship Id="rId90" Type="http://schemas.openxmlformats.org/officeDocument/2006/relationships/hyperlink" Target="https://en.wikipedia.org/wiki/S/2004_S_34" TargetMode="External"/><Relationship Id="rId95" Type="http://schemas.openxmlformats.org/officeDocument/2006/relationships/hyperlink" Target="https://ssd.jpl.nasa.gov/?sat_elem" TargetMode="External"/><Relationship Id="rId19" Type="http://schemas.openxmlformats.org/officeDocument/2006/relationships/hyperlink" Target="https://en.wikipedia.org/wiki/Mimas_(moon)" TargetMode="External"/><Relationship Id="rId14" Type="http://schemas.openxmlformats.org/officeDocument/2006/relationships/hyperlink" Target="https://en.wikipedia.org/wiki/Prometheus_(moon)" TargetMode="External"/><Relationship Id="rId22" Type="http://schemas.openxmlformats.org/officeDocument/2006/relationships/hyperlink" Target="https://en.wikipedia.org/wiki/Pallene_(moon)" TargetMode="External"/><Relationship Id="rId27" Type="http://schemas.openxmlformats.org/officeDocument/2006/relationships/hyperlink" Target="https://en.wikipedia.org/wiki/Dione_(moon)" TargetMode="External"/><Relationship Id="rId30" Type="http://schemas.openxmlformats.org/officeDocument/2006/relationships/hyperlink" Target="https://en.wikipedia.org/wiki/Rhea_(moon)" TargetMode="External"/><Relationship Id="rId35" Type="http://schemas.openxmlformats.org/officeDocument/2006/relationships/hyperlink" Target="https://en.wikipedia.org/wiki/Ijiraq_(moon)" TargetMode="External"/><Relationship Id="rId43" Type="http://schemas.openxmlformats.org/officeDocument/2006/relationships/hyperlink" Target="https://en.wikipedia.org/wiki/S/2004_S_29" TargetMode="External"/><Relationship Id="rId48" Type="http://schemas.openxmlformats.org/officeDocument/2006/relationships/hyperlink" Target="https://en.wikipedia.org/wiki/Siarnaq" TargetMode="External"/><Relationship Id="rId56" Type="http://schemas.openxmlformats.org/officeDocument/2006/relationships/hyperlink" Target="https://en.wikipedia.org/wiki/Suttungr_(moon)" TargetMode="External"/><Relationship Id="rId64" Type="http://schemas.openxmlformats.org/officeDocument/2006/relationships/hyperlink" Target="https://en.wikipedia.org/wiki/S/2004_S_27" TargetMode="External"/><Relationship Id="rId69" Type="http://schemas.openxmlformats.org/officeDocument/2006/relationships/hyperlink" Target="https://en.wikipedia.org/wiki/Aegir_(moon)" TargetMode="External"/><Relationship Id="rId77" Type="http://schemas.openxmlformats.org/officeDocument/2006/relationships/hyperlink" Target="https://en.wikipedia.org/wiki/Kari_(moon)" TargetMode="External"/><Relationship Id="rId8" Type="http://schemas.openxmlformats.org/officeDocument/2006/relationships/hyperlink" Target="https://en.wikipedia.org/wiki/Moons_of_Saturn" TargetMode="External"/><Relationship Id="rId51" Type="http://schemas.openxmlformats.org/officeDocument/2006/relationships/hyperlink" Target="https://en.wikipedia.org/wiki/Greip_(moon)" TargetMode="External"/><Relationship Id="rId72" Type="http://schemas.openxmlformats.org/officeDocument/2006/relationships/hyperlink" Target="https://en.wikipedia.org/wiki/S/2004_S_25" TargetMode="External"/><Relationship Id="rId80" Type="http://schemas.openxmlformats.org/officeDocument/2006/relationships/hyperlink" Target="https://en.wikipedia.org/wiki/S/2004_S_38" TargetMode="External"/><Relationship Id="rId85" Type="http://schemas.openxmlformats.org/officeDocument/2006/relationships/hyperlink" Target="https://en.wikipedia.org/wiki/S/2004_S_24" TargetMode="External"/><Relationship Id="rId93" Type="http://schemas.openxmlformats.org/officeDocument/2006/relationships/hyperlink" Target="https://ssd.jpl.nasa.gov/?sat_elem" TargetMode="External"/><Relationship Id="rId3" Type="http://schemas.openxmlformats.org/officeDocument/2006/relationships/hyperlink" Target="https://en.wikipedia.org/wiki/Moons_of_Saturn" TargetMode="External"/><Relationship Id="rId12" Type="http://schemas.openxmlformats.org/officeDocument/2006/relationships/hyperlink" Target="https://en.wikipedia.org/wiki/Daphnis_(moon)" TargetMode="External"/><Relationship Id="rId17" Type="http://schemas.openxmlformats.org/officeDocument/2006/relationships/hyperlink" Target="https://en.wikipedia.org/wiki/Janus_(moon)" TargetMode="External"/><Relationship Id="rId25" Type="http://schemas.openxmlformats.org/officeDocument/2006/relationships/hyperlink" Target="https://en.wikipedia.org/wiki/Telesto_(moon)" TargetMode="External"/><Relationship Id="rId33" Type="http://schemas.openxmlformats.org/officeDocument/2006/relationships/hyperlink" Target="https://en.wikipedia.org/wiki/Iapetus_(moon)" TargetMode="External"/><Relationship Id="rId38" Type="http://schemas.openxmlformats.org/officeDocument/2006/relationships/hyperlink" Target="https://en.wikipedia.org/wiki/Skathi_(moon)" TargetMode="External"/><Relationship Id="rId46" Type="http://schemas.openxmlformats.org/officeDocument/2006/relationships/hyperlink" Target="https://en.wikipedia.org/wiki/Erriapus" TargetMode="External"/><Relationship Id="rId59" Type="http://schemas.openxmlformats.org/officeDocument/2006/relationships/hyperlink" Target="https://en.wikipedia.org/wiki/Narvi_(moon)" TargetMode="External"/><Relationship Id="rId67" Type="http://schemas.openxmlformats.org/officeDocument/2006/relationships/hyperlink" Target="https://en.wikipedia.org/wiki/Bestla_(moon)" TargetMode="External"/><Relationship Id="rId20" Type="http://schemas.openxmlformats.org/officeDocument/2006/relationships/hyperlink" Target="https://en.wikipedia.org/wiki/Methone_(moon)" TargetMode="External"/><Relationship Id="rId41" Type="http://schemas.openxmlformats.org/officeDocument/2006/relationships/hyperlink" Target="https://en.wikipedia.org/wiki/Albiorix_(moon)" TargetMode="External"/><Relationship Id="rId54" Type="http://schemas.openxmlformats.org/officeDocument/2006/relationships/hyperlink" Target="https://en.wikipedia.org/wiki/S/2006_S_1" TargetMode="External"/><Relationship Id="rId62" Type="http://schemas.openxmlformats.org/officeDocument/2006/relationships/hyperlink" Target="https://en.wikipedia.org/wiki/S/2004_S_17" TargetMode="External"/><Relationship Id="rId70" Type="http://schemas.openxmlformats.org/officeDocument/2006/relationships/hyperlink" Target="https://en.wikipedia.org/wiki/S/2004_S_30" TargetMode="External"/><Relationship Id="rId75" Type="http://schemas.openxmlformats.org/officeDocument/2006/relationships/hyperlink" Target="https://en.wikipedia.org/wiki/S/2006_S_3" TargetMode="External"/><Relationship Id="rId83" Type="http://schemas.openxmlformats.org/officeDocument/2006/relationships/hyperlink" Target="https://en.wikipedia.org/wiki/Surtur_(moon)" TargetMode="External"/><Relationship Id="rId88" Type="http://schemas.openxmlformats.org/officeDocument/2006/relationships/hyperlink" Target="https://en.wikipedia.org/wiki/S/2004_S_36" TargetMode="External"/><Relationship Id="rId91" Type="http://schemas.openxmlformats.org/officeDocument/2006/relationships/hyperlink" Target="https://en.wikipedia.org/wiki/S/2004_S_26" TargetMode="External"/><Relationship Id="rId1" Type="http://schemas.openxmlformats.org/officeDocument/2006/relationships/hyperlink" Target="https://en.wikipedia.org/wiki/Moons_of_Saturn" TargetMode="External"/><Relationship Id="rId6" Type="http://schemas.openxmlformats.org/officeDocument/2006/relationships/hyperlink" Target="https://en.wikipedia.org/wiki/Semi-major_axis" TargetMode="External"/><Relationship Id="rId15" Type="http://schemas.openxmlformats.org/officeDocument/2006/relationships/hyperlink" Target="https://en.wikipedia.org/wiki/Pandora_(moon)" TargetMode="External"/><Relationship Id="rId23" Type="http://schemas.openxmlformats.org/officeDocument/2006/relationships/hyperlink" Target="https://en.wikipedia.org/wiki/Enceladus" TargetMode="External"/><Relationship Id="rId28" Type="http://schemas.openxmlformats.org/officeDocument/2006/relationships/hyperlink" Target="https://en.wikipedia.org/wiki/Helene_(moon)" TargetMode="External"/><Relationship Id="rId36" Type="http://schemas.openxmlformats.org/officeDocument/2006/relationships/hyperlink" Target="https://en.wikipedia.org/wiki/Phoebe_(moon)" TargetMode="External"/><Relationship Id="rId49" Type="http://schemas.openxmlformats.org/officeDocument/2006/relationships/hyperlink" Target="https://en.wikipedia.org/wiki/Tarvos_(moon)" TargetMode="External"/><Relationship Id="rId57" Type="http://schemas.openxmlformats.org/officeDocument/2006/relationships/hyperlink" Target="https://en.wikipedia.org/wiki/S/2004_S_20" TargetMode="External"/><Relationship Id="rId10" Type="http://schemas.openxmlformats.org/officeDocument/2006/relationships/hyperlink" Target="https://en.wikipedia.org/wiki/S/2009_S_1" TargetMode="External"/><Relationship Id="rId31" Type="http://schemas.openxmlformats.org/officeDocument/2006/relationships/hyperlink" Target="https://en.wikipedia.org/wiki/Titan_(moon)" TargetMode="External"/><Relationship Id="rId44" Type="http://schemas.openxmlformats.org/officeDocument/2006/relationships/hyperlink" Target="https://en.wikipedia.org/wiki/Skoll_(moon)" TargetMode="External"/><Relationship Id="rId52" Type="http://schemas.openxmlformats.org/officeDocument/2006/relationships/hyperlink" Target="https://en.wikipedia.org/wiki/Mundilfari_(moon)" TargetMode="External"/><Relationship Id="rId60" Type="http://schemas.openxmlformats.org/officeDocument/2006/relationships/hyperlink" Target="https://en.wikipedia.org/wiki/Bergelmir_(moon)" TargetMode="External"/><Relationship Id="rId65" Type="http://schemas.openxmlformats.org/officeDocument/2006/relationships/hyperlink" Target="https://en.wikipedia.org/wiki/Farbauti_(moon)" TargetMode="External"/><Relationship Id="rId73" Type="http://schemas.openxmlformats.org/officeDocument/2006/relationships/hyperlink" Target="https://en.wikipedia.org/wiki/S/2004_S_32" TargetMode="External"/><Relationship Id="rId78" Type="http://schemas.openxmlformats.org/officeDocument/2006/relationships/hyperlink" Target="https://en.wikipedia.org/wiki/S/2004_S_28" TargetMode="External"/><Relationship Id="rId81" Type="http://schemas.openxmlformats.org/officeDocument/2006/relationships/hyperlink" Target="https://en.wikipedia.org/wiki/Fenrir_(moon)" TargetMode="External"/><Relationship Id="rId86" Type="http://schemas.openxmlformats.org/officeDocument/2006/relationships/hyperlink" Target="https://en.wikipedia.org/wiki/S/2004_S_21" TargetMode="External"/><Relationship Id="rId94" Type="http://schemas.openxmlformats.org/officeDocument/2006/relationships/hyperlink" Target="https://ssd.jpl.nasa.gov/?sat_elem" TargetMode="External"/><Relationship Id="rId4" Type="http://schemas.openxmlformats.org/officeDocument/2006/relationships/hyperlink" Target="https://en.wikipedia.org/wiki/List_of_Solar_System_objects_by_mass" TargetMode="External"/><Relationship Id="rId9" Type="http://schemas.openxmlformats.org/officeDocument/2006/relationships/hyperlink" Target="https://en.wikipedia.org/wiki/Orbital_eccentricity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ons_of_Uranus" TargetMode="External"/><Relationship Id="rId13" Type="http://schemas.openxmlformats.org/officeDocument/2006/relationships/hyperlink" Target="https://en.wikipedia.org/wiki/Desdemona_(moon)" TargetMode="External"/><Relationship Id="rId18" Type="http://schemas.openxmlformats.org/officeDocument/2006/relationships/hyperlink" Target="https://en.wikipedia.org/wiki/Belinda_(moon)" TargetMode="External"/><Relationship Id="rId26" Type="http://schemas.openxmlformats.org/officeDocument/2006/relationships/hyperlink" Target="https://en.wikipedia.org/wiki/Oberon_(moon)" TargetMode="External"/><Relationship Id="rId3" Type="http://schemas.openxmlformats.org/officeDocument/2006/relationships/hyperlink" Target="https://en.wikipedia.org/wiki/Moons_of_Uranus" TargetMode="External"/><Relationship Id="rId21" Type="http://schemas.openxmlformats.org/officeDocument/2006/relationships/hyperlink" Target="https://en.wikipedia.org/wiki/Mab_(moon)" TargetMode="External"/><Relationship Id="rId34" Type="http://schemas.openxmlformats.org/officeDocument/2006/relationships/hyperlink" Target="https://en.wikipedia.org/wiki/Setebos_(moon)" TargetMode="External"/><Relationship Id="rId7" Type="http://schemas.openxmlformats.org/officeDocument/2006/relationships/hyperlink" Target="https://en.wikipedia.org/wiki/Orbital_eccentricity" TargetMode="External"/><Relationship Id="rId12" Type="http://schemas.openxmlformats.org/officeDocument/2006/relationships/hyperlink" Target="https://en.wikipedia.org/wiki/Cressida_(moon)" TargetMode="External"/><Relationship Id="rId17" Type="http://schemas.openxmlformats.org/officeDocument/2006/relationships/hyperlink" Target="https://en.wikipedia.org/wiki/Cupid_(moon)" TargetMode="External"/><Relationship Id="rId25" Type="http://schemas.openxmlformats.org/officeDocument/2006/relationships/hyperlink" Target="https://en.wikipedia.org/wiki/Titania_(moon)" TargetMode="External"/><Relationship Id="rId33" Type="http://schemas.openxmlformats.org/officeDocument/2006/relationships/hyperlink" Target="https://en.wikipedia.org/wiki/Prospero_(moon)" TargetMode="External"/><Relationship Id="rId2" Type="http://schemas.openxmlformats.org/officeDocument/2006/relationships/hyperlink" Target="https://en.wikipedia.org/wiki/List_of_Solar_System_objects_by_radius" TargetMode="External"/><Relationship Id="rId16" Type="http://schemas.openxmlformats.org/officeDocument/2006/relationships/hyperlink" Target="https://en.wikipedia.org/wiki/Rosalind_(moon)" TargetMode="External"/><Relationship Id="rId20" Type="http://schemas.openxmlformats.org/officeDocument/2006/relationships/hyperlink" Target="https://en.wikipedia.org/wiki/Puck_(moon)" TargetMode="External"/><Relationship Id="rId29" Type="http://schemas.openxmlformats.org/officeDocument/2006/relationships/hyperlink" Target="https://en.wikipedia.org/wiki/Stephano_(moon)" TargetMode="External"/><Relationship Id="rId1" Type="http://schemas.openxmlformats.org/officeDocument/2006/relationships/hyperlink" Target="https://en.wikipedia.org/wiki/Moons_of_Uranus" TargetMode="External"/><Relationship Id="rId6" Type="http://schemas.openxmlformats.org/officeDocument/2006/relationships/hyperlink" Target="https://en.wikipedia.org/wiki/Moons_of_Uranus" TargetMode="External"/><Relationship Id="rId11" Type="http://schemas.openxmlformats.org/officeDocument/2006/relationships/hyperlink" Target="https://en.wikipedia.org/wiki/Bianca_(moon)" TargetMode="External"/><Relationship Id="rId24" Type="http://schemas.openxmlformats.org/officeDocument/2006/relationships/hyperlink" Target="https://en.wikipedia.org/wiki/Umbriel_(moon)" TargetMode="External"/><Relationship Id="rId32" Type="http://schemas.openxmlformats.org/officeDocument/2006/relationships/hyperlink" Target="https://en.wikipedia.org/wiki/Margaret_(moon)" TargetMode="External"/><Relationship Id="rId5" Type="http://schemas.openxmlformats.org/officeDocument/2006/relationships/hyperlink" Target="https://en.wikipedia.org/wiki/Semi-major_axis" TargetMode="External"/><Relationship Id="rId15" Type="http://schemas.openxmlformats.org/officeDocument/2006/relationships/hyperlink" Target="https://en.wikipedia.org/wiki/Portia_(moon)" TargetMode="External"/><Relationship Id="rId23" Type="http://schemas.openxmlformats.org/officeDocument/2006/relationships/hyperlink" Target="https://en.wikipedia.org/wiki/Ariel_(moon)" TargetMode="External"/><Relationship Id="rId28" Type="http://schemas.openxmlformats.org/officeDocument/2006/relationships/hyperlink" Target="https://en.wikipedia.org/wiki/Caliban_(moon)" TargetMode="External"/><Relationship Id="rId10" Type="http://schemas.openxmlformats.org/officeDocument/2006/relationships/hyperlink" Target="https://en.wikipedia.org/wiki/Ophelia_(moon)" TargetMode="External"/><Relationship Id="rId19" Type="http://schemas.openxmlformats.org/officeDocument/2006/relationships/hyperlink" Target="https://en.wikipedia.org/wiki/Perdita_(moon)" TargetMode="External"/><Relationship Id="rId31" Type="http://schemas.openxmlformats.org/officeDocument/2006/relationships/hyperlink" Target="https://en.wikipedia.org/wiki/Sycorax_(moon)" TargetMode="External"/><Relationship Id="rId4" Type="http://schemas.openxmlformats.org/officeDocument/2006/relationships/hyperlink" Target="https://en.wikipedia.org/wiki/List_of_Solar_System_objects_by_mass" TargetMode="External"/><Relationship Id="rId9" Type="http://schemas.openxmlformats.org/officeDocument/2006/relationships/hyperlink" Target="https://en.wikipedia.org/wiki/Cordelia_(moon)" TargetMode="External"/><Relationship Id="rId14" Type="http://schemas.openxmlformats.org/officeDocument/2006/relationships/hyperlink" Target="https://en.wikipedia.org/wiki/Juliet_(moon)" TargetMode="External"/><Relationship Id="rId22" Type="http://schemas.openxmlformats.org/officeDocument/2006/relationships/hyperlink" Target="https://en.wikipedia.org/wiki/Miranda_(moon)" TargetMode="External"/><Relationship Id="rId27" Type="http://schemas.openxmlformats.org/officeDocument/2006/relationships/hyperlink" Target="https://en.wikipedia.org/wiki/Francisco_(moon)" TargetMode="External"/><Relationship Id="rId30" Type="http://schemas.openxmlformats.org/officeDocument/2006/relationships/hyperlink" Target="https://en.wikipedia.org/wiki/Trinculo_(moon)" TargetMode="External"/><Relationship Id="rId35" Type="http://schemas.openxmlformats.org/officeDocument/2006/relationships/hyperlink" Target="https://en.wikipedia.org/wiki/Ferdinand_(mo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opLeftCell="A14" workbookViewId="0">
      <selection activeCell="I68" sqref="I68"/>
    </sheetView>
  </sheetViews>
  <sheetFormatPr baseColWidth="10" defaultRowHeight="15" x14ac:dyDescent="0.25"/>
  <cols>
    <col min="2" max="2" width="19.7109375" style="28" customWidth="1"/>
    <col min="3" max="3" width="17.42578125" style="28" customWidth="1"/>
    <col min="8" max="8" width="18.7109375" customWidth="1"/>
    <col min="9" max="9" width="16.85546875" customWidth="1"/>
  </cols>
  <sheetData>
    <row r="1" spans="1:12" ht="30" x14ac:dyDescent="0.25">
      <c r="A1" s="21" t="s">
        <v>89</v>
      </c>
      <c r="B1" s="55" t="s">
        <v>91</v>
      </c>
      <c r="C1" s="53" t="s">
        <v>92</v>
      </c>
      <c r="D1" s="23" t="s">
        <v>93</v>
      </c>
      <c r="E1" s="23" t="s">
        <v>95</v>
      </c>
      <c r="F1" s="23" t="s">
        <v>97</v>
      </c>
    </row>
    <row r="2" spans="1:12" ht="15.75" thickBot="1" x14ac:dyDescent="0.3">
      <c r="A2" s="22" t="s">
        <v>90</v>
      </c>
      <c r="B2" s="56"/>
      <c r="C2" s="54"/>
      <c r="D2" s="22" t="s">
        <v>94</v>
      </c>
      <c r="E2" s="22" t="s">
        <v>96</v>
      </c>
      <c r="F2" s="22" t="s">
        <v>98</v>
      </c>
      <c r="G2" t="s">
        <v>253</v>
      </c>
      <c r="H2" t="s">
        <v>188</v>
      </c>
      <c r="I2" t="s">
        <v>100</v>
      </c>
      <c r="J2" t="s">
        <v>186</v>
      </c>
      <c r="K2" t="s">
        <v>187</v>
      </c>
      <c r="L2" t="s">
        <v>99</v>
      </c>
    </row>
    <row r="3" spans="1:12" ht="15.75" thickBot="1" x14ac:dyDescent="0.3">
      <c r="A3" s="1">
        <v>1</v>
      </c>
      <c r="B3" s="29" t="s">
        <v>0</v>
      </c>
      <c r="C3" s="35">
        <v>43</v>
      </c>
      <c r="D3" s="2" t="s">
        <v>169</v>
      </c>
      <c r="E3" s="2">
        <v>128852</v>
      </c>
      <c r="F3" s="2" t="s">
        <v>1</v>
      </c>
      <c r="G3" t="str">
        <f>IFERROR(VLOOKUP(B3,$B$87:$J$153,5,FALSE),"null")</f>
        <v>276.047</v>
      </c>
      <c r="H3" t="str">
        <f>UPPER(SUBSTITUTE(SUBSTITUTE(B3," ","_"),"/","_"))</f>
        <v>METIS</v>
      </c>
      <c r="I3" t="str">
        <f>LOWER(SUBSTITUTE(SUBSTITUTE(B3," ","-"),"/","_"))</f>
        <v>metis</v>
      </c>
      <c r="J3" s="28" t="str">
        <f>SUBSTITUTE(C3/2,",",".")</f>
        <v>21.5</v>
      </c>
      <c r="K3" t="str">
        <f>CONCATENATE(D3,"e16")</f>
        <v>3.6e16</v>
      </c>
      <c r="L3" t="str">
        <f>"export const " &amp; H3 &amp; ": CelestialBody = {
  id: '" &amp; I3 &amp; "',
  position: {
    x: 0,
    y: 0" &amp; "
  },
  speed: 0, // TODO
  mass: "&amp;K3&amp;",
  radius: "&amp;J3&amp;",
  semiMajorAxis: "&amp;E3&amp;",
  eccentricity: "&amp;F3&amp;",
  trueAnomaly: 0,
  meanAnomaly: "&amp;G3&amp;",
  type: CELESTIAL_BODY_TYPE.SATELLITE,
  satellites: [],
  orbitBody: null
};"</f>
        <v>export const METIS: CelestialBody = {
  id: 'metis',
  position: {
    x: 0,
    y: 0
  },
  speed: 0, // TODO
  mass: 3.6e16,
  radius: 21.5,
  semiMajorAxis: 128852,
  eccentricity: 0.0077,
  trueAnomaly: 0,
  meanAnomaly: 276.047,
  type: CELESTIAL_BODY_TYPE.SATELLITE,
  satellites: [],
  orbitBody: null
};</v>
      </c>
    </row>
    <row r="4" spans="1:12" ht="15.75" thickBot="1" x14ac:dyDescent="0.3">
      <c r="A4" s="1">
        <v>2</v>
      </c>
      <c r="B4" s="29" t="s">
        <v>2</v>
      </c>
      <c r="C4" s="35">
        <v>16.399999999999999</v>
      </c>
      <c r="D4" s="2" t="s">
        <v>170</v>
      </c>
      <c r="E4" s="2">
        <v>129000</v>
      </c>
      <c r="F4" s="2" t="s">
        <v>3</v>
      </c>
      <c r="G4" t="str">
        <f t="shared" ref="G4:G67" si="0">IFERROR(VLOOKUP(B4,$B$87:$J$153,5,FALSE),"null")</f>
        <v>135.673</v>
      </c>
      <c r="H4" t="str">
        <f t="shared" ref="H4:H67" si="1">UPPER(SUBSTITUTE(SUBSTITUTE(B4," ","_"),"/","_"))</f>
        <v>ADRASTEA</v>
      </c>
      <c r="I4" t="str">
        <f t="shared" ref="I4:I67" si="2">LOWER(SUBSTITUTE(SUBSTITUTE(B4," ","-"),"/","_"))</f>
        <v>adrastea</v>
      </c>
      <c r="J4" s="28" t="str">
        <f t="shared" ref="J4:J67" si="3">SUBSTITUTE(C4/2,",",".")</f>
        <v>8.2</v>
      </c>
      <c r="K4" t="str">
        <f t="shared" ref="K4:K67" si="4">CONCATENATE(D4,"e16")</f>
        <v>0.2e16</v>
      </c>
      <c r="L4" t="str">
        <f t="shared" ref="L4:L67" si="5">"export const " &amp; H4 &amp; ": CelestialBody = {
  id: '" &amp; I4 &amp; "',
  position: {
    x: 0,
    y: 0" &amp; "
  },
  speed: 0, // TODO
  mass: "&amp;K4&amp;",
  radius: "&amp;J4&amp;",
  semiMajorAxis: "&amp;E4&amp;",
  eccentricity: "&amp;F4&amp;",
  trueAnomaly: 0,
  meanAnomaly: "&amp;G4&amp;",
  type: CELESTIAL_BODY_TYPE.SATELLITE,
  satellites: [],
  orbitBody: null
};"</f>
        <v>export const ADRASTEA: CelestialBody = {
  id: 'adrastea',
  position: {
    x: 0,
    y: 0
  },
  speed: 0, // TODO
  mass: 0.2e16,
  radius: 8.2,
  semiMajorAxis: 129000,
  eccentricity: 0.0063,
  trueAnomaly: 0,
  meanAnomaly: 135.673,
  type: CELESTIAL_BODY_TYPE.SATELLITE,
  satellites: [],
  orbitBody: null
};</v>
      </c>
    </row>
    <row r="5" spans="1:12" ht="15.75" thickBot="1" x14ac:dyDescent="0.3">
      <c r="A5" s="1">
        <v>3</v>
      </c>
      <c r="B5" s="29" t="s">
        <v>4</v>
      </c>
      <c r="C5" s="35">
        <v>167</v>
      </c>
      <c r="D5" s="2">
        <v>208</v>
      </c>
      <c r="E5" s="2">
        <v>181366</v>
      </c>
      <c r="F5" s="2" t="s">
        <v>5</v>
      </c>
      <c r="G5" t="str">
        <f t="shared" si="0"/>
        <v>185.194</v>
      </c>
      <c r="H5" t="str">
        <f t="shared" si="1"/>
        <v>AMALTHEA</v>
      </c>
      <c r="I5" t="str">
        <f t="shared" si="2"/>
        <v>amalthea</v>
      </c>
      <c r="J5" s="28" t="str">
        <f t="shared" si="3"/>
        <v>83.5</v>
      </c>
      <c r="K5" t="str">
        <f t="shared" si="4"/>
        <v>208e16</v>
      </c>
      <c r="L5" t="str">
        <f t="shared" si="5"/>
        <v>export const AMALTHEA: CelestialBody = {
  id: 'amalthea',
  position: {
    x: 0,
    y: 0
  },
  speed: 0, // TODO
  mass: 208e16,
  radius: 83.5,
  semiMajorAxis: 181366,
  eccentricity: 0.0075,
  trueAnomaly: 0,
  meanAnomaly: 185.194,
  type: CELESTIAL_BODY_TYPE.SATELLITE,
  satellites: [],
  orbitBody: null
};</v>
      </c>
    </row>
    <row r="6" spans="1:12" ht="15.75" thickBot="1" x14ac:dyDescent="0.3">
      <c r="A6" s="1">
        <v>4</v>
      </c>
      <c r="B6" s="29" t="s">
        <v>6</v>
      </c>
      <c r="C6" s="35">
        <v>98.6</v>
      </c>
      <c r="D6" s="2">
        <v>43</v>
      </c>
      <c r="E6" s="2">
        <v>222452</v>
      </c>
      <c r="F6" s="2" t="s">
        <v>7</v>
      </c>
      <c r="G6" t="str">
        <f t="shared" si="0"/>
        <v>135.956</v>
      </c>
      <c r="H6" t="str">
        <f t="shared" si="1"/>
        <v>THEBE</v>
      </c>
      <c r="I6" t="str">
        <f t="shared" si="2"/>
        <v>thebe</v>
      </c>
      <c r="J6" s="28" t="str">
        <f t="shared" si="3"/>
        <v>49.3</v>
      </c>
      <c r="K6" t="str">
        <f t="shared" si="4"/>
        <v>43e16</v>
      </c>
      <c r="L6" t="str">
        <f t="shared" si="5"/>
        <v>export const THEBE: CelestialBody = {
  id: 'thebe',
  position: {
    x: 0,
    y: 0
  },
  speed: 0, // TODO
  mass: 43e16,
  radius: 49.3,
  semiMajorAxis: 222452,
  eccentricity: 0.0180,
  trueAnomaly: 0,
  meanAnomaly: 135.956,
  type: CELESTIAL_BODY_TYPE.SATELLITE,
  satellites: [],
  orbitBody: null
};</v>
      </c>
    </row>
    <row r="7" spans="1:12" ht="15.75" thickBot="1" x14ac:dyDescent="0.3">
      <c r="A7" s="3">
        <v>5</v>
      </c>
      <c r="B7" s="30" t="s">
        <v>101</v>
      </c>
      <c r="C7" s="36">
        <v>3643.2</v>
      </c>
      <c r="D7" s="4">
        <v>8931900</v>
      </c>
      <c r="E7" s="4">
        <v>421700</v>
      </c>
      <c r="F7" s="4" t="s">
        <v>8</v>
      </c>
      <c r="G7" t="str">
        <f t="shared" si="0"/>
        <v>342.021</v>
      </c>
      <c r="H7" t="str">
        <f t="shared" si="1"/>
        <v>IO</v>
      </c>
      <c r="I7" t="str">
        <f t="shared" si="2"/>
        <v>io</v>
      </c>
      <c r="J7" s="28" t="str">
        <f t="shared" si="3"/>
        <v>1821.6</v>
      </c>
      <c r="K7" t="str">
        <f t="shared" si="4"/>
        <v>8931900e16</v>
      </c>
      <c r="L7" t="str">
        <f t="shared" si="5"/>
        <v>export const IO: CelestialBody = {
  id: 'io',
  position: {
    x: 0,
    y: 0
  },
  speed: 0, // TODO
  mass: 8931900e16,
  radius: 1821.6,
  semiMajorAxis: 421700,
  eccentricity: 0.0041,
  trueAnomaly: 0,
  meanAnomaly: 342.021,
  type: CELESTIAL_BODY_TYPE.SATELLITE,
  satellites: [],
  orbitBody: null
};</v>
      </c>
    </row>
    <row r="8" spans="1:12" ht="15.75" thickBot="1" x14ac:dyDescent="0.3">
      <c r="A8" s="3">
        <v>6</v>
      </c>
      <c r="B8" s="30" t="s">
        <v>102</v>
      </c>
      <c r="C8" s="36">
        <v>3121.6</v>
      </c>
      <c r="D8" s="4">
        <v>4800000</v>
      </c>
      <c r="E8" s="4">
        <v>671034</v>
      </c>
      <c r="F8" s="4" t="s">
        <v>9</v>
      </c>
      <c r="G8" t="str">
        <f t="shared" si="0"/>
        <v>171.016</v>
      </c>
      <c r="H8" t="str">
        <f t="shared" si="1"/>
        <v>EUROPA</v>
      </c>
      <c r="I8" t="str">
        <f t="shared" si="2"/>
        <v>europa</v>
      </c>
      <c r="J8" s="28" t="str">
        <f t="shared" si="3"/>
        <v>1560.8</v>
      </c>
      <c r="K8" t="str">
        <f t="shared" si="4"/>
        <v>4800000e16</v>
      </c>
      <c r="L8" t="str">
        <f t="shared" si="5"/>
        <v>export const EUROPA: CelestialBody = {
  id: 'europa',
  position: {
    x: 0,
    y: 0
  },
  speed: 0, // TODO
  mass: 4800000e16,
  radius: 1560.8,
  semiMajorAxis: 671034,
  eccentricity: 0.0094,
  trueAnomaly: 0,
  meanAnomaly: 171.016,
  type: CELESTIAL_BODY_TYPE.SATELLITE,
  satellites: [],
  orbitBody: null
};</v>
      </c>
    </row>
    <row r="9" spans="1:12" ht="15.75" thickBot="1" x14ac:dyDescent="0.3">
      <c r="A9" s="3">
        <v>7</v>
      </c>
      <c r="B9" s="30" t="s">
        <v>103</v>
      </c>
      <c r="C9" s="36">
        <v>5262.4</v>
      </c>
      <c r="D9" s="4">
        <v>14819000</v>
      </c>
      <c r="E9" s="4">
        <v>1070412</v>
      </c>
      <c r="F9" s="4" t="s">
        <v>10</v>
      </c>
      <c r="G9" t="str">
        <f t="shared" si="0"/>
        <v>317.540</v>
      </c>
      <c r="H9" t="str">
        <f t="shared" si="1"/>
        <v>GANYMEDE</v>
      </c>
      <c r="I9" t="str">
        <f t="shared" si="2"/>
        <v>ganymede</v>
      </c>
      <c r="J9" s="28" t="str">
        <f t="shared" si="3"/>
        <v>2631.2</v>
      </c>
      <c r="K9" t="str">
        <f t="shared" si="4"/>
        <v>14819000e16</v>
      </c>
      <c r="L9" t="str">
        <f t="shared" si="5"/>
        <v>export const GANYMEDE: CelestialBody = {
  id: 'ganymede',
  position: {
    x: 0,
    y: 0
  },
  speed: 0, // TODO
  mass: 14819000e16,
  radius: 2631.2,
  semiMajorAxis: 1070412,
  eccentricity: 0.0011,
  trueAnomaly: 0,
  meanAnomaly: 317.540,
  type: CELESTIAL_BODY_TYPE.SATELLITE,
  satellites: [],
  orbitBody: null
};</v>
      </c>
    </row>
    <row r="10" spans="1:12" ht="15.75" thickBot="1" x14ac:dyDescent="0.3">
      <c r="A10" s="3">
        <v>8</v>
      </c>
      <c r="B10" s="30" t="s">
        <v>104</v>
      </c>
      <c r="C10" s="36">
        <v>4820.6000000000004</v>
      </c>
      <c r="D10" s="4">
        <v>10759000</v>
      </c>
      <c r="E10" s="4">
        <v>1882709</v>
      </c>
      <c r="F10" s="4" t="s">
        <v>11</v>
      </c>
      <c r="G10" t="str">
        <f t="shared" si="0"/>
        <v>181.408</v>
      </c>
      <c r="H10" t="str">
        <f t="shared" si="1"/>
        <v>CALLISTO</v>
      </c>
      <c r="I10" t="str">
        <f t="shared" si="2"/>
        <v>callisto</v>
      </c>
      <c r="J10" s="28" t="str">
        <f t="shared" si="3"/>
        <v>2410.3</v>
      </c>
      <c r="K10" t="str">
        <f t="shared" si="4"/>
        <v>10759000e16</v>
      </c>
      <c r="L10" t="str">
        <f t="shared" si="5"/>
        <v>export const CALLISTO: CelestialBody = {
  id: 'callisto',
  position: {
    x: 0,
    y: 0
  },
  speed: 0, // TODO
  mass: 10759000e16,
  radius: 2410.3,
  semiMajorAxis: 1882709,
  eccentricity: 0.0074,
  trueAnomaly: 0,
  meanAnomaly: 181.408,
  type: CELESTIAL_BODY_TYPE.SATELLITE,
  satellites: [],
  orbitBody: null
};</v>
      </c>
    </row>
    <row r="11" spans="1:12" ht="15.75" thickBot="1" x14ac:dyDescent="0.3">
      <c r="A11" s="5">
        <v>9</v>
      </c>
      <c r="B11" s="34" t="s">
        <v>13</v>
      </c>
      <c r="C11" s="37">
        <v>9</v>
      </c>
      <c r="D11" s="6" t="s">
        <v>171</v>
      </c>
      <c r="E11" s="6">
        <v>7405000</v>
      </c>
      <c r="F11" s="6" t="s">
        <v>12</v>
      </c>
      <c r="G11" t="str">
        <f t="shared" si="0"/>
        <v>313.051</v>
      </c>
      <c r="H11" t="str">
        <f t="shared" si="1"/>
        <v>THEMISTO</v>
      </c>
      <c r="I11" t="str">
        <f t="shared" si="2"/>
        <v>themisto</v>
      </c>
      <c r="J11" s="28" t="str">
        <f t="shared" si="3"/>
        <v>4.5</v>
      </c>
      <c r="K11" t="str">
        <f t="shared" si="4"/>
        <v>0.069e16</v>
      </c>
      <c r="L11" t="str">
        <f t="shared" si="5"/>
        <v>export const THEMISTO: CelestialBody = {
  id: 'themisto',
  position: {
    x: 0,
    y: 0
  },
  speed: 0, // TODO
  mass: 0.069e16,
  radius: 4.5,
  semiMajorAxis: 7405000,
  eccentricity: 0.2514,
  trueAnomaly: 0,
  meanAnomaly: 313.051,
  type: CELESTIAL_BODY_TYPE.SATELLITE,
  satellites: [],
  orbitBody: null
};</v>
      </c>
    </row>
    <row r="12" spans="1:12" ht="15.75" thickBot="1" x14ac:dyDescent="0.3">
      <c r="A12" s="7">
        <v>10</v>
      </c>
      <c r="B12" s="31" t="s">
        <v>105</v>
      </c>
      <c r="C12" s="38">
        <v>21.5</v>
      </c>
      <c r="D12" s="8" t="s">
        <v>172</v>
      </c>
      <c r="E12" s="8">
        <v>11196000</v>
      </c>
      <c r="F12" s="8" t="s">
        <v>14</v>
      </c>
      <c r="G12" t="str">
        <f t="shared" si="0"/>
        <v>230.352</v>
      </c>
      <c r="H12" t="str">
        <f t="shared" si="1"/>
        <v>LEDA</v>
      </c>
      <c r="I12" t="str">
        <f t="shared" si="2"/>
        <v>leda</v>
      </c>
      <c r="J12" s="28" t="str">
        <f t="shared" si="3"/>
        <v>10.75</v>
      </c>
      <c r="K12" t="str">
        <f t="shared" si="4"/>
        <v>0.6e16</v>
      </c>
      <c r="L12" t="str">
        <f t="shared" si="5"/>
        <v>export const LEDA: CelestialBody = {
  id: 'leda',
  position: {
    x: 0,
    y: 0
  },
  speed: 0, // TODO
  mass: 0.6e16,
  radius: 10.75,
  semiMajorAxis: 11196000,
  eccentricity: 0.1648,
  trueAnomaly: 0,
  meanAnomaly: 230.352,
  type: CELESTIAL_BODY_TYPE.SATELLITE,
  satellites: [],
  orbitBody: null
};</v>
      </c>
    </row>
    <row r="13" spans="1:12" ht="15.75" thickBot="1" x14ac:dyDescent="0.3">
      <c r="A13" s="9">
        <v>11</v>
      </c>
      <c r="B13" s="24" t="s">
        <v>106</v>
      </c>
      <c r="C13" s="39">
        <v>3</v>
      </c>
      <c r="D13" s="10" t="s">
        <v>173</v>
      </c>
      <c r="E13" s="10">
        <v>11348700</v>
      </c>
      <c r="F13" s="10" t="s">
        <v>16</v>
      </c>
      <c r="G13" s="52" t="s">
        <v>736</v>
      </c>
      <c r="H13" t="str">
        <f t="shared" si="1"/>
        <v>ERSA</v>
      </c>
      <c r="I13" t="str">
        <f t="shared" si="2"/>
        <v>ersa</v>
      </c>
      <c r="J13" s="28" t="str">
        <f t="shared" si="3"/>
        <v>1.5</v>
      </c>
      <c r="K13" t="str">
        <f t="shared" si="4"/>
        <v>0.0045e16</v>
      </c>
      <c r="L13" t="str">
        <f t="shared" si="5"/>
        <v>export const ERSA: CelestialBody = {
  id: 'ersa',
  position: {
    x: 0,
    y: 0
  },
  speed: 0, // TODO
  mass: 0.0045e16,
  radius: 1.5,
  semiMajorAxis: 11348700,
  eccentricity: 0.1043,
  trueAnomaly: 0,
  meanAnomaly: 356.6,
  type: CELESTIAL_BODY_TYPE.SATELLITE,
  satellites: [],
  orbitBody: null
};</v>
      </c>
    </row>
    <row r="14" spans="1:12" ht="15.75" thickBot="1" x14ac:dyDescent="0.3">
      <c r="A14" s="9">
        <v>12</v>
      </c>
      <c r="B14" s="24" t="s">
        <v>107</v>
      </c>
      <c r="C14" s="39">
        <v>3</v>
      </c>
      <c r="D14" s="10" t="s">
        <v>173</v>
      </c>
      <c r="E14" s="10">
        <v>11462300</v>
      </c>
      <c r="F14" s="10" t="s">
        <v>17</v>
      </c>
      <c r="G14" s="52" t="s">
        <v>737</v>
      </c>
      <c r="H14" t="str">
        <f t="shared" si="1"/>
        <v>PANDIA</v>
      </c>
      <c r="I14" t="str">
        <f t="shared" si="2"/>
        <v>pandia</v>
      </c>
      <c r="J14" s="28" t="str">
        <f t="shared" si="3"/>
        <v>1.5</v>
      </c>
      <c r="K14" t="str">
        <f t="shared" si="4"/>
        <v>0.0045e16</v>
      </c>
      <c r="L14" t="str">
        <f t="shared" si="5"/>
        <v>export const PANDIA: CelestialBody = {
  id: 'pandia',
  position: {
    x: 0,
    y: 0
  },
  speed: 0, // TODO
  mass: 0.0045e16,
  radius: 1.5,
  semiMajorAxis: 11462300,
  eccentricity: 0.2084,
  trueAnomaly: 0,
  meanAnomaly: 282.4,
  type: CELESTIAL_BODY_TYPE.SATELLITE,
  satellites: [],
  orbitBody: null
};</v>
      </c>
    </row>
    <row r="15" spans="1:12" ht="15.75" thickBot="1" x14ac:dyDescent="0.3">
      <c r="A15" s="7">
        <v>13</v>
      </c>
      <c r="B15" s="31" t="s">
        <v>15</v>
      </c>
      <c r="C15" s="38">
        <v>139.6</v>
      </c>
      <c r="D15" s="8">
        <v>420</v>
      </c>
      <c r="E15" s="8">
        <v>11497400</v>
      </c>
      <c r="F15" s="8" t="s">
        <v>18</v>
      </c>
      <c r="G15" t="str">
        <f t="shared" si="0"/>
        <v>66.874</v>
      </c>
      <c r="H15" t="str">
        <f t="shared" si="1"/>
        <v>HIMALIA</v>
      </c>
      <c r="I15" t="str">
        <f t="shared" si="2"/>
        <v>himalia</v>
      </c>
      <c r="J15" s="28" t="str">
        <f t="shared" si="3"/>
        <v>69.8</v>
      </c>
      <c r="K15" t="str">
        <f t="shared" si="4"/>
        <v>420e16</v>
      </c>
      <c r="L15" t="str">
        <f t="shared" si="5"/>
        <v>export const HIMALIA: CelestialBody = {
  id: 'himalia',
  position: {
    x: 0,
    y: 0
  },
  speed: 0, // TODO
  mass: 420e16,
  radius: 69.8,
  semiMajorAxis: 11497400,
  eccentricity: 0.1510,
  trueAnomaly: 0,
  meanAnomaly: 66.874,
  type: CELESTIAL_BODY_TYPE.SATELLITE,
  satellites: [],
  orbitBody: null
};</v>
      </c>
    </row>
    <row r="16" spans="1:12" ht="15.75" thickBot="1" x14ac:dyDescent="0.3">
      <c r="A16" s="7">
        <v>14</v>
      </c>
      <c r="B16" s="31" t="s">
        <v>108</v>
      </c>
      <c r="C16" s="38">
        <v>42.2</v>
      </c>
      <c r="D16" s="8" t="s">
        <v>174</v>
      </c>
      <c r="E16" s="8">
        <v>11628300</v>
      </c>
      <c r="F16" s="8" t="s">
        <v>19</v>
      </c>
      <c r="G16" t="str">
        <f t="shared" si="0"/>
        <v>330.475</v>
      </c>
      <c r="H16" t="str">
        <f t="shared" si="1"/>
        <v>LYSITHEA</v>
      </c>
      <c r="I16" t="str">
        <f t="shared" si="2"/>
        <v>lysithea</v>
      </c>
      <c r="J16" s="28" t="str">
        <f t="shared" si="3"/>
        <v>21.1</v>
      </c>
      <c r="K16" t="str">
        <f t="shared" si="4"/>
        <v>6.3e16</v>
      </c>
      <c r="L16" t="str">
        <f t="shared" si="5"/>
        <v>export const LYSITHEA: CelestialBody = {
  id: 'lysithea',
  position: {
    x: 0,
    y: 0
  },
  speed: 0, // TODO
  mass: 6.3e16,
  radius: 21.1,
  semiMajorAxis: 11628300,
  eccentricity: 0.1377,
  trueAnomaly: 0,
  meanAnomaly: 330.475,
  type: CELESTIAL_BODY_TYPE.SATELLITE,
  satellites: [],
  orbitBody: null
};</v>
      </c>
    </row>
    <row r="17" spans="1:12" ht="15.75" thickBot="1" x14ac:dyDescent="0.3">
      <c r="A17" s="7">
        <v>15</v>
      </c>
      <c r="B17" s="31" t="s">
        <v>109</v>
      </c>
      <c r="C17" s="38">
        <v>79.900000000000006</v>
      </c>
      <c r="D17" s="8">
        <v>87</v>
      </c>
      <c r="E17" s="8">
        <v>11671600</v>
      </c>
      <c r="F17" s="8" t="s">
        <v>20</v>
      </c>
      <c r="G17" t="str">
        <f t="shared" si="0"/>
        <v>330.985</v>
      </c>
      <c r="H17" t="str">
        <f t="shared" si="1"/>
        <v>ELARA</v>
      </c>
      <c r="I17" t="str">
        <f t="shared" si="2"/>
        <v>elara</v>
      </c>
      <c r="J17" s="28" t="str">
        <f t="shared" si="3"/>
        <v>39.95</v>
      </c>
      <c r="K17" t="str">
        <f t="shared" si="4"/>
        <v>87e16</v>
      </c>
      <c r="L17" t="str">
        <f t="shared" si="5"/>
        <v>export const ELARA: CelestialBody = {
  id: 'elara',
  position: {
    x: 0,
    y: 0
  },
  speed: 0, // TODO
  mass: 87e16,
  radius: 39.95,
  semiMajorAxis: 11671600,
  eccentricity: 0.2079,
  trueAnomaly: 0,
  meanAnomaly: 330.985,
  type: CELESTIAL_BODY_TYPE.SATELLITE,
  satellites: [],
  orbitBody: null
};</v>
      </c>
    </row>
    <row r="18" spans="1:12" ht="15.75" thickBot="1" x14ac:dyDescent="0.3">
      <c r="A18" s="9">
        <v>16</v>
      </c>
      <c r="B18" s="24" t="s">
        <v>110</v>
      </c>
      <c r="C18" s="39">
        <v>4</v>
      </c>
      <c r="D18" s="10" t="s">
        <v>175</v>
      </c>
      <c r="E18" s="10">
        <v>12304900</v>
      </c>
      <c r="F18" s="10" t="s">
        <v>21</v>
      </c>
      <c r="G18" s="52" t="s">
        <v>738</v>
      </c>
      <c r="H18" t="str">
        <f t="shared" si="1"/>
        <v>DIA</v>
      </c>
      <c r="I18" t="str">
        <f t="shared" si="2"/>
        <v>dia</v>
      </c>
      <c r="J18" s="28" t="str">
        <f t="shared" si="3"/>
        <v>2</v>
      </c>
      <c r="K18" t="str">
        <f t="shared" si="4"/>
        <v>0.009e16</v>
      </c>
      <c r="L18" t="str">
        <f t="shared" si="5"/>
        <v>export const DIA: CelestialBody = {
  id: 'dia',
  position: {
    x: 0,
    y: 0
  },
  speed: 0, // TODO
  mass: 0.009e16,
  radius: 2,
  semiMajorAxis: 12304900,
  eccentricity: 0.2606,
  trueAnomaly: 0,
  meanAnomaly: 169.9,
  type: CELESTIAL_BODY_TYPE.SATELLITE,
  satellites: [],
  orbitBody: null
};</v>
      </c>
    </row>
    <row r="19" spans="1:12" ht="15.75" thickBot="1" x14ac:dyDescent="0.3">
      <c r="A19" s="11">
        <v>17</v>
      </c>
      <c r="B19" s="25" t="s">
        <v>23</v>
      </c>
      <c r="C19" s="40">
        <v>3</v>
      </c>
      <c r="D19" s="12" t="s">
        <v>173</v>
      </c>
      <c r="E19" s="12">
        <v>17151800</v>
      </c>
      <c r="F19" s="12" t="s">
        <v>22</v>
      </c>
      <c r="G19" t="str">
        <f t="shared" si="0"/>
        <v>337.062</v>
      </c>
      <c r="H19" t="str">
        <f t="shared" si="1"/>
        <v>CARPO</v>
      </c>
      <c r="I19" t="str">
        <f t="shared" si="2"/>
        <v>carpo</v>
      </c>
      <c r="J19" s="28" t="str">
        <f t="shared" si="3"/>
        <v>1.5</v>
      </c>
      <c r="K19" t="str">
        <f t="shared" si="4"/>
        <v>0.0045e16</v>
      </c>
      <c r="L19" t="str">
        <f t="shared" si="5"/>
        <v>export const CARPO: CelestialBody = {
  id: 'carpo',
  position: {
    x: 0,
    y: 0
  },
  speed: 0, // TODO
  mass: 0.0045e16,
  radius: 1.5,
  semiMajorAxis: 17151800,
  eccentricity: 0.4967,
  trueAnomaly: 0,
  meanAnomaly: 337.062,
  type: CELESTIAL_BODY_TYPE.SATELLITE,
  satellites: [],
  orbitBody: null
};</v>
      </c>
    </row>
    <row r="20" spans="1:12" ht="15.75" thickBot="1" x14ac:dyDescent="0.3">
      <c r="A20" s="11">
        <v>18</v>
      </c>
      <c r="B20" s="25" t="s">
        <v>25</v>
      </c>
      <c r="C20" s="40">
        <v>1</v>
      </c>
      <c r="D20" s="12" t="s">
        <v>176</v>
      </c>
      <c r="E20" s="12">
        <v>18819000</v>
      </c>
      <c r="F20" s="12" t="s">
        <v>24</v>
      </c>
      <c r="G20" s="52" t="s">
        <v>739</v>
      </c>
      <c r="H20" t="str">
        <f t="shared" si="1"/>
        <v>VALETUDO</v>
      </c>
      <c r="I20" t="str">
        <f t="shared" si="2"/>
        <v>valetudo</v>
      </c>
      <c r="J20" s="28" t="str">
        <f t="shared" si="3"/>
        <v>0.5</v>
      </c>
      <c r="K20" t="str">
        <f t="shared" si="4"/>
        <v>0.00015e16</v>
      </c>
      <c r="L20" t="str">
        <f t="shared" si="5"/>
        <v>export const VALETUDO: CelestialBody = {
  id: 'valetudo',
  position: {
    x: 0,
    y: 0
  },
  speed: 0, // TODO
  mass: 0.00015e16,
  radius: 0.5,
  semiMajorAxis: 18819000,
  eccentricity: 0.2018,
  trueAnomaly: 0,
  meanAnomaly: 201.41718,
  type: CELESTIAL_BODY_TYPE.SATELLITE,
  satellites: [],
  orbitBody: null
};</v>
      </c>
    </row>
    <row r="21" spans="1:12" ht="15.75" thickBot="1" x14ac:dyDescent="0.3">
      <c r="A21" s="13">
        <v>19</v>
      </c>
      <c r="B21" s="26" t="s">
        <v>111</v>
      </c>
      <c r="C21" s="41">
        <v>2</v>
      </c>
      <c r="D21" s="14" t="s">
        <v>177</v>
      </c>
      <c r="E21" s="14">
        <v>19593900</v>
      </c>
      <c r="F21" s="14" t="s">
        <v>26</v>
      </c>
      <c r="G21" t="str">
        <f t="shared" si="0"/>
        <v>70.243</v>
      </c>
      <c r="H21" t="str">
        <f t="shared" si="1"/>
        <v>EUPORIE</v>
      </c>
      <c r="I21" t="str">
        <f t="shared" si="2"/>
        <v>euporie</v>
      </c>
      <c r="J21" s="28" t="str">
        <f t="shared" si="3"/>
        <v>1</v>
      </c>
      <c r="K21" t="str">
        <f t="shared" si="4"/>
        <v>0.0015e16</v>
      </c>
      <c r="L21" t="str">
        <f t="shared" si="5"/>
        <v>export const EUPORIE: CelestialBody = {
  id: 'euporie',
  position: {
    x: 0,
    y: 0
  },
  speed: 0, // TODO
  mass: 0.0015e16,
  radius: 1,
  semiMajorAxis: 19593900,
  eccentricity: 0.1402,
  trueAnomaly: 0,
  meanAnomaly: 70.243,
  type: CELESTIAL_BODY_TYPE.SATELLITE,
  satellites: [],
  orbitBody: null
};</v>
      </c>
    </row>
    <row r="22" spans="1:12" ht="15.75" thickBot="1" x14ac:dyDescent="0.3">
      <c r="A22" s="13">
        <v>20</v>
      </c>
      <c r="B22" s="26" t="s">
        <v>112</v>
      </c>
      <c r="C22" s="41">
        <v>2</v>
      </c>
      <c r="D22" s="14" t="s">
        <v>177</v>
      </c>
      <c r="E22" s="14">
        <v>20126300</v>
      </c>
      <c r="F22" s="14" t="s">
        <v>28</v>
      </c>
      <c r="G22" s="52" t="s">
        <v>740</v>
      </c>
      <c r="H22" t="str">
        <f t="shared" si="1"/>
        <v>EUPHEME</v>
      </c>
      <c r="I22" t="str">
        <f t="shared" si="2"/>
        <v>eupheme</v>
      </c>
      <c r="J22" s="28" t="str">
        <f t="shared" si="3"/>
        <v>1</v>
      </c>
      <c r="K22" t="str">
        <f t="shared" si="4"/>
        <v>0.0015e16</v>
      </c>
      <c r="L22" t="str">
        <f t="shared" si="5"/>
        <v>export const EUPHEME: CelestialBody = {
  id: 'eupheme',
  position: {
    x: 0,
    y: 0
  },
  speed: 0, // TODO
  mass: 0.0015e16,
  radius: 1,
  semiMajorAxis: 20126300,
  eccentricity: 0.4104,
  trueAnomaly: 0,
  meanAnomaly: 168.7,
  type: CELESTIAL_BODY_TYPE.SATELLITE,
  satellites: [],
  orbitBody: null
};</v>
      </c>
    </row>
    <row r="23" spans="1:12" ht="15.75" thickBot="1" x14ac:dyDescent="0.3">
      <c r="A23" s="13">
        <v>21</v>
      </c>
      <c r="B23" s="26" t="s">
        <v>113</v>
      </c>
      <c r="C23" s="41">
        <v>2</v>
      </c>
      <c r="D23" s="14" t="s">
        <v>177</v>
      </c>
      <c r="E23" s="14">
        <v>20348800</v>
      </c>
      <c r="F23" s="14" t="s">
        <v>29</v>
      </c>
      <c r="G23" t="str">
        <f t="shared" si="0"/>
        <v>202.160</v>
      </c>
      <c r="H23" t="str">
        <f t="shared" si="1"/>
        <v>S_2003_J_18</v>
      </c>
      <c r="I23" t="str">
        <f t="shared" si="2"/>
        <v>s_2003-j-18</v>
      </c>
      <c r="J23" s="28" t="str">
        <f t="shared" si="3"/>
        <v>1</v>
      </c>
      <c r="K23" t="str">
        <f t="shared" si="4"/>
        <v>0.0015e16</v>
      </c>
      <c r="L23" t="str">
        <f t="shared" si="5"/>
        <v>export const S_2003_J_18: CelestialBody = {
  id: 's_2003-j-18',
  position: {
    x: 0,
    y: 0
  },
  speed: 0, // TODO
  mass: 0.0015e16,
  radius: 1,
  semiMajorAxis: 20348800,
  eccentricity: 0.0465,
  trueAnomaly: 0,
  meanAnomaly: 202.160,
  type: CELESTIAL_BODY_TYPE.SATELLITE,
  satellites: [],
  orbitBody: null
};</v>
      </c>
    </row>
    <row r="24" spans="1:12" ht="15.75" thickBot="1" x14ac:dyDescent="0.3">
      <c r="A24" s="13">
        <v>22</v>
      </c>
      <c r="B24" s="26" t="s">
        <v>114</v>
      </c>
      <c r="C24" s="41">
        <v>1</v>
      </c>
      <c r="D24" s="14" t="s">
        <v>176</v>
      </c>
      <c r="E24" s="14">
        <v>20436700</v>
      </c>
      <c r="F24" s="14" t="s">
        <v>30</v>
      </c>
      <c r="G24" t="str">
        <f t="shared" si="0"/>
        <v>312.074</v>
      </c>
      <c r="H24" t="str">
        <f t="shared" si="1"/>
        <v>S_2010_J_2</v>
      </c>
      <c r="I24" t="str">
        <f t="shared" si="2"/>
        <v>s_2010-j-2</v>
      </c>
      <c r="J24" s="28" t="str">
        <f t="shared" si="3"/>
        <v>0.5</v>
      </c>
      <c r="K24" t="str">
        <f t="shared" si="4"/>
        <v>0.00015e16</v>
      </c>
      <c r="L24" t="str">
        <f t="shared" si="5"/>
        <v>export const S_2010_J_2: CelestialBody = {
  id: 's_2010-j-2',
  position: {
    x: 0,
    y: 0
  },
  speed: 0, // TODO
  mass: 0.00015e16,
  radius: 0.5,
  semiMajorAxis: 20436700,
  eccentricity: 0.3403,
  trueAnomaly: 0,
  meanAnomaly: 312.074,
  type: CELESTIAL_BODY_TYPE.SATELLITE,
  satellites: [],
  orbitBody: null
};</v>
      </c>
    </row>
    <row r="25" spans="1:12" ht="15.75" thickBot="1" x14ac:dyDescent="0.3">
      <c r="A25" s="13">
        <v>23</v>
      </c>
      <c r="B25" s="26" t="s">
        <v>115</v>
      </c>
      <c r="C25" s="41">
        <v>4</v>
      </c>
      <c r="D25" s="14" t="s">
        <v>175</v>
      </c>
      <c r="E25" s="14">
        <v>20479500</v>
      </c>
      <c r="F25" s="14" t="s">
        <v>31</v>
      </c>
      <c r="G25" t="str">
        <f t="shared" si="0"/>
        <v>43.659</v>
      </c>
      <c r="H25" t="str">
        <f t="shared" si="1"/>
        <v>HELIKE</v>
      </c>
      <c r="I25" t="str">
        <f t="shared" si="2"/>
        <v>helike</v>
      </c>
      <c r="J25" s="28" t="str">
        <f t="shared" si="3"/>
        <v>2</v>
      </c>
      <c r="K25" t="str">
        <f t="shared" si="4"/>
        <v>0.009e16</v>
      </c>
      <c r="L25" t="str">
        <f t="shared" si="5"/>
        <v>export const HELIKE: CelestialBody = {
  id: 'helike',
  position: {
    x: 0,
    y: 0
  },
  speed: 0, // TODO
  mass: 0.009e16,
  radius: 2,
  semiMajorAxis: 20479500,
  eccentricity: 0.1331,
  trueAnomaly: 0,
  meanAnomaly: 43.659,
  type: CELESTIAL_BODY_TYPE.SATELLITE,
  satellites: [],
  orbitBody: null
};</v>
      </c>
    </row>
    <row r="26" spans="1:12" ht="15.75" thickBot="1" x14ac:dyDescent="0.3">
      <c r="A26" s="13">
        <v>24</v>
      </c>
      <c r="B26" s="26" t="s">
        <v>116</v>
      </c>
      <c r="C26" s="41">
        <v>2</v>
      </c>
      <c r="D26" s="14" t="s">
        <v>177</v>
      </c>
      <c r="E26" s="14">
        <v>20512500</v>
      </c>
      <c r="F26" s="14" t="s">
        <v>32</v>
      </c>
      <c r="G26" t="str">
        <f t="shared" si="0"/>
        <v>307.563</v>
      </c>
      <c r="H26" t="str">
        <f t="shared" si="1"/>
        <v>S_2003_J_16</v>
      </c>
      <c r="I26" t="str">
        <f t="shared" si="2"/>
        <v>s_2003-j-16</v>
      </c>
      <c r="J26" s="28" t="str">
        <f t="shared" si="3"/>
        <v>1</v>
      </c>
      <c r="K26" t="str">
        <f t="shared" si="4"/>
        <v>0.0015e16</v>
      </c>
      <c r="L26" t="str">
        <f t="shared" si="5"/>
        <v>export const S_2003_J_16: CelestialBody = {
  id: 's_2003-j-16',
  position: {
    x: 0,
    y: 0
  },
  speed: 0, // TODO
  mass: 0.0015e16,
  radius: 1,
  semiMajorAxis: 20512500,
  eccentricity: 0.3331,
  trueAnomaly: 0,
  meanAnomaly: 307.563,
  type: CELESTIAL_BODY_TYPE.SATELLITE,
  satellites: [],
  orbitBody: null
};</v>
      </c>
    </row>
    <row r="27" spans="1:12" ht="15.75" thickBot="1" x14ac:dyDescent="0.3">
      <c r="A27" s="13">
        <v>25</v>
      </c>
      <c r="B27" s="26" t="s">
        <v>117</v>
      </c>
      <c r="C27" s="41">
        <v>2</v>
      </c>
      <c r="D27" s="14" t="s">
        <v>177</v>
      </c>
      <c r="E27" s="14">
        <v>20554400</v>
      </c>
      <c r="F27" s="14" t="s">
        <v>33</v>
      </c>
      <c r="G27" t="str">
        <f t="shared" si="0"/>
        <v>237.932</v>
      </c>
      <c r="H27" t="str">
        <f t="shared" si="1"/>
        <v>S_2003_J_2</v>
      </c>
      <c r="I27" t="str">
        <f t="shared" si="2"/>
        <v>s_2003-j-2</v>
      </c>
      <c r="J27" s="28" t="str">
        <f t="shared" si="3"/>
        <v>1</v>
      </c>
      <c r="K27" t="str">
        <f t="shared" si="4"/>
        <v>0.0015e16</v>
      </c>
      <c r="L27" t="str">
        <f t="shared" si="5"/>
        <v>export const S_2003_J_2: CelestialBody = {
  id: 's_2003-j-2',
  position: {
    x: 0,
    y: 0
  },
  speed: 0, // TODO
  mass: 0.0015e16,
  radius: 1,
  semiMajorAxis: 20554400,
  eccentricity: 0.2777,
  trueAnomaly: 0,
  meanAnomaly: 237.932,
  type: CELESTIAL_BODY_TYPE.SATELLITE,
  satellites: [],
  orbitBody: null
};</v>
      </c>
    </row>
    <row r="28" spans="1:12" ht="15.75" thickBot="1" x14ac:dyDescent="0.3">
      <c r="A28" s="13">
        <v>26</v>
      </c>
      <c r="B28" s="26" t="s">
        <v>118</v>
      </c>
      <c r="C28" s="41">
        <v>3</v>
      </c>
      <c r="D28" s="14" t="s">
        <v>173</v>
      </c>
      <c r="E28" s="14">
        <v>20583300</v>
      </c>
      <c r="F28" s="14" t="s">
        <v>34</v>
      </c>
      <c r="G28" t="str">
        <f t="shared" si="0"/>
        <v>333.101</v>
      </c>
      <c r="H28" t="str">
        <f t="shared" si="1"/>
        <v>EUANTHE</v>
      </c>
      <c r="I28" t="str">
        <f t="shared" si="2"/>
        <v>euanthe</v>
      </c>
      <c r="J28" s="28" t="str">
        <f t="shared" si="3"/>
        <v>1.5</v>
      </c>
      <c r="K28" t="str">
        <f t="shared" si="4"/>
        <v>0.0045e16</v>
      </c>
      <c r="L28" t="str">
        <f t="shared" si="5"/>
        <v>export const EUANTHE: CelestialBody = {
  id: 'euanthe',
  position: {
    x: 0,
    y: 0
  },
  speed: 0, // TODO
  mass: 0.0045e16,
  radius: 1.5,
  semiMajorAxis: 20583300,
  eccentricity: 0.1096,
  trueAnomaly: 0,
  meanAnomaly: 333.101,
  type: CELESTIAL_BODY_TYPE.SATELLITE,
  satellites: [],
  orbitBody: null
};</v>
      </c>
    </row>
    <row r="29" spans="1:12" ht="15.75" thickBot="1" x14ac:dyDescent="0.3">
      <c r="A29" s="13">
        <v>27</v>
      </c>
      <c r="B29" s="26" t="s">
        <v>119</v>
      </c>
      <c r="C29" s="41">
        <v>2</v>
      </c>
      <c r="D29" s="14" t="s">
        <v>177</v>
      </c>
      <c r="E29" s="14">
        <v>20600100</v>
      </c>
      <c r="F29" s="14" t="s">
        <v>35</v>
      </c>
      <c r="G29" s="52" t="s">
        <v>741</v>
      </c>
      <c r="H29" t="str">
        <f t="shared" si="1"/>
        <v>S_2017_J_7</v>
      </c>
      <c r="I29" t="str">
        <f t="shared" si="2"/>
        <v>s_2017-j-7</v>
      </c>
      <c r="J29" s="28" t="str">
        <f t="shared" si="3"/>
        <v>1</v>
      </c>
      <c r="K29" t="str">
        <f t="shared" si="4"/>
        <v>0.0015e16</v>
      </c>
      <c r="L29" t="str">
        <f t="shared" si="5"/>
        <v>export const S_2017_J_7: CelestialBody = {
  id: 's_2017-j-7',
  position: {
    x: 0,
    y: 0
  },
  speed: 0, // TODO
  mass: 0.0015e16,
  radius: 1,
  semiMajorAxis: 20600100,
  eccentricity: 0.2626,
  trueAnomaly: 0,
  meanAnomaly:  236.9,
  type: CELESTIAL_BODY_TYPE.SATELLITE,
  satellites: [],
  orbitBody: null
};</v>
      </c>
    </row>
    <row r="30" spans="1:12" ht="15.75" thickBot="1" x14ac:dyDescent="0.3">
      <c r="A30" s="13">
        <v>28</v>
      </c>
      <c r="B30" s="26" t="s">
        <v>120</v>
      </c>
      <c r="C30" s="41">
        <v>4</v>
      </c>
      <c r="D30" s="14" t="s">
        <v>175</v>
      </c>
      <c r="E30" s="14">
        <v>20666200</v>
      </c>
      <c r="F30" s="14" t="s">
        <v>36</v>
      </c>
      <c r="G30" t="str">
        <f t="shared" si="0"/>
        <v>131.854</v>
      </c>
      <c r="H30" t="str">
        <f t="shared" si="1"/>
        <v>HERMIPPE</v>
      </c>
      <c r="I30" t="str">
        <f t="shared" si="2"/>
        <v>hermippe</v>
      </c>
      <c r="J30" s="28" t="str">
        <f t="shared" si="3"/>
        <v>2</v>
      </c>
      <c r="K30" t="str">
        <f t="shared" si="4"/>
        <v>0.009e16</v>
      </c>
      <c r="L30" t="str">
        <f t="shared" si="5"/>
        <v>export const HERMIPPE: CelestialBody = {
  id: 'hermippe',
  position: {
    x: 0,
    y: 0
  },
  speed: 0, // TODO
  mass: 0.009e16,
  radius: 2,
  semiMajorAxis: 20666200,
  eccentricity: 0.1981,
  trueAnomaly: 0,
  meanAnomaly: 131.854,
  type: CELESTIAL_BODY_TYPE.SATELLITE,
  satellites: [],
  orbitBody: null
};</v>
      </c>
    </row>
    <row r="31" spans="1:12" ht="15.75" thickBot="1" x14ac:dyDescent="0.3">
      <c r="A31" s="13">
        <v>29</v>
      </c>
      <c r="B31" s="26" t="s">
        <v>121</v>
      </c>
      <c r="C31" s="41">
        <v>7</v>
      </c>
      <c r="D31" s="14" t="s">
        <v>178</v>
      </c>
      <c r="E31" s="14">
        <v>20682900</v>
      </c>
      <c r="F31" s="14" t="s">
        <v>37</v>
      </c>
      <c r="G31" t="str">
        <f t="shared" si="0"/>
        <v>117.480</v>
      </c>
      <c r="H31" t="str">
        <f t="shared" si="1"/>
        <v>PRAXIDIKE</v>
      </c>
      <c r="I31" t="str">
        <f t="shared" si="2"/>
        <v>praxidike</v>
      </c>
      <c r="J31" s="28" t="str">
        <f t="shared" si="3"/>
        <v>3.5</v>
      </c>
      <c r="K31" t="str">
        <f t="shared" si="4"/>
        <v>0.043e16</v>
      </c>
      <c r="L31" t="str">
        <f t="shared" si="5"/>
        <v>export const PRAXIDIKE: CelestialBody = {
  id: 'praxidike',
  position: {
    x: 0,
    y: 0
  },
  speed: 0, // TODO
  mass: 0.043e16,
  radius: 3.5,
  semiMajorAxis: 20682900,
  eccentricity: 0.2959,
  trueAnomaly: 0,
  meanAnomaly: 117.480,
  type: CELESTIAL_BODY_TYPE.SATELLITE,
  satellites: [],
  orbitBody: null
};</v>
      </c>
    </row>
    <row r="32" spans="1:12" ht="15.75" thickBot="1" x14ac:dyDescent="0.3">
      <c r="A32" s="13">
        <v>30</v>
      </c>
      <c r="B32" s="26" t="s">
        <v>122</v>
      </c>
      <c r="C32" s="41">
        <v>4</v>
      </c>
      <c r="D32" s="14" t="s">
        <v>175</v>
      </c>
      <c r="E32" s="14">
        <v>20712800</v>
      </c>
      <c r="F32" s="14" t="s">
        <v>38</v>
      </c>
      <c r="G32" t="str">
        <f t="shared" si="0"/>
        <v>238.786</v>
      </c>
      <c r="H32" t="str">
        <f t="shared" si="1"/>
        <v>THYONE</v>
      </c>
      <c r="I32" t="str">
        <f t="shared" si="2"/>
        <v>thyone</v>
      </c>
      <c r="J32" s="28" t="str">
        <f t="shared" si="3"/>
        <v>2</v>
      </c>
      <c r="K32" t="str">
        <f t="shared" si="4"/>
        <v>0.009e16</v>
      </c>
      <c r="L32" t="str">
        <f t="shared" si="5"/>
        <v>export const THYONE: CelestialBody = {
  id: 'thyone',
  position: {
    x: 0,
    y: 0
  },
  speed: 0, // TODO
  mass: 0.009e16,
  radius: 2,
  semiMajorAxis: 20712800,
  eccentricity: 0.1770,
  trueAnomaly: 0,
  meanAnomaly: 238.786,
  type: CELESTIAL_BODY_TYPE.SATELLITE,
  satellites: [],
  orbitBody: null
};</v>
      </c>
    </row>
    <row r="33" spans="1:12" ht="15.75" thickBot="1" x14ac:dyDescent="0.3">
      <c r="A33" s="13">
        <v>31</v>
      </c>
      <c r="B33" s="26" t="s">
        <v>123</v>
      </c>
      <c r="C33" s="41">
        <v>2</v>
      </c>
      <c r="D33" s="14" t="s">
        <v>177</v>
      </c>
      <c r="E33" s="14">
        <v>20893300</v>
      </c>
      <c r="F33" s="14" t="s">
        <v>39</v>
      </c>
      <c r="G33" t="str">
        <f t="shared" si="0"/>
        <v>268.013</v>
      </c>
      <c r="H33" t="str">
        <f t="shared" si="1"/>
        <v>THELXINOE</v>
      </c>
      <c r="I33" t="str">
        <f t="shared" si="2"/>
        <v>thelxinoe</v>
      </c>
      <c r="J33" s="28" t="str">
        <f t="shared" si="3"/>
        <v>1</v>
      </c>
      <c r="K33" t="str">
        <f t="shared" si="4"/>
        <v>0.0015e16</v>
      </c>
      <c r="L33" t="str">
        <f t="shared" si="5"/>
        <v>export const THELXINOE: CelestialBody = {
  id: 'thelxinoe',
  position: {
    x: 0,
    y: 0
  },
  speed: 0, // TODO
  mass: 0.0015e16,
  radius: 1,
  semiMajorAxis: 20893300,
  eccentricity: 0.1709,
  trueAnomaly: 0,
  meanAnomaly: 268.013,
  type: CELESTIAL_BODY_TYPE.SATELLITE,
  satellites: [],
  orbitBody: null
};</v>
      </c>
    </row>
    <row r="34" spans="1:12" ht="15.75" thickBot="1" x14ac:dyDescent="0.3">
      <c r="A34" s="13">
        <v>32</v>
      </c>
      <c r="B34" s="26" t="s">
        <v>124</v>
      </c>
      <c r="C34" s="41">
        <v>2</v>
      </c>
      <c r="D34" s="14" t="s">
        <v>177</v>
      </c>
      <c r="E34" s="14">
        <v>20976900</v>
      </c>
      <c r="F34" s="14" t="s">
        <v>40</v>
      </c>
      <c r="G34" s="52" t="s">
        <v>742</v>
      </c>
      <c r="H34" t="str">
        <f t="shared" si="1"/>
        <v>S_2017_J_3</v>
      </c>
      <c r="I34" t="str">
        <f t="shared" si="2"/>
        <v>s_2017-j-3</v>
      </c>
      <c r="J34" s="28" t="str">
        <f t="shared" si="3"/>
        <v>1</v>
      </c>
      <c r="K34" t="str">
        <f t="shared" si="4"/>
        <v>0.0015e16</v>
      </c>
      <c r="L34" t="str">
        <f t="shared" si="5"/>
        <v>export const S_2017_J_3: CelestialBody = {
  id: 's_2017-j-3',
  position: {
    x: 0,
    y: 0
  },
  speed: 0, // TODO
  mass: 0.0015e16,
  radius: 1,
  semiMajorAxis: 20976900,
  eccentricity: 0.1907,
  trueAnomaly: 0,
  meanAnomaly: 91.2,
  type: CELESTIAL_BODY_TYPE.SATELLITE,
  satellites: [],
  orbitBody: null
};</v>
      </c>
    </row>
    <row r="35" spans="1:12" ht="15.75" thickBot="1" x14ac:dyDescent="0.3">
      <c r="A35" s="15">
        <v>33</v>
      </c>
      <c r="B35" s="32" t="s">
        <v>27</v>
      </c>
      <c r="C35" s="42">
        <v>29.1</v>
      </c>
      <c r="D35" s="16" t="s">
        <v>179</v>
      </c>
      <c r="E35" s="16">
        <v>21042500</v>
      </c>
      <c r="F35" s="16" t="s">
        <v>41</v>
      </c>
      <c r="G35" t="str">
        <f t="shared" si="0"/>
        <v>253.384</v>
      </c>
      <c r="H35" t="str">
        <f t="shared" si="1"/>
        <v>ANANKE</v>
      </c>
      <c r="I35" t="str">
        <f t="shared" si="2"/>
        <v>ananke</v>
      </c>
      <c r="J35" s="28" t="str">
        <f t="shared" si="3"/>
        <v>14.55</v>
      </c>
      <c r="K35" t="str">
        <f t="shared" si="4"/>
        <v>3.0e16</v>
      </c>
      <c r="L35" t="str">
        <f t="shared" si="5"/>
        <v>export const ANANKE: CelestialBody = {
  id: 'ananke',
  position: {
    x: 0,
    y: 0
  },
  speed: 0, // TODO
  mass: 3.0e16,
  radius: 14.55,
  semiMajorAxis: 21042500,
  eccentricity: 0.1747,
  trueAnomaly: 0,
  meanAnomaly: 253.384,
  type: CELESTIAL_BODY_TYPE.SATELLITE,
  satellites: [],
  orbitBody: null
};</v>
      </c>
    </row>
    <row r="36" spans="1:12" ht="14.45" customHeight="1" thickBot="1" x14ac:dyDescent="0.3">
      <c r="A36" s="15">
        <v>34</v>
      </c>
      <c r="B36" s="32" t="s">
        <v>125</v>
      </c>
      <c r="C36" s="42">
        <v>2</v>
      </c>
      <c r="D36" s="16" t="s">
        <v>177</v>
      </c>
      <c r="E36" s="16">
        <v>21064100</v>
      </c>
      <c r="F36" s="16" t="s">
        <v>42</v>
      </c>
      <c r="G36" t="str">
        <f t="shared" si="0"/>
        <v>256.860</v>
      </c>
      <c r="H36" t="str">
        <f t="shared" si="1"/>
        <v>MNEME</v>
      </c>
      <c r="I36" t="str">
        <f t="shared" si="2"/>
        <v>mneme</v>
      </c>
      <c r="J36" s="28" t="str">
        <f t="shared" si="3"/>
        <v>1</v>
      </c>
      <c r="K36" t="str">
        <f t="shared" si="4"/>
        <v>0.0015e16</v>
      </c>
      <c r="L36" t="str">
        <f t="shared" si="5"/>
        <v>export const MNEME: CelestialBody = {
  id: 'mneme',
  position: {
    x: 0,
    y: 0
  },
  speed: 0, // TODO
  mass: 0.0015e16,
  radius: 1,
  semiMajorAxis: 21064100,
  eccentricity: 0.3428,
  trueAnomaly: 0,
  meanAnomaly: 256.860,
  type: CELESTIAL_BODY_TYPE.SATELLITE,
  satellites: [],
  orbitBody: null
};</v>
      </c>
    </row>
    <row r="37" spans="1:12" ht="15.75" thickBot="1" x14ac:dyDescent="0.3">
      <c r="A37" s="13">
        <v>35</v>
      </c>
      <c r="B37" s="26" t="s">
        <v>126</v>
      </c>
      <c r="C37" s="41">
        <v>1</v>
      </c>
      <c r="D37" s="14" t="s">
        <v>176</v>
      </c>
      <c r="E37" s="14">
        <v>21154000</v>
      </c>
      <c r="F37" s="14" t="s">
        <v>43</v>
      </c>
      <c r="G37" s="52" t="s">
        <v>743</v>
      </c>
      <c r="H37" t="str">
        <f t="shared" si="1"/>
        <v>S_2016_J_1</v>
      </c>
      <c r="I37" t="str">
        <f t="shared" si="2"/>
        <v>s_2016-j-1</v>
      </c>
      <c r="J37" s="28" t="str">
        <f t="shared" si="3"/>
        <v>0.5</v>
      </c>
      <c r="K37" t="str">
        <f t="shared" si="4"/>
        <v>0.00015e16</v>
      </c>
      <c r="L37" t="str">
        <f t="shared" si="5"/>
        <v>export const S_2016_J_1: CelestialBody = {
  id: 's_2016-j-1',
  position: {
    x: 0,
    y: 0
  },
  speed: 0, // TODO
  mass: 0.00015e16,
  radius: 0.5,
  semiMajorAxis: 21154000,
  eccentricity: 0.1294,
  trueAnomaly: 0,
  meanAnomaly:  25.53,
  type: CELESTIAL_BODY_TYPE.SATELLITE,
  satellites: [],
  orbitBody: null
};</v>
      </c>
    </row>
    <row r="38" spans="1:12" ht="15.75" thickBot="1" x14ac:dyDescent="0.3">
      <c r="A38" s="13">
        <v>36</v>
      </c>
      <c r="B38" s="26" t="s">
        <v>127</v>
      </c>
      <c r="C38" s="41">
        <v>2</v>
      </c>
      <c r="D38" s="14" t="s">
        <v>177</v>
      </c>
      <c r="E38" s="14">
        <v>21171000</v>
      </c>
      <c r="F38" s="14" t="s">
        <v>44</v>
      </c>
      <c r="G38" t="str">
        <f t="shared" si="0"/>
        <v>204.517</v>
      </c>
      <c r="H38" t="str">
        <f t="shared" si="1"/>
        <v>ORTHOSIE</v>
      </c>
      <c r="I38" t="str">
        <f t="shared" si="2"/>
        <v>orthosie</v>
      </c>
      <c r="J38" s="28" t="str">
        <f t="shared" si="3"/>
        <v>1</v>
      </c>
      <c r="K38" t="str">
        <f t="shared" si="4"/>
        <v>0.0015e16</v>
      </c>
      <c r="L38" t="str">
        <f t="shared" si="5"/>
        <v>export const ORTHOSIE: CelestialBody = {
  id: 'orthosie',
  position: {
    x: 0,
    y: 0
  },
  speed: 0, // TODO
  mass: 0.0015e16,
  radius: 1,
  semiMajorAxis: 21171000,
  eccentricity: 0.4838,
  trueAnomaly: 0,
  meanAnomaly: 204.517,
  type: CELESTIAL_BODY_TYPE.SATELLITE,
  satellites: [],
  orbitBody: null
};</v>
      </c>
    </row>
    <row r="39" spans="1:12" ht="15.75" thickBot="1" x14ac:dyDescent="0.3">
      <c r="A39" s="13">
        <v>37</v>
      </c>
      <c r="B39" s="26" t="s">
        <v>128</v>
      </c>
      <c r="C39" s="41">
        <v>4</v>
      </c>
      <c r="D39" s="14" t="s">
        <v>175</v>
      </c>
      <c r="E39" s="14">
        <v>21280200</v>
      </c>
      <c r="F39" s="14" t="s">
        <v>45</v>
      </c>
      <c r="G39" t="str">
        <f t="shared" si="0"/>
        <v>215.956</v>
      </c>
      <c r="H39" t="str">
        <f t="shared" si="1"/>
        <v>HARPALYKE</v>
      </c>
      <c r="I39" t="str">
        <f t="shared" si="2"/>
        <v>harpalyke</v>
      </c>
      <c r="J39" s="28" t="str">
        <f t="shared" si="3"/>
        <v>2</v>
      </c>
      <c r="K39" t="str">
        <f t="shared" si="4"/>
        <v>0.009e16</v>
      </c>
      <c r="L39" t="str">
        <f t="shared" si="5"/>
        <v>export const HARPALYKE: CelestialBody = {
  id: 'harpalyke',
  position: {
    x: 0,
    y: 0
  },
  speed: 0, // TODO
  mass: 0.009e16,
  radius: 2,
  semiMajorAxis: 21280200,
  eccentricity: 0.1602,
  trueAnomaly: 0,
  meanAnomaly: 215.956,
  type: CELESTIAL_BODY_TYPE.SATELLITE,
  satellites: [],
  orbitBody: null
};</v>
      </c>
    </row>
    <row r="40" spans="1:12" ht="15.75" thickBot="1" x14ac:dyDescent="0.3">
      <c r="A40" s="13">
        <v>38</v>
      </c>
      <c r="B40" s="26" t="s">
        <v>129</v>
      </c>
      <c r="C40" s="41">
        <v>5</v>
      </c>
      <c r="D40" s="14" t="s">
        <v>180</v>
      </c>
      <c r="E40" s="14">
        <v>21431800</v>
      </c>
      <c r="F40" s="14" t="s">
        <v>46</v>
      </c>
      <c r="G40" t="str">
        <f t="shared" si="0"/>
        <v>213.675</v>
      </c>
      <c r="H40" t="str">
        <f t="shared" si="1"/>
        <v>IOCASTE</v>
      </c>
      <c r="I40" t="str">
        <f t="shared" si="2"/>
        <v>iocaste</v>
      </c>
      <c r="J40" s="28" t="str">
        <f t="shared" si="3"/>
        <v>2.5</v>
      </c>
      <c r="K40" t="str">
        <f t="shared" si="4"/>
        <v>0.019e16</v>
      </c>
      <c r="L40" t="str">
        <f t="shared" si="5"/>
        <v>export const IOCASTE: CelestialBody = {
  id: 'iocaste',
  position: {
    x: 0,
    y: 0
  },
  speed: 0, // TODO
  mass: 0.019e16,
  radius: 2.5,
  semiMajorAxis: 21431800,
  eccentricity: 0.3295,
  trueAnomaly: 0,
  meanAnomaly: 213.675,
  type: CELESTIAL_BODY_TYPE.SATELLITE,
  satellites: [],
  orbitBody: null
};</v>
      </c>
    </row>
    <row r="41" spans="1:12" ht="15.75" thickBot="1" x14ac:dyDescent="0.3">
      <c r="A41" s="13">
        <v>39</v>
      </c>
      <c r="B41" s="26" t="s">
        <v>130</v>
      </c>
      <c r="C41" s="41">
        <v>3</v>
      </c>
      <c r="D41" s="14" t="s">
        <v>173</v>
      </c>
      <c r="E41" s="14">
        <v>21492900</v>
      </c>
      <c r="F41" s="14" t="s">
        <v>47</v>
      </c>
      <c r="G41" s="52" t="s">
        <v>744</v>
      </c>
      <c r="H41" t="str">
        <f t="shared" si="1"/>
        <v>S_2017_J_9</v>
      </c>
      <c r="I41" t="str">
        <f t="shared" si="2"/>
        <v>s_2017-j-9</v>
      </c>
      <c r="J41" s="28" t="str">
        <f t="shared" si="3"/>
        <v>1.5</v>
      </c>
      <c r="K41" t="str">
        <f t="shared" si="4"/>
        <v>0.0045e16</v>
      </c>
      <c r="L41" t="str">
        <f t="shared" si="5"/>
        <v>export const S_2017_J_9: CelestialBody = {
  id: 's_2017-j-9',
  position: {
    x: 0,
    y: 0
  },
  speed: 0, // TODO
  mass: 0.0045e16,
  radius: 1.5,
  semiMajorAxis: 21492900,
  eccentricity: 0.2524,
  trueAnomaly: 0,
  meanAnomaly: 259.5,
  type: CELESTIAL_BODY_TYPE.SATELLITE,
  satellites: [],
  orbitBody: null
};</v>
      </c>
    </row>
    <row r="42" spans="1:12" ht="15.75" thickBot="1" x14ac:dyDescent="0.3">
      <c r="A42" s="13">
        <v>40</v>
      </c>
      <c r="B42" s="26" t="s">
        <v>131</v>
      </c>
      <c r="C42" s="41">
        <v>1</v>
      </c>
      <c r="D42" s="14" t="s">
        <v>176</v>
      </c>
      <c r="E42" s="14">
        <v>21557700</v>
      </c>
      <c r="F42" s="14" t="s">
        <v>48</v>
      </c>
      <c r="G42" t="str">
        <f t="shared" si="0"/>
        <v>38.543</v>
      </c>
      <c r="H42" t="str">
        <f t="shared" si="1"/>
        <v>S_2003_J_12</v>
      </c>
      <c r="I42" t="str">
        <f t="shared" si="2"/>
        <v>s_2003-j-12</v>
      </c>
      <c r="J42" s="28" t="str">
        <f t="shared" si="3"/>
        <v>0.5</v>
      </c>
      <c r="K42" t="str">
        <f t="shared" si="4"/>
        <v>0.00015e16</v>
      </c>
      <c r="L42" t="str">
        <f t="shared" si="5"/>
        <v>export const S_2003_J_12: CelestialBody = {
  id: 's_2003-j-12',
  position: {
    x: 0,
    y: 0
  },
  speed: 0, // TODO
  mass: 0.00015e16,
  radius: 0.5,
  semiMajorAxis: 21557700,
  eccentricity: 0.3657,
  trueAnomaly: 0,
  meanAnomaly: 38.543,
  type: CELESTIAL_BODY_TYPE.SATELLITE,
  satellites: [],
  orbitBody: null
};</v>
      </c>
    </row>
    <row r="43" spans="1:12" ht="15.75" thickBot="1" x14ac:dyDescent="0.3">
      <c r="A43" s="13">
        <v>41</v>
      </c>
      <c r="B43" s="26" t="s">
        <v>132</v>
      </c>
      <c r="C43" s="41">
        <v>2</v>
      </c>
      <c r="D43" s="14" t="s">
        <v>177</v>
      </c>
      <c r="E43" s="14">
        <v>22048600</v>
      </c>
      <c r="F43" s="14" t="s">
        <v>22</v>
      </c>
      <c r="G43" t="str">
        <f t="shared" si="0"/>
        <v>260.480</v>
      </c>
      <c r="H43" t="str">
        <f t="shared" si="1"/>
        <v>S_2003_J_4</v>
      </c>
      <c r="I43" t="str">
        <f t="shared" si="2"/>
        <v>s_2003-j-4</v>
      </c>
      <c r="J43" s="28" t="str">
        <f t="shared" si="3"/>
        <v>1</v>
      </c>
      <c r="K43" t="str">
        <f t="shared" si="4"/>
        <v>0.0015e16</v>
      </c>
      <c r="L43" t="str">
        <f t="shared" si="5"/>
        <v>export const S_2003_J_4: CelestialBody = {
  id: 's_2003-j-4',
  position: {
    x: 0,
    y: 0
  },
  speed: 0, // TODO
  mass: 0.0015e16,
  radius: 1,
  semiMajorAxis: 22048600,
  eccentricity: 0.4967,
  trueAnomaly: 0,
  meanAnomaly: 260.480,
  type: CELESTIAL_BODY_TYPE.SATELLITE,
  satellites: [],
  orbitBody: null
};</v>
      </c>
    </row>
    <row r="44" spans="1:12" ht="15.75" thickBot="1" x14ac:dyDescent="0.3">
      <c r="A44" s="17">
        <v>42</v>
      </c>
      <c r="B44" s="27" t="s">
        <v>148</v>
      </c>
      <c r="C44" s="43">
        <v>3</v>
      </c>
      <c r="D44" s="18" t="s">
        <v>173</v>
      </c>
      <c r="E44" s="18">
        <v>22354300</v>
      </c>
      <c r="F44" s="18" t="s">
        <v>50</v>
      </c>
      <c r="G44" t="str">
        <f t="shared" si="0"/>
        <v>267.136</v>
      </c>
      <c r="H44" t="str">
        <f t="shared" si="1"/>
        <v>ERINOME</v>
      </c>
      <c r="I44" t="str">
        <f t="shared" si="2"/>
        <v>erinome</v>
      </c>
      <c r="J44" s="28" t="str">
        <f t="shared" si="3"/>
        <v>1.5</v>
      </c>
      <c r="K44" t="str">
        <f t="shared" si="4"/>
        <v>0.0045e16</v>
      </c>
      <c r="L44" t="str">
        <f t="shared" si="5"/>
        <v>export const ERINOME: CelestialBody = {
  id: 'erinome',
  position: {
    x: 0,
    y: 0
  },
  speed: 0, // TODO
  mass: 0.0045e16,
  radius: 1.5,
  semiMajorAxis: 22354300,
  eccentricity: 0.2052,
  trueAnomaly: 0,
  meanAnomaly: 267.136,
  type: CELESTIAL_BODY_TYPE.SATELLITE,
  satellites: [],
  orbitBody: null
};</v>
      </c>
    </row>
    <row r="45" spans="1:12" ht="15.75" thickBot="1" x14ac:dyDescent="0.3">
      <c r="A45" s="17">
        <v>43</v>
      </c>
      <c r="B45" s="27" t="s">
        <v>149</v>
      </c>
      <c r="C45" s="43">
        <v>3</v>
      </c>
      <c r="D45" s="18" t="s">
        <v>173</v>
      </c>
      <c r="E45" s="18">
        <v>22386500</v>
      </c>
      <c r="F45" s="18" t="s">
        <v>52</v>
      </c>
      <c r="G45" t="str">
        <f t="shared" si="0"/>
        <v>105.000</v>
      </c>
      <c r="H45" t="str">
        <f t="shared" si="1"/>
        <v>AITNE</v>
      </c>
      <c r="I45" t="str">
        <f t="shared" si="2"/>
        <v>aitne</v>
      </c>
      <c r="J45" s="28" t="str">
        <f t="shared" si="3"/>
        <v>1.5</v>
      </c>
      <c r="K45" t="str">
        <f t="shared" si="4"/>
        <v>0.0045e16</v>
      </c>
      <c r="L45" t="str">
        <f t="shared" si="5"/>
        <v>export const AITNE: CelestialBody = {
  id: 'aitne',
  position: {
    x: 0,
    y: 0
  },
  speed: 0, // TODO
  mass: 0.0045e16,
  radius: 1.5,
  semiMajorAxis: 22386500,
  eccentricity: 0.3150,
  trueAnomaly: 0,
  meanAnomaly: 105.000,
  type: CELESTIAL_BODY_TYPE.SATELLITE,
  satellites: [],
  orbitBody: null
};</v>
      </c>
    </row>
    <row r="46" spans="1:12" ht="15.75" thickBot="1" x14ac:dyDescent="0.3">
      <c r="A46" s="17">
        <v>44</v>
      </c>
      <c r="B46" s="27" t="s">
        <v>150</v>
      </c>
      <c r="C46" s="43">
        <v>2</v>
      </c>
      <c r="D46" s="18" t="s">
        <v>177</v>
      </c>
      <c r="E46" s="18">
        <v>22408800</v>
      </c>
      <c r="F46" s="18" t="s">
        <v>53</v>
      </c>
      <c r="G46" t="str">
        <f t="shared" si="0"/>
        <v>141.667</v>
      </c>
      <c r="H46" t="str">
        <f t="shared" si="1"/>
        <v>HERSE</v>
      </c>
      <c r="I46" t="str">
        <f t="shared" si="2"/>
        <v>herse</v>
      </c>
      <c r="J46" s="28" t="str">
        <f t="shared" si="3"/>
        <v>1</v>
      </c>
      <c r="K46" t="str">
        <f t="shared" si="4"/>
        <v>0.0015e16</v>
      </c>
      <c r="L46" t="str">
        <f t="shared" si="5"/>
        <v>export const HERSE: CelestialBody = {
  id: 'herse',
  position: {
    x: 0,
    y: 0
  },
  speed: 0, // TODO
  mass: 0.0015e16,
  radius: 1,
  semiMajorAxis: 22408800,
  eccentricity: 0.1854,
  trueAnomaly: 0,
  meanAnomaly: 141.667,
  type: CELESTIAL_BODY_TYPE.SATELLITE,
  satellites: [],
  orbitBody: null
};</v>
      </c>
    </row>
    <row r="47" spans="1:12" ht="15.75" thickBot="1" x14ac:dyDescent="0.3">
      <c r="A47" s="17">
        <v>45</v>
      </c>
      <c r="B47" s="27" t="s">
        <v>151</v>
      </c>
      <c r="C47" s="43">
        <v>5</v>
      </c>
      <c r="D47" s="18" t="s">
        <v>181</v>
      </c>
      <c r="E47" s="18">
        <v>22433500</v>
      </c>
      <c r="F47" s="18" t="s">
        <v>54</v>
      </c>
      <c r="G47" t="str">
        <f t="shared" si="0"/>
        <v>94.756</v>
      </c>
      <c r="H47" t="str">
        <f t="shared" si="1"/>
        <v>TAYGETE</v>
      </c>
      <c r="I47" t="str">
        <f t="shared" si="2"/>
        <v>taygete</v>
      </c>
      <c r="J47" s="28" t="str">
        <f t="shared" si="3"/>
        <v>2.5</v>
      </c>
      <c r="K47" t="str">
        <f t="shared" si="4"/>
        <v>0.016e16</v>
      </c>
      <c r="L47" t="str">
        <f t="shared" si="5"/>
        <v>export const TAYGETE: CelestialBody = {
  id: 'taygete',
  position: {
    x: 0,
    y: 0
  },
  speed: 0, // TODO
  mass: 0.016e16,
  radius: 2.5,
  semiMajorAxis: 22433500,
  eccentricity: 0.3257,
  trueAnomaly: 0,
  meanAnomaly: 94.756,
  type: CELESTIAL_BODY_TYPE.SATELLITE,
  satellites: [],
  orbitBody: null
};</v>
      </c>
    </row>
    <row r="48" spans="1:12" ht="15.75" thickBot="1" x14ac:dyDescent="0.3">
      <c r="A48" s="17">
        <v>46</v>
      </c>
      <c r="B48" s="27" t="s">
        <v>152</v>
      </c>
      <c r="C48" s="43">
        <v>2</v>
      </c>
      <c r="D48" s="18" t="s">
        <v>177</v>
      </c>
      <c r="E48" s="18">
        <v>22472900</v>
      </c>
      <c r="F48" s="18" t="s">
        <v>55</v>
      </c>
      <c r="G48" s="52" t="s">
        <v>745</v>
      </c>
      <c r="H48" t="str">
        <f t="shared" si="1"/>
        <v>S_2017_J_2</v>
      </c>
      <c r="I48" t="str">
        <f t="shared" si="2"/>
        <v>s_2017-j-2</v>
      </c>
      <c r="J48" s="28" t="str">
        <f t="shared" si="3"/>
        <v>1</v>
      </c>
      <c r="K48" t="str">
        <f t="shared" si="4"/>
        <v>0.0015e16</v>
      </c>
      <c r="L48" t="str">
        <f t="shared" si="5"/>
        <v>export const S_2017_J_2: CelestialBody = {
  id: 's_2017-j-2',
  position: {
    x: 0,
    y: 0
  },
  speed: 0, // TODO
  mass: 0.0015e16,
  radius: 1,
  semiMajorAxis: 22472900,
  eccentricity: 0.3852,
  trueAnomaly: 0,
  meanAnomaly: 344.4,
  type: CELESTIAL_BODY_TYPE.SATELLITE,
  satellites: [],
  orbitBody: null
};</v>
      </c>
    </row>
    <row r="49" spans="1:12" ht="15.75" thickBot="1" x14ac:dyDescent="0.3">
      <c r="A49" s="13">
        <v>47</v>
      </c>
      <c r="B49" s="26" t="s">
        <v>133</v>
      </c>
      <c r="C49" s="41">
        <v>2</v>
      </c>
      <c r="D49" s="14" t="s">
        <v>177</v>
      </c>
      <c r="E49" s="14">
        <v>22543800</v>
      </c>
      <c r="F49" s="14" t="s">
        <v>56</v>
      </c>
      <c r="G49" s="52" t="s">
        <v>746</v>
      </c>
      <c r="H49" t="str">
        <f t="shared" si="1"/>
        <v>S_2017_J_6</v>
      </c>
      <c r="I49" t="str">
        <f t="shared" si="2"/>
        <v>s_2017-j-6</v>
      </c>
      <c r="J49" s="28" t="str">
        <f t="shared" si="3"/>
        <v>1</v>
      </c>
      <c r="K49" t="str">
        <f t="shared" si="4"/>
        <v>0.0015e16</v>
      </c>
      <c r="L49" t="str">
        <f t="shared" si="5"/>
        <v>export const S_2017_J_6: CelestialBody = {
  id: 's_2017-j-6',
  position: {
    x: 0,
    y: 0
  },
  speed: 0, // TODO
  mass: 0.0015e16,
  radius: 1,
  semiMajorAxis: 22543800,
  eccentricity: 0.3226,
  trueAnomaly: 0,
  meanAnomaly: 236.9,
  type: CELESTIAL_BODY_TYPE.SATELLITE,
  satellites: [],
  orbitBody: null
};</v>
      </c>
    </row>
    <row r="50" spans="1:12" ht="15.75" thickBot="1" x14ac:dyDescent="0.3">
      <c r="A50" s="17">
        <v>48</v>
      </c>
      <c r="B50" s="27" t="s">
        <v>153</v>
      </c>
      <c r="C50" s="43">
        <v>4</v>
      </c>
      <c r="D50" s="18" t="s">
        <v>175</v>
      </c>
      <c r="E50" s="18">
        <v>22576700</v>
      </c>
      <c r="F50" s="18" t="s">
        <v>57</v>
      </c>
      <c r="G50" t="str">
        <f t="shared" si="0"/>
        <v>204.846</v>
      </c>
      <c r="H50" t="str">
        <f t="shared" si="1"/>
        <v>EUKELADE</v>
      </c>
      <c r="I50" t="str">
        <f t="shared" si="2"/>
        <v>eukelade</v>
      </c>
      <c r="J50" s="28" t="str">
        <f t="shared" si="3"/>
        <v>2</v>
      </c>
      <c r="K50" t="str">
        <f t="shared" si="4"/>
        <v>0.009e16</v>
      </c>
      <c r="L50" t="str">
        <f t="shared" si="5"/>
        <v>export const EUKELADE: CelestialBody = {
  id: 'eukelade',
  position: {
    x: 0,
    y: 0
  },
  speed: 0, // TODO
  mass: 0.009e16,
  radius: 2,
  semiMajorAxis: 22576700,
  eccentricity: 0.2790,
  trueAnomaly: 0,
  meanAnomaly: 204.846,
  type: CELESTIAL_BODY_TYPE.SATELLITE,
  satellites: [],
  orbitBody: null
};</v>
      </c>
    </row>
    <row r="51" spans="1:12" ht="15.75" thickBot="1" x14ac:dyDescent="0.3">
      <c r="A51" s="19">
        <v>49</v>
      </c>
      <c r="B51" s="33" t="s">
        <v>51</v>
      </c>
      <c r="C51" s="44">
        <v>46.7</v>
      </c>
      <c r="D51" s="20">
        <v>13</v>
      </c>
      <c r="E51" s="20">
        <v>22579900</v>
      </c>
      <c r="F51" s="20" t="s">
        <v>58</v>
      </c>
      <c r="G51" t="str">
        <f t="shared" si="0"/>
        <v>233.375</v>
      </c>
      <c r="H51" t="str">
        <f t="shared" si="1"/>
        <v>CARME</v>
      </c>
      <c r="I51" t="str">
        <f t="shared" si="2"/>
        <v>carme</v>
      </c>
      <c r="J51" s="28" t="str">
        <f t="shared" si="3"/>
        <v>23.35</v>
      </c>
      <c r="K51" t="str">
        <f t="shared" si="4"/>
        <v>13e16</v>
      </c>
      <c r="L51" t="str">
        <f t="shared" si="5"/>
        <v>export const CARME: CelestialBody = {
  id: 'carme',
  position: {
    x: 0,
    y: 0
  },
  speed: 0, // TODO
  mass: 13e16,
  radius: 23.35,
  semiMajorAxis: 22579900,
  eccentricity: 0.2295,
  trueAnomaly: 0,
  meanAnomaly: 233.375,
  type: CELESTIAL_BODY_TYPE.SATELLITE,
  satellites: [],
  orbitBody: null
};</v>
      </c>
    </row>
    <row r="52" spans="1:12" ht="15.75" thickBot="1" x14ac:dyDescent="0.3">
      <c r="A52" s="17">
        <v>50</v>
      </c>
      <c r="B52" s="27" t="s">
        <v>154</v>
      </c>
      <c r="C52" s="43">
        <v>2</v>
      </c>
      <c r="D52" s="18" t="s">
        <v>177</v>
      </c>
      <c r="E52" s="18">
        <v>22752500</v>
      </c>
      <c r="F52" s="18" t="s">
        <v>59</v>
      </c>
      <c r="G52" t="str">
        <f t="shared" si="0"/>
        <v>223.035</v>
      </c>
      <c r="H52" t="str">
        <f t="shared" si="1"/>
        <v>S_2003_J_19</v>
      </c>
      <c r="I52" t="str">
        <f t="shared" si="2"/>
        <v>s_2003-j-19</v>
      </c>
      <c r="J52" s="28" t="str">
        <f t="shared" si="3"/>
        <v>1</v>
      </c>
      <c r="K52" t="str">
        <f t="shared" si="4"/>
        <v>0.0015e16</v>
      </c>
      <c r="L52" t="str">
        <f t="shared" si="5"/>
        <v>export const S_2003_J_19: CelestialBody = {
  id: 's_2003-j-19',
  position: {
    x: 0,
    y: 0
  },
  speed: 0, // TODO
  mass: 0.0015e16,
  radius: 1,
  semiMajorAxis: 22752500,
  eccentricity: 0.2928,
  trueAnomaly: 0,
  meanAnomaly: 223.035,
  type: CELESTIAL_BODY_TYPE.SATELLITE,
  satellites: [],
  orbitBody: null
};</v>
      </c>
    </row>
    <row r="53" spans="1:12" ht="15.75" thickBot="1" x14ac:dyDescent="0.3">
      <c r="A53" s="17">
        <v>51</v>
      </c>
      <c r="B53" s="27" t="s">
        <v>155</v>
      </c>
      <c r="C53" s="43">
        <v>4</v>
      </c>
      <c r="D53" s="18" t="s">
        <v>175</v>
      </c>
      <c r="E53" s="18">
        <v>22776700</v>
      </c>
      <c r="F53" s="18" t="s">
        <v>60</v>
      </c>
      <c r="G53" t="str">
        <f t="shared" si="0"/>
        <v>124.941</v>
      </c>
      <c r="H53" t="str">
        <f t="shared" si="1"/>
        <v>ISONOE</v>
      </c>
      <c r="I53" t="str">
        <f t="shared" si="2"/>
        <v>isonoe</v>
      </c>
      <c r="J53" s="28" t="str">
        <f t="shared" si="3"/>
        <v>2</v>
      </c>
      <c r="K53" t="str">
        <f t="shared" si="4"/>
        <v>0.009e16</v>
      </c>
      <c r="L53" t="str">
        <f t="shared" si="5"/>
        <v>export const ISONOE: CelestialBody = {
  id: 'isonoe',
  position: {
    x: 0,
    y: 0
  },
  speed: 0, // TODO
  mass: 0.009e16,
  radius: 2,
  semiMajorAxis: 22776700,
  eccentricity: 0.2159,
  trueAnomaly: 0,
  meanAnomaly: 124.941,
  type: CELESTIAL_BODY_TYPE.SATELLITE,
  satellites: [],
  orbitBody: null
};</v>
      </c>
    </row>
    <row r="54" spans="1:12" ht="15.75" thickBot="1" x14ac:dyDescent="0.3">
      <c r="A54" s="17">
        <v>52</v>
      </c>
      <c r="B54" s="27" t="s">
        <v>156</v>
      </c>
      <c r="C54" s="43">
        <v>2</v>
      </c>
      <c r="D54" s="18" t="s">
        <v>177</v>
      </c>
      <c r="E54" s="18">
        <v>22896200</v>
      </c>
      <c r="F54" s="18" t="s">
        <v>61</v>
      </c>
      <c r="G54" t="str">
        <f t="shared" si="0"/>
        <v>258.937</v>
      </c>
      <c r="H54" t="str">
        <f t="shared" si="1"/>
        <v>S_2003_J_10</v>
      </c>
      <c r="I54" t="str">
        <f t="shared" si="2"/>
        <v>s_2003-j-10</v>
      </c>
      <c r="J54" s="28" t="str">
        <f t="shared" si="3"/>
        <v>1</v>
      </c>
      <c r="K54" t="str">
        <f t="shared" si="4"/>
        <v>0.0015e16</v>
      </c>
      <c r="L54" t="str">
        <f t="shared" si="5"/>
        <v>export const S_2003_J_10: CelestialBody = {
  id: 's_2003-j-10',
  position: {
    x: 0,
    y: 0
  },
  speed: 0, // TODO
  mass: 0.0015e16,
  radius: 1,
  semiMajorAxis: 22896200,
  eccentricity: 0.2066,
  trueAnomaly: 0,
  meanAnomaly: 258.937,
  type: CELESTIAL_BODY_TYPE.SATELLITE,
  satellites: [],
  orbitBody: null
};</v>
      </c>
    </row>
    <row r="55" spans="1:12" ht="15.75" thickBot="1" x14ac:dyDescent="0.3">
      <c r="A55" s="13">
        <v>53</v>
      </c>
      <c r="B55" s="26" t="s">
        <v>134</v>
      </c>
      <c r="C55" s="41">
        <v>4</v>
      </c>
      <c r="D55" s="14" t="s">
        <v>175</v>
      </c>
      <c r="E55" s="14">
        <v>22933400</v>
      </c>
      <c r="F55" s="14" t="s">
        <v>62</v>
      </c>
      <c r="G55" t="str">
        <f t="shared" si="0"/>
        <v>142.035</v>
      </c>
      <c r="H55" t="str">
        <f t="shared" si="1"/>
        <v>AUTONOE</v>
      </c>
      <c r="I55" t="str">
        <f t="shared" si="2"/>
        <v>autonoe</v>
      </c>
      <c r="J55" s="28" t="str">
        <f t="shared" si="3"/>
        <v>2</v>
      </c>
      <c r="K55" t="str">
        <f t="shared" si="4"/>
        <v>0.009e16</v>
      </c>
      <c r="L55" t="str">
        <f t="shared" si="5"/>
        <v>export const AUTONOE: CelestialBody = {
  id: 'autonoe',
  position: {
    x: 0,
    y: 0
  },
  speed: 0, // TODO
  mass: 0.009e16,
  radius: 2,
  semiMajorAxis: 22933400,
  eccentricity: 0.4290,
  trueAnomaly: 0,
  meanAnomaly: 142.035,
  type: CELESTIAL_BODY_TYPE.SATELLITE,
  satellites: [],
  orbitBody: null
};</v>
      </c>
    </row>
    <row r="56" spans="1:12" ht="15.75" thickBot="1" x14ac:dyDescent="0.3">
      <c r="A56" s="13">
        <v>54</v>
      </c>
      <c r="B56" s="26" t="s">
        <v>135</v>
      </c>
      <c r="C56" s="41">
        <v>2</v>
      </c>
      <c r="D56" s="14" t="s">
        <v>177</v>
      </c>
      <c r="E56" s="14">
        <v>22939900</v>
      </c>
      <c r="F56" s="14" t="s">
        <v>63</v>
      </c>
      <c r="G56" s="52" t="s">
        <v>747</v>
      </c>
      <c r="H56" t="str">
        <f t="shared" si="1"/>
        <v>PHILOPHROSYNE</v>
      </c>
      <c r="I56" t="str">
        <f t="shared" si="2"/>
        <v>philophrosyne</v>
      </c>
      <c r="J56" s="28" t="str">
        <f t="shared" si="3"/>
        <v>1</v>
      </c>
      <c r="K56" t="str">
        <f t="shared" si="4"/>
        <v>0.0015e16</v>
      </c>
      <c r="L56" t="str">
        <f t="shared" si="5"/>
        <v>export const PHILOPHROSYNE: CelestialBody = {
  id: 'philophrosyne',
  position: {
    x: 0,
    y: 0
  },
  speed: 0, // TODO
  mass: 0.0015e16,
  radius: 1,
  semiMajorAxis: 22939900,
  eccentricity: 0.3013,
  trueAnomaly: 0,
  meanAnomaly: 161.6,
  type: CELESTIAL_BODY_TYPE.SATELLITE,
  satellites: [],
  orbitBody: null
};</v>
      </c>
    </row>
    <row r="57" spans="1:12" ht="15.75" thickBot="1" x14ac:dyDescent="0.3">
      <c r="A57" s="13">
        <v>55</v>
      </c>
      <c r="B57" s="26" t="s">
        <v>136</v>
      </c>
      <c r="C57" s="41">
        <v>2</v>
      </c>
      <c r="D57" s="14" t="s">
        <v>177</v>
      </c>
      <c r="E57" s="14">
        <v>22965200</v>
      </c>
      <c r="F57" s="14" t="s">
        <v>64</v>
      </c>
      <c r="G57" t="str">
        <f t="shared" si="0"/>
        <v>128.345</v>
      </c>
      <c r="H57" t="str">
        <f t="shared" si="1"/>
        <v>CYLLENE</v>
      </c>
      <c r="I57" t="str">
        <f t="shared" si="2"/>
        <v>cyllene</v>
      </c>
      <c r="J57" s="28" t="str">
        <f t="shared" si="3"/>
        <v>1</v>
      </c>
      <c r="K57" t="str">
        <f t="shared" si="4"/>
        <v>0.0015e16</v>
      </c>
      <c r="L57" t="str">
        <f t="shared" si="5"/>
        <v>export const CYLLENE: CelestialBody = {
  id: 'cyllene',
  position: {
    x: 0,
    y: 0
  },
  speed: 0, // TODO
  mass: 0.0015e16,
  radius: 1,
  semiMajorAxis: 22965200,
  eccentricity: 0.6079,
  trueAnomaly: 0,
  meanAnomaly: 128.345,
  type: CELESTIAL_BODY_TYPE.SATELLITE,
  satellites: [],
  orbitBody: null
};</v>
      </c>
    </row>
    <row r="58" spans="1:12" ht="15.75" thickBot="1" x14ac:dyDescent="0.3">
      <c r="A58" s="17">
        <v>56</v>
      </c>
      <c r="B58" s="27" t="s">
        <v>157</v>
      </c>
      <c r="C58" s="43">
        <v>2</v>
      </c>
      <c r="D58" s="18" t="s">
        <v>177</v>
      </c>
      <c r="E58" s="18">
        <v>22967800</v>
      </c>
      <c r="F58" s="18" t="s">
        <v>65</v>
      </c>
      <c r="G58" t="str">
        <f t="shared" si="0"/>
        <v>215.443</v>
      </c>
      <c r="H58" t="str">
        <f t="shared" si="1"/>
        <v>PASITHEE</v>
      </c>
      <c r="I58" t="str">
        <f t="shared" si="2"/>
        <v>pasithee</v>
      </c>
      <c r="J58" s="28" t="str">
        <f t="shared" si="3"/>
        <v>1</v>
      </c>
      <c r="K58" t="str">
        <f t="shared" si="4"/>
        <v>0.0015e16</v>
      </c>
      <c r="L58" t="str">
        <f t="shared" si="5"/>
        <v>export const PASITHEE: CelestialBody = {
  id: 'pasithee',
  position: {
    x: 0,
    y: 0
  },
  speed: 0, // TODO
  mass: 0.0015e16,
  radius: 1,
  semiMajorAxis: 22967800,
  eccentricity: 0.2097,
  trueAnomaly: 0,
  meanAnomaly: 215.443,
  type: CELESTIAL_BODY_TYPE.SATELLITE,
  satellites: [],
  orbitBody: null
};</v>
      </c>
    </row>
    <row r="59" spans="1:12" ht="15.75" thickBot="1" x14ac:dyDescent="0.3">
      <c r="A59" s="17">
        <v>57</v>
      </c>
      <c r="B59" s="27" t="s">
        <v>158</v>
      </c>
      <c r="C59" s="43">
        <v>2</v>
      </c>
      <c r="D59" s="18" t="s">
        <v>177</v>
      </c>
      <c r="E59" s="18">
        <v>22986900</v>
      </c>
      <c r="F59" s="18" t="s">
        <v>66</v>
      </c>
      <c r="G59" t="str">
        <f t="shared" si="0"/>
        <v>160.525</v>
      </c>
      <c r="H59" t="str">
        <f t="shared" si="1"/>
        <v>S_2010_J_1</v>
      </c>
      <c r="I59" t="str">
        <f t="shared" si="2"/>
        <v>s_2010-j-1</v>
      </c>
      <c r="J59" s="28" t="str">
        <f t="shared" si="3"/>
        <v>1</v>
      </c>
      <c r="K59" t="str">
        <f t="shared" si="4"/>
        <v>0.0015e16</v>
      </c>
      <c r="L59" t="str">
        <f t="shared" si="5"/>
        <v>export const S_2010_J_1: CelestialBody = {
  id: 's_2010-j-1',
  position: {
    x: 0,
    y: 0
  },
  speed: 0, // TODO
  mass: 0.0015e16,
  radius: 1,
  semiMajorAxis: 22986900,
  eccentricity: 0.2937,
  trueAnomaly: 0,
  meanAnomaly: 160.525,
  type: CELESTIAL_BODY_TYPE.SATELLITE,
  satellites: [],
  orbitBody: null
};</v>
      </c>
    </row>
    <row r="60" spans="1:12" ht="15.75" thickBot="1" x14ac:dyDescent="0.3">
      <c r="A60" s="15">
        <v>58</v>
      </c>
      <c r="B60" s="32" t="s">
        <v>49</v>
      </c>
      <c r="C60" s="42">
        <v>57.8</v>
      </c>
      <c r="D60" s="16">
        <v>30</v>
      </c>
      <c r="E60" s="16">
        <v>23119300</v>
      </c>
      <c r="F60" s="16" t="s">
        <v>67</v>
      </c>
      <c r="G60" t="str">
        <f t="shared" si="0"/>
        <v>279.769</v>
      </c>
      <c r="H60" t="str">
        <f t="shared" si="1"/>
        <v>PASIPHAE</v>
      </c>
      <c r="I60" t="str">
        <f t="shared" si="2"/>
        <v>pasiphae</v>
      </c>
      <c r="J60" s="28" t="str">
        <f t="shared" si="3"/>
        <v>28.9</v>
      </c>
      <c r="K60" t="str">
        <f t="shared" si="4"/>
        <v>30e16</v>
      </c>
      <c r="L60" t="str">
        <f t="shared" si="5"/>
        <v>export const PASIPHAE: CelestialBody = {
  id: 'pasiphae',
  position: {
    x: 0,
    y: 0
  },
  speed: 0, // TODO
  mass: 30e16,
  radius: 28.9,
  semiMajorAxis: 23119300,
  eccentricity: 0.4362,
  trueAnomaly: 0,
  meanAnomaly: 279.769,
  type: CELESTIAL_BODY_TYPE.SATELLITE,
  satellites: [],
  orbitBody: null
};</v>
      </c>
    </row>
    <row r="61" spans="1:12" ht="15.75" thickBot="1" x14ac:dyDescent="0.3">
      <c r="A61" s="13">
        <v>59</v>
      </c>
      <c r="B61" s="26" t="s">
        <v>137</v>
      </c>
      <c r="C61" s="41">
        <v>2</v>
      </c>
      <c r="D61" s="14" t="s">
        <v>177</v>
      </c>
      <c r="E61" s="14">
        <v>23146500</v>
      </c>
      <c r="F61" s="14" t="s">
        <v>68</v>
      </c>
      <c r="G61" t="str">
        <f t="shared" si="0"/>
        <v>174.044</v>
      </c>
      <c r="H61" t="str">
        <f t="shared" si="1"/>
        <v>SPONDE</v>
      </c>
      <c r="I61" t="str">
        <f t="shared" si="2"/>
        <v>sponde</v>
      </c>
      <c r="J61" s="28" t="str">
        <f t="shared" si="3"/>
        <v>1</v>
      </c>
      <c r="K61" t="str">
        <f t="shared" si="4"/>
        <v>0.0015e16</v>
      </c>
      <c r="L61" t="str">
        <f t="shared" si="5"/>
        <v>export const SPONDE: CelestialBody = {
  id: 'sponde',
  position: {
    x: 0,
    y: 0
  },
  speed: 0, // TODO
  mass: 0.0015e16,
  radius: 1,
  semiMajorAxis: 23146500,
  eccentricity: 0.3455,
  trueAnomaly: 0,
  meanAnomaly: 174.044,
  type: CELESTIAL_BODY_TYPE.SATELLITE,
  satellites: [],
  orbitBody: null
};</v>
      </c>
    </row>
    <row r="62" spans="1:12" ht="15.75" thickBot="1" x14ac:dyDescent="0.3">
      <c r="A62" s="17">
        <v>60</v>
      </c>
      <c r="B62" s="27" t="s">
        <v>159</v>
      </c>
      <c r="C62" s="43">
        <v>1</v>
      </c>
      <c r="D62" s="18" t="s">
        <v>176</v>
      </c>
      <c r="E62" s="18">
        <v>23173700</v>
      </c>
      <c r="F62" s="18" t="s">
        <v>69</v>
      </c>
      <c r="G62" s="52" t="s">
        <v>748</v>
      </c>
      <c r="H62" t="str">
        <f t="shared" si="1"/>
        <v>S_2017_J_8</v>
      </c>
      <c r="I62" t="str">
        <f t="shared" si="2"/>
        <v>s_2017-j-8</v>
      </c>
      <c r="J62" s="28" t="str">
        <f t="shared" si="3"/>
        <v>0.5</v>
      </c>
      <c r="K62" t="str">
        <f t="shared" si="4"/>
        <v>0.00015e16</v>
      </c>
      <c r="L62" t="str">
        <f t="shared" si="5"/>
        <v>export const S_2017_J_8: CelestialBody = {
  id: 's_2017-j-8',
  position: {
    x: 0,
    y: 0
  },
  speed: 0, // TODO
  mass: 0.00015e16,
  radius: 0.5,
  semiMajorAxis: 23173700,
  eccentricity: 0.2039,
  trueAnomaly: 0,
  meanAnomaly: 70.8,
  type: CELESTIAL_BODY_TYPE.SATELLITE,
  satellites: [],
  orbitBody: null
};</v>
      </c>
    </row>
    <row r="63" spans="1:12" ht="15.75" thickBot="1" x14ac:dyDescent="0.3">
      <c r="A63" s="13">
        <v>61</v>
      </c>
      <c r="B63" s="26" t="s">
        <v>138</v>
      </c>
      <c r="C63" s="41">
        <v>3</v>
      </c>
      <c r="D63" s="14" t="s">
        <v>173</v>
      </c>
      <c r="E63" s="14">
        <v>23214500</v>
      </c>
      <c r="F63" s="14" t="s">
        <v>70</v>
      </c>
      <c r="G63" t="str">
        <f t="shared" si="0"/>
        <v>287.689</v>
      </c>
      <c r="H63" t="str">
        <f t="shared" si="1"/>
        <v>EURYDOME</v>
      </c>
      <c r="I63" t="str">
        <f t="shared" si="2"/>
        <v>eurydome</v>
      </c>
      <c r="J63" s="28" t="str">
        <f t="shared" si="3"/>
        <v>1.5</v>
      </c>
      <c r="K63" t="str">
        <f t="shared" si="4"/>
        <v>0.0045e16</v>
      </c>
      <c r="L63" t="str">
        <f t="shared" si="5"/>
        <v>export const EURYDOME: CelestialBody = {
  id: 'eurydome',
  position: {
    x: 0,
    y: 0
  },
  speed: 0, // TODO
  mass: 0.0045e16,
  radius: 1.5,
  semiMajorAxis: 23214500,
  eccentricity: 0.2975,
  trueAnomaly: 0,
  meanAnomaly: 287.689,
  type: CELESTIAL_BODY_TYPE.SATELLITE,
  satellites: [],
  orbitBody: null
};</v>
      </c>
    </row>
    <row r="64" spans="1:12" ht="15.75" thickBot="1" x14ac:dyDescent="0.3">
      <c r="A64" s="17">
        <v>62</v>
      </c>
      <c r="B64" s="27" t="s">
        <v>160</v>
      </c>
      <c r="C64" s="43">
        <v>2</v>
      </c>
      <c r="D64" s="18" t="s">
        <v>177</v>
      </c>
      <c r="E64" s="18">
        <v>23352500</v>
      </c>
      <c r="F64" s="18" t="s">
        <v>71</v>
      </c>
      <c r="G64" s="52" t="s">
        <v>749</v>
      </c>
      <c r="H64" t="str">
        <f t="shared" si="1"/>
        <v>S_2017_J_5</v>
      </c>
      <c r="I64" t="str">
        <f t="shared" si="2"/>
        <v>s_2017-j-5</v>
      </c>
      <c r="J64" s="28" t="str">
        <f t="shared" si="3"/>
        <v>1</v>
      </c>
      <c r="K64" t="str">
        <f t="shared" si="4"/>
        <v>0.0015e16</v>
      </c>
      <c r="L64" t="str">
        <f t="shared" si="5"/>
        <v>export const S_2017_J_5: CelestialBody = {
  id: 's_2017-j-5',
  position: {
    x: 0,
    y: 0
  },
  speed: 0, // TODO
  mass: 0.0015e16,
  radius: 1,
  semiMajorAxis: 23352500,
  eccentricity: 0.2460,
  trueAnomaly: 0,
  meanAnomaly: 77.5,
  type: CELESTIAL_BODY_TYPE.SATELLITE,
  satellites: [],
  orbitBody: null
};</v>
      </c>
    </row>
    <row r="65" spans="1:12" ht="15.75" thickBot="1" x14ac:dyDescent="0.3">
      <c r="A65" s="17">
        <v>63</v>
      </c>
      <c r="B65" s="27" t="s">
        <v>161</v>
      </c>
      <c r="C65" s="43">
        <v>6.9</v>
      </c>
      <c r="D65" s="18" t="s">
        <v>182</v>
      </c>
      <c r="E65" s="18">
        <v>23377400</v>
      </c>
      <c r="F65" s="18" t="s">
        <v>72</v>
      </c>
      <c r="G65" t="str">
        <f t="shared" si="0"/>
        <v>255.702</v>
      </c>
      <c r="H65" t="str">
        <f t="shared" si="1"/>
        <v>KALYKE</v>
      </c>
      <c r="I65" t="str">
        <f t="shared" si="2"/>
        <v>kalyke</v>
      </c>
      <c r="J65" s="28" t="str">
        <f t="shared" si="3"/>
        <v>3.45</v>
      </c>
      <c r="K65" t="str">
        <f t="shared" si="4"/>
        <v>0.04e16</v>
      </c>
      <c r="L65" t="str">
        <f t="shared" si="5"/>
        <v>export const KALYKE: CelestialBody = {
  id: 'kalyke',
  position: {
    x: 0,
    y: 0
  },
  speed: 0, // TODO
  mass: 0.04e16,
  radius: 3.45,
  semiMajorAxis: 23377400,
  eccentricity: 0.2660,
  trueAnomaly: 0,
  meanAnomaly: 255.702,
  type: CELESTIAL_BODY_TYPE.SATELLITE,
  satellites: [],
  orbitBody: null
};</v>
      </c>
    </row>
    <row r="66" spans="1:12" ht="15.75" thickBot="1" x14ac:dyDescent="0.3">
      <c r="A66" s="13">
        <v>64</v>
      </c>
      <c r="B66" s="26" t="s">
        <v>139</v>
      </c>
      <c r="C66" s="41">
        <v>3</v>
      </c>
      <c r="D66" s="14" t="s">
        <v>173</v>
      </c>
      <c r="E66" s="14">
        <v>23422300</v>
      </c>
      <c r="F66" s="14" t="s">
        <v>73</v>
      </c>
      <c r="G66" t="str">
        <f t="shared" si="0"/>
        <v>236.950</v>
      </c>
      <c r="H66" t="str">
        <f t="shared" si="1"/>
        <v>HEGEMONE</v>
      </c>
      <c r="I66" t="str">
        <f t="shared" si="2"/>
        <v>hegemone</v>
      </c>
      <c r="J66" s="28" t="str">
        <f t="shared" si="3"/>
        <v>1.5</v>
      </c>
      <c r="K66" t="str">
        <f t="shared" si="4"/>
        <v>0.0045e16</v>
      </c>
      <c r="L66" t="str">
        <f t="shared" si="5"/>
        <v>export const HEGEMONE: CelestialBody = {
  id: 'hegemone',
  position: {
    x: 0,
    y: 0
  },
  speed: 0, // TODO
  mass: 0.0045e16,
  radius: 1.5,
  semiMajorAxis: 23422300,
  eccentricity: 0.3358,
  trueAnomaly: 0,
  meanAnomaly: 236.950,
  type: CELESTIAL_BODY_TYPE.SATELLITE,
  satellites: [],
  orbitBody: null
};</v>
      </c>
    </row>
    <row r="67" spans="1:12" ht="15.75" thickBot="1" x14ac:dyDescent="0.3">
      <c r="A67" s="17">
        <v>65</v>
      </c>
      <c r="B67" s="27" t="s">
        <v>162</v>
      </c>
      <c r="C67" s="43">
        <v>2</v>
      </c>
      <c r="D67" s="18" t="s">
        <v>177</v>
      </c>
      <c r="E67" s="18">
        <v>23512200</v>
      </c>
      <c r="F67" s="18" t="s">
        <v>74</v>
      </c>
      <c r="G67" t="str">
        <f t="shared" si="0"/>
        <v>212.853</v>
      </c>
      <c r="H67" t="str">
        <f t="shared" si="1"/>
        <v>KALE</v>
      </c>
      <c r="I67" t="str">
        <f t="shared" si="2"/>
        <v>kale</v>
      </c>
      <c r="J67" s="28" t="str">
        <f t="shared" si="3"/>
        <v>1</v>
      </c>
      <c r="K67" t="str">
        <f t="shared" si="4"/>
        <v>0.0015e16</v>
      </c>
      <c r="L67" t="str">
        <f t="shared" si="5"/>
        <v>export const KALE: CelestialBody = {
  id: 'kale',
  position: {
    x: 0,
    y: 0
  },
  speed: 0, // TODO
  mass: 0.0015e16,
  radius: 1,
  semiMajorAxis: 23512200,
  eccentricity: 0.2893,
  trueAnomaly: 0,
  meanAnomaly: 212.853,
  type: CELESTIAL_BODY_TYPE.SATELLITE,
  satellites: [],
  orbitBody: null
};</v>
      </c>
    </row>
    <row r="68" spans="1:12" ht="15.75" thickBot="1" x14ac:dyDescent="0.3">
      <c r="A68" s="17">
        <v>66</v>
      </c>
      <c r="B68" s="27" t="s">
        <v>163</v>
      </c>
      <c r="C68" s="43">
        <v>2</v>
      </c>
      <c r="D68" s="18" t="s">
        <v>177</v>
      </c>
      <c r="E68" s="18">
        <v>23552900</v>
      </c>
      <c r="F68" s="18" t="s">
        <v>75</v>
      </c>
      <c r="G68" t="str">
        <f t="shared" ref="G68:G81" si="6">IFERROR(VLOOKUP(B68,$B$87:$J$153,5,FALSE),"null")</f>
        <v>55.937</v>
      </c>
      <c r="H68" t="str">
        <f t="shared" ref="H68:H81" si="7">UPPER(SUBSTITUTE(SUBSTITUTE(B68," ","_"),"/","_"))</f>
        <v>KALLICHORE</v>
      </c>
      <c r="I68" t="str">
        <f t="shared" ref="I68:I81" si="8">LOWER(SUBSTITUTE(SUBSTITUTE(B68," ","-"),"/","_"))</f>
        <v>kallichore</v>
      </c>
      <c r="J68" s="28" t="str">
        <f t="shared" ref="J68:J81" si="9">SUBSTITUTE(C68/2,",",".")</f>
        <v>1</v>
      </c>
      <c r="K68" t="str">
        <f t="shared" ref="K68:K81" si="10">CONCATENATE(D68,"e16")</f>
        <v>0.0015e16</v>
      </c>
      <c r="L68" t="str">
        <f t="shared" ref="L68:L81" si="11">"export const " &amp; H68 &amp; ": CelestialBody = {
  id: '" &amp; I68 &amp; "',
  position: {
    x: 0,
    y: 0" &amp; "
  },
  speed: 0, // TODO
  mass: "&amp;K68&amp;",
  radius: "&amp;J68&amp;",
  semiMajorAxis: "&amp;E68&amp;",
  eccentricity: "&amp;F68&amp;",
  trueAnomaly: 0,
  meanAnomaly: "&amp;G68&amp;",
  type: CELESTIAL_BODY_TYPE.SATELLITE,
  satellites: [],
  orbitBody: null
};"</f>
        <v>export const KALLICHORE: CelestialBody = {
  id: 'kallichore',
  position: {
    x: 0,
    y: 0
  },
  speed: 0, // TODO
  mass: 0.0015e16,
  radius: 1,
  semiMajorAxis: 23552900,
  eccentricity: 0.3183,
  trueAnomaly: 0,
  meanAnomaly: 55.937,
  type: CELESTIAL_BODY_TYPE.SATELLITE,
  satellites: [],
  orbitBody: null
};</v>
      </c>
    </row>
    <row r="69" spans="1:12" ht="15.75" thickBot="1" x14ac:dyDescent="0.3">
      <c r="A69" s="17">
        <v>67</v>
      </c>
      <c r="B69" s="27" t="s">
        <v>164</v>
      </c>
      <c r="C69" s="43">
        <v>2</v>
      </c>
      <c r="D69" s="18" t="s">
        <v>177</v>
      </c>
      <c r="E69" s="18">
        <v>23714400</v>
      </c>
      <c r="F69" s="18" t="s">
        <v>76</v>
      </c>
      <c r="G69" t="str">
        <f t="shared" si="6"/>
        <v>256.027</v>
      </c>
      <c r="H69" t="str">
        <f t="shared" si="7"/>
        <v>S_2011_J_1</v>
      </c>
      <c r="I69" t="str">
        <f t="shared" si="8"/>
        <v>s_2011-j-1</v>
      </c>
      <c r="J69" s="28" t="str">
        <f t="shared" si="9"/>
        <v>1</v>
      </c>
      <c r="K69" t="str">
        <f t="shared" si="10"/>
        <v>0.0015e16</v>
      </c>
      <c r="L69" t="str">
        <f t="shared" si="11"/>
        <v>export const S_2011_J_1: CelestialBody = {
  id: 's_2011-j-1',
  position: {
    x: 0,
    y: 0
  },
  speed: 0, // TODO
  mass: 0.0015e16,
  radius: 1,
  semiMajorAxis: 23714400,
  eccentricity: 0.3193,
  trueAnomaly: 0,
  meanAnomaly: 256.027,
  type: CELESTIAL_BODY_TYPE.SATELLITE,
  satellites: [],
  orbitBody: null
};</v>
      </c>
    </row>
    <row r="70" spans="1:12" ht="15.75" thickBot="1" x14ac:dyDescent="0.3">
      <c r="A70" s="13">
        <v>68</v>
      </c>
      <c r="B70" s="26" t="s">
        <v>140</v>
      </c>
      <c r="C70" s="41">
        <v>2</v>
      </c>
      <c r="D70" s="14" t="s">
        <v>177</v>
      </c>
      <c r="E70" s="14">
        <v>23753600</v>
      </c>
      <c r="F70" s="14" t="s">
        <v>77</v>
      </c>
      <c r="G70" s="52" t="s">
        <v>750</v>
      </c>
      <c r="H70" t="str">
        <f t="shared" si="7"/>
        <v>S_2017_J_1</v>
      </c>
      <c r="I70" t="str">
        <f t="shared" si="8"/>
        <v>s_2017-j-1</v>
      </c>
      <c r="J70" s="28" t="str">
        <f t="shared" si="9"/>
        <v>1</v>
      </c>
      <c r="K70" t="str">
        <f t="shared" si="10"/>
        <v>0.0015e16</v>
      </c>
      <c r="L70" t="str">
        <f t="shared" si="11"/>
        <v>export const S_2017_J_1: CelestialBody = {
  id: 's_2017-j-1',
  position: {
    x: 0,
    y: 0
  },
  speed: 0, // TODO
  mass: 0.0015e16,
  radius: 1,
  semiMajorAxis: 23753600,
  eccentricity: 0.4500,
  trueAnomaly: 0,
  meanAnomaly: 161.3,
  type: CELESTIAL_BODY_TYPE.SATELLITE,
  satellites: [],
  orbitBody: null
};</v>
      </c>
    </row>
    <row r="71" spans="1:12" ht="15.75" thickBot="1" x14ac:dyDescent="0.3">
      <c r="A71" s="17">
        <v>69</v>
      </c>
      <c r="B71" s="27" t="s">
        <v>165</v>
      </c>
      <c r="C71" s="43">
        <v>4</v>
      </c>
      <c r="D71" s="18" t="s">
        <v>175</v>
      </c>
      <c r="E71" s="18">
        <v>23848300</v>
      </c>
      <c r="F71" s="18" t="s">
        <v>78</v>
      </c>
      <c r="G71" t="str">
        <f t="shared" si="6"/>
        <v>267.454</v>
      </c>
      <c r="H71" t="str">
        <f t="shared" si="7"/>
        <v>CHALDENE</v>
      </c>
      <c r="I71" t="str">
        <f t="shared" si="8"/>
        <v>chaldene</v>
      </c>
      <c r="J71" s="28" t="str">
        <f t="shared" si="9"/>
        <v>2</v>
      </c>
      <c r="K71" t="str">
        <f t="shared" si="10"/>
        <v>0.009e16</v>
      </c>
      <c r="L71" t="str">
        <f t="shared" si="11"/>
        <v>export const CHALDENE: CelestialBody = {
  id: 'chaldene',
  position: {
    x: 0,
    y: 0
  },
  speed: 0, // TODO
  mass: 0.009e16,
  radius: 2,
  semiMajorAxis: 23848300,
  eccentricity: 0.2705,
  trueAnomaly: 0,
  meanAnomaly: 267.454,
  type: CELESTIAL_BODY_TYPE.SATELLITE,
  satellites: [],
  orbitBody: null
};</v>
      </c>
    </row>
    <row r="72" spans="1:12" ht="15.75" thickBot="1" x14ac:dyDescent="0.3">
      <c r="A72" s="19">
        <v>70</v>
      </c>
      <c r="B72" s="33" t="s">
        <v>166</v>
      </c>
      <c r="C72" s="44">
        <v>3</v>
      </c>
      <c r="D72" s="20" t="s">
        <v>173</v>
      </c>
      <c r="E72" s="20">
        <v>23926500</v>
      </c>
      <c r="F72" s="20" t="s">
        <v>79</v>
      </c>
      <c r="G72" t="str">
        <f t="shared" si="6"/>
        <v>39.713</v>
      </c>
      <c r="H72" t="str">
        <f t="shared" si="7"/>
        <v>ARCHE</v>
      </c>
      <c r="I72" t="str">
        <f t="shared" si="8"/>
        <v>arche</v>
      </c>
      <c r="J72" s="28" t="str">
        <f t="shared" si="9"/>
        <v>1.5</v>
      </c>
      <c r="K72" t="str">
        <f t="shared" si="10"/>
        <v>0.0045e16</v>
      </c>
      <c r="L72" t="str">
        <f t="shared" si="11"/>
        <v>export const ARCHE: CelestialBody = {
  id: 'arche',
  position: {
    x: 0,
    y: 0
  },
  speed: 0, // TODO
  mass: 0.0045e16,
  radius: 1.5,
  semiMajorAxis: 23926500,
  eccentricity: 0.2367,
  trueAnomaly: 0,
  meanAnomaly: 39.713,
  type: CELESTIAL_BODY_TYPE.SATELLITE,
  satellites: [],
  orbitBody: null
};</v>
      </c>
    </row>
    <row r="73" spans="1:12" ht="15.75" thickBot="1" x14ac:dyDescent="0.3">
      <c r="A73" s="17">
        <v>71</v>
      </c>
      <c r="B73" s="27" t="s">
        <v>167</v>
      </c>
      <c r="C73" s="43">
        <v>4</v>
      </c>
      <c r="D73" s="18" t="s">
        <v>175</v>
      </c>
      <c r="E73" s="18">
        <v>23934500</v>
      </c>
      <c r="F73" s="18" t="s">
        <v>80</v>
      </c>
      <c r="G73" s="52" t="s">
        <v>751</v>
      </c>
      <c r="H73" t="str">
        <f t="shared" si="7"/>
        <v>EIRENE</v>
      </c>
      <c r="I73" t="str">
        <f t="shared" si="8"/>
        <v>eirene</v>
      </c>
      <c r="J73" s="28" t="str">
        <f t="shared" si="9"/>
        <v>2</v>
      </c>
      <c r="K73" t="str">
        <f t="shared" si="10"/>
        <v>0.009e16</v>
      </c>
      <c r="L73" t="str">
        <f t="shared" si="11"/>
        <v>export const EIRENE: CelestialBody = {
  id: 'eirene',
  position: {
    x: 0,
    y: 0
  },
  speed: 0, // TODO
  mass: 0.009e16,
  radius: 2,
  semiMajorAxis: 23934500,
  eccentricity: 0.2413,
  trueAnomaly: 0,
  meanAnomaly: 284.4,
  type: CELESTIAL_BODY_TYPE.SATELLITE,
  satellites: [],
  orbitBody: null
};</v>
      </c>
    </row>
    <row r="74" spans="1:12" ht="15.75" thickBot="1" x14ac:dyDescent="0.3">
      <c r="A74" s="13">
        <v>72</v>
      </c>
      <c r="B74" s="26" t="s">
        <v>141</v>
      </c>
      <c r="C74" s="41">
        <v>2</v>
      </c>
      <c r="D74" s="14" t="s">
        <v>177</v>
      </c>
      <c r="E74" s="14">
        <v>23999700</v>
      </c>
      <c r="F74" s="14" t="s">
        <v>81</v>
      </c>
      <c r="G74" t="str">
        <f t="shared" si="6"/>
        <v>33.416</v>
      </c>
      <c r="H74" t="str">
        <f t="shared" si="7"/>
        <v>KORE</v>
      </c>
      <c r="I74" t="str">
        <f t="shared" si="8"/>
        <v>kore</v>
      </c>
      <c r="J74" s="28" t="str">
        <f t="shared" si="9"/>
        <v>1</v>
      </c>
      <c r="K74" t="str">
        <f t="shared" si="10"/>
        <v>0.0015e16</v>
      </c>
      <c r="L74" t="str">
        <f t="shared" si="11"/>
        <v>export const KORE: CelestialBody = {
  id: 'kore',
  position: {
    x: 0,
    y: 0
  },
  speed: 0, // TODO
  mass: 0.0015e16,
  radius: 1,
  semiMajorAxis: 23999700,
  eccentricity: 0.2347,
  trueAnomaly: 0,
  meanAnomaly: 33.416,
  type: CELESTIAL_BODY_TYPE.SATELLITE,
  satellites: [],
  orbitBody: null
};</v>
      </c>
    </row>
    <row r="75" spans="1:12" ht="15.75" thickBot="1" x14ac:dyDescent="0.3">
      <c r="A75" s="13">
        <v>73</v>
      </c>
      <c r="B75" s="26" t="s">
        <v>142</v>
      </c>
      <c r="C75" s="41">
        <v>1</v>
      </c>
      <c r="D75" s="14" t="s">
        <v>176</v>
      </c>
      <c r="E75" s="14">
        <v>24114700</v>
      </c>
      <c r="F75" s="14" t="s">
        <v>82</v>
      </c>
      <c r="G75" t="str">
        <f t="shared" si="6"/>
        <v>285.597</v>
      </c>
      <c r="H75" t="str">
        <f t="shared" si="7"/>
        <v>S_2011_J_2</v>
      </c>
      <c r="I75" t="str">
        <f t="shared" si="8"/>
        <v>s_2011-j-2</v>
      </c>
      <c r="J75" s="28" t="str">
        <f t="shared" si="9"/>
        <v>0.5</v>
      </c>
      <c r="K75" t="str">
        <f t="shared" si="10"/>
        <v>0.00015e16</v>
      </c>
      <c r="L75" t="str">
        <f t="shared" si="11"/>
        <v>export const S_2011_J_2: CelestialBody = {
  id: 's_2011-j-2',
  position: {
    x: 0,
    y: 0
  },
  speed: 0, // TODO
  mass: 0.00015e16,
  radius: 0.5,
  semiMajorAxis: 24114700,
  eccentricity: 0.1729,
  trueAnomaly: 0,
  meanAnomaly: 285.597,
  type: CELESTIAL_BODY_TYPE.SATELLITE,
  satellites: [],
  orbitBody: null
};</v>
      </c>
    </row>
    <row r="76" spans="1:12" ht="15.75" thickBot="1" x14ac:dyDescent="0.3">
      <c r="A76" s="17">
        <v>74</v>
      </c>
      <c r="B76" s="27" t="s">
        <v>168</v>
      </c>
      <c r="C76" s="43">
        <v>1</v>
      </c>
      <c r="D76" s="18" t="s">
        <v>176</v>
      </c>
      <c r="E76" s="18">
        <v>24168700</v>
      </c>
      <c r="F76" s="18" t="s">
        <v>83</v>
      </c>
      <c r="G76" t="str">
        <f t="shared" si="6"/>
        <v>348.415</v>
      </c>
      <c r="H76" t="str">
        <f t="shared" si="7"/>
        <v>S_2003_J_9</v>
      </c>
      <c r="I76" t="str">
        <f t="shared" si="8"/>
        <v>s_2003-j-9</v>
      </c>
      <c r="J76" s="28" t="str">
        <f t="shared" si="9"/>
        <v>0.5</v>
      </c>
      <c r="K76" t="str">
        <f t="shared" si="10"/>
        <v>0.00015e16</v>
      </c>
      <c r="L76" t="str">
        <f t="shared" si="11"/>
        <v>export const S_2003_J_9: CelestialBody = {
  id: 's_2003-j-9',
  position: {
    x: 0,
    y: 0
  },
  speed: 0, // TODO
  mass: 0.00015e16,
  radius: 0.5,
  semiMajorAxis: 24168700,
  eccentricity: 0.1702,
  trueAnomaly: 0,
  meanAnomaly: 348.415,
  type: CELESTIAL_BODY_TYPE.SATELLITE,
  satellites: [],
  orbitBody: null
};</v>
      </c>
    </row>
    <row r="77" spans="1:12" ht="15.75" thickBot="1" x14ac:dyDescent="0.3">
      <c r="A77" s="13">
        <v>75</v>
      </c>
      <c r="B77" s="26" t="s">
        <v>143</v>
      </c>
      <c r="C77" s="41">
        <v>5</v>
      </c>
      <c r="D77" s="14" t="s">
        <v>183</v>
      </c>
      <c r="E77" s="14">
        <v>24212300</v>
      </c>
      <c r="F77" s="14" t="s">
        <v>84</v>
      </c>
      <c r="G77" t="str">
        <f t="shared" si="6"/>
        <v>135.272</v>
      </c>
      <c r="H77" t="str">
        <f t="shared" si="7"/>
        <v>MEGACLITE</v>
      </c>
      <c r="I77" t="str">
        <f t="shared" si="8"/>
        <v>megaclite</v>
      </c>
      <c r="J77" s="28" t="str">
        <f t="shared" si="9"/>
        <v>2.5</v>
      </c>
      <c r="K77" t="str">
        <f t="shared" si="10"/>
        <v>0.021e16</v>
      </c>
      <c r="L77" t="str">
        <f t="shared" si="11"/>
        <v>export const MEGACLITE: CelestialBody = {
  id: 'megaclite',
  position: {
    x: 0,
    y: 0
  },
  speed: 0, // TODO
  mass: 0.021e16,
  radius: 2.5,
  semiMajorAxis: 24212300,
  eccentricity: 0.3139,
  trueAnomaly: 0,
  meanAnomaly: 135.272,
  type: CELESTIAL_BODY_TYPE.SATELLITE,
  satellites: [],
  orbitBody: null
};</v>
      </c>
    </row>
    <row r="78" spans="1:12" ht="15.75" thickBot="1" x14ac:dyDescent="0.3">
      <c r="A78" s="13">
        <v>76</v>
      </c>
      <c r="B78" s="26" t="s">
        <v>144</v>
      </c>
      <c r="C78" s="41">
        <v>4</v>
      </c>
      <c r="D78" s="14" t="s">
        <v>175</v>
      </c>
      <c r="E78" s="14">
        <v>24283000</v>
      </c>
      <c r="F78" s="14" t="s">
        <v>85</v>
      </c>
      <c r="G78" t="str">
        <f t="shared" si="6"/>
        <v>197.676</v>
      </c>
      <c r="H78" t="str">
        <f t="shared" si="7"/>
        <v>AOEDE</v>
      </c>
      <c r="I78" t="str">
        <f t="shared" si="8"/>
        <v>aoede</v>
      </c>
      <c r="J78" s="28" t="str">
        <f t="shared" si="9"/>
        <v>2</v>
      </c>
      <c r="K78" t="str">
        <f t="shared" si="10"/>
        <v>0.009e16</v>
      </c>
      <c r="L78" t="str">
        <f t="shared" si="11"/>
        <v>export const AOEDE: CelestialBody = {
  id: 'aoede',
  position: {
    x: 0,
    y: 0
  },
  speed: 0, // TODO
  mass: 0.009e16,
  radius: 2,
  semiMajorAxis: 24283000,
  eccentricity: 0.3131,
  trueAnomaly: 0,
  meanAnomaly: 197.676,
  type: CELESTIAL_BODY_TYPE.SATELLITE,
  satellites: [],
  orbitBody: null
};</v>
      </c>
    </row>
    <row r="79" spans="1:12" ht="15.75" thickBot="1" x14ac:dyDescent="0.3">
      <c r="A79" s="15">
        <v>77</v>
      </c>
      <c r="B79" s="32" t="s">
        <v>145</v>
      </c>
      <c r="C79" s="42">
        <v>2</v>
      </c>
      <c r="D79" s="16" t="s">
        <v>177</v>
      </c>
      <c r="E79" s="16">
        <v>24678200</v>
      </c>
      <c r="F79" s="16" t="s">
        <v>86</v>
      </c>
      <c r="G79" t="str">
        <f t="shared" si="6"/>
        <v>144.222</v>
      </c>
      <c r="H79" t="str">
        <f t="shared" si="7"/>
        <v>S_2003_J_23</v>
      </c>
      <c r="I79" t="str">
        <f t="shared" si="8"/>
        <v>s_2003-j-23</v>
      </c>
      <c r="J79" s="28" t="str">
        <f t="shared" si="9"/>
        <v>1</v>
      </c>
      <c r="K79" t="str">
        <f t="shared" si="10"/>
        <v>0.0015e16</v>
      </c>
      <c r="L79" t="str">
        <f t="shared" si="11"/>
        <v>export const S_2003_J_23: CelestialBody = {
  id: 's_2003-j-23',
  position: {
    x: 0,
    y: 0
  },
  speed: 0, // TODO
  mass: 0.0015e16,
  radius: 1,
  semiMajorAxis: 24678200,
  eccentricity: 0.3208,
  trueAnomaly: 0,
  meanAnomaly: 144.222,
  type: CELESTIAL_BODY_TYPE.SATELLITE,
  satellites: [],
  orbitBody: null
};</v>
      </c>
    </row>
    <row r="80" spans="1:12" ht="15.75" thickBot="1" x14ac:dyDescent="0.3">
      <c r="A80" s="13">
        <v>78</v>
      </c>
      <c r="B80" s="26" t="s">
        <v>146</v>
      </c>
      <c r="C80" s="41">
        <v>9.6</v>
      </c>
      <c r="D80" s="14" t="s">
        <v>184</v>
      </c>
      <c r="E80" s="14">
        <v>24692400</v>
      </c>
      <c r="F80" s="14" t="s">
        <v>87</v>
      </c>
      <c r="G80" t="str">
        <f t="shared" si="6"/>
        <v>107.962</v>
      </c>
      <c r="H80" t="str">
        <f t="shared" si="7"/>
        <v>CALLIRRHOE</v>
      </c>
      <c r="I80" t="str">
        <f t="shared" si="8"/>
        <v>callirrhoe</v>
      </c>
      <c r="J80" s="28" t="str">
        <f t="shared" si="9"/>
        <v>4.8</v>
      </c>
      <c r="K80" t="str">
        <f t="shared" si="10"/>
        <v>0.087e16</v>
      </c>
      <c r="L80" t="str">
        <f t="shared" si="11"/>
        <v>export const CALLIRRHOE: CelestialBody = {
  id: 'callirrhoe',
  position: {
    x: 0,
    y: 0
  },
  speed: 0, // TODO
  mass: 0.087e16,
  radius: 4.8,
  semiMajorAxis: 24692400,
  eccentricity: 0.3562,
  trueAnomaly: 0,
  meanAnomaly: 107.962,
  type: CELESTIAL_BODY_TYPE.SATELLITE,
  satellites: [],
  orbitBody: null
};</v>
      </c>
    </row>
    <row r="81" spans="1:16" x14ac:dyDescent="0.25">
      <c r="A81" s="15">
        <v>79</v>
      </c>
      <c r="B81" s="32" t="s">
        <v>147</v>
      </c>
      <c r="C81" s="42">
        <v>35</v>
      </c>
      <c r="D81" s="16" t="s">
        <v>185</v>
      </c>
      <c r="E81" s="16">
        <v>24864100</v>
      </c>
      <c r="F81" s="16" t="s">
        <v>88</v>
      </c>
      <c r="G81" t="str">
        <f t="shared" si="6"/>
        <v>165.352</v>
      </c>
      <c r="H81" t="str">
        <f t="shared" si="7"/>
        <v>SINOPE</v>
      </c>
      <c r="I81" t="str">
        <f t="shared" si="8"/>
        <v>sinope</v>
      </c>
      <c r="J81" s="28" t="str">
        <f t="shared" si="9"/>
        <v>17.5</v>
      </c>
      <c r="K81" t="str">
        <f t="shared" si="10"/>
        <v>7.5e16</v>
      </c>
      <c r="L81" t="str">
        <f t="shared" si="11"/>
        <v>export const SINOPE: CelestialBody = {
  id: 'sinope',
  position: {
    x: 0,
    y: 0
  },
  speed: 0, // TODO
  mass: 7.5e16,
  radius: 17.5,
  semiMajorAxis: 24864100,
  eccentricity: 0.1669,
  trueAnomaly: 0,
  meanAnomaly: 165.352,
  type: CELESTIAL_BODY_TYPE.SATELLITE,
  satellites: [],
  orbitBody: null
};</v>
      </c>
    </row>
    <row r="85" spans="1:16" ht="15.75" x14ac:dyDescent="0.25">
      <c r="B85" s="48" t="s">
        <v>249</v>
      </c>
      <c r="C85" s="49" t="s">
        <v>250</v>
      </c>
      <c r="D85" s="49" t="s">
        <v>251</v>
      </c>
      <c r="E85" s="49" t="s">
        <v>252</v>
      </c>
      <c r="F85" s="49" t="s">
        <v>253</v>
      </c>
      <c r="G85" s="49" t="s">
        <v>254</v>
      </c>
      <c r="H85" s="49" t="s">
        <v>255</v>
      </c>
      <c r="I85" s="49" t="s">
        <v>256</v>
      </c>
      <c r="J85" s="49" t="s">
        <v>257</v>
      </c>
      <c r="K85" s="49"/>
      <c r="L85" s="49"/>
      <c r="M85" s="50"/>
    </row>
    <row r="86" spans="1:16" ht="15.75" x14ac:dyDescent="0.25">
      <c r="B86" s="48"/>
      <c r="C86" s="51" t="s">
        <v>258</v>
      </c>
      <c r="D86" s="51"/>
      <c r="E86" s="51" t="s">
        <v>259</v>
      </c>
      <c r="F86" s="51" t="s">
        <v>259</v>
      </c>
      <c r="G86" s="51" t="s">
        <v>259</v>
      </c>
      <c r="H86" s="51" t="s">
        <v>259</v>
      </c>
      <c r="I86" s="51" t="s">
        <v>260</v>
      </c>
      <c r="J86" s="51" t="s">
        <v>261</v>
      </c>
      <c r="K86" s="51"/>
      <c r="L86" s="51"/>
      <c r="M86" s="50"/>
    </row>
    <row r="87" spans="1:16" x14ac:dyDescent="0.25">
      <c r="B87" s="45" t="s">
        <v>101</v>
      </c>
      <c r="C87" s="46" t="s">
        <v>189</v>
      </c>
      <c r="D87" s="46" t="s">
        <v>8</v>
      </c>
      <c r="E87" s="46" t="s">
        <v>190</v>
      </c>
      <c r="F87" s="46" t="s">
        <v>191</v>
      </c>
      <c r="G87" s="46" t="s">
        <v>192</v>
      </c>
      <c r="H87" s="46" t="s">
        <v>193</v>
      </c>
      <c r="I87" s="46" t="s">
        <v>194</v>
      </c>
      <c r="J87" s="46" t="s">
        <v>195</v>
      </c>
      <c r="K87" s="46"/>
      <c r="L87" s="46"/>
      <c r="M87" s="46"/>
      <c r="N87" s="46"/>
      <c r="O87" s="46"/>
      <c r="P87" s="47"/>
    </row>
    <row r="88" spans="1:16" x14ac:dyDescent="0.25">
      <c r="B88" s="45" t="s">
        <v>102</v>
      </c>
      <c r="C88" s="46" t="s">
        <v>196</v>
      </c>
      <c r="D88" s="46" t="s">
        <v>9</v>
      </c>
      <c r="E88" s="46" t="s">
        <v>197</v>
      </c>
      <c r="F88" s="46" t="s">
        <v>198</v>
      </c>
      <c r="G88" s="46" t="s">
        <v>199</v>
      </c>
      <c r="H88" s="46" t="s">
        <v>200</v>
      </c>
      <c r="I88" s="46" t="s">
        <v>201</v>
      </c>
      <c r="J88" s="46" t="s">
        <v>202</v>
      </c>
      <c r="K88" s="46"/>
      <c r="L88" s="46"/>
      <c r="M88" s="46"/>
      <c r="N88" s="46"/>
      <c r="O88" s="46"/>
      <c r="P88" s="47"/>
    </row>
    <row r="89" spans="1:16" x14ac:dyDescent="0.25">
      <c r="B89" s="45" t="s">
        <v>103</v>
      </c>
      <c r="C89" s="46" t="s">
        <v>203</v>
      </c>
      <c r="D89" s="46" t="s">
        <v>204</v>
      </c>
      <c r="E89" s="46" t="s">
        <v>205</v>
      </c>
      <c r="F89" s="46" t="s">
        <v>206</v>
      </c>
      <c r="G89" s="46" t="s">
        <v>207</v>
      </c>
      <c r="H89" s="46" t="s">
        <v>208</v>
      </c>
      <c r="I89" s="46" t="s">
        <v>209</v>
      </c>
      <c r="J89" s="46" t="s">
        <v>210</v>
      </c>
      <c r="K89" s="46"/>
      <c r="L89" s="46"/>
      <c r="M89" s="46"/>
      <c r="N89" s="46"/>
      <c r="O89" s="46"/>
      <c r="P89" s="47"/>
    </row>
    <row r="90" spans="1:16" x14ac:dyDescent="0.25">
      <c r="B90" s="45" t="s">
        <v>104</v>
      </c>
      <c r="C90" s="46" t="s">
        <v>211</v>
      </c>
      <c r="D90" s="46" t="s">
        <v>11</v>
      </c>
      <c r="E90" s="46" t="s">
        <v>212</v>
      </c>
      <c r="F90" s="46" t="s">
        <v>213</v>
      </c>
      <c r="G90" s="46" t="s">
        <v>214</v>
      </c>
      <c r="H90" s="46" t="s">
        <v>215</v>
      </c>
      <c r="I90" s="46" t="s">
        <v>216</v>
      </c>
      <c r="J90" s="46" t="s">
        <v>217</v>
      </c>
      <c r="K90" s="46"/>
      <c r="L90" s="46"/>
      <c r="M90" s="46"/>
      <c r="N90" s="46"/>
      <c r="O90" s="46"/>
      <c r="P90" s="47"/>
    </row>
    <row r="91" spans="1:16" x14ac:dyDescent="0.25">
      <c r="B91" s="45" t="s">
        <v>4</v>
      </c>
      <c r="C91" s="46" t="s">
        <v>218</v>
      </c>
      <c r="D91" s="46" t="s">
        <v>219</v>
      </c>
      <c r="E91" s="46" t="s">
        <v>220</v>
      </c>
      <c r="F91" s="46" t="s">
        <v>221</v>
      </c>
      <c r="G91" s="46" t="s">
        <v>222</v>
      </c>
      <c r="H91" s="46" t="s">
        <v>223</v>
      </c>
      <c r="I91" s="46" t="s">
        <v>224</v>
      </c>
      <c r="J91" s="46" t="s">
        <v>225</v>
      </c>
      <c r="K91" s="46"/>
      <c r="L91" s="46"/>
      <c r="M91" s="46"/>
      <c r="N91" s="46"/>
      <c r="O91" s="46"/>
      <c r="P91" s="47"/>
    </row>
    <row r="92" spans="1:16" x14ac:dyDescent="0.25">
      <c r="B92" s="45" t="s">
        <v>6</v>
      </c>
      <c r="C92" s="46" t="s">
        <v>226</v>
      </c>
      <c r="D92" s="46" t="s">
        <v>227</v>
      </c>
      <c r="E92" s="46" t="s">
        <v>228</v>
      </c>
      <c r="F92" s="46" t="s">
        <v>229</v>
      </c>
      <c r="G92" s="46" t="s">
        <v>230</v>
      </c>
      <c r="H92" s="46" t="s">
        <v>231</v>
      </c>
      <c r="I92" s="46" t="s">
        <v>232</v>
      </c>
      <c r="J92" s="46" t="s">
        <v>233</v>
      </c>
      <c r="K92" s="46"/>
      <c r="L92" s="46"/>
      <c r="M92" s="46"/>
      <c r="N92" s="46"/>
      <c r="O92" s="46"/>
      <c r="P92" s="47"/>
    </row>
    <row r="93" spans="1:16" x14ac:dyDescent="0.25">
      <c r="B93" s="45" t="s">
        <v>2</v>
      </c>
      <c r="C93" s="46" t="s">
        <v>234</v>
      </c>
      <c r="D93" s="46" t="s">
        <v>235</v>
      </c>
      <c r="E93" s="46" t="s">
        <v>236</v>
      </c>
      <c r="F93" s="46" t="s">
        <v>237</v>
      </c>
      <c r="G93" s="46" t="s">
        <v>238</v>
      </c>
      <c r="H93" s="46" t="s">
        <v>239</v>
      </c>
      <c r="I93" s="46" t="s">
        <v>240</v>
      </c>
      <c r="J93" s="46" t="s">
        <v>241</v>
      </c>
      <c r="K93" s="46"/>
      <c r="L93" s="46"/>
      <c r="M93" s="46"/>
      <c r="N93" s="46"/>
      <c r="O93" s="46"/>
      <c r="P93" s="47"/>
    </row>
    <row r="94" spans="1:16" x14ac:dyDescent="0.25">
      <c r="B94" s="45" t="s">
        <v>0</v>
      </c>
      <c r="C94" s="46" t="s">
        <v>242</v>
      </c>
      <c r="D94" s="46" t="s">
        <v>243</v>
      </c>
      <c r="E94" s="46" t="s">
        <v>244</v>
      </c>
      <c r="F94" s="46" t="s">
        <v>245</v>
      </c>
      <c r="G94" s="46" t="s">
        <v>180</v>
      </c>
      <c r="H94" s="46" t="s">
        <v>246</v>
      </c>
      <c r="I94" s="46" t="s">
        <v>247</v>
      </c>
      <c r="J94" s="46" t="s">
        <v>248</v>
      </c>
      <c r="K94" s="46"/>
      <c r="L94" s="46"/>
      <c r="M94" s="46"/>
      <c r="N94" s="46"/>
      <c r="O94" s="46"/>
      <c r="P94" s="47"/>
    </row>
    <row r="95" spans="1:16" x14ac:dyDescent="0.25">
      <c r="B95" s="45" t="s">
        <v>15</v>
      </c>
      <c r="C95" s="46" t="s">
        <v>262</v>
      </c>
      <c r="D95" s="46" t="s">
        <v>263</v>
      </c>
      <c r="E95" s="46" t="s">
        <v>264</v>
      </c>
      <c r="F95" s="46" t="s">
        <v>265</v>
      </c>
      <c r="G95" s="46" t="s">
        <v>266</v>
      </c>
      <c r="H95" s="46" t="s">
        <v>267</v>
      </c>
      <c r="I95" s="46" t="s">
        <v>268</v>
      </c>
      <c r="J95" s="46" t="s">
        <v>269</v>
      </c>
      <c r="K95" s="46"/>
      <c r="L95" s="46"/>
      <c r="M95" s="47"/>
    </row>
    <row r="96" spans="1:16" x14ac:dyDescent="0.25">
      <c r="B96" s="45" t="s">
        <v>109</v>
      </c>
      <c r="C96" s="46" t="s">
        <v>270</v>
      </c>
      <c r="D96" s="46" t="s">
        <v>271</v>
      </c>
      <c r="E96" s="46" t="s">
        <v>272</v>
      </c>
      <c r="F96" s="46" t="s">
        <v>273</v>
      </c>
      <c r="G96" s="46" t="s">
        <v>274</v>
      </c>
      <c r="H96" s="46" t="s">
        <v>275</v>
      </c>
      <c r="I96" s="46" t="s">
        <v>276</v>
      </c>
      <c r="J96" s="46" t="s">
        <v>277</v>
      </c>
      <c r="K96" s="46"/>
      <c r="L96" s="46"/>
      <c r="M96" s="47"/>
    </row>
    <row r="97" spans="2:13" x14ac:dyDescent="0.25">
      <c r="B97" s="45" t="s">
        <v>49</v>
      </c>
      <c r="C97" s="46" t="s">
        <v>278</v>
      </c>
      <c r="D97" s="46" t="s">
        <v>279</v>
      </c>
      <c r="E97" s="46" t="s">
        <v>280</v>
      </c>
      <c r="F97" s="46" t="s">
        <v>281</v>
      </c>
      <c r="G97" s="46" t="s">
        <v>282</v>
      </c>
      <c r="H97" s="46" t="s">
        <v>283</v>
      </c>
      <c r="I97" s="46" t="s">
        <v>284</v>
      </c>
      <c r="J97" s="46" t="s">
        <v>285</v>
      </c>
      <c r="K97" s="46"/>
      <c r="L97" s="46"/>
      <c r="M97" s="47"/>
    </row>
    <row r="98" spans="2:13" x14ac:dyDescent="0.25">
      <c r="B98" s="45" t="s">
        <v>147</v>
      </c>
      <c r="C98" s="46" t="s">
        <v>286</v>
      </c>
      <c r="D98" s="46" t="s">
        <v>287</v>
      </c>
      <c r="E98" s="46" t="s">
        <v>288</v>
      </c>
      <c r="F98" s="46" t="s">
        <v>289</v>
      </c>
      <c r="G98" s="46" t="s">
        <v>290</v>
      </c>
      <c r="H98" s="46" t="s">
        <v>291</v>
      </c>
      <c r="I98" s="46" t="s">
        <v>292</v>
      </c>
      <c r="J98" s="46" t="s">
        <v>293</v>
      </c>
      <c r="K98" s="46"/>
      <c r="L98" s="46"/>
      <c r="M98" s="47"/>
    </row>
    <row r="99" spans="2:13" x14ac:dyDescent="0.25">
      <c r="B99" s="45" t="s">
        <v>108</v>
      </c>
      <c r="C99" s="46" t="s">
        <v>294</v>
      </c>
      <c r="D99" s="46" t="s">
        <v>295</v>
      </c>
      <c r="E99" s="46" t="s">
        <v>296</v>
      </c>
      <c r="F99" s="46" t="s">
        <v>297</v>
      </c>
      <c r="G99" s="46" t="s">
        <v>298</v>
      </c>
      <c r="H99" s="46" t="s">
        <v>299</v>
      </c>
      <c r="I99" s="46" t="s">
        <v>300</v>
      </c>
      <c r="J99" s="46" t="s">
        <v>301</v>
      </c>
      <c r="K99" s="46"/>
      <c r="L99" s="46"/>
      <c r="M99" s="47"/>
    </row>
    <row r="100" spans="2:13" x14ac:dyDescent="0.25">
      <c r="B100" s="45" t="s">
        <v>51</v>
      </c>
      <c r="C100" s="46" t="s">
        <v>302</v>
      </c>
      <c r="D100" s="46" t="s">
        <v>303</v>
      </c>
      <c r="E100" s="46" t="s">
        <v>304</v>
      </c>
      <c r="F100" s="46" t="s">
        <v>305</v>
      </c>
      <c r="G100" s="46" t="s">
        <v>306</v>
      </c>
      <c r="H100" s="46" t="s">
        <v>307</v>
      </c>
      <c r="I100" s="46" t="s">
        <v>308</v>
      </c>
      <c r="J100" s="46" t="s">
        <v>309</v>
      </c>
      <c r="K100" s="46"/>
      <c r="L100" s="46"/>
      <c r="M100" s="47"/>
    </row>
    <row r="101" spans="2:13" x14ac:dyDescent="0.25">
      <c r="B101" s="45" t="s">
        <v>27</v>
      </c>
      <c r="C101" s="46" t="s">
        <v>310</v>
      </c>
      <c r="D101" s="46" t="s">
        <v>311</v>
      </c>
      <c r="E101" s="46" t="s">
        <v>312</v>
      </c>
      <c r="F101" s="46" t="s">
        <v>313</v>
      </c>
      <c r="G101" s="46" t="s">
        <v>314</v>
      </c>
      <c r="H101" s="46" t="s">
        <v>315</v>
      </c>
      <c r="I101" s="46" t="s">
        <v>316</v>
      </c>
      <c r="J101" s="46" t="s">
        <v>317</v>
      </c>
      <c r="K101" s="46"/>
      <c r="L101" s="46"/>
      <c r="M101" s="47"/>
    </row>
    <row r="102" spans="2:13" x14ac:dyDescent="0.25">
      <c r="B102" s="45" t="s">
        <v>105</v>
      </c>
      <c r="C102" s="46" t="s">
        <v>318</v>
      </c>
      <c r="D102" s="46" t="s">
        <v>319</v>
      </c>
      <c r="E102" s="46" t="s">
        <v>320</v>
      </c>
      <c r="F102" s="46" t="s">
        <v>321</v>
      </c>
      <c r="G102" s="46" t="s">
        <v>322</v>
      </c>
      <c r="H102" s="46" t="s">
        <v>323</v>
      </c>
      <c r="I102" s="46" t="s">
        <v>324</v>
      </c>
      <c r="J102" s="46" t="s">
        <v>325</v>
      </c>
      <c r="K102" s="46"/>
      <c r="L102" s="46"/>
      <c r="M102" s="47"/>
    </row>
    <row r="103" spans="2:13" x14ac:dyDescent="0.25">
      <c r="B103" s="45" t="s">
        <v>146</v>
      </c>
      <c r="C103" s="46" t="s">
        <v>326</v>
      </c>
      <c r="D103" s="46" t="s">
        <v>327</v>
      </c>
      <c r="E103" s="46" t="s">
        <v>328</v>
      </c>
      <c r="F103" s="46" t="s">
        <v>329</v>
      </c>
      <c r="G103" s="46" t="s">
        <v>330</v>
      </c>
      <c r="H103" s="46" t="s">
        <v>331</v>
      </c>
      <c r="I103" s="46" t="s">
        <v>332</v>
      </c>
      <c r="J103" s="46" t="s">
        <v>333</v>
      </c>
      <c r="K103" s="46"/>
      <c r="L103" s="46"/>
      <c r="M103" s="47"/>
    </row>
    <row r="104" spans="2:13" x14ac:dyDescent="0.25">
      <c r="B104" s="45" t="s">
        <v>13</v>
      </c>
      <c r="C104" s="46" t="s">
        <v>334</v>
      </c>
      <c r="D104" s="46" t="s">
        <v>335</v>
      </c>
      <c r="E104" s="46" t="s">
        <v>336</v>
      </c>
      <c r="F104" s="46" t="s">
        <v>337</v>
      </c>
      <c r="G104" s="46" t="s">
        <v>338</v>
      </c>
      <c r="H104" s="46" t="s">
        <v>339</v>
      </c>
      <c r="I104" s="46" t="s">
        <v>340</v>
      </c>
      <c r="J104" s="46" t="s">
        <v>341</v>
      </c>
      <c r="K104" s="46"/>
      <c r="L104" s="46"/>
      <c r="M104" s="47"/>
    </row>
    <row r="105" spans="2:13" x14ac:dyDescent="0.25">
      <c r="B105" s="45" t="s">
        <v>143</v>
      </c>
      <c r="C105" s="46" t="s">
        <v>342</v>
      </c>
      <c r="D105" s="46" t="s">
        <v>343</v>
      </c>
      <c r="E105" s="46" t="s">
        <v>344</v>
      </c>
      <c r="F105" s="46" t="s">
        <v>345</v>
      </c>
      <c r="G105" s="46" t="s">
        <v>346</v>
      </c>
      <c r="H105" s="46" t="s">
        <v>347</v>
      </c>
      <c r="I105" s="46" t="s">
        <v>348</v>
      </c>
      <c r="J105" s="46" t="s">
        <v>349</v>
      </c>
      <c r="K105" s="46"/>
      <c r="L105" s="46"/>
      <c r="M105" s="47"/>
    </row>
    <row r="106" spans="2:13" x14ac:dyDescent="0.25">
      <c r="B106" s="45" t="s">
        <v>151</v>
      </c>
      <c r="C106" s="46" t="s">
        <v>350</v>
      </c>
      <c r="D106" s="46" t="s">
        <v>351</v>
      </c>
      <c r="E106" s="46" t="s">
        <v>352</v>
      </c>
      <c r="F106" s="46" t="s">
        <v>353</v>
      </c>
      <c r="G106" s="46" t="s">
        <v>354</v>
      </c>
      <c r="H106" s="46" t="s">
        <v>355</v>
      </c>
      <c r="I106" s="46" t="s">
        <v>356</v>
      </c>
      <c r="J106" s="46" t="s">
        <v>357</v>
      </c>
      <c r="K106" s="46"/>
      <c r="L106" s="46"/>
      <c r="M106" s="47"/>
    </row>
    <row r="107" spans="2:13" x14ac:dyDescent="0.25">
      <c r="B107" s="45" t="s">
        <v>165</v>
      </c>
      <c r="C107" s="46" t="s">
        <v>358</v>
      </c>
      <c r="D107" s="46" t="s">
        <v>359</v>
      </c>
      <c r="E107" s="46" t="s">
        <v>360</v>
      </c>
      <c r="F107" s="46" t="s">
        <v>361</v>
      </c>
      <c r="G107" s="46" t="s">
        <v>362</v>
      </c>
      <c r="H107" s="46" t="s">
        <v>363</v>
      </c>
      <c r="I107" s="46" t="s">
        <v>364</v>
      </c>
      <c r="J107" s="46" t="s">
        <v>365</v>
      </c>
      <c r="K107" s="46"/>
      <c r="L107" s="46"/>
      <c r="M107" s="47"/>
    </row>
    <row r="108" spans="2:13" x14ac:dyDescent="0.25">
      <c r="B108" s="45" t="s">
        <v>128</v>
      </c>
      <c r="C108" s="46" t="s">
        <v>366</v>
      </c>
      <c r="D108" s="46" t="s">
        <v>367</v>
      </c>
      <c r="E108" s="46" t="s">
        <v>368</v>
      </c>
      <c r="F108" s="46" t="s">
        <v>369</v>
      </c>
      <c r="G108" s="46" t="s">
        <v>370</v>
      </c>
      <c r="H108" s="46" t="s">
        <v>371</v>
      </c>
      <c r="I108" s="46" t="s">
        <v>372</v>
      </c>
      <c r="J108" s="46" t="s">
        <v>373</v>
      </c>
      <c r="K108" s="46"/>
      <c r="L108" s="46"/>
      <c r="M108" s="47"/>
    </row>
    <row r="109" spans="2:13" x14ac:dyDescent="0.25">
      <c r="B109" s="45" t="s">
        <v>161</v>
      </c>
      <c r="C109" s="46" t="s">
        <v>374</v>
      </c>
      <c r="D109" s="46" t="s">
        <v>375</v>
      </c>
      <c r="E109" s="46" t="s">
        <v>376</v>
      </c>
      <c r="F109" s="46" t="s">
        <v>377</v>
      </c>
      <c r="G109" s="46" t="s">
        <v>378</v>
      </c>
      <c r="H109" s="46" t="s">
        <v>379</v>
      </c>
      <c r="I109" s="46" t="s">
        <v>380</v>
      </c>
      <c r="J109" s="46" t="s">
        <v>381</v>
      </c>
      <c r="K109" s="46"/>
      <c r="L109" s="46"/>
      <c r="M109" s="47"/>
    </row>
    <row r="110" spans="2:13" x14ac:dyDescent="0.25">
      <c r="B110" s="45" t="s">
        <v>129</v>
      </c>
      <c r="C110" s="46" t="s">
        <v>382</v>
      </c>
      <c r="D110" s="46" t="s">
        <v>383</v>
      </c>
      <c r="E110" s="46" t="s">
        <v>384</v>
      </c>
      <c r="F110" s="46" t="s">
        <v>385</v>
      </c>
      <c r="G110" s="46" t="s">
        <v>386</v>
      </c>
      <c r="H110" s="46" t="s">
        <v>387</v>
      </c>
      <c r="I110" s="46" t="s">
        <v>388</v>
      </c>
      <c r="J110" s="46" t="s">
        <v>389</v>
      </c>
      <c r="K110" s="46"/>
      <c r="L110" s="46"/>
      <c r="M110" s="47"/>
    </row>
    <row r="111" spans="2:13" x14ac:dyDescent="0.25">
      <c r="B111" s="45" t="s">
        <v>148</v>
      </c>
      <c r="C111" s="46" t="s">
        <v>390</v>
      </c>
      <c r="D111" s="46" t="s">
        <v>391</v>
      </c>
      <c r="E111" s="46" t="s">
        <v>392</v>
      </c>
      <c r="F111" s="46" t="s">
        <v>393</v>
      </c>
      <c r="G111" s="46" t="s">
        <v>394</v>
      </c>
      <c r="H111" s="46" t="s">
        <v>395</v>
      </c>
      <c r="I111" s="46" t="s">
        <v>396</v>
      </c>
      <c r="J111" s="46" t="s">
        <v>397</v>
      </c>
      <c r="K111" s="46"/>
      <c r="L111" s="46"/>
      <c r="M111" s="47"/>
    </row>
    <row r="112" spans="2:13" x14ac:dyDescent="0.25">
      <c r="B112" s="45" t="s">
        <v>155</v>
      </c>
      <c r="C112" s="46" t="s">
        <v>398</v>
      </c>
      <c r="D112" s="46" t="s">
        <v>399</v>
      </c>
      <c r="E112" s="46" t="s">
        <v>400</v>
      </c>
      <c r="F112" s="46" t="s">
        <v>401</v>
      </c>
      <c r="G112" s="46" t="s">
        <v>402</v>
      </c>
      <c r="H112" s="46" t="s">
        <v>403</v>
      </c>
      <c r="I112" s="46" t="s">
        <v>404</v>
      </c>
      <c r="J112" s="46" t="s">
        <v>405</v>
      </c>
      <c r="K112" s="46"/>
      <c r="L112" s="46"/>
      <c r="M112" s="47"/>
    </row>
    <row r="113" spans="2:13" x14ac:dyDescent="0.25">
      <c r="B113" s="45" t="s">
        <v>121</v>
      </c>
      <c r="C113" s="46" t="s">
        <v>406</v>
      </c>
      <c r="D113" s="46" t="s">
        <v>407</v>
      </c>
      <c r="E113" s="46" t="s">
        <v>408</v>
      </c>
      <c r="F113" s="46" t="s">
        <v>409</v>
      </c>
      <c r="G113" s="46" t="s">
        <v>410</v>
      </c>
      <c r="H113" s="46" t="s">
        <v>411</v>
      </c>
      <c r="I113" s="46" t="s">
        <v>412</v>
      </c>
      <c r="J113" s="46" t="s">
        <v>413</v>
      </c>
      <c r="K113" s="46"/>
      <c r="L113" s="46"/>
      <c r="M113" s="47"/>
    </row>
    <row r="114" spans="2:13" x14ac:dyDescent="0.25">
      <c r="B114" s="45" t="s">
        <v>134</v>
      </c>
      <c r="C114" s="46" t="s">
        <v>414</v>
      </c>
      <c r="D114" s="46" t="s">
        <v>415</v>
      </c>
      <c r="E114" s="46" t="s">
        <v>416</v>
      </c>
      <c r="F114" s="46" t="s">
        <v>417</v>
      </c>
      <c r="G114" s="46" t="s">
        <v>418</v>
      </c>
      <c r="H114" s="46" t="s">
        <v>419</v>
      </c>
      <c r="I114" s="46" t="s">
        <v>420</v>
      </c>
      <c r="J114" s="46" t="s">
        <v>421</v>
      </c>
      <c r="K114" s="46"/>
      <c r="L114" s="46"/>
      <c r="M114" s="47"/>
    </row>
    <row r="115" spans="2:13" x14ac:dyDescent="0.25">
      <c r="B115" s="45" t="s">
        <v>122</v>
      </c>
      <c r="C115" s="46" t="s">
        <v>422</v>
      </c>
      <c r="D115" s="46" t="s">
        <v>423</v>
      </c>
      <c r="E115" s="46" t="s">
        <v>424</v>
      </c>
      <c r="F115" s="46" t="s">
        <v>425</v>
      </c>
      <c r="G115" s="46" t="s">
        <v>426</v>
      </c>
      <c r="H115" s="46" t="s">
        <v>427</v>
      </c>
      <c r="I115" s="46" t="s">
        <v>428</v>
      </c>
      <c r="J115" s="46" t="s">
        <v>429</v>
      </c>
      <c r="K115" s="46"/>
      <c r="L115" s="46"/>
      <c r="M115" s="47"/>
    </row>
    <row r="116" spans="2:13" x14ac:dyDescent="0.25">
      <c r="B116" s="45" t="s">
        <v>120</v>
      </c>
      <c r="C116" s="46" t="s">
        <v>430</v>
      </c>
      <c r="D116" s="46" t="s">
        <v>431</v>
      </c>
      <c r="E116" s="46" t="s">
        <v>432</v>
      </c>
      <c r="F116" s="46" t="s">
        <v>433</v>
      </c>
      <c r="G116" s="46" t="s">
        <v>434</v>
      </c>
      <c r="H116" s="46" t="s">
        <v>435</v>
      </c>
      <c r="I116" s="46" t="s">
        <v>436</v>
      </c>
      <c r="J116" s="46" t="s">
        <v>437</v>
      </c>
      <c r="K116" s="46"/>
      <c r="L116" s="46"/>
      <c r="M116" s="47"/>
    </row>
    <row r="117" spans="2:13" x14ac:dyDescent="0.25">
      <c r="B117" s="45" t="s">
        <v>149</v>
      </c>
      <c r="C117" s="46" t="s">
        <v>438</v>
      </c>
      <c r="D117" s="46" t="s">
        <v>439</v>
      </c>
      <c r="E117" s="46" t="s">
        <v>440</v>
      </c>
      <c r="F117" s="46" t="s">
        <v>441</v>
      </c>
      <c r="G117" s="46" t="s">
        <v>442</v>
      </c>
      <c r="H117" s="46" t="s">
        <v>443</v>
      </c>
      <c r="I117" s="46" t="s">
        <v>444</v>
      </c>
      <c r="J117" s="46" t="s">
        <v>445</v>
      </c>
      <c r="K117" s="46"/>
      <c r="L117" s="46"/>
      <c r="M117" s="47"/>
    </row>
    <row r="118" spans="2:13" x14ac:dyDescent="0.25">
      <c r="B118" s="45" t="s">
        <v>138</v>
      </c>
      <c r="C118" s="46" t="s">
        <v>446</v>
      </c>
      <c r="D118" s="46" t="s">
        <v>447</v>
      </c>
      <c r="E118" s="46" t="s">
        <v>448</v>
      </c>
      <c r="F118" s="46" t="s">
        <v>449</v>
      </c>
      <c r="G118" s="46" t="s">
        <v>450</v>
      </c>
      <c r="H118" s="46" t="s">
        <v>451</v>
      </c>
      <c r="I118" s="46" t="s">
        <v>452</v>
      </c>
      <c r="J118" s="46" t="s">
        <v>453</v>
      </c>
      <c r="K118" s="46"/>
      <c r="L118" s="46"/>
      <c r="M118" s="47"/>
    </row>
    <row r="119" spans="2:13" x14ac:dyDescent="0.25">
      <c r="B119" s="45" t="s">
        <v>118</v>
      </c>
      <c r="C119" s="46" t="s">
        <v>454</v>
      </c>
      <c r="D119" s="46" t="s">
        <v>455</v>
      </c>
      <c r="E119" s="46" t="s">
        <v>456</v>
      </c>
      <c r="F119" s="46" t="s">
        <v>457</v>
      </c>
      <c r="G119" s="46" t="s">
        <v>458</v>
      </c>
      <c r="H119" s="46" t="s">
        <v>459</v>
      </c>
      <c r="I119" s="46" t="s">
        <v>460</v>
      </c>
      <c r="J119" s="46" t="s">
        <v>461</v>
      </c>
      <c r="K119" s="46"/>
      <c r="L119" s="46"/>
      <c r="M119" s="47"/>
    </row>
    <row r="120" spans="2:13" x14ac:dyDescent="0.25">
      <c r="B120" s="45" t="s">
        <v>111</v>
      </c>
      <c r="C120" s="46" t="s">
        <v>462</v>
      </c>
      <c r="D120" s="46" t="s">
        <v>463</v>
      </c>
      <c r="E120" s="46" t="s">
        <v>464</v>
      </c>
      <c r="F120" s="46" t="s">
        <v>465</v>
      </c>
      <c r="G120" s="46" t="s">
        <v>466</v>
      </c>
      <c r="H120" s="46" t="s">
        <v>467</v>
      </c>
      <c r="I120" s="46" t="s">
        <v>468</v>
      </c>
      <c r="J120" s="46" t="s">
        <v>469</v>
      </c>
      <c r="K120" s="46"/>
      <c r="L120" s="46"/>
      <c r="M120" s="47"/>
    </row>
    <row r="121" spans="2:13" x14ac:dyDescent="0.25">
      <c r="B121" s="45" t="s">
        <v>127</v>
      </c>
      <c r="C121" s="46" t="s">
        <v>470</v>
      </c>
      <c r="D121" s="46" t="s">
        <v>471</v>
      </c>
      <c r="E121" s="46" t="s">
        <v>472</v>
      </c>
      <c r="F121" s="46" t="s">
        <v>473</v>
      </c>
      <c r="G121" s="46" t="s">
        <v>474</v>
      </c>
      <c r="H121" s="46" t="s">
        <v>475</v>
      </c>
      <c r="I121" s="46" t="s">
        <v>476</v>
      </c>
      <c r="J121" s="46" t="s">
        <v>477</v>
      </c>
      <c r="K121" s="46"/>
      <c r="L121" s="46"/>
      <c r="M121" s="47"/>
    </row>
    <row r="122" spans="2:13" x14ac:dyDescent="0.25">
      <c r="B122" s="45" t="s">
        <v>137</v>
      </c>
      <c r="C122" s="46" t="s">
        <v>478</v>
      </c>
      <c r="D122" s="46" t="s">
        <v>479</v>
      </c>
      <c r="E122" s="46" t="s">
        <v>480</v>
      </c>
      <c r="F122" s="46" t="s">
        <v>481</v>
      </c>
      <c r="G122" s="46" t="s">
        <v>482</v>
      </c>
      <c r="H122" s="46" t="s">
        <v>483</v>
      </c>
      <c r="I122" s="46" t="s">
        <v>484</v>
      </c>
      <c r="J122" s="46" t="s">
        <v>485</v>
      </c>
      <c r="K122" s="46"/>
      <c r="L122" s="46"/>
      <c r="M122" s="47"/>
    </row>
    <row r="123" spans="2:13" x14ac:dyDescent="0.25">
      <c r="B123" s="45" t="s">
        <v>162</v>
      </c>
      <c r="C123" s="46" t="s">
        <v>486</v>
      </c>
      <c r="D123" s="46" t="s">
        <v>487</v>
      </c>
      <c r="E123" s="46" t="s">
        <v>488</v>
      </c>
      <c r="F123" s="46" t="s">
        <v>489</v>
      </c>
      <c r="G123" s="46" t="s">
        <v>490</v>
      </c>
      <c r="H123" s="46" t="s">
        <v>491</v>
      </c>
      <c r="I123" s="46" t="s">
        <v>492</v>
      </c>
      <c r="J123" s="46" t="s">
        <v>493</v>
      </c>
      <c r="K123" s="46"/>
      <c r="L123" s="46"/>
      <c r="M123" s="47"/>
    </row>
    <row r="124" spans="2:13" x14ac:dyDescent="0.25">
      <c r="B124" s="45" t="s">
        <v>157</v>
      </c>
      <c r="C124" s="46" t="s">
        <v>494</v>
      </c>
      <c r="D124" s="46" t="s">
        <v>495</v>
      </c>
      <c r="E124" s="46" t="s">
        <v>496</v>
      </c>
      <c r="F124" s="46" t="s">
        <v>497</v>
      </c>
      <c r="G124" s="46" t="s">
        <v>498</v>
      </c>
      <c r="H124" s="46" t="s">
        <v>499</v>
      </c>
      <c r="I124" s="46" t="s">
        <v>500</v>
      </c>
      <c r="J124" s="46" t="s">
        <v>501</v>
      </c>
      <c r="K124" s="46"/>
      <c r="L124" s="46"/>
      <c r="M124" s="47"/>
    </row>
    <row r="125" spans="2:13" x14ac:dyDescent="0.25">
      <c r="B125" s="45" t="s">
        <v>139</v>
      </c>
      <c r="C125" s="46" t="s">
        <v>502</v>
      </c>
      <c r="D125" s="46" t="s">
        <v>503</v>
      </c>
      <c r="E125" s="46" t="s">
        <v>504</v>
      </c>
      <c r="F125" s="46" t="s">
        <v>505</v>
      </c>
      <c r="G125" s="46" t="s">
        <v>506</v>
      </c>
      <c r="H125" s="46" t="s">
        <v>507</v>
      </c>
      <c r="I125" s="46" t="s">
        <v>508</v>
      </c>
      <c r="J125" s="46" t="s">
        <v>509</v>
      </c>
      <c r="K125" s="46"/>
      <c r="L125" s="46"/>
      <c r="M125" s="47"/>
    </row>
    <row r="126" spans="2:13" x14ac:dyDescent="0.25">
      <c r="B126" s="45" t="s">
        <v>125</v>
      </c>
      <c r="C126" s="46" t="s">
        <v>510</v>
      </c>
      <c r="D126" s="46" t="s">
        <v>511</v>
      </c>
      <c r="E126" s="46" t="s">
        <v>512</v>
      </c>
      <c r="F126" s="46" t="s">
        <v>513</v>
      </c>
      <c r="G126" s="46" t="s">
        <v>514</v>
      </c>
      <c r="H126" s="46" t="s">
        <v>515</v>
      </c>
      <c r="I126" s="46" t="s">
        <v>516</v>
      </c>
      <c r="J126" s="46" t="s">
        <v>517</v>
      </c>
      <c r="K126" s="46"/>
      <c r="L126" s="46"/>
      <c r="M126" s="47"/>
    </row>
    <row r="127" spans="2:13" x14ac:dyDescent="0.25">
      <c r="B127" s="45" t="s">
        <v>144</v>
      </c>
      <c r="C127" s="46" t="s">
        <v>518</v>
      </c>
      <c r="D127" s="46" t="s">
        <v>519</v>
      </c>
      <c r="E127" s="46" t="s">
        <v>520</v>
      </c>
      <c r="F127" s="46" t="s">
        <v>521</v>
      </c>
      <c r="G127" s="46" t="s">
        <v>522</v>
      </c>
      <c r="H127" s="46" t="s">
        <v>523</v>
      </c>
      <c r="I127" s="46" t="s">
        <v>524</v>
      </c>
      <c r="J127" s="46" t="s">
        <v>525</v>
      </c>
      <c r="K127" s="46"/>
      <c r="L127" s="46"/>
      <c r="M127" s="47"/>
    </row>
    <row r="128" spans="2:13" x14ac:dyDescent="0.25">
      <c r="B128" s="45" t="s">
        <v>123</v>
      </c>
      <c r="C128" s="46" t="s">
        <v>526</v>
      </c>
      <c r="D128" s="46" t="s">
        <v>527</v>
      </c>
      <c r="E128" s="46" t="s">
        <v>528</v>
      </c>
      <c r="F128" s="46" t="s">
        <v>529</v>
      </c>
      <c r="G128" s="46" t="s">
        <v>530</v>
      </c>
      <c r="H128" s="46" t="s">
        <v>531</v>
      </c>
      <c r="I128" s="46" t="s">
        <v>532</v>
      </c>
      <c r="J128" s="46" t="s">
        <v>533</v>
      </c>
      <c r="K128" s="46"/>
      <c r="L128" s="46"/>
      <c r="M128" s="47"/>
    </row>
    <row r="129" spans="2:13" x14ac:dyDescent="0.25">
      <c r="B129" s="45" t="s">
        <v>166</v>
      </c>
      <c r="C129" s="46" t="s">
        <v>534</v>
      </c>
      <c r="D129" s="46" t="s">
        <v>535</v>
      </c>
      <c r="E129" s="46" t="s">
        <v>536</v>
      </c>
      <c r="F129" s="46" t="s">
        <v>537</v>
      </c>
      <c r="G129" s="46" t="s">
        <v>538</v>
      </c>
      <c r="H129" s="46" t="s">
        <v>539</v>
      </c>
      <c r="I129" s="46" t="s">
        <v>540</v>
      </c>
      <c r="J129" s="46" t="s">
        <v>541</v>
      </c>
      <c r="K129" s="46"/>
      <c r="L129" s="46"/>
      <c r="M129" s="47"/>
    </row>
    <row r="130" spans="2:13" x14ac:dyDescent="0.25">
      <c r="B130" s="45" t="s">
        <v>163</v>
      </c>
      <c r="C130" s="46" t="s">
        <v>542</v>
      </c>
      <c r="D130" s="46" t="s">
        <v>543</v>
      </c>
      <c r="E130" s="46" t="s">
        <v>544</v>
      </c>
      <c r="F130" s="46" t="s">
        <v>545</v>
      </c>
      <c r="G130" s="46" t="s">
        <v>546</v>
      </c>
      <c r="H130" s="46" t="s">
        <v>547</v>
      </c>
      <c r="I130" s="46" t="s">
        <v>548</v>
      </c>
      <c r="J130" s="46" t="s">
        <v>549</v>
      </c>
      <c r="K130" s="46"/>
      <c r="L130" s="46"/>
      <c r="M130" s="47"/>
    </row>
    <row r="131" spans="2:13" x14ac:dyDescent="0.25">
      <c r="B131" s="45" t="s">
        <v>115</v>
      </c>
      <c r="C131" s="46" t="s">
        <v>550</v>
      </c>
      <c r="D131" s="46" t="s">
        <v>551</v>
      </c>
      <c r="E131" s="46" t="s">
        <v>552</v>
      </c>
      <c r="F131" s="46" t="s">
        <v>553</v>
      </c>
      <c r="G131" s="46" t="s">
        <v>554</v>
      </c>
      <c r="H131" s="46" t="s">
        <v>555</v>
      </c>
      <c r="I131" s="46" t="s">
        <v>556</v>
      </c>
      <c r="J131" s="46" t="s">
        <v>557</v>
      </c>
      <c r="K131" s="46"/>
      <c r="L131" s="46"/>
      <c r="M131" s="47"/>
    </row>
    <row r="132" spans="2:13" x14ac:dyDescent="0.25">
      <c r="B132" s="45" t="s">
        <v>23</v>
      </c>
      <c r="C132" s="46" t="s">
        <v>558</v>
      </c>
      <c r="D132" s="46" t="s">
        <v>559</v>
      </c>
      <c r="E132" s="46" t="s">
        <v>560</v>
      </c>
      <c r="F132" s="46" t="s">
        <v>561</v>
      </c>
      <c r="G132" s="46" t="s">
        <v>562</v>
      </c>
      <c r="H132" s="46" t="s">
        <v>563</v>
      </c>
      <c r="I132" s="46" t="s">
        <v>564</v>
      </c>
      <c r="J132" s="46" t="s">
        <v>565</v>
      </c>
      <c r="K132" s="46"/>
      <c r="L132" s="46"/>
      <c r="M132" s="47"/>
    </row>
    <row r="133" spans="2:13" x14ac:dyDescent="0.25">
      <c r="B133" s="45" t="s">
        <v>153</v>
      </c>
      <c r="C133" s="46" t="s">
        <v>566</v>
      </c>
      <c r="D133" s="46" t="s">
        <v>567</v>
      </c>
      <c r="E133" s="46" t="s">
        <v>568</v>
      </c>
      <c r="F133" s="46" t="s">
        <v>569</v>
      </c>
      <c r="G133" s="46" t="s">
        <v>570</v>
      </c>
      <c r="H133" s="46" t="s">
        <v>571</v>
      </c>
      <c r="I133" s="46" t="s">
        <v>572</v>
      </c>
      <c r="J133" s="46" t="s">
        <v>573</v>
      </c>
      <c r="K133" s="46"/>
      <c r="L133" s="46"/>
      <c r="M133" s="47"/>
    </row>
    <row r="134" spans="2:13" x14ac:dyDescent="0.25">
      <c r="B134" s="45" t="s">
        <v>136</v>
      </c>
      <c r="C134" s="46" t="s">
        <v>574</v>
      </c>
      <c r="D134" s="46" t="s">
        <v>575</v>
      </c>
      <c r="E134" s="46" t="s">
        <v>576</v>
      </c>
      <c r="F134" s="46" t="s">
        <v>577</v>
      </c>
      <c r="G134" s="46" t="s">
        <v>578</v>
      </c>
      <c r="H134" s="46" t="s">
        <v>579</v>
      </c>
      <c r="I134" s="46" t="s">
        <v>580</v>
      </c>
      <c r="J134" s="46" t="s">
        <v>581</v>
      </c>
      <c r="K134" s="46"/>
      <c r="L134" s="46"/>
      <c r="M134" s="47"/>
    </row>
    <row r="135" spans="2:13" x14ac:dyDescent="0.25">
      <c r="B135" s="45" t="s">
        <v>141</v>
      </c>
      <c r="C135" s="46" t="s">
        <v>582</v>
      </c>
      <c r="D135" s="46" t="s">
        <v>583</v>
      </c>
      <c r="E135" s="46" t="s">
        <v>584</v>
      </c>
      <c r="F135" s="46" t="s">
        <v>585</v>
      </c>
      <c r="G135" s="46" t="s">
        <v>586</v>
      </c>
      <c r="H135" s="46" t="s">
        <v>587</v>
      </c>
      <c r="I135" s="46" t="s">
        <v>588</v>
      </c>
      <c r="J135" s="46" t="s">
        <v>589</v>
      </c>
      <c r="K135" s="46"/>
      <c r="L135" s="46"/>
      <c r="M135" s="47"/>
    </row>
    <row r="136" spans="2:13" x14ac:dyDescent="0.25">
      <c r="B136" s="45" t="s">
        <v>150</v>
      </c>
      <c r="C136" s="46" t="s">
        <v>590</v>
      </c>
      <c r="D136" s="46" t="s">
        <v>591</v>
      </c>
      <c r="E136" s="46" t="s">
        <v>592</v>
      </c>
      <c r="F136" s="46" t="s">
        <v>593</v>
      </c>
      <c r="G136" s="46" t="s">
        <v>594</v>
      </c>
      <c r="H136" s="46" t="s">
        <v>595</v>
      </c>
      <c r="I136" s="46" t="s">
        <v>596</v>
      </c>
      <c r="J136" s="46" t="s">
        <v>597</v>
      </c>
      <c r="K136" s="46"/>
      <c r="L136" s="46"/>
      <c r="M136" s="47"/>
    </row>
    <row r="137" spans="2:13" x14ac:dyDescent="0.25">
      <c r="B137" s="45" t="s">
        <v>598</v>
      </c>
      <c r="C137" s="46" t="s">
        <v>599</v>
      </c>
      <c r="D137" s="46" t="s">
        <v>455</v>
      </c>
      <c r="E137" s="46" t="s">
        <v>600</v>
      </c>
      <c r="F137" s="46" t="s">
        <v>601</v>
      </c>
      <c r="G137" s="46" t="s">
        <v>602</v>
      </c>
      <c r="H137" s="46" t="s">
        <v>603</v>
      </c>
      <c r="I137" s="46" t="s">
        <v>604</v>
      </c>
      <c r="J137" s="46" t="s">
        <v>605</v>
      </c>
      <c r="K137" s="46"/>
      <c r="L137" s="46"/>
      <c r="M137" s="47"/>
    </row>
    <row r="138" spans="2:13" x14ac:dyDescent="0.25">
      <c r="B138" s="45" t="s">
        <v>117</v>
      </c>
      <c r="C138" s="46" t="s">
        <v>606</v>
      </c>
      <c r="D138" s="46" t="s">
        <v>607</v>
      </c>
      <c r="E138" s="46" t="s">
        <v>608</v>
      </c>
      <c r="F138" s="46" t="s">
        <v>609</v>
      </c>
      <c r="G138" s="46" t="s">
        <v>610</v>
      </c>
      <c r="H138" s="46" t="s">
        <v>611</v>
      </c>
      <c r="I138" s="46" t="s">
        <v>612</v>
      </c>
      <c r="J138" s="46" t="s">
        <v>613</v>
      </c>
      <c r="K138" s="46"/>
      <c r="L138" s="46"/>
      <c r="M138" s="47"/>
    </row>
    <row r="139" spans="2:13" x14ac:dyDescent="0.25">
      <c r="B139" s="45" t="s">
        <v>614</v>
      </c>
      <c r="C139" s="46" t="s">
        <v>615</v>
      </c>
      <c r="D139" s="46" t="s">
        <v>616</v>
      </c>
      <c r="E139" s="46" t="s">
        <v>617</v>
      </c>
      <c r="F139" s="46" t="s">
        <v>618</v>
      </c>
      <c r="G139" s="46" t="s">
        <v>619</v>
      </c>
      <c r="H139" s="46" t="s">
        <v>620</v>
      </c>
      <c r="I139" s="46" t="s">
        <v>621</v>
      </c>
      <c r="J139" s="46" t="s">
        <v>622</v>
      </c>
      <c r="K139" s="46"/>
      <c r="L139" s="46"/>
      <c r="M139" s="47"/>
    </row>
    <row r="140" spans="2:13" x14ac:dyDescent="0.25">
      <c r="B140" s="45" t="s">
        <v>132</v>
      </c>
      <c r="C140" s="46" t="s">
        <v>623</v>
      </c>
      <c r="D140" s="46" t="s">
        <v>624</v>
      </c>
      <c r="E140" s="46" t="s">
        <v>625</v>
      </c>
      <c r="F140" s="46" t="s">
        <v>626</v>
      </c>
      <c r="G140" s="46" t="s">
        <v>627</v>
      </c>
      <c r="H140" s="46" t="s">
        <v>628</v>
      </c>
      <c r="I140" s="46" t="s">
        <v>629</v>
      </c>
      <c r="J140" s="46" t="s">
        <v>630</v>
      </c>
      <c r="K140" s="46"/>
      <c r="L140" s="46"/>
      <c r="M140" s="47"/>
    </row>
    <row r="141" spans="2:13" x14ac:dyDescent="0.25">
      <c r="B141" s="45" t="s">
        <v>631</v>
      </c>
      <c r="C141" s="46" t="s">
        <v>632</v>
      </c>
      <c r="D141" s="46" t="s">
        <v>633</v>
      </c>
      <c r="E141" s="46" t="s">
        <v>634</v>
      </c>
      <c r="F141" s="46" t="s">
        <v>635</v>
      </c>
      <c r="G141" s="46" t="s">
        <v>636</v>
      </c>
      <c r="H141" s="46" t="s">
        <v>637</v>
      </c>
      <c r="I141" s="46" t="s">
        <v>638</v>
      </c>
      <c r="J141" s="46" t="s">
        <v>639</v>
      </c>
      <c r="K141" s="46"/>
      <c r="L141" s="46"/>
      <c r="M141" s="47"/>
    </row>
    <row r="142" spans="2:13" x14ac:dyDescent="0.25">
      <c r="B142" s="45" t="s">
        <v>168</v>
      </c>
      <c r="C142" s="46" t="s">
        <v>640</v>
      </c>
      <c r="D142" s="46" t="s">
        <v>641</v>
      </c>
      <c r="E142" s="46" t="s">
        <v>642</v>
      </c>
      <c r="F142" s="46" t="s">
        <v>643</v>
      </c>
      <c r="G142" s="46" t="s">
        <v>644</v>
      </c>
      <c r="H142" s="46" t="s">
        <v>645</v>
      </c>
      <c r="I142" s="46" t="s">
        <v>646</v>
      </c>
      <c r="J142" s="46" t="s">
        <v>647</v>
      </c>
      <c r="K142" s="46"/>
      <c r="L142" s="46"/>
      <c r="M142" s="47"/>
    </row>
    <row r="143" spans="2:13" x14ac:dyDescent="0.25">
      <c r="B143" s="45" t="s">
        <v>156</v>
      </c>
      <c r="C143" s="46" t="s">
        <v>648</v>
      </c>
      <c r="D143" s="46" t="s">
        <v>649</v>
      </c>
      <c r="E143" s="46" t="s">
        <v>650</v>
      </c>
      <c r="F143" s="46" t="s">
        <v>651</v>
      </c>
      <c r="G143" s="46" t="s">
        <v>652</v>
      </c>
      <c r="H143" s="46" t="s">
        <v>653</v>
      </c>
      <c r="I143" s="46" t="s">
        <v>654</v>
      </c>
      <c r="J143" s="46" t="s">
        <v>655</v>
      </c>
      <c r="K143" s="46"/>
      <c r="L143" s="46"/>
      <c r="M143" s="47"/>
    </row>
    <row r="144" spans="2:13" x14ac:dyDescent="0.25">
      <c r="B144" s="45" t="s">
        <v>131</v>
      </c>
      <c r="C144" s="46" t="s">
        <v>656</v>
      </c>
      <c r="D144" s="46" t="s">
        <v>657</v>
      </c>
      <c r="E144" s="46" t="s">
        <v>658</v>
      </c>
      <c r="F144" s="46" t="s">
        <v>659</v>
      </c>
      <c r="G144" s="46" t="s">
        <v>660</v>
      </c>
      <c r="H144" s="46" t="s">
        <v>661</v>
      </c>
      <c r="I144" s="46" t="s">
        <v>662</v>
      </c>
      <c r="J144" s="46" t="s">
        <v>663</v>
      </c>
      <c r="K144" s="46"/>
      <c r="L144" s="46"/>
      <c r="M144" s="47"/>
    </row>
    <row r="145" spans="2:13" x14ac:dyDescent="0.25">
      <c r="B145" s="45" t="s">
        <v>664</v>
      </c>
      <c r="C145" s="46" t="s">
        <v>665</v>
      </c>
      <c r="D145" s="46" t="s">
        <v>666</v>
      </c>
      <c r="E145" s="46" t="s">
        <v>667</v>
      </c>
      <c r="F145" s="46" t="s">
        <v>668</v>
      </c>
      <c r="G145" s="46" t="s">
        <v>669</v>
      </c>
      <c r="H145" s="46" t="s">
        <v>670</v>
      </c>
      <c r="I145" s="46" t="s">
        <v>671</v>
      </c>
      <c r="J145" s="46" t="s">
        <v>672</v>
      </c>
      <c r="K145" s="46"/>
      <c r="L145" s="46"/>
      <c r="M145" s="47"/>
    </row>
    <row r="146" spans="2:13" x14ac:dyDescent="0.25">
      <c r="B146" s="45" t="s">
        <v>116</v>
      </c>
      <c r="C146" s="46" t="s">
        <v>673</v>
      </c>
      <c r="D146" s="46" t="s">
        <v>674</v>
      </c>
      <c r="E146" s="46" t="s">
        <v>675</v>
      </c>
      <c r="F146" s="46" t="s">
        <v>676</v>
      </c>
      <c r="G146" s="46" t="s">
        <v>677</v>
      </c>
      <c r="H146" s="46" t="s">
        <v>678</v>
      </c>
      <c r="I146" s="46" t="s">
        <v>679</v>
      </c>
      <c r="J146" s="46" t="s">
        <v>680</v>
      </c>
      <c r="K146" s="46"/>
      <c r="L146" s="46"/>
      <c r="M146" s="47"/>
    </row>
    <row r="147" spans="2:13" x14ac:dyDescent="0.25">
      <c r="B147" s="45" t="s">
        <v>113</v>
      </c>
      <c r="C147" s="46" t="s">
        <v>681</v>
      </c>
      <c r="D147" s="46" t="s">
        <v>682</v>
      </c>
      <c r="E147" s="46" t="s">
        <v>683</v>
      </c>
      <c r="F147" s="46" t="s">
        <v>684</v>
      </c>
      <c r="G147" s="46" t="s">
        <v>685</v>
      </c>
      <c r="H147" s="46" t="s">
        <v>686</v>
      </c>
      <c r="I147" s="46" t="s">
        <v>687</v>
      </c>
      <c r="J147" s="46" t="s">
        <v>688</v>
      </c>
      <c r="K147" s="46"/>
      <c r="L147" s="46"/>
      <c r="M147" s="47"/>
    </row>
    <row r="148" spans="2:13" x14ac:dyDescent="0.25">
      <c r="B148" s="45" t="s">
        <v>154</v>
      </c>
      <c r="C148" s="46" t="s">
        <v>689</v>
      </c>
      <c r="D148" s="46" t="s">
        <v>287</v>
      </c>
      <c r="E148" s="46" t="s">
        <v>690</v>
      </c>
      <c r="F148" s="46" t="s">
        <v>691</v>
      </c>
      <c r="G148" s="46" t="s">
        <v>692</v>
      </c>
      <c r="H148" s="46" t="s">
        <v>693</v>
      </c>
      <c r="I148" s="46" t="s">
        <v>694</v>
      </c>
      <c r="J148" s="46" t="s">
        <v>695</v>
      </c>
      <c r="K148" s="46"/>
      <c r="L148" s="46"/>
      <c r="M148" s="47"/>
    </row>
    <row r="149" spans="2:13" x14ac:dyDescent="0.25">
      <c r="B149" s="45" t="s">
        <v>145</v>
      </c>
      <c r="C149" s="46" t="s">
        <v>696</v>
      </c>
      <c r="D149" s="46" t="s">
        <v>697</v>
      </c>
      <c r="E149" s="46" t="s">
        <v>698</v>
      </c>
      <c r="F149" s="46" t="s">
        <v>699</v>
      </c>
      <c r="G149" s="46" t="s">
        <v>700</v>
      </c>
      <c r="H149" s="46" t="s">
        <v>701</v>
      </c>
      <c r="I149" s="46" t="s">
        <v>702</v>
      </c>
      <c r="J149" s="46" t="s">
        <v>703</v>
      </c>
      <c r="K149" s="46"/>
      <c r="L149" s="46"/>
      <c r="M149" s="47"/>
    </row>
    <row r="150" spans="2:13" x14ac:dyDescent="0.25">
      <c r="B150" s="45" t="s">
        <v>158</v>
      </c>
      <c r="C150" s="46" t="s">
        <v>704</v>
      </c>
      <c r="D150" s="46" t="s">
        <v>705</v>
      </c>
      <c r="E150" s="46" t="s">
        <v>706</v>
      </c>
      <c r="F150" s="46" t="s">
        <v>707</v>
      </c>
      <c r="G150" s="46" t="s">
        <v>708</v>
      </c>
      <c r="H150" s="46" t="s">
        <v>709</v>
      </c>
      <c r="I150" s="46" t="s">
        <v>710</v>
      </c>
      <c r="J150" s="46" t="s">
        <v>711</v>
      </c>
      <c r="K150" s="46"/>
      <c r="L150" s="46"/>
      <c r="M150" s="47"/>
    </row>
    <row r="151" spans="2:13" x14ac:dyDescent="0.25">
      <c r="B151" s="45" t="s">
        <v>114</v>
      </c>
      <c r="C151" s="46" t="s">
        <v>712</v>
      </c>
      <c r="D151" s="46" t="s">
        <v>713</v>
      </c>
      <c r="E151" s="46" t="s">
        <v>714</v>
      </c>
      <c r="F151" s="46" t="s">
        <v>715</v>
      </c>
      <c r="G151" s="46" t="s">
        <v>716</v>
      </c>
      <c r="H151" s="46" t="s">
        <v>717</v>
      </c>
      <c r="I151" s="46" t="s">
        <v>718</v>
      </c>
      <c r="J151" s="46" t="s">
        <v>719</v>
      </c>
      <c r="K151" s="46"/>
      <c r="L151" s="46"/>
      <c r="M151" s="47"/>
    </row>
    <row r="152" spans="2:13" x14ac:dyDescent="0.25">
      <c r="B152" s="45" t="s">
        <v>164</v>
      </c>
      <c r="C152" s="46" t="s">
        <v>720</v>
      </c>
      <c r="D152" s="46" t="s">
        <v>721</v>
      </c>
      <c r="E152" s="46" t="s">
        <v>722</v>
      </c>
      <c r="F152" s="46" t="s">
        <v>723</v>
      </c>
      <c r="G152" s="46" t="s">
        <v>724</v>
      </c>
      <c r="H152" s="46" t="s">
        <v>725</v>
      </c>
      <c r="I152" s="46" t="s">
        <v>726</v>
      </c>
      <c r="J152" s="46" t="s">
        <v>727</v>
      </c>
      <c r="K152" s="46"/>
      <c r="L152" s="46"/>
      <c r="M152" s="47"/>
    </row>
    <row r="153" spans="2:13" x14ac:dyDescent="0.25">
      <c r="B153" s="45" t="s">
        <v>142</v>
      </c>
      <c r="C153" s="46" t="s">
        <v>728</v>
      </c>
      <c r="D153" s="46" t="s">
        <v>729</v>
      </c>
      <c r="E153" s="46" t="s">
        <v>730</v>
      </c>
      <c r="F153" s="46" t="s">
        <v>731</v>
      </c>
      <c r="G153" s="46" t="s">
        <v>732</v>
      </c>
      <c r="H153" s="46" t="s">
        <v>733</v>
      </c>
      <c r="I153" s="46" t="s">
        <v>734</v>
      </c>
      <c r="J153" s="46" t="s">
        <v>735</v>
      </c>
      <c r="K153" s="46"/>
      <c r="L153" s="46"/>
      <c r="M153" s="47"/>
    </row>
  </sheetData>
  <mergeCells count="2">
    <mergeCell ref="C1:C2"/>
    <mergeCell ref="B1:B2"/>
  </mergeCells>
  <hyperlinks>
    <hyperlink ref="A2" r:id="rId1" location="cite_note-48" display="https://en.wikipedia.org/wiki/Moons_of_Jupiter - cite_note-48"/>
    <hyperlink ref="D1" r:id="rId2" tooltip="List of Solar System objects by mass" display="https://en.wikipedia.org/wiki/List_of_Solar_System_objects_by_mass"/>
    <hyperlink ref="D2" r:id="rId3" tooltip="Kilogram" display="https://en.wikipedia.org/wiki/Kilogram"/>
    <hyperlink ref="E1" r:id="rId4" tooltip="Semi-major axis" display="https://en.wikipedia.org/wiki/Semi-major_axis"/>
    <hyperlink ref="E2" r:id="rId5" location="cite_note-inner-51" display="https://en.wikipedia.org/wiki/Moons_of_Jupiter - cite_note-inner-51"/>
    <hyperlink ref="F1" r:id="rId6" tooltip="Orbital eccentricity" display="https://en.wikipedia.org/wiki/Orbital_eccentricity"/>
    <hyperlink ref="F2" r:id="rId7" location="cite_note-shep-1" display="https://en.wikipedia.org/wiki/Moons_of_Jupiter - cite_note-shep-1"/>
    <hyperlink ref="B3" r:id="rId8" tooltip="Metis (moon)" display="https://en.wikipedia.org/wiki/Metis_(moon)"/>
    <hyperlink ref="B4" r:id="rId9" tooltip="Adrastea (moon)" display="https://en.wikipedia.org/wiki/Adrastea_(moon)"/>
    <hyperlink ref="B5" r:id="rId10" tooltip="Amalthea (moon)" display="https://en.wikipedia.org/wiki/Amalthea_(moon)"/>
    <hyperlink ref="B6" r:id="rId11" tooltip="Thebe (moon)" display="https://en.wikipedia.org/wiki/Thebe_(moon)"/>
    <hyperlink ref="B7" r:id="rId12" tooltip="Io (moon)" display="https://en.wikipedia.org/wiki/Io_(moon)"/>
    <hyperlink ref="B8" r:id="rId13" tooltip="Europa (moon)" display="https://en.wikipedia.org/wiki/Europa_(moon)"/>
    <hyperlink ref="B9" r:id="rId14" tooltip="Ganymede (moon)" display="https://en.wikipedia.org/wiki/Ganymede_(moon)"/>
    <hyperlink ref="B10" r:id="rId15" tooltip="Callisto (moon)" display="https://en.wikipedia.org/wiki/Callisto_(moon)"/>
    <hyperlink ref="B11" r:id="rId16" tooltip="Themisto (moon)" display="https://en.wikipedia.org/wiki/Themisto_(moon)"/>
    <hyperlink ref="B12" r:id="rId17" tooltip="Leda (moon)" display="https://en.wikipedia.org/wiki/Leda_(moon)"/>
    <hyperlink ref="B13" r:id="rId18" tooltip="Ersa (moon)" display="https://en.wikipedia.org/wiki/Ersa_(moon)"/>
    <hyperlink ref="B14" r:id="rId19" tooltip="Pandia (moon)" display="https://en.wikipedia.org/wiki/Pandia_(moon)"/>
    <hyperlink ref="B15" r:id="rId20" tooltip="Himalia (moon)" display="https://en.wikipedia.org/wiki/Himalia_(moon)"/>
    <hyperlink ref="B16" r:id="rId21" tooltip="Lysithea (moon)" display="https://en.wikipedia.org/wiki/Lysithea_(moon)"/>
    <hyperlink ref="B17" r:id="rId22" tooltip="Elara (moon)" display="https://en.wikipedia.org/wiki/Elara_(moon)"/>
    <hyperlink ref="B18" r:id="rId23" tooltip="Dia (moon)" display="https://en.wikipedia.org/wiki/Dia_(moon)"/>
    <hyperlink ref="B19" r:id="rId24" tooltip="Carpo (moon)" display="https://en.wikipedia.org/wiki/Carpo_(moon)"/>
    <hyperlink ref="B20" r:id="rId25" tooltip="Valetudo (moon)" display="https://en.wikipedia.org/wiki/Valetudo_(moon)"/>
    <hyperlink ref="B21" r:id="rId26" tooltip="Euporie (moon)" display="https://en.wikipedia.org/wiki/Euporie_(moon)"/>
    <hyperlink ref="B22" r:id="rId27" tooltip="Eupheme (moon)" display="https://en.wikipedia.org/wiki/Eupheme_(moon)"/>
    <hyperlink ref="B23" r:id="rId28" tooltip="S/2003 J 18" display="https://en.wikipedia.org/wiki/S/2003_J_18"/>
    <hyperlink ref="B24" r:id="rId29" tooltip="S/2010 J 2" display="https://en.wikipedia.org/wiki/S/2010_J_2"/>
    <hyperlink ref="B25" r:id="rId30" tooltip="Helike (moon)" display="https://en.wikipedia.org/wiki/Helike_(moon)"/>
    <hyperlink ref="B26" r:id="rId31" tooltip="S/2003 J 16" display="https://en.wikipedia.org/wiki/S/2003_J_16"/>
    <hyperlink ref="B27" r:id="rId32" tooltip="S/2003 J 2" display="https://en.wikipedia.org/wiki/S/2003_J_2"/>
    <hyperlink ref="B28" r:id="rId33" tooltip="Euanthe (moon)" display="https://en.wikipedia.org/wiki/Euanthe_(moon)"/>
    <hyperlink ref="B29" r:id="rId34" tooltip="S/2017 J 7" display="https://en.wikipedia.org/wiki/S/2017_J_7"/>
    <hyperlink ref="B30" r:id="rId35" tooltip="Hermippe (moon)" display="https://en.wikipedia.org/wiki/Hermippe_(moon)"/>
    <hyperlink ref="B31" r:id="rId36" tooltip="Praxidike (moon)" display="https://en.wikipedia.org/wiki/Praxidike_(moon)"/>
    <hyperlink ref="B32" r:id="rId37" tooltip="Thyone (moon)" display="https://en.wikipedia.org/wiki/Thyone_(moon)"/>
    <hyperlink ref="B33" r:id="rId38" tooltip="Thelxinoe (moon)" display="https://en.wikipedia.org/wiki/Thelxinoe_(moon)"/>
    <hyperlink ref="B34" r:id="rId39" tooltip="S/2017 J 3" display="https://en.wikipedia.org/wiki/S/2017_J_3"/>
    <hyperlink ref="B35" r:id="rId40" tooltip="Ananke (moon)" display="https://en.wikipedia.org/wiki/Ananke_(moon)"/>
    <hyperlink ref="B36" r:id="rId41" tooltip="Mneme (moon)" display="https://en.wikipedia.org/wiki/Mneme_(moon)"/>
    <hyperlink ref="B37" r:id="rId42" tooltip="S/2016 J 1" display="https://en.wikipedia.org/wiki/S/2016_J_1"/>
    <hyperlink ref="B38" r:id="rId43" tooltip="Orthosie (moon)" display="https://en.wikipedia.org/wiki/Orthosie_(moon)"/>
    <hyperlink ref="B39" r:id="rId44" tooltip="Harpalyke (moon)" display="https://en.wikipedia.org/wiki/Harpalyke_(moon)"/>
    <hyperlink ref="B40" r:id="rId45" tooltip="Iocaste (moon)" display="https://en.wikipedia.org/wiki/Iocaste_(moon)"/>
    <hyperlink ref="B41" r:id="rId46" tooltip="S/2017 J 9" display="https://en.wikipedia.org/wiki/S/2017_J_9"/>
    <hyperlink ref="B42" r:id="rId47" tooltip="S/2003 J 12" display="https://en.wikipedia.org/wiki/S/2003_J_12"/>
    <hyperlink ref="B43" r:id="rId48" tooltip="S/2003 J 4" display="https://en.wikipedia.org/wiki/S/2003_J_4"/>
    <hyperlink ref="B44" r:id="rId49" tooltip="Erinome" display="https://en.wikipedia.org/wiki/Erinome"/>
    <hyperlink ref="B45" r:id="rId50" tooltip="Aitne (moon)" display="https://en.wikipedia.org/wiki/Aitne_(moon)"/>
    <hyperlink ref="B46" r:id="rId51" tooltip="Herse (moon)" display="https://en.wikipedia.org/wiki/Herse_(moon)"/>
    <hyperlink ref="B47" r:id="rId52" tooltip="Taygete (moon)" display="https://en.wikipedia.org/wiki/Taygete_(moon)"/>
    <hyperlink ref="B48" r:id="rId53" tooltip="S/2017 J 2" display="https://en.wikipedia.org/wiki/S/2017_J_2"/>
    <hyperlink ref="B49" r:id="rId54" tooltip="S/2017 J 6" display="https://en.wikipedia.org/wiki/S/2017_J_6"/>
    <hyperlink ref="B50" r:id="rId55" tooltip="Eukelade" display="https://en.wikipedia.org/wiki/Eukelade"/>
    <hyperlink ref="B51" r:id="rId56" tooltip="Carme (moon)" display="https://en.wikipedia.org/wiki/Carme_(moon)"/>
    <hyperlink ref="B52" r:id="rId57" tooltip="S/2003 J 19" display="https://en.wikipedia.org/wiki/S/2003_J_19"/>
    <hyperlink ref="B53" r:id="rId58" tooltip="Isonoe (moon)" display="https://en.wikipedia.org/wiki/Isonoe_(moon)"/>
    <hyperlink ref="B54" r:id="rId59" tooltip="S/2003 J 10" display="https://en.wikipedia.org/wiki/S/2003_J_10"/>
    <hyperlink ref="B55" r:id="rId60" tooltip="Autonoe (moon)" display="https://en.wikipedia.org/wiki/Autonoe_(moon)"/>
    <hyperlink ref="B56" r:id="rId61" tooltip="Philophrosyne (moon)" display="https://en.wikipedia.org/wiki/Philophrosyne_(moon)"/>
    <hyperlink ref="B57" r:id="rId62" tooltip="Cyllene (moon)" display="https://en.wikipedia.org/wiki/Cyllene_(moon)"/>
    <hyperlink ref="B58" r:id="rId63" tooltip="Pasithee (moon)" display="https://en.wikipedia.org/wiki/Pasithee_(moon)"/>
    <hyperlink ref="B59" r:id="rId64" tooltip="S/2010 J 1" display="https://en.wikipedia.org/wiki/S/2010_J_1"/>
    <hyperlink ref="B60" r:id="rId65" tooltip="Pasiphae (moon)" display="https://en.wikipedia.org/wiki/Pasiphae_(moon)"/>
    <hyperlink ref="B61" r:id="rId66" tooltip="Sponde" display="https://en.wikipedia.org/wiki/Sponde"/>
    <hyperlink ref="B62" r:id="rId67" tooltip="S/2017 J 8" display="https://en.wikipedia.org/wiki/S/2017_J_8"/>
    <hyperlink ref="B63" r:id="rId68" tooltip="Eurydome (moon)" display="https://en.wikipedia.org/wiki/Eurydome_(moon)"/>
    <hyperlink ref="B64" r:id="rId69" tooltip="S/2017 J 5" display="https://en.wikipedia.org/wiki/S/2017_J_5"/>
    <hyperlink ref="B65" r:id="rId70" tooltip="Kalyke" display="https://en.wikipedia.org/wiki/Kalyke"/>
    <hyperlink ref="B66" r:id="rId71" tooltip="Hegemone (moon)" display="https://en.wikipedia.org/wiki/Hegemone_(moon)"/>
    <hyperlink ref="B67" r:id="rId72" tooltip="Kale (moon)" display="https://en.wikipedia.org/wiki/Kale_(moon)"/>
    <hyperlink ref="B68" r:id="rId73" tooltip="Kallichore (moon)" display="https://en.wikipedia.org/wiki/Kallichore_(moon)"/>
    <hyperlink ref="B69" r:id="rId74" tooltip="S/2011 J 1" display="https://en.wikipedia.org/wiki/S/2011_J_1"/>
    <hyperlink ref="B70" r:id="rId75" tooltip="S/2017 J 1" display="https://en.wikipedia.org/wiki/S/2017_J_1"/>
    <hyperlink ref="B71" r:id="rId76" tooltip="Chaldene" display="https://en.wikipedia.org/wiki/Chaldene"/>
    <hyperlink ref="B72" r:id="rId77" tooltip="Arche (moon)" display="https://en.wikipedia.org/wiki/Arche_(moon)"/>
    <hyperlink ref="B73" r:id="rId78" tooltip="Eirene (moon)" display="https://en.wikipedia.org/wiki/Eirene_(moon)"/>
    <hyperlink ref="B74" r:id="rId79" tooltip="Kore (moon)" display="https://en.wikipedia.org/wiki/Kore_(moon)"/>
    <hyperlink ref="B75" r:id="rId80" tooltip="S/2011 J 2" display="https://en.wikipedia.org/wiki/S/2011_J_2"/>
    <hyperlink ref="B76" r:id="rId81" tooltip="S/2003 J 9" display="https://en.wikipedia.org/wiki/S/2003_J_9"/>
    <hyperlink ref="B77" r:id="rId82" tooltip="Megaclite" display="https://en.wikipedia.org/wiki/Megaclite"/>
    <hyperlink ref="B78" r:id="rId83" tooltip="Aoede (moon)" display="https://en.wikipedia.org/wiki/Aoede_(moon)"/>
    <hyperlink ref="B79" r:id="rId84" tooltip="S/2003 J 23" display="https://en.wikipedia.org/wiki/S/2003_J_23"/>
    <hyperlink ref="B80" r:id="rId85" tooltip="Callirrhoe (moon)" display="https://en.wikipedia.org/wiki/Callirrhoe_(moon)"/>
    <hyperlink ref="B81" r:id="rId86" tooltip="Sinope (moon)" display="https://en.wikipedia.org/wiki/Sinope_(moon)"/>
    <hyperlink ref="C85" r:id="rId87" location="legend" display="https://ssd.jpl.nasa.gov/?sat_elem - legend"/>
    <hyperlink ref="D85" r:id="rId88" location="legend" display="https://ssd.jpl.nasa.gov/?sat_elem - legend"/>
    <hyperlink ref="E85" r:id="rId89" location="legend" display="https://ssd.jpl.nasa.gov/?sat_elem - legend"/>
    <hyperlink ref="F85" r:id="rId90" location="legend" display="https://ssd.jpl.nasa.gov/?sat_elem - legend"/>
    <hyperlink ref="G85" r:id="rId91" location="legend" display="https://ssd.jpl.nasa.gov/?sat_elem - legend"/>
    <hyperlink ref="H85" r:id="rId92" location="legend" display="https://ssd.jpl.nasa.gov/?sat_elem - legend"/>
    <hyperlink ref="I85" r:id="rId93" location="legend" display="https://ssd.jpl.nasa.gov/?sat_elem - legend"/>
    <hyperlink ref="J85" r:id="rId94" location="legend" display="https://ssd.jpl.nasa.gov/?sat_elem - legend"/>
  </hyperlinks>
  <pageMargins left="0.7" right="0.7" top="0.75" bottom="0.75" header="0.3" footer="0.3"/>
  <pageSetup paperSize="9" orientation="portrait" verticalDpi="598" r:id="rId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4" sqref="L4"/>
    </sheetView>
  </sheetViews>
  <sheetFormatPr baseColWidth="10" defaultRowHeight="15" x14ac:dyDescent="0.25"/>
  <sheetData>
    <row r="1" spans="1:12" ht="30" x14ac:dyDescent="0.25">
      <c r="A1" s="57" t="s">
        <v>89</v>
      </c>
      <c r="B1" s="58" t="s">
        <v>91</v>
      </c>
      <c r="C1" s="23" t="s">
        <v>752</v>
      </c>
      <c r="D1" s="23" t="s">
        <v>93</v>
      </c>
      <c r="E1" s="23" t="s">
        <v>95</v>
      </c>
      <c r="F1" s="23" t="s">
        <v>97</v>
      </c>
    </row>
    <row r="2" spans="1:12" ht="30" x14ac:dyDescent="0.25">
      <c r="A2" s="59" t="s">
        <v>90</v>
      </c>
      <c r="B2" s="60"/>
      <c r="C2" s="59" t="s">
        <v>753</v>
      </c>
      <c r="D2" s="59" t="s">
        <v>94</v>
      </c>
      <c r="E2" s="59" t="s">
        <v>754</v>
      </c>
      <c r="F2" s="59" t="s">
        <v>755</v>
      </c>
    </row>
    <row r="3" spans="1:12" ht="15.75" thickBot="1" x14ac:dyDescent="0.3">
      <c r="A3" s="61"/>
      <c r="B3" s="62"/>
      <c r="C3" s="63"/>
      <c r="D3" s="22" t="s">
        <v>756</v>
      </c>
      <c r="E3" s="63"/>
      <c r="F3" s="61"/>
      <c r="G3" t="s">
        <v>757</v>
      </c>
      <c r="H3" t="s">
        <v>188</v>
      </c>
      <c r="I3" t="s">
        <v>100</v>
      </c>
      <c r="J3" t="s">
        <v>186</v>
      </c>
      <c r="K3" t="s">
        <v>187</v>
      </c>
      <c r="L3" t="s">
        <v>99</v>
      </c>
    </row>
    <row r="4" spans="1:12" ht="15.75" thickBot="1" x14ac:dyDescent="0.3">
      <c r="A4" s="64">
        <v>1</v>
      </c>
      <c r="B4" s="65" t="s">
        <v>758</v>
      </c>
      <c r="C4" s="66">
        <v>60.4</v>
      </c>
      <c r="D4" s="67">
        <v>19</v>
      </c>
      <c r="E4" s="67">
        <v>48224</v>
      </c>
      <c r="F4" s="67" t="s">
        <v>759</v>
      </c>
      <c r="G4" s="68" t="s">
        <v>760</v>
      </c>
      <c r="H4" t="str">
        <f>UPPER(SUBSTITUTE(SUBSTITUTE(B4," ","_"),"/","_"))</f>
        <v>NAIAD</v>
      </c>
      <c r="I4" t="str">
        <f>LOWER(SUBSTITUTE(SUBSTITUTE(B4," ","-"),"/","/"))</f>
        <v>naiad</v>
      </c>
      <c r="J4" s="28" t="str">
        <f>SUBSTITUTE(C4/2,",",".")</f>
        <v>30.2</v>
      </c>
      <c r="K4" t="str">
        <f>SUBSTITUTE(CONCATENATE(D4,"e15"),",",".")</f>
        <v>19e15</v>
      </c>
      <c r="L4" t="str">
        <f>"export const " &amp; H4 &amp; ": CelestialBody = {
  id: '" &amp; I4 &amp; "',
  position: {
    x: 0,
    y: 0" &amp; "
  },
  speed: 0, // TODO
  mass: "&amp;K4&amp;",
  radius: "&amp;J4&amp;",
  semiMajorAxis: "&amp;E4&amp;",
  eccentricity: "&amp;F4&amp;",
  trueAnomaly: 0,
  meanAnomaly: "&amp;G4&amp;",
  type: CELESTIAL_BODY_TYPE.SATELLITE,
  satellites: [],
  orbitBody: null
};
"</f>
        <v xml:space="preserve">export const NAIAD: CelestialBody = {
  id: 'naiad',
  position: {
    x: 0,
    y: 0
  },
  speed: 0, // TODO
  mass: 19e15,
  radius: 30.2,
  semiMajorAxis: 48224,
  eccentricity: 0.0047,
  trueAnomaly: 0,
  meanAnomaly: 334.9,
  type: CELESTIAL_BODY_TYPE.SATELLITE,
  satellites: [],
  orbitBody: null
};
</v>
      </c>
    </row>
    <row r="5" spans="1:12" ht="15.75" thickBot="1" x14ac:dyDescent="0.3">
      <c r="A5" s="64">
        <v>2</v>
      </c>
      <c r="B5" s="65" t="s">
        <v>761</v>
      </c>
      <c r="C5" s="66">
        <v>81.400000000000006</v>
      </c>
      <c r="D5" s="67">
        <v>35</v>
      </c>
      <c r="E5" s="67">
        <v>50074</v>
      </c>
      <c r="F5" s="67" t="s">
        <v>235</v>
      </c>
      <c r="G5" s="68" t="s">
        <v>762</v>
      </c>
      <c r="H5" t="str">
        <f t="shared" ref="H5:H17" si="0">UPPER(SUBSTITUTE(SUBSTITUTE(B5," ","_"),"/","_"))</f>
        <v>THALASSA</v>
      </c>
      <c r="I5" t="str">
        <f t="shared" ref="I5:I17" si="1">LOWER(SUBSTITUTE(SUBSTITUTE(B5," ","-"),"/","/"))</f>
        <v>thalassa</v>
      </c>
      <c r="J5" s="28" t="str">
        <f t="shared" ref="J5:J17" si="2">SUBSTITUTE(C5/2,",",".")</f>
        <v>40.7</v>
      </c>
      <c r="K5" t="str">
        <f t="shared" ref="K5:K17" si="3">SUBSTITUTE(CONCATENATE(D5,"e15"),",",".")</f>
        <v>35e15</v>
      </c>
      <c r="L5" t="str">
        <f t="shared" ref="L5:L17" si="4">"export const " &amp; H5 &amp; ": CelestialBody = {
  id: '" &amp; I5 &amp; "',
  position: {
    x: 0,
    y: 0" &amp; "
  },
  speed: 0, // TODO
  mass: "&amp;K5&amp;",
  radius: "&amp;J5&amp;",
  semiMajorAxis: "&amp;E5&amp;",
  eccentricity: "&amp;F5&amp;",
  trueAnomaly: 0,
  meanAnomaly: "&amp;G5&amp;",
  type: CELESTIAL_BODY_TYPE.SATELLITE,
  satellites: [],
  orbitBody: null
};
"</f>
        <v xml:space="preserve">export const THALASSA: CelestialBody = {
  id: 'thalassa',
  position: {
    x: 0,
    y: 0
  },
  speed: 0, // TODO
  mass: 35e15,
  radius: 40.7,
  semiMajorAxis: 50074,
  eccentricity: 0.0018,
  trueAnomaly: 0,
  meanAnomaly: 193.6,
  type: CELESTIAL_BODY_TYPE.SATELLITE,
  satellites: [],
  orbitBody: null
};
</v>
      </c>
    </row>
    <row r="6" spans="1:12" ht="15.75" thickBot="1" x14ac:dyDescent="0.3">
      <c r="A6" s="64">
        <v>3</v>
      </c>
      <c r="B6" s="65" t="s">
        <v>763</v>
      </c>
      <c r="C6" s="66">
        <v>156</v>
      </c>
      <c r="D6" s="67">
        <v>220</v>
      </c>
      <c r="E6" s="67">
        <v>52526</v>
      </c>
      <c r="F6" s="67" t="s">
        <v>764</v>
      </c>
      <c r="G6" s="68" t="s">
        <v>765</v>
      </c>
      <c r="H6" t="str">
        <f t="shared" si="0"/>
        <v>DESPINA</v>
      </c>
      <c r="I6" t="str">
        <f t="shared" si="1"/>
        <v>despina</v>
      </c>
      <c r="J6" s="28" t="str">
        <f t="shared" si="2"/>
        <v>78</v>
      </c>
      <c r="K6" t="str">
        <f t="shared" si="3"/>
        <v>220e15</v>
      </c>
      <c r="L6" t="str">
        <f t="shared" si="4"/>
        <v xml:space="preserve">export const DESPINA: CelestialBody = {
  id: 'despina',
  position: {
    x: 0,
    y: 0
  },
  speed: 0, // TODO
  mass: 220e15,
  radius: 78,
  semiMajorAxis: 52526,
  eccentricity: 0.0004,
  trueAnomaly: 0,
  meanAnomaly: 319.6,
  type: CELESTIAL_BODY_TYPE.SATELLITE,
  satellites: [],
  orbitBody: null
};
</v>
      </c>
    </row>
    <row r="7" spans="1:12" ht="15.75" thickBot="1" x14ac:dyDescent="0.3">
      <c r="A7" s="64">
        <v>4</v>
      </c>
      <c r="B7" s="65" t="s">
        <v>766</v>
      </c>
      <c r="C7" s="66">
        <v>174.8</v>
      </c>
      <c r="D7" s="67">
        <v>212</v>
      </c>
      <c r="E7" s="67">
        <v>61953</v>
      </c>
      <c r="F7" s="67" t="s">
        <v>767</v>
      </c>
      <c r="G7" s="68" t="s">
        <v>768</v>
      </c>
      <c r="H7" t="str">
        <f t="shared" si="0"/>
        <v>GALATEA</v>
      </c>
      <c r="I7" t="str">
        <f t="shared" si="1"/>
        <v>galatea</v>
      </c>
      <c r="J7" s="28" t="str">
        <f t="shared" si="2"/>
        <v>87.4</v>
      </c>
      <c r="K7" t="str">
        <f t="shared" si="3"/>
        <v>212e15</v>
      </c>
      <c r="L7" t="str">
        <f t="shared" si="4"/>
        <v xml:space="preserve">export const GALATEA: CelestialBody = {
  id: 'galatea',
  position: {
    x: 0,
    y: 0
  },
  speed: 0, // TODO
  mass: 212e15,
  radius: 87.4,
  semiMajorAxis: 61953,
  eccentricity: 0.0001,
  trueAnomaly: 0,
  meanAnomaly: 187.1,
  type: CELESTIAL_BODY_TYPE.SATELLITE,
  satellites: [],
  orbitBody: null
};
</v>
      </c>
    </row>
    <row r="8" spans="1:12" ht="15.75" thickBot="1" x14ac:dyDescent="0.3">
      <c r="A8" s="64">
        <v>5</v>
      </c>
      <c r="B8" s="65" t="s">
        <v>769</v>
      </c>
      <c r="C8" s="66">
        <v>194</v>
      </c>
      <c r="D8" s="67">
        <v>420</v>
      </c>
      <c r="E8" s="67">
        <v>73548</v>
      </c>
      <c r="F8" s="67" t="s">
        <v>243</v>
      </c>
      <c r="G8" s="68" t="s">
        <v>770</v>
      </c>
      <c r="H8" t="str">
        <f t="shared" si="0"/>
        <v>LARISSA</v>
      </c>
      <c r="I8" t="str">
        <f t="shared" si="1"/>
        <v>larissa</v>
      </c>
      <c r="J8" s="28" t="str">
        <f t="shared" si="2"/>
        <v>97</v>
      </c>
      <c r="K8" t="str">
        <f t="shared" si="3"/>
        <v>420e15</v>
      </c>
      <c r="L8" t="str">
        <f t="shared" si="4"/>
        <v xml:space="preserve">export const LARISSA: CelestialBody = {
  id: 'larissa',
  position: {
    x: 0,
    y: 0
  },
  speed: 0, // TODO
  mass: 420e15,
  radius: 97,
  semiMajorAxis: 73548,
  eccentricity: 0.0012,
  trueAnomaly: 0,
  meanAnomaly: 34.9,
  type: CELESTIAL_BODY_TYPE.SATELLITE,
  satellites: [],
  orbitBody: null
};
</v>
      </c>
    </row>
    <row r="9" spans="1:12" ht="15.75" thickBot="1" x14ac:dyDescent="0.3">
      <c r="A9" s="69">
        <v>6</v>
      </c>
      <c r="B9" s="70" t="s">
        <v>771</v>
      </c>
      <c r="C9" s="71">
        <v>34.799999999999997</v>
      </c>
      <c r="D9" s="72">
        <v>3</v>
      </c>
      <c r="E9" s="72">
        <v>105283</v>
      </c>
      <c r="F9" s="72" t="s">
        <v>772</v>
      </c>
      <c r="G9" s="73">
        <v>0</v>
      </c>
      <c r="H9" t="str">
        <f t="shared" si="0"/>
        <v>HIPPOCAMP</v>
      </c>
      <c r="I9" t="str">
        <f t="shared" si="1"/>
        <v>hippocamp</v>
      </c>
      <c r="J9" s="28" t="str">
        <f t="shared" si="2"/>
        <v>17.4</v>
      </c>
      <c r="K9" t="str">
        <f t="shared" si="3"/>
        <v>3e15</v>
      </c>
      <c r="L9" t="str">
        <f t="shared" si="4"/>
        <v xml:space="preserve">export const HIPPOCAMP: CelestialBody = {
  id: 'hippocamp',
  position: {
    x: 0,
    y: 0
  },
  speed: 0, // TODO
  mass: 3e15,
  radius: 17.4,
  semiMajorAxis: 105283,
  eccentricity: 0.0005,
  trueAnomaly: 0,
  meanAnomaly: 0,
  type: CELESTIAL_BODY_TYPE.SATELLITE,
  satellites: [],
  orbitBody: null
};
</v>
      </c>
    </row>
    <row r="10" spans="1:12" ht="15.75" thickBot="1" x14ac:dyDescent="0.3">
      <c r="A10" s="64">
        <v>7</v>
      </c>
      <c r="B10" s="65" t="s">
        <v>773</v>
      </c>
      <c r="C10" s="66">
        <v>420</v>
      </c>
      <c r="D10" s="67">
        <v>4400</v>
      </c>
      <c r="E10" s="67">
        <v>117646</v>
      </c>
      <c r="F10" s="67" t="s">
        <v>772</v>
      </c>
      <c r="G10" s="68" t="s">
        <v>774</v>
      </c>
      <c r="H10" t="str">
        <f t="shared" si="0"/>
        <v>PROTEUS</v>
      </c>
      <c r="I10" t="str">
        <f t="shared" si="1"/>
        <v>proteus</v>
      </c>
      <c r="J10" s="28" t="str">
        <f t="shared" si="2"/>
        <v>210</v>
      </c>
      <c r="K10" t="str">
        <f t="shared" si="3"/>
        <v>4400e15</v>
      </c>
      <c r="L10" t="str">
        <f t="shared" si="4"/>
        <v xml:space="preserve">export const PROTEUS: CelestialBody = {
  id: 'proteus',
  position: {
    x: 0,
    y: 0
  },
  speed: 0, // TODO
  mass: 4400e15,
  radius: 210,
  semiMajorAxis: 117646,
  eccentricity: 0.0005,
  trueAnomaly: 0,
  meanAnomaly: 114.2,
  type: CELESTIAL_BODY_TYPE.SATELLITE,
  satellites: [],
  orbitBody: null
};
</v>
      </c>
    </row>
    <row r="11" spans="1:12" ht="15.75" thickBot="1" x14ac:dyDescent="0.3">
      <c r="A11" s="74">
        <v>8</v>
      </c>
      <c r="B11" s="75" t="s">
        <v>775</v>
      </c>
      <c r="C11" s="76">
        <v>2705.2</v>
      </c>
      <c r="D11" s="77">
        <v>2139000</v>
      </c>
      <c r="E11" s="77">
        <v>354759</v>
      </c>
      <c r="F11" s="77" t="s">
        <v>776</v>
      </c>
      <c r="G11" s="78" t="s">
        <v>777</v>
      </c>
      <c r="H11" t="str">
        <f t="shared" si="0"/>
        <v>TRITON</v>
      </c>
      <c r="I11" t="str">
        <f t="shared" si="1"/>
        <v>triton</v>
      </c>
      <c r="J11" s="28" t="str">
        <f t="shared" si="2"/>
        <v>1352.6</v>
      </c>
      <c r="K11" t="str">
        <f t="shared" si="3"/>
        <v>2139000e15</v>
      </c>
      <c r="L11" t="str">
        <f t="shared" si="4"/>
        <v xml:space="preserve">export const TRITON: CelestialBody = {
  id: 'triton',
  position: {
    x: 0,
    y: 0
  },
  speed: 0, // TODO
  mass: 2139000e15,
  radius: 1352.6,
  semiMajorAxis: 354759,
  eccentricity: 0.0000,
  trueAnomaly: 0,
  meanAnomaly: 264.8,
  type: CELESTIAL_BODY_TYPE.SATELLITE,
  satellites: [],
  orbitBody: null
};
</v>
      </c>
    </row>
    <row r="12" spans="1:12" ht="15.75" thickBot="1" x14ac:dyDescent="0.3">
      <c r="A12" s="79">
        <v>9</v>
      </c>
      <c r="B12" s="80" t="s">
        <v>778</v>
      </c>
      <c r="C12" s="81">
        <v>357</v>
      </c>
      <c r="D12" s="82">
        <v>2700</v>
      </c>
      <c r="E12" s="82">
        <v>5513800</v>
      </c>
      <c r="F12" s="82" t="s">
        <v>779</v>
      </c>
      <c r="G12" s="83" t="s">
        <v>780</v>
      </c>
      <c r="H12" t="str">
        <f t="shared" si="0"/>
        <v>NEREID</v>
      </c>
      <c r="I12" t="str">
        <f t="shared" si="1"/>
        <v>nereid</v>
      </c>
      <c r="J12" s="28" t="str">
        <f t="shared" si="2"/>
        <v>178.5</v>
      </c>
      <c r="K12" t="str">
        <f t="shared" si="3"/>
        <v>2700e15</v>
      </c>
      <c r="L12" t="str">
        <f t="shared" si="4"/>
        <v xml:space="preserve">export const NEREID: CelestialBody = {
  id: 'nereid',
  position: {
    x: 0,
    y: 0
  },
  speed: 0, // TODO
  mass: 2700e15,
  radius: 178.5,
  semiMajorAxis: 5513800,
  eccentricity: 0.7507,
  trueAnomaly: 0,
  meanAnomaly: 359.3,
  type: CELESTIAL_BODY_TYPE.SATELLITE,
  satellites: [],
  orbitBody: null
};
</v>
      </c>
    </row>
    <row r="13" spans="1:12" ht="15.75" thickBot="1" x14ac:dyDescent="0.3">
      <c r="A13" s="74">
        <v>10</v>
      </c>
      <c r="B13" s="75" t="s">
        <v>781</v>
      </c>
      <c r="C13" s="76">
        <v>62</v>
      </c>
      <c r="D13" s="77">
        <v>16</v>
      </c>
      <c r="E13" s="77">
        <v>16681000</v>
      </c>
      <c r="F13" s="77" t="s">
        <v>782</v>
      </c>
      <c r="G13" s="84" t="s">
        <v>783</v>
      </c>
      <c r="H13" t="str">
        <f t="shared" si="0"/>
        <v>HALIMEDE</v>
      </c>
      <c r="I13" t="str">
        <f t="shared" si="1"/>
        <v>halimede</v>
      </c>
      <c r="J13" s="28" t="str">
        <f t="shared" si="2"/>
        <v>31</v>
      </c>
      <c r="K13" t="str">
        <f t="shared" si="3"/>
        <v>16e15</v>
      </c>
      <c r="L13" t="str">
        <f t="shared" si="4"/>
        <v xml:space="preserve">export const HALIMEDE: CelestialBody = {
  id: 'halimede',
  position: {
    x: 0,
    y: 0
  },
  speed: 0, // TODO
  mass: 16e15,
  radius: 31,
  semiMajorAxis: 16681000,
  eccentricity: 0.2909,
  trueAnomaly: 0,
  meanAnomaly: 96.8,
  type: CELESTIAL_BODY_TYPE.SATELLITE,
  satellites: [],
  orbitBody: null
};
</v>
      </c>
    </row>
    <row r="14" spans="1:12" ht="15.75" thickBot="1" x14ac:dyDescent="0.3">
      <c r="A14" s="85">
        <v>11</v>
      </c>
      <c r="B14" s="86" t="s">
        <v>784</v>
      </c>
      <c r="C14" s="87">
        <v>44</v>
      </c>
      <c r="D14" s="88">
        <v>6</v>
      </c>
      <c r="E14" s="88">
        <v>22619000</v>
      </c>
      <c r="F14" s="88" t="s">
        <v>785</v>
      </c>
      <c r="G14" s="89" t="s">
        <v>786</v>
      </c>
      <c r="H14" t="str">
        <f t="shared" si="0"/>
        <v>SAO</v>
      </c>
      <c r="I14" t="str">
        <f t="shared" si="1"/>
        <v>sao</v>
      </c>
      <c r="J14" s="28" t="str">
        <f t="shared" si="2"/>
        <v>22</v>
      </c>
      <c r="K14" t="str">
        <f t="shared" si="3"/>
        <v>6e15</v>
      </c>
      <c r="L14" t="str">
        <f t="shared" si="4"/>
        <v xml:space="preserve">export const SAO: CelestialBody = {
  id: 'sao',
  position: {
    x: 0,
    y: 0
  },
  speed: 0, // TODO
  mass: 6e15,
  radius: 22,
  semiMajorAxis: 22619000,
  eccentricity: 0.2827,
  trueAnomaly: 0,
  meanAnomaly: 129.4,
  type: CELESTIAL_BODY_TYPE.SATELLITE,
  satellites: [],
  orbitBody: null
};
</v>
      </c>
    </row>
    <row r="15" spans="1:12" ht="15.75" thickBot="1" x14ac:dyDescent="0.3">
      <c r="A15" s="85">
        <v>12</v>
      </c>
      <c r="B15" s="86" t="s">
        <v>787</v>
      </c>
      <c r="C15" s="87">
        <v>42</v>
      </c>
      <c r="D15" s="88">
        <v>5</v>
      </c>
      <c r="E15" s="88">
        <v>23613000</v>
      </c>
      <c r="F15" s="88" t="s">
        <v>788</v>
      </c>
      <c r="G15" s="89" t="s">
        <v>789</v>
      </c>
      <c r="H15" t="str">
        <f t="shared" si="0"/>
        <v>LAOMEDEIA</v>
      </c>
      <c r="I15" t="str">
        <f t="shared" si="1"/>
        <v>laomedeia</v>
      </c>
      <c r="J15" s="28" t="str">
        <f t="shared" si="2"/>
        <v>21</v>
      </c>
      <c r="K15" t="str">
        <f t="shared" si="3"/>
        <v>5e15</v>
      </c>
      <c r="L15" t="str">
        <f t="shared" si="4"/>
        <v xml:space="preserve">export const LAOMEDEIA: CelestialBody = {
  id: 'laomedeia',
  position: {
    x: 0,
    y: 0
  },
  speed: 0, // TODO
  mass: 5e15,
  radius: 21,
  semiMajorAxis: 23613000,
  eccentricity: 0.4339,
  trueAnomaly: 0,
  meanAnomaly: 321.1,
  type: CELESTIAL_BODY_TYPE.SATELLITE,
  satellites: [],
  orbitBody: null
};
</v>
      </c>
    </row>
    <row r="16" spans="1:12" ht="15.75" thickBot="1" x14ac:dyDescent="0.3">
      <c r="A16" s="90">
        <v>13</v>
      </c>
      <c r="B16" s="91" t="s">
        <v>790</v>
      </c>
      <c r="C16" s="92">
        <v>40</v>
      </c>
      <c r="D16" s="93">
        <v>4</v>
      </c>
      <c r="E16" s="93">
        <v>46705000</v>
      </c>
      <c r="F16" s="93" t="s">
        <v>791</v>
      </c>
      <c r="G16" s="84" t="s">
        <v>792</v>
      </c>
      <c r="H16" t="str">
        <f t="shared" si="0"/>
        <v>PSAMATHE</v>
      </c>
      <c r="I16" t="str">
        <f t="shared" si="1"/>
        <v>psamathe</v>
      </c>
      <c r="J16" s="28" t="str">
        <f t="shared" si="2"/>
        <v>20</v>
      </c>
      <c r="K16" t="str">
        <f t="shared" si="3"/>
        <v>4e15</v>
      </c>
      <c r="L16" t="str">
        <f t="shared" si="4"/>
        <v xml:space="preserve">export const PSAMATHE: CelestialBody = {
  id: 'psamathe',
  position: {
    x: 0,
    y: 0
  },
  speed: 0, // TODO
  mass: 4e15,
  radius: 20,
  semiMajorAxis: 46705000,
  eccentricity: 0.4617,
  trueAnomaly: 0,
  meanAnomaly: 206.2,
  type: CELESTIAL_BODY_TYPE.SATELLITE,
  satellites: [],
  orbitBody: null
};
</v>
      </c>
    </row>
    <row r="17" spans="1:12" ht="15.75" thickBot="1" x14ac:dyDescent="0.3">
      <c r="A17" s="90">
        <v>14</v>
      </c>
      <c r="B17" s="91" t="s">
        <v>793</v>
      </c>
      <c r="C17" s="92">
        <v>60</v>
      </c>
      <c r="D17" s="93">
        <v>15</v>
      </c>
      <c r="E17" s="93">
        <v>50258000</v>
      </c>
      <c r="F17" s="93" t="s">
        <v>794</v>
      </c>
      <c r="G17" s="84" t="s">
        <v>795</v>
      </c>
      <c r="H17" t="str">
        <f t="shared" si="0"/>
        <v>NESO</v>
      </c>
      <c r="I17" t="str">
        <f t="shared" si="1"/>
        <v>neso</v>
      </c>
      <c r="J17" s="28" t="str">
        <f t="shared" si="2"/>
        <v>30</v>
      </c>
      <c r="K17" t="str">
        <f t="shared" si="3"/>
        <v>15e15</v>
      </c>
      <c r="L17" t="str">
        <f t="shared" si="4"/>
        <v xml:space="preserve">export const NESO: CelestialBody = {
  id: 'neso',
  position: {
    x: 0,
    y: 0
  },
  speed: 0, // TODO
  mass: 15e15,
  radius: 30,
  semiMajorAxis: 50258000,
  eccentricity: 0.4243,
  trueAnomaly: 0,
  meanAnomaly: 269.8,
  type: CELESTIAL_BODY_TYPE.SATELLITE,
  satellites: [],
  orbitBody: null
};
</v>
      </c>
    </row>
  </sheetData>
  <mergeCells count="1">
    <mergeCell ref="B1:B3"/>
  </mergeCells>
  <hyperlinks>
    <hyperlink ref="A2" r:id="rId1" location="cite_note-38" display="https://en.wikipedia.org/wiki/Moons_of_Neptune - cite_note-38"/>
    <hyperlink ref="C1" r:id="rId2" tooltip="List of Solar System objects by size" display="https://en.wikipedia.org/wiki/List_of_Solar_System_objects_by_size"/>
    <hyperlink ref="C2" r:id="rId3" location="cite_note-43" display="https://en.wikipedia.org/wiki/Moons_of_Neptune - cite_note-43"/>
    <hyperlink ref="D1" r:id="rId4" tooltip="List of Solar System objects by size" display="https://en.wikipedia.org/wiki/List_of_Solar_System_objects_by_size"/>
    <hyperlink ref="D2" r:id="rId5" tooltip="Kilogram" display="https://en.wikipedia.org/wiki/Kilogram"/>
    <hyperlink ref="D3" r:id="rId6" location="cite_note-44" display="https://en.wikipedia.org/wiki/Moons_of_Neptune - cite_note-44"/>
    <hyperlink ref="E1" r:id="rId7" tooltip="Semi-major axis" display="https://en.wikipedia.org/wiki/Semi-major_axis"/>
    <hyperlink ref="E2" r:id="rId8" location="cite_note-Showalter2019-15" display="https://en.wikipedia.org/wiki/Moons_of_Neptune - cite_note-Showalter2019-15"/>
    <hyperlink ref="F1" r:id="rId9" tooltip="Orbital eccentricity" display="https://en.wikipedia.org/wiki/Orbital_eccentricity"/>
    <hyperlink ref="F2" r:id="rId10" location="cite_note-Showalter2019-15" display="https://en.wikipedia.org/wiki/Moons_of_Neptune - cite_note-Showalter2019-15"/>
    <hyperlink ref="B4" r:id="rId11" tooltip="Naiad (moon)" display="https://en.wikipedia.org/wiki/Naiad_(moon)"/>
    <hyperlink ref="B5" r:id="rId12" tooltip="Thalassa (moon)" display="https://en.wikipedia.org/wiki/Thalassa_(moon)"/>
    <hyperlink ref="B6" r:id="rId13" tooltip="Despina (moon)" display="https://en.wikipedia.org/wiki/Despina_(moon)"/>
    <hyperlink ref="B7" r:id="rId14" tooltip="Galatea (moon)" display="https://en.wikipedia.org/wiki/Galatea_(moon)"/>
    <hyperlink ref="B8" r:id="rId15" tooltip="Larissa (moon)" display="https://en.wikipedia.org/wiki/Larissa_(moon)"/>
    <hyperlink ref="B9" r:id="rId16" tooltip="Hippocamp (moon)" display="https://en.wikipedia.org/wiki/Hippocamp_(moon)"/>
    <hyperlink ref="B10" r:id="rId17" tooltip="Proteus (moon)" display="https://en.wikipedia.org/wiki/Proteus_(moon)"/>
    <hyperlink ref="B11" r:id="rId18" tooltip="Triton (moon)" display="https://en.wikipedia.org/wiki/Triton_(moon)"/>
    <hyperlink ref="B12" r:id="rId19" tooltip="Nereid (moon)" display="https://en.wikipedia.org/wiki/Nereid_(moon)"/>
    <hyperlink ref="B13" r:id="rId20" tooltip="Halimede (moon)" display="https://en.wikipedia.org/wiki/Halimede_(moon)"/>
    <hyperlink ref="B14" r:id="rId21" tooltip="Sao (moon)" display="https://en.wikipedia.org/wiki/Sao_(moon)"/>
    <hyperlink ref="B15" r:id="rId22" tooltip="Laomedeia" display="https://en.wikipedia.org/wiki/Laomedeia"/>
    <hyperlink ref="B16" r:id="rId23" tooltip="Psamathe (moon)" display="https://en.wikipedia.org/wiki/Psamathe_(moon)"/>
    <hyperlink ref="B17" r:id="rId24" tooltip="Neso (moon)" display="https://en.wikipedia.org/wiki/Neso_(moon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opLeftCell="A73" workbookViewId="0">
      <selection activeCell="H2" sqref="H2"/>
    </sheetView>
  </sheetViews>
  <sheetFormatPr baseColWidth="10" defaultRowHeight="15" x14ac:dyDescent="0.25"/>
  <sheetData>
    <row r="1" spans="1:12" x14ac:dyDescent="0.25">
      <c r="A1" s="94" t="s">
        <v>89</v>
      </c>
      <c r="B1" s="95" t="s">
        <v>91</v>
      </c>
      <c r="C1" s="23" t="s">
        <v>752</v>
      </c>
      <c r="D1" s="23" t="s">
        <v>93</v>
      </c>
      <c r="E1" s="23" t="s">
        <v>796</v>
      </c>
      <c r="F1" s="96" t="s">
        <v>97</v>
      </c>
    </row>
    <row r="2" spans="1:12" ht="30" x14ac:dyDescent="0.25">
      <c r="A2" s="59" t="s">
        <v>797</v>
      </c>
      <c r="B2" s="97"/>
      <c r="C2" s="59" t="s">
        <v>798</v>
      </c>
      <c r="D2" s="59" t="s">
        <v>799</v>
      </c>
      <c r="E2" s="59" t="s">
        <v>800</v>
      </c>
      <c r="F2" s="98"/>
    </row>
    <row r="3" spans="1:12" ht="15.75" thickBot="1" x14ac:dyDescent="0.3">
      <c r="A3" s="99"/>
      <c r="B3" s="100"/>
      <c r="C3" s="101"/>
      <c r="D3" s="101"/>
      <c r="E3" s="22" t="s">
        <v>801</v>
      </c>
      <c r="F3" s="102"/>
      <c r="G3" t="s">
        <v>757</v>
      </c>
      <c r="H3" t="s">
        <v>188</v>
      </c>
      <c r="I3" t="s">
        <v>100</v>
      </c>
      <c r="J3" t="s">
        <v>186</v>
      </c>
      <c r="K3" t="s">
        <v>187</v>
      </c>
      <c r="L3" t="s">
        <v>99</v>
      </c>
    </row>
    <row r="4" spans="1:12" ht="15.75" thickBot="1" x14ac:dyDescent="0.3">
      <c r="A4" s="103">
        <v>1</v>
      </c>
      <c r="B4" s="70" t="s">
        <v>802</v>
      </c>
      <c r="C4" s="103">
        <v>0.3</v>
      </c>
      <c r="D4" s="103">
        <v>1E-4</v>
      </c>
      <c r="E4" s="103">
        <v>117000</v>
      </c>
      <c r="F4" s="103">
        <v>0</v>
      </c>
      <c r="G4" s="52">
        <v>0</v>
      </c>
      <c r="H4" t="str">
        <f>UPPER(SUBSTITUTE(SUBSTITUTE(B4," ","_"),"/","_"))</f>
        <v>S_2009_S_1</v>
      </c>
      <c r="I4" t="str">
        <f>LOWER(SUBSTITUTE(SUBSTITUTE(B4," ","-"),"/","_"))</f>
        <v>s_2009-s-1</v>
      </c>
      <c r="J4" s="28" t="str">
        <f>SUBSTITUTE(C4/2,",",".")</f>
        <v>0.15</v>
      </c>
      <c r="K4" t="str">
        <f>SUBSTITUTE(CONCATENATE(D4,"e15"),",",".")</f>
        <v>0.0001e15</v>
      </c>
      <c r="L4" t="str">
        <f>"export const " &amp; H4 &amp; ": CelestialBody = {
  id: '" &amp; I4 &amp; "',
  position: {
    x: 0,
    y: 0" &amp; "
  },
  speed: 0, // TODO
  mass: "&amp;K4&amp;",
  radius: "&amp;J4&amp;",
  semiMajorAxis: "&amp;E4&amp;",
  eccentricity: "&amp;F4&amp;",
  trueAnomaly: 0,
  meanAnomaly: "&amp;G4&amp;",
  type: CELESTIAL_BODY_TYPE.SATELLITE,
  satellites: [],
  orbitBody: null
};
"</f>
        <v xml:space="preserve">export const S_2009_S_1: CelestialBody = {
  id: 's_2009-s-1',
  position: {
    x: 0,
    y: 0
  },
  speed: 0, // TODO
  mass: 0.0001e15,
  radius: 0.15,
  semiMajorAxis: 117000,
  eccentricity: 0,
  trueAnomaly: 0,
  meanAnomaly: 0,
  type: CELESTIAL_BODY_TYPE.SATELLITE,
  satellites: [],
  orbitBody: null
};
</v>
      </c>
    </row>
    <row r="5" spans="1:12" ht="15.75" thickBot="1" x14ac:dyDescent="0.3">
      <c r="A5" s="104">
        <v>2</v>
      </c>
      <c r="B5" s="65" t="s">
        <v>803</v>
      </c>
      <c r="C5" s="104">
        <v>28.2</v>
      </c>
      <c r="D5" s="104">
        <v>4.95</v>
      </c>
      <c r="E5" s="104">
        <v>133584</v>
      </c>
      <c r="F5" s="104">
        <v>0</v>
      </c>
      <c r="G5" t="str">
        <f t="shared" ref="G5:G63" si="0">IFERROR(VLOOKUP(B5,$B$89:$F$151,5,FALSE),"null")</f>
        <v>351.187</v>
      </c>
      <c r="H5" t="str">
        <f t="shared" ref="H5:H68" si="1">UPPER(SUBSTITUTE(SUBSTITUTE(B5," ","_"),"/","_"))</f>
        <v>PAN</v>
      </c>
      <c r="I5" t="str">
        <f t="shared" ref="I5:I68" si="2">LOWER(SUBSTITUTE(SUBSTITUTE(B5," ","-"),"/","_"))</f>
        <v>pan</v>
      </c>
      <c r="J5" s="28" t="str">
        <f t="shared" ref="J5:J68" si="3">SUBSTITUTE(C5/2,",",".")</f>
        <v>14.1</v>
      </c>
      <c r="K5" t="str">
        <f t="shared" ref="K5:K68" si="4">SUBSTITUTE(CONCATENATE(D5,"e15"),",",".")</f>
        <v>4.95e15</v>
      </c>
      <c r="L5" t="str">
        <f t="shared" ref="L5:L68" si="5">"export const " &amp; H5 &amp; ": CelestialBody = {
  id: '" &amp; I5 &amp; "',
  position: {
    x: 0,
    y: 0" &amp; "
  },
  speed: 0, // TODO
  mass: "&amp;K5&amp;",
  radius: "&amp;J5&amp;",
  semiMajorAxis: "&amp;E5&amp;",
  eccentricity: "&amp;F5&amp;",
  trueAnomaly: 0,
  meanAnomaly: "&amp;G5&amp;",
  type: CELESTIAL_BODY_TYPE.SATELLITE,
  satellites: [],
  orbitBody: null
};
"</f>
        <v xml:space="preserve">export const PAN: CelestialBody = {
  id: 'pan',
  position: {
    x: 0,
    y: 0
  },
  speed: 0, // TODO
  mass: 4.95e15,
  radius: 14.1,
  semiMajorAxis: 133584,
  eccentricity: 0,
  trueAnomaly: 0,
  meanAnomaly: 351.187,
  type: CELESTIAL_BODY_TYPE.SATELLITE,
  satellites: [],
  orbitBody: null
};
</v>
      </c>
    </row>
    <row r="6" spans="1:12" ht="15.75" thickBot="1" x14ac:dyDescent="0.3">
      <c r="A6" s="104">
        <v>3</v>
      </c>
      <c r="B6" s="65" t="s">
        <v>804</v>
      </c>
      <c r="C6" s="104">
        <v>7.6</v>
      </c>
      <c r="D6" s="104">
        <v>8.4000000000000005E-2</v>
      </c>
      <c r="E6" s="104">
        <v>136505</v>
      </c>
      <c r="F6" s="104">
        <v>0</v>
      </c>
      <c r="G6" t="str">
        <f t="shared" si="0"/>
        <v>113.790</v>
      </c>
      <c r="H6" t="str">
        <f t="shared" si="1"/>
        <v>DAPHNIS</v>
      </c>
      <c r="I6" t="str">
        <f t="shared" si="2"/>
        <v>daphnis</v>
      </c>
      <c r="J6" s="28" t="str">
        <f t="shared" si="3"/>
        <v>3.8</v>
      </c>
      <c r="K6" t="str">
        <f t="shared" si="4"/>
        <v>0.084e15</v>
      </c>
      <c r="L6" t="str">
        <f t="shared" si="5"/>
        <v xml:space="preserve">export const DAPHNIS: CelestialBody = {
  id: 'daphnis',
  position: {
    x: 0,
    y: 0
  },
  speed: 0, // TODO
  mass: 0.084e15,
  radius: 3.8,
  semiMajorAxis: 136505,
  eccentricity: 0,
  trueAnomaly: 0,
  meanAnomaly: 113.790,
  type: CELESTIAL_BODY_TYPE.SATELLITE,
  satellites: [],
  orbitBody: null
};
</v>
      </c>
    </row>
    <row r="7" spans="1:12" ht="15.75" thickBot="1" x14ac:dyDescent="0.3">
      <c r="A7" s="104">
        <v>4</v>
      </c>
      <c r="B7" s="65" t="s">
        <v>805</v>
      </c>
      <c r="C7" s="104">
        <v>30.2</v>
      </c>
      <c r="D7" s="104">
        <v>6.6</v>
      </c>
      <c r="E7" s="104">
        <v>137670</v>
      </c>
      <c r="F7" s="104" t="s">
        <v>243</v>
      </c>
      <c r="G7" t="str">
        <f t="shared" si="0"/>
        <v>283.282</v>
      </c>
      <c r="H7" t="str">
        <f t="shared" si="1"/>
        <v>ATLAS</v>
      </c>
      <c r="I7" t="str">
        <f t="shared" si="2"/>
        <v>atlas</v>
      </c>
      <c r="J7" s="28" t="str">
        <f t="shared" si="3"/>
        <v>15.1</v>
      </c>
      <c r="K7" t="str">
        <f t="shared" si="4"/>
        <v>6.6e15</v>
      </c>
      <c r="L7" t="str">
        <f t="shared" si="5"/>
        <v xml:space="preserve">export const ATLAS: CelestialBody = {
  id: 'atlas',
  position: {
    x: 0,
    y: 0
  },
  speed: 0, // TODO
  mass: 6.6e15,
  radius: 15.1,
  semiMajorAxis: 137670,
  eccentricity: 0.0012,
  trueAnomaly: 0,
  meanAnomaly: 283.282,
  type: CELESTIAL_BODY_TYPE.SATELLITE,
  satellites: [],
  orbitBody: null
};
</v>
      </c>
    </row>
    <row r="8" spans="1:12" ht="30.75" thickBot="1" x14ac:dyDescent="0.3">
      <c r="A8" s="104">
        <v>5</v>
      </c>
      <c r="B8" s="65" t="s">
        <v>806</v>
      </c>
      <c r="C8" s="104">
        <v>86.2</v>
      </c>
      <c r="D8" s="104">
        <v>159.5</v>
      </c>
      <c r="E8" s="104">
        <v>139380</v>
      </c>
      <c r="F8" s="104" t="s">
        <v>807</v>
      </c>
      <c r="G8" t="str">
        <f t="shared" si="0"/>
        <v>96.886</v>
      </c>
      <c r="H8" t="str">
        <f t="shared" si="1"/>
        <v>PROMETHEUS</v>
      </c>
      <c r="I8" t="str">
        <f t="shared" si="2"/>
        <v>prometheus</v>
      </c>
      <c r="J8" s="28" t="str">
        <f t="shared" si="3"/>
        <v>43.1</v>
      </c>
      <c r="K8" t="str">
        <f t="shared" si="4"/>
        <v>159.5e15</v>
      </c>
      <c r="L8" t="str">
        <f t="shared" si="5"/>
        <v xml:space="preserve">export const PROMETHEUS: CelestialBody = {
  id: 'prometheus',
  position: {
    x: 0,
    y: 0
  },
  speed: 0, // TODO
  mass: 159.5e15,
  radius: 43.1,
  semiMajorAxis: 139380,
  eccentricity: 0.0022,
  trueAnomaly: 0,
  meanAnomaly: 96.886,
  type: CELESTIAL_BODY_TYPE.SATELLITE,
  satellites: [],
  orbitBody: null
};
</v>
      </c>
    </row>
    <row r="9" spans="1:12" ht="15.75" thickBot="1" x14ac:dyDescent="0.3">
      <c r="A9" s="104">
        <v>6</v>
      </c>
      <c r="B9" s="65" t="s">
        <v>808</v>
      </c>
      <c r="C9" s="104">
        <v>81.400000000000006</v>
      </c>
      <c r="D9" s="104">
        <v>137.1</v>
      </c>
      <c r="E9" s="104">
        <v>141720</v>
      </c>
      <c r="F9" s="104" t="s">
        <v>809</v>
      </c>
      <c r="G9" t="str">
        <f t="shared" si="0"/>
        <v>125.112</v>
      </c>
      <c r="H9" t="str">
        <f t="shared" si="1"/>
        <v>PANDORA</v>
      </c>
      <c r="I9" t="str">
        <f t="shared" si="2"/>
        <v>pandora</v>
      </c>
      <c r="J9" s="28" t="str">
        <f t="shared" si="3"/>
        <v>40.7</v>
      </c>
      <c r="K9" t="str">
        <f t="shared" si="4"/>
        <v>137.1e15</v>
      </c>
      <c r="L9" t="str">
        <f t="shared" si="5"/>
        <v xml:space="preserve">export const PANDORA: CelestialBody = {
  id: 'pandora',
  position: {
    x: 0,
    y: 0
  },
  speed: 0, // TODO
  mass: 137.1e15,
  radius: 40.7,
  semiMajorAxis: 141720,
  eccentricity: 0.0042,
  trueAnomaly: 0,
  meanAnomaly: 125.112,
  type: CELESTIAL_BODY_TYPE.SATELLITE,
  satellites: [],
  orbitBody: null
};
</v>
      </c>
    </row>
    <row r="10" spans="1:12" ht="30.75" thickBot="1" x14ac:dyDescent="0.3">
      <c r="A10" s="104" t="s">
        <v>810</v>
      </c>
      <c r="B10" s="65" t="s">
        <v>811</v>
      </c>
      <c r="C10" s="104">
        <v>116.2</v>
      </c>
      <c r="D10" s="104">
        <v>526.6</v>
      </c>
      <c r="E10" s="104">
        <v>151422</v>
      </c>
      <c r="F10" s="104" t="s">
        <v>812</v>
      </c>
      <c r="G10" t="str">
        <f t="shared" si="0"/>
        <v>80.377</v>
      </c>
      <c r="H10" t="str">
        <f t="shared" si="1"/>
        <v>EPIMETHEUS</v>
      </c>
      <c r="I10" t="str">
        <f t="shared" si="2"/>
        <v>epimetheus</v>
      </c>
      <c r="J10" s="28" t="str">
        <f t="shared" si="3"/>
        <v>58.1</v>
      </c>
      <c r="K10" t="str">
        <f t="shared" si="4"/>
        <v>526.6e15</v>
      </c>
      <c r="L10" t="str">
        <f t="shared" si="5"/>
        <v xml:space="preserve">export const EPIMETHEUS: CelestialBody = {
  id: 'epimetheus',
  position: {
    x: 0,
    y: 0
  },
  speed: 0, // TODO
  mass: 526.6e15,
  radius: 58.1,
  semiMajorAxis: 151422,
  eccentricity: 0.0098,
  trueAnomaly: 0,
  meanAnomaly: 80.377,
  type: CELESTIAL_BODY_TYPE.SATELLITE,
  satellites: [],
  orbitBody: null
};
</v>
      </c>
    </row>
    <row r="11" spans="1:12" ht="15.75" thickBot="1" x14ac:dyDescent="0.3">
      <c r="A11" s="104" t="s">
        <v>813</v>
      </c>
      <c r="B11" s="65" t="s">
        <v>814</v>
      </c>
      <c r="C11" s="104">
        <v>179</v>
      </c>
      <c r="D11" s="104">
        <v>1897.5</v>
      </c>
      <c r="E11" s="104">
        <v>151472</v>
      </c>
      <c r="F11" s="104" t="s">
        <v>815</v>
      </c>
      <c r="G11" t="str">
        <f t="shared" si="0"/>
        <v>17.342</v>
      </c>
      <c r="H11" t="str">
        <f t="shared" si="1"/>
        <v>JANUS</v>
      </c>
      <c r="I11" t="str">
        <f t="shared" si="2"/>
        <v>janus</v>
      </c>
      <c r="J11" s="28" t="str">
        <f t="shared" si="3"/>
        <v>89.5</v>
      </c>
      <c r="K11" t="str">
        <f t="shared" si="4"/>
        <v>1897.5e15</v>
      </c>
      <c r="L11" t="str">
        <f t="shared" si="5"/>
        <v xml:space="preserve">export const JANUS: CelestialBody = {
  id: 'janus',
  position: {
    x: 0,
    y: 0
  },
  speed: 0, // TODO
  mass: 1897.5e15,
  radius: 89.5,
  semiMajorAxis: 151472,
  eccentricity: 0.0068,
  trueAnomaly: 0,
  meanAnomaly: 17.342,
  type: CELESTIAL_BODY_TYPE.SATELLITE,
  satellites: [],
  orbitBody: null
};
</v>
      </c>
    </row>
    <row r="12" spans="1:12" ht="15.75" thickBot="1" x14ac:dyDescent="0.3">
      <c r="A12" s="104">
        <v>9</v>
      </c>
      <c r="B12" s="65" t="s">
        <v>816</v>
      </c>
      <c r="C12" s="104">
        <v>0.66</v>
      </c>
      <c r="D12" s="104">
        <v>1E-4</v>
      </c>
      <c r="E12" s="104">
        <v>167500</v>
      </c>
      <c r="F12" s="104" t="s">
        <v>764</v>
      </c>
      <c r="G12" t="str">
        <f t="shared" si="0"/>
        <v>322.771</v>
      </c>
      <c r="H12" t="str">
        <f t="shared" si="1"/>
        <v>AEGAEON</v>
      </c>
      <c r="I12" t="str">
        <f t="shared" si="2"/>
        <v>aegaeon</v>
      </c>
      <c r="J12" s="28" t="str">
        <f t="shared" si="3"/>
        <v>0.33</v>
      </c>
      <c r="K12" t="str">
        <f t="shared" si="4"/>
        <v>0.0001e15</v>
      </c>
      <c r="L12" t="str">
        <f t="shared" si="5"/>
        <v xml:space="preserve">export const AEGAEON: CelestialBody = {
  id: 'aegaeon',
  position: {
    x: 0,
    y: 0
  },
  speed: 0, // TODO
  mass: 0.0001e15,
  radius: 0.33,
  semiMajorAxis: 167500,
  eccentricity: 0.0004,
  trueAnomaly: 0,
  meanAnomaly: 322.771,
  type: CELESTIAL_BODY_TYPE.SATELLITE,
  satellites: [],
  orbitBody: null
};
</v>
      </c>
    </row>
    <row r="13" spans="1:12" ht="15.75" thickBot="1" x14ac:dyDescent="0.3">
      <c r="A13" s="105">
        <v>10</v>
      </c>
      <c r="B13" s="106" t="s">
        <v>817</v>
      </c>
      <c r="C13" s="105">
        <v>396.4</v>
      </c>
      <c r="D13" s="105">
        <v>37493</v>
      </c>
      <c r="E13" s="105">
        <v>185404</v>
      </c>
      <c r="F13" s="105" t="s">
        <v>818</v>
      </c>
      <c r="G13" t="str">
        <f t="shared" si="0"/>
        <v>14.848</v>
      </c>
      <c r="H13" t="str">
        <f t="shared" si="1"/>
        <v>MIMAS</v>
      </c>
      <c r="I13" t="str">
        <f t="shared" si="2"/>
        <v>mimas</v>
      </c>
      <c r="J13" s="28" t="str">
        <f t="shared" si="3"/>
        <v>198.2</v>
      </c>
      <c r="K13" t="str">
        <f t="shared" si="4"/>
        <v>37493e15</v>
      </c>
      <c r="L13" t="str">
        <f t="shared" si="5"/>
        <v xml:space="preserve">export const MIMAS: CelestialBody = {
  id: 'mimas',
  position: {
    x: 0,
    y: 0
  },
  speed: 0, // TODO
  mass: 37493e15,
  radius: 198.2,
  semiMajorAxis: 185404,
  eccentricity: 0.0202,
  trueAnomaly: 0,
  meanAnomaly: 14.848,
  type: CELESTIAL_BODY_TYPE.SATELLITE,
  satellites: [],
  orbitBody: null
};
</v>
      </c>
    </row>
    <row r="14" spans="1:12" ht="15.75" thickBot="1" x14ac:dyDescent="0.3">
      <c r="A14" s="104">
        <v>11</v>
      </c>
      <c r="B14" s="65" t="s">
        <v>819</v>
      </c>
      <c r="C14" s="104">
        <v>2.9</v>
      </c>
      <c r="D14" s="104">
        <v>0.02</v>
      </c>
      <c r="E14" s="104">
        <v>194440</v>
      </c>
      <c r="F14" s="104" t="s">
        <v>767</v>
      </c>
      <c r="G14" t="str">
        <f t="shared" si="0"/>
        <v>71.189</v>
      </c>
      <c r="H14" t="str">
        <f t="shared" si="1"/>
        <v>METHONE</v>
      </c>
      <c r="I14" t="str">
        <f t="shared" si="2"/>
        <v>methone</v>
      </c>
      <c r="J14" s="28" t="str">
        <f t="shared" si="3"/>
        <v>1.45</v>
      </c>
      <c r="K14" t="str">
        <f t="shared" si="4"/>
        <v>0.02e15</v>
      </c>
      <c r="L14" t="str">
        <f t="shared" si="5"/>
        <v xml:space="preserve">export const METHONE: CelestialBody = {
  id: 'methone',
  position: {
    x: 0,
    y: 0
  },
  speed: 0, // TODO
  mass: 0.02e15,
  radius: 1.45,
  semiMajorAxis: 194440,
  eccentricity: 0.0001,
  trueAnomaly: 0,
  meanAnomaly: 71.189,
  type: CELESTIAL_BODY_TYPE.SATELLITE,
  satellites: [],
  orbitBody: null
};
</v>
      </c>
    </row>
    <row r="15" spans="1:12" ht="15.75" thickBot="1" x14ac:dyDescent="0.3">
      <c r="A15" s="104">
        <v>12</v>
      </c>
      <c r="B15" s="65" t="s">
        <v>820</v>
      </c>
      <c r="C15" s="104">
        <v>1.8</v>
      </c>
      <c r="D15" s="104">
        <v>1.5E-3</v>
      </c>
      <c r="E15" s="104">
        <v>197700</v>
      </c>
      <c r="F15" s="104" t="s">
        <v>10</v>
      </c>
      <c r="G15" t="str">
        <f t="shared" si="0"/>
        <v>190.473</v>
      </c>
      <c r="H15" t="str">
        <f t="shared" si="1"/>
        <v>ANTHE</v>
      </c>
      <c r="I15" t="str">
        <f t="shared" si="2"/>
        <v>anthe</v>
      </c>
      <c r="J15" s="28" t="str">
        <f t="shared" si="3"/>
        <v>0.9</v>
      </c>
      <c r="K15" t="str">
        <f t="shared" si="4"/>
        <v>0.0015e15</v>
      </c>
      <c r="L15" t="str">
        <f t="shared" si="5"/>
        <v xml:space="preserve">export const ANTHE: CelestialBody = {
  id: 'anthe',
  position: {
    x: 0,
    y: 0
  },
  speed: 0, // TODO
  mass: 0.0015e15,
  radius: 0.9,
  semiMajorAxis: 197700,
  eccentricity: 0.0011,
  trueAnomaly: 0,
  meanAnomaly: 190.473,
  type: CELESTIAL_BODY_TYPE.SATELLITE,
  satellites: [],
  orbitBody: null
};
</v>
      </c>
    </row>
    <row r="16" spans="1:12" ht="15.75" thickBot="1" x14ac:dyDescent="0.3">
      <c r="A16" s="104">
        <v>13</v>
      </c>
      <c r="B16" s="65" t="s">
        <v>821</v>
      </c>
      <c r="C16" s="104">
        <v>4.4400000000000004</v>
      </c>
      <c r="D16" s="104">
        <v>0.05</v>
      </c>
      <c r="E16" s="104">
        <v>212280</v>
      </c>
      <c r="F16" s="104" t="s">
        <v>822</v>
      </c>
      <c r="G16" t="str">
        <f t="shared" si="0"/>
        <v>356.229</v>
      </c>
      <c r="H16" t="str">
        <f t="shared" si="1"/>
        <v>PALLENE</v>
      </c>
      <c r="I16" t="str">
        <f t="shared" si="2"/>
        <v>pallene</v>
      </c>
      <c r="J16" s="28" t="str">
        <f t="shared" si="3"/>
        <v>2.22</v>
      </c>
      <c r="K16" t="str">
        <f t="shared" si="4"/>
        <v>0.05e15</v>
      </c>
      <c r="L16" t="str">
        <f t="shared" si="5"/>
        <v xml:space="preserve">export const PALLENE: CelestialBody = {
  id: 'pallene',
  position: {
    x: 0,
    y: 0
  },
  speed: 0, // TODO
  mass: 0.05e15,
  radius: 2.22,
  semiMajorAxis: 212280,
  eccentricity: 0.004,
  trueAnomaly: 0,
  meanAnomaly: 356.229,
  type: CELESTIAL_BODY_TYPE.SATELLITE,
  satellites: [],
  orbitBody: null
};
</v>
      </c>
    </row>
    <row r="17" spans="1:12" ht="15.75" thickBot="1" x14ac:dyDescent="0.3">
      <c r="A17" s="105">
        <v>14</v>
      </c>
      <c r="B17" s="106" t="s">
        <v>823</v>
      </c>
      <c r="C17" s="105">
        <v>504.2</v>
      </c>
      <c r="D17" s="105">
        <v>108022</v>
      </c>
      <c r="E17" s="105">
        <v>237950</v>
      </c>
      <c r="F17" s="105" t="s">
        <v>759</v>
      </c>
      <c r="G17" t="str">
        <f t="shared" si="0"/>
        <v>199.686</v>
      </c>
      <c r="H17" t="str">
        <f t="shared" si="1"/>
        <v>ENCELADUS</v>
      </c>
      <c r="I17" t="str">
        <f t="shared" si="2"/>
        <v>enceladus</v>
      </c>
      <c r="J17" s="28" t="str">
        <f t="shared" si="3"/>
        <v>252.1</v>
      </c>
      <c r="K17" t="str">
        <f t="shared" si="4"/>
        <v>108022e15</v>
      </c>
      <c r="L17" t="str">
        <f t="shared" si="5"/>
        <v xml:space="preserve">export const ENCELADUS: CelestialBody = {
  id: 'enceladus',
  position: {
    x: 0,
    y: 0
  },
  speed: 0, // TODO
  mass: 108022e15,
  radius: 252.1,
  semiMajorAxis: 237950,
  eccentricity: 0.0047,
  trueAnomaly: 0,
  meanAnomaly: 199.686,
  type: CELESTIAL_BODY_TYPE.SATELLITE,
  satellites: [],
  orbitBody: null
};
</v>
      </c>
    </row>
    <row r="18" spans="1:12" ht="15.75" thickBot="1" x14ac:dyDescent="0.3">
      <c r="A18" s="105">
        <v>15</v>
      </c>
      <c r="B18" s="106" t="s">
        <v>824</v>
      </c>
      <c r="C18" s="105">
        <v>1062.2</v>
      </c>
      <c r="D18" s="105">
        <v>617449</v>
      </c>
      <c r="E18" s="105">
        <v>294619</v>
      </c>
      <c r="F18" s="105" t="s">
        <v>767</v>
      </c>
      <c r="G18" t="str">
        <f t="shared" si="0"/>
        <v>243.367</v>
      </c>
      <c r="H18" t="str">
        <f t="shared" si="1"/>
        <v>TETHYS</v>
      </c>
      <c r="I18" t="str">
        <f t="shared" si="2"/>
        <v>tethys</v>
      </c>
      <c r="J18" s="28" t="str">
        <f t="shared" si="3"/>
        <v>531.1</v>
      </c>
      <c r="K18" t="str">
        <f t="shared" si="4"/>
        <v>617449e15</v>
      </c>
      <c r="L18" t="str">
        <f t="shared" si="5"/>
        <v xml:space="preserve">export const TETHYS: CelestialBody = {
  id: 'tethys',
  position: {
    x: 0,
    y: 0
  },
  speed: 0, // TODO
  mass: 617449e15,
  radius: 531.1,
  semiMajorAxis: 294619,
  eccentricity: 0.0001,
  trueAnomaly: 0,
  meanAnomaly: 243.367,
  type: CELESTIAL_BODY_TYPE.SATELLITE,
  satellites: [],
  orbitBody: null
};
</v>
      </c>
    </row>
    <row r="19" spans="1:12" ht="15.75" thickBot="1" x14ac:dyDescent="0.3">
      <c r="A19" s="104" t="s">
        <v>825</v>
      </c>
      <c r="B19" s="65" t="s">
        <v>826</v>
      </c>
      <c r="C19" s="104">
        <v>24.8</v>
      </c>
      <c r="D19" s="104">
        <v>9.41</v>
      </c>
      <c r="E19" s="104">
        <v>294619</v>
      </c>
      <c r="F19" s="104">
        <v>0</v>
      </c>
      <c r="G19" t="str">
        <f t="shared" si="0"/>
        <v>260.157</v>
      </c>
      <c r="H19" t="str">
        <f t="shared" si="1"/>
        <v>TELESTO</v>
      </c>
      <c r="I19" t="str">
        <f t="shared" si="2"/>
        <v>telesto</v>
      </c>
      <c r="J19" s="28" t="str">
        <f t="shared" si="3"/>
        <v>12.4</v>
      </c>
      <c r="K19" t="str">
        <f t="shared" si="4"/>
        <v>9.41e15</v>
      </c>
      <c r="L19" t="str">
        <f t="shared" si="5"/>
        <v xml:space="preserve">export const TELESTO: CelestialBody = {
  id: 'telesto',
  position: {
    x: 0,
    y: 0
  },
  speed: 0, // TODO
  mass: 9.41e15,
  radius: 12.4,
  semiMajorAxis: 294619,
  eccentricity: 0,
  trueAnomaly: 0,
  meanAnomaly: 260.157,
  type: CELESTIAL_BODY_TYPE.SATELLITE,
  satellites: [],
  orbitBody: null
};
</v>
      </c>
    </row>
    <row r="20" spans="1:12" ht="15.75" thickBot="1" x14ac:dyDescent="0.3">
      <c r="A20" s="104" t="s">
        <v>827</v>
      </c>
      <c r="B20" s="65" t="s">
        <v>828</v>
      </c>
      <c r="C20" s="104">
        <v>21.4</v>
      </c>
      <c r="D20" s="104">
        <v>6.3</v>
      </c>
      <c r="E20" s="104">
        <v>294619</v>
      </c>
      <c r="F20" s="104">
        <v>0</v>
      </c>
      <c r="G20" t="str">
        <f t="shared" si="0"/>
        <v>156.660</v>
      </c>
      <c r="H20" t="str">
        <f t="shared" si="1"/>
        <v>CALYPSO</v>
      </c>
      <c r="I20" t="str">
        <f t="shared" si="2"/>
        <v>calypso</v>
      </c>
      <c r="J20" s="28" t="str">
        <f t="shared" si="3"/>
        <v>10.7</v>
      </c>
      <c r="K20" t="str">
        <f t="shared" si="4"/>
        <v>6.3e15</v>
      </c>
      <c r="L20" t="str">
        <f t="shared" si="5"/>
        <v xml:space="preserve">export const CALYPSO: CelestialBody = {
  id: 'calypso',
  position: {
    x: 0,
    y: 0
  },
  speed: 0, // TODO
  mass: 6.3e15,
  radius: 10.7,
  semiMajorAxis: 294619,
  eccentricity: 0,
  trueAnomaly: 0,
  meanAnomaly: 156.660,
  type: CELESTIAL_BODY_TYPE.SATELLITE,
  satellites: [],
  orbitBody: null
};
</v>
      </c>
    </row>
    <row r="21" spans="1:12" ht="15.75" thickBot="1" x14ac:dyDescent="0.3">
      <c r="A21" s="105">
        <v>18</v>
      </c>
      <c r="B21" s="106" t="s">
        <v>829</v>
      </c>
      <c r="C21" s="105">
        <v>1122.8</v>
      </c>
      <c r="D21" s="105">
        <v>1095452</v>
      </c>
      <c r="E21" s="105">
        <v>377396</v>
      </c>
      <c r="F21" s="105" t="s">
        <v>807</v>
      </c>
      <c r="G21" t="str">
        <f t="shared" si="0"/>
        <v>322.232</v>
      </c>
      <c r="H21" t="str">
        <f t="shared" si="1"/>
        <v>DIONE</v>
      </c>
      <c r="I21" t="str">
        <f t="shared" si="2"/>
        <v>dione</v>
      </c>
      <c r="J21" s="28" t="str">
        <f t="shared" si="3"/>
        <v>561.4</v>
      </c>
      <c r="K21" t="str">
        <f t="shared" si="4"/>
        <v>1095452e15</v>
      </c>
      <c r="L21" t="str">
        <f t="shared" si="5"/>
        <v xml:space="preserve">export const DIONE: CelestialBody = {
  id: 'dione',
  position: {
    x: 0,
    y: 0
  },
  speed: 0, // TODO
  mass: 1095452e15,
  radius: 561.4,
  semiMajorAxis: 377396,
  eccentricity: 0.0022,
  trueAnomaly: 0,
  meanAnomaly: 322.232,
  type: CELESTIAL_BODY_TYPE.SATELLITE,
  satellites: [],
  orbitBody: null
};
</v>
      </c>
    </row>
    <row r="22" spans="1:12" ht="15.75" thickBot="1" x14ac:dyDescent="0.3">
      <c r="A22" s="104" t="s">
        <v>830</v>
      </c>
      <c r="B22" s="65" t="s">
        <v>831</v>
      </c>
      <c r="C22" s="104">
        <v>35.200000000000003</v>
      </c>
      <c r="D22" s="104">
        <v>24.5</v>
      </c>
      <c r="E22" s="104">
        <v>377396</v>
      </c>
      <c r="F22" s="104" t="s">
        <v>807</v>
      </c>
      <c r="G22" t="str">
        <f t="shared" si="0"/>
        <v>43.186</v>
      </c>
      <c r="H22" t="str">
        <f t="shared" si="1"/>
        <v>HELENE</v>
      </c>
      <c r="I22" t="str">
        <f t="shared" si="2"/>
        <v>helene</v>
      </c>
      <c r="J22" s="28" t="str">
        <f t="shared" si="3"/>
        <v>17.6</v>
      </c>
      <c r="K22" t="str">
        <f t="shared" si="4"/>
        <v>24.5e15</v>
      </c>
      <c r="L22" t="str">
        <f t="shared" si="5"/>
        <v xml:space="preserve">export const HELENE: CelestialBody = {
  id: 'helene',
  position: {
    x: 0,
    y: 0
  },
  speed: 0, // TODO
  mass: 24.5e15,
  radius: 17.6,
  semiMajorAxis: 377396,
  eccentricity: 0.0022,
  trueAnomaly: 0,
  meanAnomaly: 43.186,
  type: CELESTIAL_BODY_TYPE.SATELLITE,
  satellites: [],
  orbitBody: null
};
</v>
      </c>
    </row>
    <row r="23" spans="1:12" ht="15.75" thickBot="1" x14ac:dyDescent="0.3">
      <c r="A23" s="104" t="s">
        <v>832</v>
      </c>
      <c r="B23" s="65" t="s">
        <v>833</v>
      </c>
      <c r="C23" s="104">
        <v>2.6</v>
      </c>
      <c r="D23" s="104">
        <v>0.03</v>
      </c>
      <c r="E23" s="104">
        <v>377396</v>
      </c>
      <c r="F23" s="104" t="s">
        <v>834</v>
      </c>
      <c r="G23" t="str">
        <f t="shared" si="0"/>
        <v>89.307</v>
      </c>
      <c r="H23" t="str">
        <f t="shared" si="1"/>
        <v>POLYDEUCES</v>
      </c>
      <c r="I23" t="str">
        <f t="shared" si="2"/>
        <v>polydeuces</v>
      </c>
      <c r="J23" s="28" t="str">
        <f t="shared" si="3"/>
        <v>1.3</v>
      </c>
      <c r="K23" t="str">
        <f t="shared" si="4"/>
        <v>0.03e15</v>
      </c>
      <c r="L23" t="str">
        <f t="shared" si="5"/>
        <v xml:space="preserve">export const POLYDEUCES: CelestialBody = {
  id: 'polydeuces',
  position: {
    x: 0,
    y: 0
  },
  speed: 0, // TODO
  mass: 0.03e15,
  radius: 1.3,
  semiMajorAxis: 377396,
  eccentricity: 0.0192,
  trueAnomaly: 0,
  meanAnomaly: 89.307,
  type: CELESTIAL_BODY_TYPE.SATELLITE,
  satellites: [],
  orbitBody: null
};
</v>
      </c>
    </row>
    <row r="24" spans="1:12" ht="15.75" thickBot="1" x14ac:dyDescent="0.3">
      <c r="A24" s="105">
        <v>21</v>
      </c>
      <c r="B24" s="106" t="s">
        <v>835</v>
      </c>
      <c r="C24" s="105">
        <v>1527.6</v>
      </c>
      <c r="D24" s="105">
        <v>2306518</v>
      </c>
      <c r="E24" s="105">
        <v>527108</v>
      </c>
      <c r="F24" s="105" t="s">
        <v>204</v>
      </c>
      <c r="G24" t="str">
        <f t="shared" si="0"/>
        <v>179.781</v>
      </c>
      <c r="H24" t="str">
        <f t="shared" si="1"/>
        <v>RHEA</v>
      </c>
      <c r="I24" t="str">
        <f t="shared" si="2"/>
        <v>rhea</v>
      </c>
      <c r="J24" s="28" t="str">
        <f t="shared" si="3"/>
        <v>763.8</v>
      </c>
      <c r="K24" t="str">
        <f t="shared" si="4"/>
        <v>2306518e15</v>
      </c>
      <c r="L24" t="str">
        <f t="shared" si="5"/>
        <v xml:space="preserve">export const RHEA: CelestialBody = {
  id: 'rhea',
  position: {
    x: 0,
    y: 0
  },
  speed: 0, // TODO
  mass: 2306518e15,
  radius: 763.8,
  semiMajorAxis: 527108,
  eccentricity: 0.0013,
  trueAnomaly: 0,
  meanAnomaly: 179.781,
  type: CELESTIAL_BODY_TYPE.SATELLITE,
  satellites: [],
  orbitBody: null
};
</v>
      </c>
    </row>
    <row r="25" spans="1:12" ht="15.75" thickBot="1" x14ac:dyDescent="0.3">
      <c r="A25" s="107">
        <v>22</v>
      </c>
      <c r="B25" s="80" t="s">
        <v>836</v>
      </c>
      <c r="C25" s="107">
        <v>5149.46</v>
      </c>
      <c r="D25" s="107">
        <v>134520000</v>
      </c>
      <c r="E25" s="107">
        <v>1221930</v>
      </c>
      <c r="F25" s="107" t="s">
        <v>837</v>
      </c>
      <c r="G25" t="str">
        <f t="shared" si="0"/>
        <v>163.310</v>
      </c>
      <c r="H25" t="str">
        <f t="shared" si="1"/>
        <v>TITAN</v>
      </c>
      <c r="I25" t="str">
        <f t="shared" si="2"/>
        <v>titan</v>
      </c>
      <c r="J25" s="28" t="str">
        <f t="shared" si="3"/>
        <v>2574.73</v>
      </c>
      <c r="K25" t="str">
        <f t="shared" si="4"/>
        <v>134520000e15</v>
      </c>
      <c r="L25" t="str">
        <f t="shared" si="5"/>
        <v xml:space="preserve">export const TITAN: CelestialBody = {
  id: 'titan',
  position: {
    x: 0,
    y: 0
  },
  speed: 0, // TODO
  mass: 134520000e15,
  radius: 2574.73,
  semiMajorAxis: 1221930,
  eccentricity: 0.0288,
  trueAnomaly: 0,
  meanAnomaly: 163.310,
  type: CELESTIAL_BODY_TYPE.SATELLITE,
  satellites: [],
  orbitBody: null
};
</v>
      </c>
    </row>
    <row r="26" spans="1:12" ht="15.75" thickBot="1" x14ac:dyDescent="0.3">
      <c r="A26" s="105">
        <v>23</v>
      </c>
      <c r="B26" s="106" t="s">
        <v>838</v>
      </c>
      <c r="C26" s="105">
        <v>270</v>
      </c>
      <c r="D26" s="105">
        <v>5619.9</v>
      </c>
      <c r="E26" s="105">
        <v>1481010</v>
      </c>
      <c r="F26" s="105" t="s">
        <v>839</v>
      </c>
      <c r="G26" t="str">
        <f t="shared" si="0"/>
        <v>86.342</v>
      </c>
      <c r="H26" t="str">
        <f t="shared" si="1"/>
        <v>HYPERION</v>
      </c>
      <c r="I26" t="str">
        <f t="shared" si="2"/>
        <v>hyperion</v>
      </c>
      <c r="J26" s="28" t="str">
        <f t="shared" si="3"/>
        <v>135</v>
      </c>
      <c r="K26" t="str">
        <f t="shared" si="4"/>
        <v>5619.9e15</v>
      </c>
      <c r="L26" t="str">
        <f t="shared" si="5"/>
        <v xml:space="preserve">export const HYPERION: CelestialBody = {
  id: 'hyperion',
  position: {
    x: 0,
    y: 0
  },
  speed: 0, // TODO
  mass: 5619.9e15,
  radius: 135,
  semiMajorAxis: 1481010,
  eccentricity: 0.123,
  trueAnomaly: 0,
  meanAnomaly: 86.342,
  type: CELESTIAL_BODY_TYPE.SATELLITE,
  satellites: [],
  orbitBody: null
};
</v>
      </c>
    </row>
    <row r="27" spans="1:12" ht="15.75" thickBot="1" x14ac:dyDescent="0.3">
      <c r="A27" s="105">
        <v>24</v>
      </c>
      <c r="B27" s="106" t="s">
        <v>840</v>
      </c>
      <c r="C27" s="105">
        <v>1468.6</v>
      </c>
      <c r="D27" s="105">
        <v>1805635</v>
      </c>
      <c r="E27" s="105">
        <v>3560820</v>
      </c>
      <c r="F27" s="105" t="s">
        <v>841</v>
      </c>
      <c r="G27" t="str">
        <f t="shared" si="0"/>
        <v>201.789</v>
      </c>
      <c r="H27" t="str">
        <f t="shared" si="1"/>
        <v>IAPETUS</v>
      </c>
      <c r="I27" t="str">
        <f t="shared" si="2"/>
        <v>iapetus</v>
      </c>
      <c r="J27" s="28" t="str">
        <f t="shared" si="3"/>
        <v>734.3</v>
      </c>
      <c r="K27" t="str">
        <f t="shared" si="4"/>
        <v>1805635e15</v>
      </c>
      <c r="L27" t="str">
        <f t="shared" si="5"/>
        <v xml:space="preserve">export const IAPETUS: CelestialBody = {
  id: 'iapetus',
  position: {
    x: 0,
    y: 0
  },
  speed: 0, // TODO
  mass: 1805635e15,
  radius: 734.3,
  semiMajorAxis: 3560820,
  eccentricity: 0.0286,
  trueAnomaly: 0,
  meanAnomaly: 201.789,
  type: CELESTIAL_BODY_TYPE.SATELLITE,
  satellites: [],
  orbitBody: null
};
</v>
      </c>
    </row>
    <row r="28" spans="1:12" ht="15.75" thickBot="1" x14ac:dyDescent="0.3">
      <c r="A28" s="108">
        <v>25</v>
      </c>
      <c r="B28" s="91" t="s">
        <v>842</v>
      </c>
      <c r="C28" s="108">
        <v>17</v>
      </c>
      <c r="D28" s="108">
        <v>2.79</v>
      </c>
      <c r="E28" s="108">
        <v>11307500</v>
      </c>
      <c r="F28" s="108" t="s">
        <v>843</v>
      </c>
      <c r="G28" t="str">
        <f t="shared" si="0"/>
        <v>172.018</v>
      </c>
      <c r="H28" t="str">
        <f t="shared" si="1"/>
        <v>KIVIUQ</v>
      </c>
      <c r="I28" t="str">
        <f t="shared" si="2"/>
        <v>kiviuq</v>
      </c>
      <c r="J28" s="28" t="str">
        <f t="shared" si="3"/>
        <v>8.5</v>
      </c>
      <c r="K28" t="str">
        <f t="shared" si="4"/>
        <v>2.79e15</v>
      </c>
      <c r="L28" t="str">
        <f t="shared" si="5"/>
        <v xml:space="preserve">export const KIVIUQ: CelestialBody = {
  id: 'kiviuq',
  position: {
    x: 0,
    y: 0
  },
  speed: 0, // TODO
  mass: 2.79e15,
  radius: 8.5,
  semiMajorAxis: 11307500,
  eccentricity: 0.1521,
  trueAnomaly: 0,
  meanAnomaly: 172.018,
  type: CELESTIAL_BODY_TYPE.SATELLITE,
  satellites: [],
  orbitBody: null
};
</v>
      </c>
    </row>
    <row r="29" spans="1:12" ht="15.75" thickBot="1" x14ac:dyDescent="0.3">
      <c r="A29" s="108">
        <v>26</v>
      </c>
      <c r="B29" s="91" t="s">
        <v>844</v>
      </c>
      <c r="C29" s="108">
        <v>13</v>
      </c>
      <c r="D29" s="108">
        <v>1.18</v>
      </c>
      <c r="E29" s="108">
        <v>11348500</v>
      </c>
      <c r="F29" s="108" t="s">
        <v>845</v>
      </c>
      <c r="G29" t="str">
        <f t="shared" si="0"/>
        <v>17.328</v>
      </c>
      <c r="H29" t="str">
        <f t="shared" si="1"/>
        <v>IJIRAQ</v>
      </c>
      <c r="I29" t="str">
        <f t="shared" si="2"/>
        <v>ijiraq</v>
      </c>
      <c r="J29" s="28" t="str">
        <f t="shared" si="3"/>
        <v>6.5</v>
      </c>
      <c r="K29" t="str">
        <f t="shared" si="4"/>
        <v>1.18e15</v>
      </c>
      <c r="L29" t="str">
        <f t="shared" si="5"/>
        <v xml:space="preserve">export const IJIRAQ: CelestialBody = {
  id: 'ijiraq',
  position: {
    x: 0,
    y: 0
  },
  speed: 0, // TODO
  mass: 1.18e15,
  radius: 6.5,
  semiMajorAxis: 11348500,
  eccentricity: 0.3758,
  trueAnomaly: 0,
  meanAnomaly: 17.328,
  type: CELESTIAL_BODY_TYPE.SATELLITE,
  satellites: [],
  orbitBody: null
};
</v>
      </c>
    </row>
    <row r="30" spans="1:12" ht="15.75" thickBot="1" x14ac:dyDescent="0.3">
      <c r="A30" s="109">
        <v>27</v>
      </c>
      <c r="B30" s="110" t="s">
        <v>846</v>
      </c>
      <c r="C30" s="109">
        <v>213</v>
      </c>
      <c r="D30" s="109">
        <v>8292</v>
      </c>
      <c r="E30" s="109">
        <v>12905900</v>
      </c>
      <c r="F30" s="109" t="s">
        <v>847</v>
      </c>
      <c r="G30" t="str">
        <f t="shared" si="0"/>
        <v>53.038</v>
      </c>
      <c r="H30" t="str">
        <f t="shared" si="1"/>
        <v>PHOEBE</v>
      </c>
      <c r="I30" t="str">
        <f t="shared" si="2"/>
        <v>phoebe</v>
      </c>
      <c r="J30" s="28" t="str">
        <f t="shared" si="3"/>
        <v>106.5</v>
      </c>
      <c r="K30" t="str">
        <f t="shared" si="4"/>
        <v>8292e15</v>
      </c>
      <c r="L30" t="str">
        <f t="shared" si="5"/>
        <v xml:space="preserve">export const PHOEBE: CelestialBody = {
  id: 'phoebe',
  position: {
    x: 0,
    y: 0
  },
  speed: 0, // TODO
  mass: 8292e15,
  radius: 106.5,
  semiMajorAxis: 12905900,
  eccentricity: 0.1604,
  trueAnomaly: 0,
  meanAnomaly: 53.038,
  type: CELESTIAL_BODY_TYPE.SATELLITE,
  satellites: [],
  orbitBody: null
};
</v>
      </c>
    </row>
    <row r="31" spans="1:12" ht="15.75" thickBot="1" x14ac:dyDescent="0.3">
      <c r="A31" s="108">
        <v>28</v>
      </c>
      <c r="B31" s="91" t="s">
        <v>848</v>
      </c>
      <c r="C31" s="108">
        <v>25</v>
      </c>
      <c r="D31" s="108">
        <v>7.25</v>
      </c>
      <c r="E31" s="108">
        <v>15012800</v>
      </c>
      <c r="F31" s="108" t="s">
        <v>849</v>
      </c>
      <c r="G31" t="str">
        <f t="shared" si="0"/>
        <v>321.654</v>
      </c>
      <c r="H31" t="str">
        <f t="shared" si="1"/>
        <v>PAALIAQ</v>
      </c>
      <c r="I31" t="str">
        <f t="shared" si="2"/>
        <v>paaliaq</v>
      </c>
      <c r="J31" s="28" t="str">
        <f t="shared" si="3"/>
        <v>12.5</v>
      </c>
      <c r="K31" t="str">
        <f t="shared" si="4"/>
        <v>7.25e15</v>
      </c>
      <c r="L31" t="str">
        <f t="shared" si="5"/>
        <v xml:space="preserve">export const PAALIAQ: CelestialBody = {
  id: 'paaliaq',
  position: {
    x: 0,
    y: 0
  },
  speed: 0, // TODO
  mass: 7.25e15,
  radius: 12.5,
  semiMajorAxis: 15012800,
  eccentricity: 0.4826,
  trueAnomaly: 0,
  meanAnomaly: 321.654,
  type: CELESTIAL_BODY_TYPE.SATELLITE,
  satellites: [],
  orbitBody: null
};
</v>
      </c>
    </row>
    <row r="32" spans="1:12" ht="15.75" thickBot="1" x14ac:dyDescent="0.3">
      <c r="A32" s="111">
        <v>29</v>
      </c>
      <c r="B32" s="112" t="s">
        <v>850</v>
      </c>
      <c r="C32" s="111">
        <v>8</v>
      </c>
      <c r="D32" s="111">
        <v>0.35</v>
      </c>
      <c r="E32" s="111">
        <v>15563600</v>
      </c>
      <c r="F32" s="111" t="s">
        <v>447</v>
      </c>
      <c r="G32" t="str">
        <f t="shared" si="0"/>
        <v>114.689</v>
      </c>
      <c r="H32" t="str">
        <f t="shared" si="1"/>
        <v>SKATHI</v>
      </c>
      <c r="I32" t="str">
        <f t="shared" si="2"/>
        <v>skathi</v>
      </c>
      <c r="J32" s="28" t="str">
        <f t="shared" si="3"/>
        <v>4</v>
      </c>
      <c r="K32" t="str">
        <f t="shared" si="4"/>
        <v>0.35e15</v>
      </c>
      <c r="L32" t="str">
        <f t="shared" si="5"/>
        <v xml:space="preserve">export const SKATHI: CelestialBody = {
  id: 'skathi',
  position: {
    x: 0,
    y: 0
  },
  speed: 0, // TODO
  mass: 0.35e15,
  radius: 4,
  semiMajorAxis: 15563600,
  eccentricity: 0.2755,
  trueAnomaly: 0,
  meanAnomaly: 114.689,
  type: CELESTIAL_BODY_TYPE.SATELLITE,
  satellites: [],
  orbitBody: null
};
</v>
      </c>
    </row>
    <row r="33" spans="1:12" ht="15.75" thickBot="1" x14ac:dyDescent="0.3">
      <c r="A33" s="111">
        <v>30</v>
      </c>
      <c r="B33" s="112" t="s">
        <v>851</v>
      </c>
      <c r="C33" s="111">
        <v>4</v>
      </c>
      <c r="D33" s="111">
        <v>0.05</v>
      </c>
      <c r="E33" s="111">
        <v>15822400</v>
      </c>
      <c r="F33" s="111" t="s">
        <v>852</v>
      </c>
      <c r="G33" s="52" t="s">
        <v>853</v>
      </c>
      <c r="H33" t="str">
        <f t="shared" si="1"/>
        <v>S_2004_S_37</v>
      </c>
      <c r="I33" t="str">
        <f t="shared" si="2"/>
        <v>s_2004-s-37</v>
      </c>
      <c r="J33" s="28" t="str">
        <f t="shared" si="3"/>
        <v>2</v>
      </c>
      <c r="K33" t="str">
        <f t="shared" si="4"/>
        <v>0.05e15</v>
      </c>
      <c r="L33" t="str">
        <f t="shared" si="5"/>
        <v xml:space="preserve">export const S_2004_S_37: CelestialBody = {
  id: 's_2004-s-37',
  position: {
    x: 0,
    y: 0
  },
  speed: 0, // TODO
  mass: 0.05e15,
  radius: 2,
  semiMajorAxis: 15822400,
  eccentricity: 0.5265,
  trueAnomaly: 0,
  meanAnomaly: 326.7,
  type: CELESTIAL_BODY_TYPE.SATELLITE,
  satellites: [],
  orbitBody: null
};
</v>
      </c>
    </row>
    <row r="34" spans="1:12" ht="15.75" thickBot="1" x14ac:dyDescent="0.3">
      <c r="A34" s="111">
        <v>31</v>
      </c>
      <c r="B34" s="112" t="s">
        <v>854</v>
      </c>
      <c r="C34" s="111">
        <v>6</v>
      </c>
      <c r="D34" s="111">
        <v>0.15</v>
      </c>
      <c r="E34" s="111">
        <v>15971500</v>
      </c>
      <c r="F34" s="111" t="s">
        <v>855</v>
      </c>
      <c r="G34" t="str">
        <f t="shared" si="0"/>
        <v>84.066</v>
      </c>
      <c r="H34" t="str">
        <f t="shared" si="1"/>
        <v>S_2007_S_2</v>
      </c>
      <c r="I34" t="str">
        <f t="shared" si="2"/>
        <v>s_2007-s-2</v>
      </c>
      <c r="J34" s="28" t="str">
        <f t="shared" si="3"/>
        <v>3</v>
      </c>
      <c r="K34" t="str">
        <f t="shared" si="4"/>
        <v>0.15e15</v>
      </c>
      <c r="L34" t="str">
        <f t="shared" si="5"/>
        <v xml:space="preserve">export const S_2007_S_2: CelestialBody = {
  id: 's_2007-s-2',
  position: {
    x: 0,
    y: 0
  },
  speed: 0, // TODO
  mass: 0.15e15,
  radius: 3,
  semiMajorAxis: 15971500,
  eccentricity: 0.2465,
  trueAnomaly: 0,
  meanAnomaly: 84.066,
  type: CELESTIAL_BODY_TYPE.SATELLITE,
  satellites: [],
  orbitBody: null
};
</v>
      </c>
    </row>
    <row r="35" spans="1:12" ht="15.75" thickBot="1" x14ac:dyDescent="0.3">
      <c r="A35" s="113">
        <v>32</v>
      </c>
      <c r="B35" s="114" t="s">
        <v>856</v>
      </c>
      <c r="C35" s="113">
        <v>28.6</v>
      </c>
      <c r="D35" s="113">
        <v>22.3</v>
      </c>
      <c r="E35" s="113">
        <v>16222700</v>
      </c>
      <c r="F35" s="113" t="s">
        <v>857</v>
      </c>
      <c r="G35" t="str">
        <f t="shared" si="0"/>
        <v>32.828</v>
      </c>
      <c r="H35" t="str">
        <f t="shared" si="1"/>
        <v>ALBIORIX</v>
      </c>
      <c r="I35" t="str">
        <f t="shared" si="2"/>
        <v>albiorix</v>
      </c>
      <c r="J35" s="28" t="str">
        <f t="shared" si="3"/>
        <v>14.3</v>
      </c>
      <c r="K35" t="str">
        <f t="shared" si="4"/>
        <v>22.3e15</v>
      </c>
      <c r="L35" t="str">
        <f t="shared" si="5"/>
        <v xml:space="preserve">export const ALBIORIX: CelestialBody = {
  id: 'albiorix',
  position: {
    x: 0,
    y: 0
  },
  speed: 0, // TODO
  mass: 22.3e15,
  radius: 14.3,
  semiMajorAxis: 16222700,
  eccentricity: 0.5807,
  trueAnomaly: 0,
  meanAnomaly: 32.828,
  type: CELESTIAL_BODY_TYPE.SATELLITE,
  satellites: [],
  orbitBody: null
};
</v>
      </c>
    </row>
    <row r="36" spans="1:12" ht="15.75" thickBot="1" x14ac:dyDescent="0.3">
      <c r="A36" s="115">
        <v>33</v>
      </c>
      <c r="B36" s="116" t="s">
        <v>858</v>
      </c>
      <c r="C36" s="115">
        <v>6</v>
      </c>
      <c r="D36" s="115">
        <v>0.15</v>
      </c>
      <c r="E36" s="115">
        <v>16900900</v>
      </c>
      <c r="F36" s="115" t="s">
        <v>859</v>
      </c>
      <c r="G36" t="str">
        <f t="shared" si="0"/>
        <v>168.045</v>
      </c>
      <c r="H36" t="str">
        <f t="shared" si="1"/>
        <v>BEBHIONN</v>
      </c>
      <c r="I36" t="str">
        <f t="shared" si="2"/>
        <v>bebhionn</v>
      </c>
      <c r="J36" s="28" t="str">
        <f t="shared" si="3"/>
        <v>3</v>
      </c>
      <c r="K36" t="str">
        <f t="shared" si="4"/>
        <v>0.15e15</v>
      </c>
      <c r="L36" t="str">
        <f t="shared" si="5"/>
        <v xml:space="preserve">export const BEBHIONN: CelestialBody = {
  id: 'bebhionn',
  position: {
    x: 0,
    y: 0
  },
  speed: 0, // TODO
  mass: 0.15e15,
  radius: 3,
  semiMajorAxis: 16900900,
  eccentricity: 0.3813,
  trueAnomaly: 0,
  meanAnomaly: 168.045,
  type: CELESTIAL_BODY_TYPE.SATELLITE,
  satellites: [],
  orbitBody: null
};
</v>
      </c>
    </row>
    <row r="37" spans="1:12" ht="15.75" thickBot="1" x14ac:dyDescent="0.3">
      <c r="A37" s="108">
        <v>34</v>
      </c>
      <c r="B37" s="91" t="s">
        <v>860</v>
      </c>
      <c r="C37" s="108">
        <v>4</v>
      </c>
      <c r="D37" s="108">
        <v>0.05</v>
      </c>
      <c r="E37" s="108">
        <v>17202800</v>
      </c>
      <c r="F37" s="108" t="s">
        <v>861</v>
      </c>
      <c r="G37" s="52" t="s">
        <v>862</v>
      </c>
      <c r="H37" t="str">
        <f t="shared" si="1"/>
        <v>S_2004_S_29</v>
      </c>
      <c r="I37" t="str">
        <f t="shared" si="2"/>
        <v>s_2004-s-29</v>
      </c>
      <c r="J37" s="28" t="str">
        <f t="shared" si="3"/>
        <v>2</v>
      </c>
      <c r="K37" t="str">
        <f t="shared" si="4"/>
        <v>0.05e15</v>
      </c>
      <c r="L37" t="str">
        <f t="shared" si="5"/>
        <v xml:space="preserve">export const S_2004_S_29: CelestialBody = {
  id: 's_2004-s-29',
  position: {
    x: 0,
    y: 0
  },
  speed: 0, // TODO
  mass: 0.05e15,
  radius: 2,
  semiMajorAxis: 17202800,
  eccentricity: 0.4269,
  trueAnomaly: 0,
  meanAnomaly: 211.6,
  type: CELESTIAL_BODY_TYPE.SATELLITE,
  satellites: [],
  orbitBody: null
};
</v>
      </c>
    </row>
    <row r="38" spans="1:12" ht="15.75" thickBot="1" x14ac:dyDescent="0.3">
      <c r="A38" s="111">
        <v>35</v>
      </c>
      <c r="B38" s="112" t="s">
        <v>863</v>
      </c>
      <c r="C38" s="111">
        <v>5</v>
      </c>
      <c r="D38" s="111">
        <v>0.15</v>
      </c>
      <c r="E38" s="111">
        <v>17438300</v>
      </c>
      <c r="F38" s="111" t="s">
        <v>864</v>
      </c>
      <c r="G38" t="str">
        <f t="shared" si="0"/>
        <v>44.965</v>
      </c>
      <c r="H38" t="str">
        <f t="shared" si="1"/>
        <v>SKOLL</v>
      </c>
      <c r="I38" t="str">
        <f t="shared" si="2"/>
        <v>skoll</v>
      </c>
      <c r="J38" s="28" t="str">
        <f t="shared" si="3"/>
        <v>2.5</v>
      </c>
      <c r="K38" t="str">
        <f t="shared" si="4"/>
        <v>0.15e15</v>
      </c>
      <c r="L38" t="str">
        <f t="shared" si="5"/>
        <v xml:space="preserve">export const SKOLL: CelestialBody = {
  id: 'skoll',
  position: {
    x: 0,
    y: 0
  },
  speed: 0, // TODO
  mass: 0.15e15,
  radius: 2.5,
  semiMajorAxis: 17438300,
  eccentricity: 0.4402,
  trueAnomaly: 0,
  meanAnomaly: 44.965,
  type: CELESTIAL_BODY_TYPE.SATELLITE,
  satellites: [],
  orbitBody: null
};
</v>
      </c>
    </row>
    <row r="39" spans="1:12" ht="15.75" thickBot="1" x14ac:dyDescent="0.3">
      <c r="A39" s="108">
        <v>36</v>
      </c>
      <c r="B39" s="91" t="s">
        <v>865</v>
      </c>
      <c r="C39" s="108">
        <v>4</v>
      </c>
      <c r="D39" s="108">
        <v>0.05</v>
      </c>
      <c r="E39" s="108">
        <v>17449700</v>
      </c>
      <c r="F39" s="108" t="s">
        <v>866</v>
      </c>
      <c r="G39" s="52" t="s">
        <v>867</v>
      </c>
      <c r="H39" t="str">
        <f t="shared" si="1"/>
        <v>S_2004_S_31</v>
      </c>
      <c r="I39" t="str">
        <f t="shared" si="2"/>
        <v>s_2004-s-31</v>
      </c>
      <c r="J39" s="28" t="str">
        <f t="shared" si="3"/>
        <v>2</v>
      </c>
      <c r="K39" t="str">
        <f t="shared" si="4"/>
        <v>0.05e15</v>
      </c>
      <c r="L39" t="str">
        <f t="shared" si="5"/>
        <v xml:space="preserve">export const S_2004_S_31: CelestialBody = {
  id: 's_2004-s-31',
  position: {
    x: 0,
    y: 0
  },
  speed: 0, // TODO
  mass: 0.05e15,
  radius: 2,
  semiMajorAxis: 17449700,
  eccentricity: 0.2525,
  trueAnomaly: 0,
  meanAnomaly: 275.5,
  type: CELESTIAL_BODY_TYPE.SATELLITE,
  satellites: [],
  orbitBody: null
};
</v>
      </c>
    </row>
    <row r="40" spans="1:12" ht="15.75" thickBot="1" x14ac:dyDescent="0.3">
      <c r="A40" s="115">
        <v>37</v>
      </c>
      <c r="B40" s="116" t="s">
        <v>868</v>
      </c>
      <c r="C40" s="115">
        <v>10</v>
      </c>
      <c r="D40" s="115">
        <v>0.68</v>
      </c>
      <c r="E40" s="115">
        <v>17705500</v>
      </c>
      <c r="F40" s="115" t="s">
        <v>869</v>
      </c>
      <c r="G40" t="str">
        <f t="shared" si="0"/>
        <v>294.829</v>
      </c>
      <c r="H40" t="str">
        <f t="shared" si="1"/>
        <v>ERRIAPUS</v>
      </c>
      <c r="I40" t="str">
        <f t="shared" si="2"/>
        <v>erriapus</v>
      </c>
      <c r="J40" s="28" t="str">
        <f t="shared" si="3"/>
        <v>5</v>
      </c>
      <c r="K40" t="str">
        <f t="shared" si="4"/>
        <v>0.68e15</v>
      </c>
      <c r="L40" t="str">
        <f t="shared" si="5"/>
        <v xml:space="preserve">export const ERRIAPUS: CelestialBody = {
  id: 'erriapus',
  position: {
    x: 0,
    y: 0
  },
  speed: 0, // TODO
  mass: 0.68e15,
  radius: 5,
  semiMajorAxis: 17705500,
  eccentricity: 0.452,
  trueAnomaly: 0,
  meanAnomaly: 294.829,
  type: CELESTIAL_BODY_TYPE.SATELLITE,
  satellites: [],
  orbitBody: null
};
</v>
      </c>
    </row>
    <row r="41" spans="1:12" ht="15.75" thickBot="1" x14ac:dyDescent="0.3">
      <c r="A41" s="108">
        <v>38</v>
      </c>
      <c r="B41" s="91" t="s">
        <v>870</v>
      </c>
      <c r="C41" s="108">
        <v>7</v>
      </c>
      <c r="D41" s="108">
        <v>0.23</v>
      </c>
      <c r="E41" s="108">
        <v>17724200</v>
      </c>
      <c r="F41" s="108" t="s">
        <v>871</v>
      </c>
      <c r="G41" t="str">
        <f t="shared" si="0"/>
        <v>161.020</v>
      </c>
      <c r="H41" t="str">
        <f t="shared" si="1"/>
        <v>TARQEQ</v>
      </c>
      <c r="I41" t="str">
        <f t="shared" si="2"/>
        <v>tarqeq</v>
      </c>
      <c r="J41" s="28" t="str">
        <f t="shared" si="3"/>
        <v>3.5</v>
      </c>
      <c r="K41" t="str">
        <f t="shared" si="4"/>
        <v>0.23e15</v>
      </c>
      <c r="L41" t="str">
        <f t="shared" si="5"/>
        <v xml:space="preserve">export const TARQEQ: CelestialBody = {
  id: 'tarqeq',
  position: {
    x: 0,
    y: 0
  },
  speed: 0, // TODO
  mass: 0.23e15,
  radius: 3.5,
  semiMajorAxis: 17724200,
  eccentricity: 0.1373,
  trueAnomaly: 0,
  meanAnomaly: 161.020,
  type: CELESTIAL_BODY_TYPE.SATELLITE,
  satellites: [],
  orbitBody: null
};
</v>
      </c>
    </row>
    <row r="42" spans="1:12" ht="15.75" thickBot="1" x14ac:dyDescent="0.3">
      <c r="A42" s="108">
        <v>39</v>
      </c>
      <c r="B42" s="91" t="s">
        <v>872</v>
      </c>
      <c r="C42" s="108">
        <v>39.299999999999997</v>
      </c>
      <c r="D42" s="108">
        <v>43.5</v>
      </c>
      <c r="E42" s="108">
        <v>17937000</v>
      </c>
      <c r="F42" s="108" t="s">
        <v>873</v>
      </c>
      <c r="G42" t="str">
        <f t="shared" si="0"/>
        <v>201.288</v>
      </c>
      <c r="H42" t="str">
        <f t="shared" si="1"/>
        <v>SIARNAQ</v>
      </c>
      <c r="I42" t="str">
        <f t="shared" si="2"/>
        <v>siarnaq</v>
      </c>
      <c r="J42" s="28" t="str">
        <f t="shared" si="3"/>
        <v>19.65</v>
      </c>
      <c r="K42" t="str">
        <f t="shared" si="4"/>
        <v>43.5e15</v>
      </c>
      <c r="L42" t="str">
        <f t="shared" si="5"/>
        <v xml:space="preserve">export const SIARNAQ: CelestialBody = {
  id: 'siarnaq',
  position: {
    x: 0,
    y: 0
  },
  speed: 0, // TODO
  mass: 43.5e15,
  radius: 19.65,
  semiMajorAxis: 17937000,
  eccentricity: 0.5293,
  trueAnomaly: 0,
  meanAnomaly: 201.288,
  type: CELESTIAL_BODY_TYPE.SATELLITE,
  satellites: [],
  orbitBody: null
};
</v>
      </c>
    </row>
    <row r="43" spans="1:12" ht="15.75" thickBot="1" x14ac:dyDescent="0.3">
      <c r="A43" s="115">
        <v>40</v>
      </c>
      <c r="B43" s="116" t="s">
        <v>874</v>
      </c>
      <c r="C43" s="115">
        <v>15</v>
      </c>
      <c r="D43" s="115">
        <v>2.2999999999999998</v>
      </c>
      <c r="E43" s="115">
        <v>18243800</v>
      </c>
      <c r="F43" s="115" t="s">
        <v>875</v>
      </c>
      <c r="G43" t="str">
        <f t="shared" si="0"/>
        <v>265.783</v>
      </c>
      <c r="H43" t="str">
        <f t="shared" si="1"/>
        <v>TARVOS</v>
      </c>
      <c r="I43" t="str">
        <f t="shared" si="2"/>
        <v>tarvos</v>
      </c>
      <c r="J43" s="28" t="str">
        <f t="shared" si="3"/>
        <v>7.5</v>
      </c>
      <c r="K43" t="str">
        <f t="shared" si="4"/>
        <v>2.3e15</v>
      </c>
      <c r="L43" t="str">
        <f t="shared" si="5"/>
        <v xml:space="preserve">export const TARVOS: CelestialBody = {
  id: 'tarvos',
  position: {
    x: 0,
    y: 0
  },
  speed: 0, // TODO
  mass: 2.3e15,
  radius: 7.5,
  semiMajorAxis: 18243800,
  eccentricity: 0.4799,
  trueAnomaly: 0,
  meanAnomaly: 265.783,
  type: CELESTIAL_BODY_TYPE.SATELLITE,
  satellites: [],
  orbitBody: null
};
</v>
      </c>
    </row>
    <row r="44" spans="1:12" ht="15.75" thickBot="1" x14ac:dyDescent="0.3">
      <c r="A44" s="111">
        <v>41</v>
      </c>
      <c r="B44" s="112" t="s">
        <v>876</v>
      </c>
      <c r="C44" s="111">
        <v>8</v>
      </c>
      <c r="D44" s="111">
        <v>0.35</v>
      </c>
      <c r="E44" s="111">
        <v>18348800</v>
      </c>
      <c r="F44" s="111" t="s">
        <v>877</v>
      </c>
      <c r="G44" t="str">
        <f t="shared" si="0"/>
        <v>291.841</v>
      </c>
      <c r="H44" t="str">
        <f t="shared" si="1"/>
        <v>HYRROKKIN</v>
      </c>
      <c r="I44" t="str">
        <f t="shared" si="2"/>
        <v>hyrrokkin</v>
      </c>
      <c r="J44" s="28" t="str">
        <f t="shared" si="3"/>
        <v>4</v>
      </c>
      <c r="K44" t="str">
        <f t="shared" si="4"/>
        <v>0.35e15</v>
      </c>
      <c r="L44" t="str">
        <f t="shared" si="5"/>
        <v xml:space="preserve">export const HYRROKKIN: CelestialBody = {
  id: 'hyrrokkin',
  position: {
    x: 0,
    y: 0
  },
  speed: 0, // TODO
  mass: 0.35e15,
  radius: 4,
  semiMajorAxis: 18348800,
  eccentricity: 0.3582,
  trueAnomaly: 0,
  meanAnomaly: 291.841,
  type: CELESTIAL_BODY_TYPE.SATELLITE,
  satellites: [],
  orbitBody: null
};
</v>
      </c>
    </row>
    <row r="45" spans="1:12" ht="15.75" thickBot="1" x14ac:dyDescent="0.3">
      <c r="A45" s="111">
        <v>42</v>
      </c>
      <c r="B45" s="112" t="s">
        <v>878</v>
      </c>
      <c r="C45" s="111">
        <v>5</v>
      </c>
      <c r="D45" s="111">
        <v>0.15</v>
      </c>
      <c r="E45" s="111">
        <v>18379000</v>
      </c>
      <c r="F45" s="111" t="s">
        <v>32</v>
      </c>
      <c r="G45" t="str">
        <f t="shared" si="0"/>
        <v>314.541</v>
      </c>
      <c r="H45" t="str">
        <f t="shared" si="1"/>
        <v>GREIP</v>
      </c>
      <c r="I45" t="str">
        <f t="shared" si="2"/>
        <v>greip</v>
      </c>
      <c r="J45" s="28" t="str">
        <f t="shared" si="3"/>
        <v>2.5</v>
      </c>
      <c r="K45" t="str">
        <f t="shared" si="4"/>
        <v>0.15e15</v>
      </c>
      <c r="L45" t="str">
        <f t="shared" si="5"/>
        <v xml:space="preserve">export const GREIP: CelestialBody = {
  id: 'greip',
  position: {
    x: 0,
    y: 0
  },
  speed: 0, // TODO
  mass: 0.15e15,
  radius: 2.5,
  semiMajorAxis: 18379000,
  eccentricity: 0.3331,
  trueAnomaly: 0,
  meanAnomaly: 314.541,
  type: CELESTIAL_BODY_TYPE.SATELLITE,
  satellites: [],
  orbitBody: null
};
</v>
      </c>
    </row>
    <row r="46" spans="1:12" ht="15.75" thickBot="1" x14ac:dyDescent="0.3">
      <c r="A46" s="111">
        <v>43</v>
      </c>
      <c r="B46" s="112" t="s">
        <v>879</v>
      </c>
      <c r="C46" s="111">
        <v>7</v>
      </c>
      <c r="D46" s="111">
        <v>0.23</v>
      </c>
      <c r="E46" s="111">
        <v>18470800</v>
      </c>
      <c r="F46" s="111" t="s">
        <v>880</v>
      </c>
      <c r="G46" t="str">
        <f t="shared" si="0"/>
        <v>92.821</v>
      </c>
      <c r="H46" t="str">
        <f t="shared" si="1"/>
        <v>MUNDILFARI</v>
      </c>
      <c r="I46" t="str">
        <f t="shared" si="2"/>
        <v>mundilfari</v>
      </c>
      <c r="J46" s="28" t="str">
        <f t="shared" si="3"/>
        <v>3.5</v>
      </c>
      <c r="K46" t="str">
        <f t="shared" si="4"/>
        <v>0.23e15</v>
      </c>
      <c r="L46" t="str">
        <f t="shared" si="5"/>
        <v xml:space="preserve">export const MUNDILFARI: CelestialBody = {
  id: 'mundilfari',
  position: {
    x: 0,
    y: 0
  },
  speed: 0, // TODO
  mass: 0.23e15,
  radius: 3.5,
  semiMajorAxis: 18470800,
  eccentricity: 0.1787,
  trueAnomaly: 0,
  meanAnomaly: 92.821,
  type: CELESTIAL_BODY_TYPE.SATELLITE,
  satellites: [],
  orbitBody: null
};
</v>
      </c>
    </row>
    <row r="47" spans="1:12" ht="15.75" thickBot="1" x14ac:dyDescent="0.3">
      <c r="A47" s="109">
        <v>44</v>
      </c>
      <c r="B47" s="110" t="s">
        <v>881</v>
      </c>
      <c r="C47" s="109">
        <v>6</v>
      </c>
      <c r="D47" s="109">
        <v>0.15</v>
      </c>
      <c r="E47" s="109">
        <v>18594700</v>
      </c>
      <c r="F47" s="109" t="s">
        <v>882</v>
      </c>
      <c r="G47" t="str">
        <f t="shared" si="0"/>
        <v>41.077</v>
      </c>
      <c r="H47" t="str">
        <f t="shared" si="1"/>
        <v>S_2004_S_13</v>
      </c>
      <c r="I47" t="str">
        <f t="shared" si="2"/>
        <v>s_2004-s-13</v>
      </c>
      <c r="J47" s="28" t="str">
        <f t="shared" si="3"/>
        <v>3</v>
      </c>
      <c r="K47" t="str">
        <f t="shared" si="4"/>
        <v>0.15e15</v>
      </c>
      <c r="L47" t="str">
        <f t="shared" si="5"/>
        <v xml:space="preserve">export const S_2004_S_13: CelestialBody = {
  id: 's_2004-s-13',
  position: {
    x: 0,
    y: 0
  },
  speed: 0, // TODO
  mass: 0.15e15,
  radius: 3,
  semiMajorAxis: 18594700,
  eccentricity: 0.29,
  trueAnomaly: 0,
  meanAnomaly: 41.077,
  type: CELESTIAL_BODY_TYPE.SATELLITE,
  satellites: [],
  orbitBody: null
};
</v>
      </c>
    </row>
    <row r="48" spans="1:12" ht="15.75" thickBot="1" x14ac:dyDescent="0.3">
      <c r="A48" s="111">
        <v>45</v>
      </c>
      <c r="B48" s="112" t="s">
        <v>883</v>
      </c>
      <c r="C48" s="111">
        <v>5</v>
      </c>
      <c r="D48" s="111">
        <v>0.15</v>
      </c>
      <c r="E48" s="111">
        <v>18839700</v>
      </c>
      <c r="F48" s="111" t="s">
        <v>884</v>
      </c>
      <c r="G48" t="str">
        <f t="shared" si="0"/>
        <v>96.596</v>
      </c>
      <c r="H48" t="str">
        <f t="shared" si="1"/>
        <v>S_2006_S_1</v>
      </c>
      <c r="I48" t="str">
        <f t="shared" si="2"/>
        <v>s_2006-s-1</v>
      </c>
      <c r="J48" s="28" t="str">
        <f t="shared" si="3"/>
        <v>2.5</v>
      </c>
      <c r="K48" t="str">
        <f t="shared" si="4"/>
        <v>0.15e15</v>
      </c>
      <c r="L48" t="str">
        <f t="shared" si="5"/>
        <v xml:space="preserve">export const S_2006_S_1: CelestialBody = {
  id: 's_2006-s-1',
  position: {
    x: 0,
    y: 0
  },
  speed: 0, // TODO
  mass: 0.15e15,
  radius: 2.5,
  semiMajorAxis: 18839700,
  eccentricity: 0.0972,
  trueAnomaly: 0,
  meanAnomaly: 96.596,
  type: CELESTIAL_BODY_TYPE.SATELLITE,
  satellites: [],
  orbitBody: null
};
</v>
      </c>
    </row>
    <row r="49" spans="1:12" ht="15.75" thickBot="1" x14ac:dyDescent="0.3">
      <c r="A49" s="109">
        <v>46</v>
      </c>
      <c r="B49" s="110" t="s">
        <v>885</v>
      </c>
      <c r="C49" s="109">
        <v>5</v>
      </c>
      <c r="D49" s="109">
        <v>0.09</v>
      </c>
      <c r="E49" s="109">
        <v>19143500</v>
      </c>
      <c r="F49" s="109" t="s">
        <v>886</v>
      </c>
      <c r="G49" t="str">
        <f t="shared" si="0"/>
        <v>292.691</v>
      </c>
      <c r="H49" t="str">
        <f t="shared" si="1"/>
        <v>S_2007_S_3</v>
      </c>
      <c r="I49" t="str">
        <f t="shared" si="2"/>
        <v>s_2007-s-3</v>
      </c>
      <c r="J49" s="28" t="str">
        <f t="shared" si="3"/>
        <v>2.5</v>
      </c>
      <c r="K49" t="str">
        <f t="shared" si="4"/>
        <v>0.09e15</v>
      </c>
      <c r="L49" t="str">
        <f t="shared" si="5"/>
        <v xml:space="preserve">export const S_2007_S_3: CelestialBody = {
  id: 's_2007-s-3',
  position: {
    x: 0,
    y: 0
  },
  speed: 0, // TODO
  mass: 0.09e15,
  radius: 2.5,
  semiMajorAxis: 19143500,
  eccentricity: 0.1671,
  trueAnomaly: 0,
  meanAnomaly: 292.691,
  type: CELESTIAL_BODY_TYPE.SATELLITE,
  satellites: [],
  orbitBody: null
};
</v>
      </c>
    </row>
    <row r="50" spans="1:12" ht="15.75" thickBot="1" x14ac:dyDescent="0.3">
      <c r="A50" s="111">
        <v>47</v>
      </c>
      <c r="B50" s="112" t="s">
        <v>887</v>
      </c>
      <c r="C50" s="111">
        <v>7</v>
      </c>
      <c r="D50" s="111">
        <v>0.23</v>
      </c>
      <c r="E50" s="111">
        <v>19166800</v>
      </c>
      <c r="F50" s="111" t="s">
        <v>888</v>
      </c>
      <c r="G50" t="str">
        <f t="shared" si="0"/>
        <v>321.133</v>
      </c>
      <c r="H50" t="str">
        <f t="shared" si="1"/>
        <v>SUTTUNGR</v>
      </c>
      <c r="I50" t="str">
        <f t="shared" si="2"/>
        <v>suttungr</v>
      </c>
      <c r="J50" s="28" t="str">
        <f t="shared" si="3"/>
        <v>3.5</v>
      </c>
      <c r="K50" t="str">
        <f t="shared" si="4"/>
        <v>0.23e15</v>
      </c>
      <c r="L50" t="str">
        <f t="shared" si="5"/>
        <v xml:space="preserve">export const SUTTUNGR: CelestialBody = {
  id: 'suttungr',
  position: {
    x: 0,
    y: 0
  },
  speed: 0, // TODO
  mass: 0.23e15,
  radius: 3.5,
  semiMajorAxis: 19166800,
  eccentricity: 0.1445,
  trueAnomaly: 0,
  meanAnomaly: 321.133,
  type: CELESTIAL_BODY_TYPE.SATELLITE,
  satellites: [],
  orbitBody: null
};
</v>
      </c>
    </row>
    <row r="51" spans="1:12" ht="15.75" thickBot="1" x14ac:dyDescent="0.3">
      <c r="A51" s="111">
        <v>48</v>
      </c>
      <c r="B51" s="112" t="s">
        <v>889</v>
      </c>
      <c r="C51" s="111">
        <v>4</v>
      </c>
      <c r="D51" s="111">
        <v>0.05</v>
      </c>
      <c r="E51" s="111">
        <v>19188100</v>
      </c>
      <c r="F51" s="111" t="s">
        <v>890</v>
      </c>
      <c r="G51" s="52" t="s">
        <v>891</v>
      </c>
      <c r="H51" t="str">
        <f t="shared" si="1"/>
        <v>S_2004_S_20</v>
      </c>
      <c r="I51" t="str">
        <f t="shared" si="2"/>
        <v>s_2004-s-20</v>
      </c>
      <c r="J51" s="28" t="str">
        <f t="shared" si="3"/>
        <v>2</v>
      </c>
      <c r="K51" t="str">
        <f t="shared" si="4"/>
        <v>0.05e15</v>
      </c>
      <c r="L51" t="str">
        <f t="shared" si="5"/>
        <v xml:space="preserve">export const S_2004_S_20: CelestialBody = {
  id: 's_2004-s-20',
  position: {
    x: 0,
    y: 0
  },
  speed: 0, // TODO
  mass: 0.05e15,
  radius: 2,
  semiMajorAxis: 19188100,
  eccentricity: 0.1976,
  trueAnomaly: 0,
  meanAnomaly: 341.3,
  type: CELESTIAL_BODY_TYPE.SATELLITE,
  satellites: [],
  orbitBody: null
};
</v>
      </c>
    </row>
    <row r="52" spans="1:12" ht="15.75" thickBot="1" x14ac:dyDescent="0.3">
      <c r="A52" s="111">
        <v>49</v>
      </c>
      <c r="B52" s="112" t="s">
        <v>892</v>
      </c>
      <c r="C52" s="111">
        <v>6</v>
      </c>
      <c r="D52" s="111">
        <v>0.15</v>
      </c>
      <c r="E52" s="111">
        <v>19197900</v>
      </c>
      <c r="F52" s="111" t="s">
        <v>893</v>
      </c>
      <c r="G52" t="str">
        <f t="shared" si="0"/>
        <v>198.750</v>
      </c>
      <c r="H52" t="str">
        <f t="shared" si="1"/>
        <v>JARNSAXA</v>
      </c>
      <c r="I52" t="str">
        <f t="shared" si="2"/>
        <v>jarnsaxa</v>
      </c>
      <c r="J52" s="28" t="str">
        <f t="shared" si="3"/>
        <v>3</v>
      </c>
      <c r="K52" t="str">
        <f t="shared" si="4"/>
        <v>0.15e15</v>
      </c>
      <c r="L52" t="str">
        <f t="shared" si="5"/>
        <v xml:space="preserve">export const JARNSAXA: CelestialBody = {
  id: 'jarnsaxa',
  position: {
    x: 0,
    y: 0
  },
  speed: 0, // TODO
  mass: 0.15e15,
  radius: 3,
  semiMajorAxis: 19197900,
  eccentricity: 0.2148,
  trueAnomaly: 0,
  meanAnomaly: 198.750,
  type: CELESTIAL_BODY_TYPE.SATELLITE,
  satellites: [],
  orbitBody: null
};
</v>
      </c>
    </row>
    <row r="53" spans="1:12" ht="15.75" thickBot="1" x14ac:dyDescent="0.3">
      <c r="A53" s="111">
        <v>50</v>
      </c>
      <c r="B53" s="112" t="s">
        <v>894</v>
      </c>
      <c r="C53" s="111">
        <v>7</v>
      </c>
      <c r="D53" s="111">
        <v>0.23</v>
      </c>
      <c r="E53" s="111">
        <v>19226600</v>
      </c>
      <c r="F53" s="111" t="s">
        <v>895</v>
      </c>
      <c r="G53" t="str">
        <f t="shared" si="0"/>
        <v>114.172</v>
      </c>
      <c r="H53" t="str">
        <f t="shared" si="1"/>
        <v>NARVI</v>
      </c>
      <c r="I53" t="str">
        <f t="shared" si="2"/>
        <v>narvi</v>
      </c>
      <c r="J53" s="28" t="str">
        <f t="shared" si="3"/>
        <v>3.5</v>
      </c>
      <c r="K53" t="str">
        <f t="shared" si="4"/>
        <v>0.23e15</v>
      </c>
      <c r="L53" t="str">
        <f t="shared" si="5"/>
        <v xml:space="preserve">export const NARVI: CelestialBody = {
  id: 'narvi',
  position: {
    x: 0,
    y: 0
  },
  speed: 0, // TODO
  mass: 0.23e15,
  radius: 3.5,
  semiMajorAxis: 19226600,
  eccentricity: 0.299,
  trueAnomaly: 0,
  meanAnomaly: 114.172,
  type: CELESTIAL_BODY_TYPE.SATELLITE,
  satellites: [],
  orbitBody: null
};
</v>
      </c>
    </row>
    <row r="54" spans="1:12" ht="15.75" thickBot="1" x14ac:dyDescent="0.3">
      <c r="A54" s="111">
        <v>51</v>
      </c>
      <c r="B54" s="112" t="s">
        <v>896</v>
      </c>
      <c r="C54" s="111">
        <v>5</v>
      </c>
      <c r="D54" s="111">
        <v>0.15</v>
      </c>
      <c r="E54" s="111">
        <v>19290200</v>
      </c>
      <c r="F54" s="111" t="s">
        <v>897</v>
      </c>
      <c r="G54" t="str">
        <f t="shared" si="0"/>
        <v>306.494</v>
      </c>
      <c r="H54" t="str">
        <f t="shared" si="1"/>
        <v>BERGELMIR</v>
      </c>
      <c r="I54" t="str">
        <f t="shared" si="2"/>
        <v>bergelmir</v>
      </c>
      <c r="J54" s="28" t="str">
        <f t="shared" si="3"/>
        <v>2.5</v>
      </c>
      <c r="K54" t="str">
        <f t="shared" si="4"/>
        <v>0.15e15</v>
      </c>
      <c r="L54" t="str">
        <f t="shared" si="5"/>
        <v xml:space="preserve">export const BERGELMIR: CelestialBody = {
  id: 'bergelmir',
  position: {
    x: 0,
    y: 0
  },
  speed: 0, // TODO
  mass: 0.15e15,
  radius: 2.5,
  semiMajorAxis: 19290200,
  eccentricity: 0.1399,
  trueAnomaly: 0,
  meanAnomaly: 306.494,
  type: CELESTIAL_BODY_TYPE.SATELLITE,
  satellites: [],
  orbitBody: null
};
</v>
      </c>
    </row>
    <row r="55" spans="1:12" ht="15.75" thickBot="1" x14ac:dyDescent="0.3">
      <c r="A55" s="111">
        <v>52</v>
      </c>
      <c r="B55" s="112" t="s">
        <v>898</v>
      </c>
      <c r="C55" s="111">
        <v>5</v>
      </c>
      <c r="D55" s="111">
        <v>0.15</v>
      </c>
      <c r="E55" s="111">
        <v>19435300</v>
      </c>
      <c r="F55" s="111" t="s">
        <v>46</v>
      </c>
      <c r="G55" t="str">
        <f t="shared" si="0"/>
        <v>163.640</v>
      </c>
      <c r="H55" t="str">
        <f t="shared" si="1"/>
        <v>HATI</v>
      </c>
      <c r="I55" t="str">
        <f t="shared" si="2"/>
        <v>hati</v>
      </c>
      <c r="J55" s="28" t="str">
        <f t="shared" si="3"/>
        <v>2.5</v>
      </c>
      <c r="K55" t="str">
        <f t="shared" si="4"/>
        <v>0.15e15</v>
      </c>
      <c r="L55" t="str">
        <f t="shared" si="5"/>
        <v xml:space="preserve">export const HATI: CelestialBody = {
  id: 'hati',
  position: {
    x: 0,
    y: 0
  },
  speed: 0, // TODO
  mass: 0.15e15,
  radius: 2.5,
  semiMajorAxis: 19435300,
  eccentricity: 0.3295,
  trueAnomaly: 0,
  meanAnomaly: 163.640,
  type: CELESTIAL_BODY_TYPE.SATELLITE,
  satellites: [],
  orbitBody: null
};
</v>
      </c>
    </row>
    <row r="56" spans="1:12" ht="15.75" thickBot="1" x14ac:dyDescent="0.3">
      <c r="A56" s="109">
        <v>53</v>
      </c>
      <c r="B56" s="110" t="s">
        <v>899</v>
      </c>
      <c r="C56" s="109">
        <v>4</v>
      </c>
      <c r="D56" s="109">
        <v>0.05</v>
      </c>
      <c r="E56" s="109">
        <v>19574300</v>
      </c>
      <c r="F56" s="109" t="s">
        <v>900</v>
      </c>
      <c r="G56" t="str">
        <f t="shared" si="0"/>
        <v>228.545</v>
      </c>
      <c r="H56" t="str">
        <f t="shared" si="1"/>
        <v>S_2004_S_17</v>
      </c>
      <c r="I56" t="str">
        <f t="shared" si="2"/>
        <v>s_2004-s-17</v>
      </c>
      <c r="J56" s="28" t="str">
        <f t="shared" si="3"/>
        <v>2</v>
      </c>
      <c r="K56" t="str">
        <f t="shared" si="4"/>
        <v>0.05e15</v>
      </c>
      <c r="L56" t="str">
        <f t="shared" si="5"/>
        <v xml:space="preserve">export const S_2004_S_17: CelestialBody = {
  id: 's_2004-s-17',
  position: {
    x: 0,
    y: 0
  },
  speed: 0, // TODO
  mass: 0.05e15,
  radius: 2,
  semiMajorAxis: 19574300,
  eccentricity: 0.1916,
  trueAnomaly: 0,
  meanAnomaly: 228.545,
  type: CELESTIAL_BODY_TYPE.SATELLITE,
  satellites: [],
  orbitBody: null
};
</v>
      </c>
    </row>
    <row r="57" spans="1:12" ht="15.75" thickBot="1" x14ac:dyDescent="0.3">
      <c r="A57" s="109">
        <v>54</v>
      </c>
      <c r="B57" s="110" t="s">
        <v>901</v>
      </c>
      <c r="C57" s="109">
        <v>5</v>
      </c>
      <c r="D57" s="109">
        <v>0.09</v>
      </c>
      <c r="E57" s="109">
        <v>19736400</v>
      </c>
      <c r="F57" s="109" t="s">
        <v>902</v>
      </c>
      <c r="G57" t="str">
        <f t="shared" si="0"/>
        <v>1.599</v>
      </c>
      <c r="H57" t="str">
        <f t="shared" si="1"/>
        <v>S_2004_S_12</v>
      </c>
      <c r="I57" t="str">
        <f t="shared" si="2"/>
        <v>s_2004-s-12</v>
      </c>
      <c r="J57" s="28" t="str">
        <f t="shared" si="3"/>
        <v>2.5</v>
      </c>
      <c r="K57" t="str">
        <f t="shared" si="4"/>
        <v>0.09e15</v>
      </c>
      <c r="L57" t="str">
        <f t="shared" si="5"/>
        <v xml:space="preserve">export const S_2004_S_12: CelestialBody = {
  id: 's_2004-s-12',
  position: {
    x: 0,
    y: 0
  },
  speed: 0, // TODO
  mass: 0.09e15,
  radius: 2.5,
  semiMajorAxis: 19736400,
  eccentricity: 0.3929,
  trueAnomaly: 0,
  meanAnomaly: 1.599,
  type: CELESTIAL_BODY_TYPE.SATELLITE,
  satellites: [],
  orbitBody: null
};
</v>
      </c>
    </row>
    <row r="58" spans="1:12" ht="15.75" thickBot="1" x14ac:dyDescent="0.3">
      <c r="A58" s="111">
        <v>55</v>
      </c>
      <c r="B58" s="112" t="s">
        <v>903</v>
      </c>
      <c r="C58" s="111">
        <v>6</v>
      </c>
      <c r="D58" s="111">
        <v>0.15</v>
      </c>
      <c r="E58" s="111">
        <v>19982800</v>
      </c>
      <c r="F58" s="111" t="s">
        <v>904</v>
      </c>
      <c r="G58" s="52" t="s">
        <v>905</v>
      </c>
      <c r="H58" t="str">
        <f t="shared" si="1"/>
        <v>S_2004_S_27</v>
      </c>
      <c r="I58" t="str">
        <f t="shared" si="2"/>
        <v>s_2004-s-27</v>
      </c>
      <c r="J58" s="28" t="str">
        <f t="shared" si="3"/>
        <v>3</v>
      </c>
      <c r="K58" t="str">
        <f t="shared" si="4"/>
        <v>0.15e15</v>
      </c>
      <c r="L58" t="str">
        <f t="shared" si="5"/>
        <v xml:space="preserve">export const S_2004_S_27: CelestialBody = {
  id: 's_2004-s-27',
  position: {
    x: 0,
    y: 0
  },
  speed: 0, // TODO
  mass: 0.15e15,
  radius: 3,
  semiMajorAxis: 19982800,
  eccentricity: 0.1364,
  trueAnomaly: 0,
  meanAnomaly: 92.56,
  type: CELESTIAL_BODY_TYPE.SATELLITE,
  satellites: [],
  orbitBody: null
};
</v>
      </c>
    </row>
    <row r="59" spans="1:12" ht="15.75" thickBot="1" x14ac:dyDescent="0.3">
      <c r="A59" s="111">
        <v>56</v>
      </c>
      <c r="B59" s="112" t="s">
        <v>906</v>
      </c>
      <c r="C59" s="111">
        <v>5</v>
      </c>
      <c r="D59" s="111">
        <v>0.09</v>
      </c>
      <c r="E59" s="111">
        <v>20101600</v>
      </c>
      <c r="F59" s="111" t="s">
        <v>907</v>
      </c>
      <c r="G59" t="str">
        <f t="shared" si="0"/>
        <v>282.813</v>
      </c>
      <c r="H59" t="str">
        <f t="shared" si="1"/>
        <v>FARBAUTI</v>
      </c>
      <c r="I59" t="str">
        <f t="shared" si="2"/>
        <v>farbauti</v>
      </c>
      <c r="J59" s="28" t="str">
        <f t="shared" si="3"/>
        <v>2.5</v>
      </c>
      <c r="K59" t="str">
        <f t="shared" si="4"/>
        <v>0.09e15</v>
      </c>
      <c r="L59" t="str">
        <f t="shared" si="5"/>
        <v xml:space="preserve">export const FARBAUTI: CelestialBody = {
  id: 'farbauti',
  position: {
    x: 0,
    y: 0
  },
  speed: 0, // TODO
  mass: 0.09e15,
  radius: 2.5,
  semiMajorAxis: 20101600,
  eccentricity: 0.1756,
  trueAnomaly: 0,
  meanAnomaly: 282.813,
  type: CELESTIAL_BODY_TYPE.SATELLITE,
  satellites: [],
  orbitBody: null
};
</v>
      </c>
    </row>
    <row r="60" spans="1:12" ht="15.75" thickBot="1" x14ac:dyDescent="0.3">
      <c r="A60" s="111">
        <v>57</v>
      </c>
      <c r="B60" s="112" t="s">
        <v>908</v>
      </c>
      <c r="C60" s="111">
        <v>8</v>
      </c>
      <c r="D60" s="111">
        <v>0.23</v>
      </c>
      <c r="E60" s="111">
        <v>20236700</v>
      </c>
      <c r="F60" s="111" t="s">
        <v>909</v>
      </c>
      <c r="G60" t="str">
        <f t="shared" si="0"/>
        <v>30.075</v>
      </c>
      <c r="H60" t="str">
        <f t="shared" si="1"/>
        <v>THRYMR</v>
      </c>
      <c r="I60" t="str">
        <f t="shared" si="2"/>
        <v>thrymr</v>
      </c>
      <c r="J60" s="28" t="str">
        <f t="shared" si="3"/>
        <v>4</v>
      </c>
      <c r="K60" t="str">
        <f t="shared" si="4"/>
        <v>0.23e15</v>
      </c>
      <c r="L60" t="str">
        <f t="shared" si="5"/>
        <v xml:space="preserve">export const THRYMR: CelestialBody = {
  id: 'thrymr',
  position: {
    x: 0,
    y: 0
  },
  speed: 0, // TODO
  mass: 0.23e15,
  radius: 4,
  semiMajorAxis: 20236700,
  eccentricity: 0.4332,
  trueAnomaly: 0,
  meanAnomaly: 30.075,
  type: CELESTIAL_BODY_TYPE.SATELLITE,
  satellites: [],
  orbitBody: null
};
</v>
      </c>
    </row>
    <row r="61" spans="1:12" ht="15.75" thickBot="1" x14ac:dyDescent="0.3">
      <c r="A61" s="111">
        <v>58</v>
      </c>
      <c r="B61" s="112" t="s">
        <v>910</v>
      </c>
      <c r="C61" s="111">
        <v>7</v>
      </c>
      <c r="D61" s="111">
        <v>0.23</v>
      </c>
      <c r="E61" s="111">
        <v>20432100</v>
      </c>
      <c r="F61" s="111" t="s">
        <v>911</v>
      </c>
      <c r="G61" t="str">
        <f t="shared" si="0"/>
        <v>239.156</v>
      </c>
      <c r="H61" t="str">
        <f t="shared" si="1"/>
        <v>BESTLA</v>
      </c>
      <c r="I61" t="str">
        <f t="shared" si="2"/>
        <v>bestla</v>
      </c>
      <c r="J61" s="28" t="str">
        <f t="shared" si="3"/>
        <v>3.5</v>
      </c>
      <c r="K61" t="str">
        <f t="shared" si="4"/>
        <v>0.23e15</v>
      </c>
      <c r="L61" t="str">
        <f t="shared" si="5"/>
        <v xml:space="preserve">export const BESTLA: CelestialBody = {
  id: 'bestla',
  position: {
    x: 0,
    y: 0
  },
  speed: 0, // TODO
  mass: 0.23e15,
  radius: 3.5,
  semiMajorAxis: 20432100,
  eccentricity: 0.7072,
  trueAnomaly: 0,
  meanAnomaly: 239.156,
  type: CELESTIAL_BODY_TYPE.SATELLITE,
  satellites: [],
  orbitBody: null
};
</v>
      </c>
    </row>
    <row r="62" spans="1:12" ht="15.75" thickBot="1" x14ac:dyDescent="0.3">
      <c r="A62" s="109">
        <v>59</v>
      </c>
      <c r="B62" s="110" t="s">
        <v>912</v>
      </c>
      <c r="C62" s="109">
        <v>6</v>
      </c>
      <c r="D62" s="109">
        <v>0.15</v>
      </c>
      <c r="E62" s="109">
        <v>20576700</v>
      </c>
      <c r="F62" s="109" t="s">
        <v>913</v>
      </c>
      <c r="G62" t="str">
        <f t="shared" si="0"/>
        <v>79.762</v>
      </c>
      <c r="H62" t="str">
        <f t="shared" si="1"/>
        <v>S_2004_S_7</v>
      </c>
      <c r="I62" t="str">
        <f t="shared" si="2"/>
        <v>s_2004-s-7</v>
      </c>
      <c r="J62" s="28" t="str">
        <f t="shared" si="3"/>
        <v>3</v>
      </c>
      <c r="K62" t="str">
        <f t="shared" si="4"/>
        <v>0.15e15</v>
      </c>
      <c r="L62" t="str">
        <f t="shared" si="5"/>
        <v xml:space="preserve">export const S_2004_S_7: CelestialBody = {
  id: 's_2004-s-7',
  position: {
    x: 0,
    y: 0
  },
  speed: 0, // TODO
  mass: 0.15e15,
  radius: 3,
  semiMajorAxis: 20576700,
  eccentricity: 0.4998,
  trueAnomaly: 0,
  meanAnomaly: 79.762,
  type: CELESTIAL_BODY_TYPE.SATELLITE,
  satellites: [],
  orbitBody: null
};
</v>
      </c>
    </row>
    <row r="63" spans="1:12" ht="15.75" thickBot="1" x14ac:dyDescent="0.3">
      <c r="A63" s="111">
        <v>60</v>
      </c>
      <c r="B63" s="112" t="s">
        <v>914</v>
      </c>
      <c r="C63" s="111">
        <v>6</v>
      </c>
      <c r="D63" s="111">
        <v>0.15</v>
      </c>
      <c r="E63" s="111">
        <v>20598900</v>
      </c>
      <c r="F63" s="111" t="s">
        <v>915</v>
      </c>
      <c r="G63" t="str">
        <f t="shared" si="0"/>
        <v>26.017</v>
      </c>
      <c r="H63" t="str">
        <f t="shared" si="1"/>
        <v>AEGIR</v>
      </c>
      <c r="I63" t="str">
        <f t="shared" si="2"/>
        <v>aegir</v>
      </c>
      <c r="J63" s="28" t="str">
        <f t="shared" si="3"/>
        <v>3</v>
      </c>
      <c r="K63" t="str">
        <f t="shared" si="4"/>
        <v>0.15e15</v>
      </c>
      <c r="L63" t="str">
        <f t="shared" si="5"/>
        <v xml:space="preserve">export const AEGIR: CelestialBody = {
  id: 'aegir',
  position: {
    x: 0,
    y: 0
  },
  speed: 0, // TODO
  mass: 0.15e15,
  radius: 3,
  semiMajorAxis: 20598900,
  eccentricity: 0.2379,
  trueAnomaly: 0,
  meanAnomaly: 26.017,
  type: CELESTIAL_BODY_TYPE.SATELLITE,
  satellites: [],
  orbitBody: null
};
</v>
      </c>
    </row>
    <row r="64" spans="1:12" ht="15.75" thickBot="1" x14ac:dyDescent="0.3">
      <c r="A64" s="111">
        <v>61</v>
      </c>
      <c r="B64" s="112" t="s">
        <v>916</v>
      </c>
      <c r="C64" s="111">
        <v>3</v>
      </c>
      <c r="D64" s="111">
        <v>0.03</v>
      </c>
      <c r="E64" s="111">
        <v>20733300</v>
      </c>
      <c r="F64" s="111" t="s">
        <v>917</v>
      </c>
      <c r="G64" s="52" t="s">
        <v>918</v>
      </c>
      <c r="H64" t="str">
        <f t="shared" si="1"/>
        <v>S_2004_S_30</v>
      </c>
      <c r="I64" t="str">
        <f t="shared" si="2"/>
        <v>s_2004-s-30</v>
      </c>
      <c r="J64" s="28" t="str">
        <f t="shared" si="3"/>
        <v>1.5</v>
      </c>
      <c r="K64" t="str">
        <f t="shared" si="4"/>
        <v>0.03e15</v>
      </c>
      <c r="L64" t="str">
        <f t="shared" si="5"/>
        <v xml:space="preserve">export const S_2004_S_30: CelestialBody = {
  id: 's_2004-s-30',
  position: {
    x: 0,
    y: 0
  },
  speed: 0, // TODO
  mass: 0.03e15,
  radius: 1.5,
  semiMajorAxis: 20733300,
  eccentricity: 0.0859,
  trueAnomaly: 0,
  meanAnomaly: 132.4,
  type: CELESTIAL_BODY_TYPE.SATELLITE,
  satellites: [],
  orbitBody: null
};
</v>
      </c>
    </row>
    <row r="65" spans="1:12" ht="15.75" thickBot="1" x14ac:dyDescent="0.3">
      <c r="A65" s="111">
        <v>62</v>
      </c>
      <c r="B65" s="112" t="s">
        <v>919</v>
      </c>
      <c r="C65" s="111">
        <v>3</v>
      </c>
      <c r="D65" s="111">
        <v>0.03</v>
      </c>
      <c r="E65" s="111">
        <v>20737100</v>
      </c>
      <c r="F65" s="111" t="s">
        <v>920</v>
      </c>
      <c r="G65" s="52" t="s">
        <v>921</v>
      </c>
      <c r="H65" t="str">
        <f t="shared" si="1"/>
        <v>S_2004_S_22</v>
      </c>
      <c r="I65" t="str">
        <f t="shared" si="2"/>
        <v>s_2004-s-22</v>
      </c>
      <c r="J65" s="28" t="str">
        <f t="shared" si="3"/>
        <v>1.5</v>
      </c>
      <c r="K65" t="str">
        <f t="shared" si="4"/>
        <v>0.03e15</v>
      </c>
      <c r="L65" t="str">
        <f t="shared" si="5"/>
        <v xml:space="preserve">export const S_2004_S_22: CelestialBody = {
  id: 's_2004-s-22',
  position: {
    x: 0,
    y: 0
  },
  speed: 0, // TODO
  mass: 0.03e15,
  radius: 1.5,
  semiMajorAxis: 20737100,
  eccentricity: 0.2369,
  trueAnomaly: 0,
  meanAnomaly: 118.0,
  type: CELESTIAL_BODY_TYPE.SATELLITE,
  satellites: [],
  orbitBody: null
};
</v>
      </c>
    </row>
    <row r="66" spans="1:12" ht="15.75" thickBot="1" x14ac:dyDescent="0.3">
      <c r="A66" s="111">
        <v>63</v>
      </c>
      <c r="B66" s="112" t="s">
        <v>922</v>
      </c>
      <c r="C66" s="111">
        <v>4</v>
      </c>
      <c r="D66" s="111">
        <v>0.05</v>
      </c>
      <c r="E66" s="111">
        <v>20814800</v>
      </c>
      <c r="F66" s="111" t="s">
        <v>67</v>
      </c>
      <c r="G66" s="52" t="s">
        <v>923</v>
      </c>
      <c r="H66" t="str">
        <f t="shared" si="1"/>
        <v>S_2004_S_25</v>
      </c>
      <c r="I66" t="str">
        <f t="shared" si="2"/>
        <v>s_2004-s-25</v>
      </c>
      <c r="J66" s="28" t="str">
        <f t="shared" si="3"/>
        <v>2</v>
      </c>
      <c r="K66" t="str">
        <f t="shared" si="4"/>
        <v>0.05e15</v>
      </c>
      <c r="L66" t="str">
        <f t="shared" si="5"/>
        <v xml:space="preserve">export const S_2004_S_25: CelestialBody = {
  id: 's_2004-s-25',
  position: {
    x: 0,
    y: 0
  },
  speed: 0, // TODO
  mass: 0.05e15,
  radius: 2,
  semiMajorAxis: 20814800,
  eccentricity: 0.4362,
  trueAnomaly: 0,
  meanAnomaly: 301.6,
  type: CELESTIAL_BODY_TYPE.SATELLITE,
  satellites: [],
  orbitBody: null
};
</v>
      </c>
    </row>
    <row r="67" spans="1:12" ht="15.75" thickBot="1" x14ac:dyDescent="0.3">
      <c r="A67" s="111">
        <v>64</v>
      </c>
      <c r="B67" s="112" t="s">
        <v>924</v>
      </c>
      <c r="C67" s="111">
        <v>4</v>
      </c>
      <c r="D67" s="111">
        <v>0.05</v>
      </c>
      <c r="E67" s="111">
        <v>20963400</v>
      </c>
      <c r="F67" s="111" t="s">
        <v>925</v>
      </c>
      <c r="G67" s="52" t="s">
        <v>926</v>
      </c>
      <c r="H67" t="str">
        <f t="shared" si="1"/>
        <v>S_2004_S_32</v>
      </c>
      <c r="I67" t="str">
        <f t="shared" si="2"/>
        <v>s_2004-s-32</v>
      </c>
      <c r="J67" s="28" t="str">
        <f t="shared" si="3"/>
        <v>2</v>
      </c>
      <c r="K67" t="str">
        <f t="shared" si="4"/>
        <v>0.05e15</v>
      </c>
      <c r="L67" t="str">
        <f t="shared" si="5"/>
        <v xml:space="preserve">export const S_2004_S_32: CelestialBody = {
  id: 's_2004-s-32',
  position: {
    x: 0,
    y: 0
  },
  speed: 0, // TODO
  mass: 0.05e15,
  radius: 2,
  semiMajorAxis: 20963400,
  eccentricity: 0.2594,
  trueAnomaly: 0,
  meanAnomaly: 298.6,
  type: CELESTIAL_BODY_TYPE.SATELLITE,
  satellites: [],
  orbitBody: null
};
</v>
      </c>
    </row>
    <row r="68" spans="1:12" ht="15.75" thickBot="1" x14ac:dyDescent="0.3">
      <c r="A68" s="111">
        <v>65</v>
      </c>
      <c r="B68" s="112" t="s">
        <v>927</v>
      </c>
      <c r="C68" s="111">
        <v>4</v>
      </c>
      <c r="D68" s="111">
        <v>0.05</v>
      </c>
      <c r="E68" s="111">
        <v>21444300</v>
      </c>
      <c r="F68" s="111" t="s">
        <v>928</v>
      </c>
      <c r="G68" s="52" t="s">
        <v>929</v>
      </c>
      <c r="H68" t="str">
        <f t="shared" si="1"/>
        <v>S_2004_S_23</v>
      </c>
      <c r="I68" t="str">
        <f t="shared" si="2"/>
        <v>s_2004-s-23</v>
      </c>
      <c r="J68" s="28" t="str">
        <f t="shared" si="3"/>
        <v>2</v>
      </c>
      <c r="K68" t="str">
        <f t="shared" si="4"/>
        <v>0.05e15</v>
      </c>
      <c r="L68" t="str">
        <f t="shared" si="5"/>
        <v xml:space="preserve">export const S_2004_S_23: CelestialBody = {
  id: 's_2004-s-23',
  position: {
    x: 0,
    y: 0
  },
  speed: 0, // TODO
  mass: 0.05e15,
  radius: 2,
  semiMajorAxis: 21444300,
  eccentricity: 0.4133,
  trueAnomaly: 0,
  meanAnomaly: 357.2,
  type: CELESTIAL_BODY_TYPE.SATELLITE,
  satellites: [],
  orbitBody: null
};
</v>
      </c>
    </row>
    <row r="69" spans="1:12" ht="15.75" thickBot="1" x14ac:dyDescent="0.3">
      <c r="A69" s="111">
        <v>66</v>
      </c>
      <c r="B69" s="112" t="s">
        <v>930</v>
      </c>
      <c r="C69" s="111">
        <v>6</v>
      </c>
      <c r="D69" s="111">
        <v>0.15</v>
      </c>
      <c r="E69" s="111">
        <v>21607300</v>
      </c>
      <c r="F69" s="111" t="s">
        <v>931</v>
      </c>
      <c r="G69" t="str">
        <f t="shared" ref="G69:G83" si="6">IFERROR(VLOOKUP(B69,$B$89:$F$151,5,FALSE),"null")</f>
        <v>167.147</v>
      </c>
      <c r="H69" t="str">
        <f t="shared" ref="H69:H90" si="7">UPPER(SUBSTITUTE(SUBSTITUTE(B69," ","_"),"/","_"))</f>
        <v>S_2006_S_3</v>
      </c>
      <c r="I69" t="str">
        <f t="shared" ref="I69:I85" si="8">LOWER(SUBSTITUTE(SUBSTITUTE(B69," ","-"),"/","_"))</f>
        <v>s_2006-s-3</v>
      </c>
      <c r="J69" s="28" t="str">
        <f t="shared" ref="J69:J90" si="9">SUBSTITUTE(C69/2,",",".")</f>
        <v>3</v>
      </c>
      <c r="K69" t="str">
        <f t="shared" ref="K69:K90" si="10">SUBSTITUTE(CONCATENATE(D69,"e15"),",",".")</f>
        <v>0.15e15</v>
      </c>
      <c r="L69" t="str">
        <f t="shared" ref="L69:L85" si="11">"export const " &amp; H69 &amp; ": CelestialBody = {
  id: '" &amp; I69 &amp; "',
  position: {
    x: 0,
    y: 0" &amp; "
  },
  speed: 0, // TODO
  mass: "&amp;K69&amp;",
  radius: "&amp;J69&amp;",
  semiMajorAxis: "&amp;E69&amp;",
  eccentricity: "&amp;F69&amp;",
  trueAnomaly: 0,
  meanAnomaly: "&amp;G69&amp;",
  type: CELESTIAL_BODY_TYPE.SATELLITE,
  satellites: [],
  orbitBody: null
};
"</f>
        <v xml:space="preserve">export const S_2006_S_3: CelestialBody = {
  id: 's_2006-s-3',
  position: {
    x: 0,
    y: 0
  },
  speed: 0, // TODO
  mass: 0.15e15,
  radius: 3,
  semiMajorAxis: 21607300,
  eccentricity: 0.4533,
  trueAnomaly: 0,
  meanAnomaly: 167.147,
  type: CELESTIAL_BODY_TYPE.SATELLITE,
  satellites: [],
  orbitBody: null
};
</v>
      </c>
    </row>
    <row r="70" spans="1:12" ht="15.75" thickBot="1" x14ac:dyDescent="0.3">
      <c r="A70" s="111">
        <v>67</v>
      </c>
      <c r="B70" s="112" t="s">
        <v>932</v>
      </c>
      <c r="C70" s="111">
        <v>6</v>
      </c>
      <c r="D70" s="111">
        <v>0.15</v>
      </c>
      <c r="E70" s="111">
        <v>21864500</v>
      </c>
      <c r="F70" s="111" t="s">
        <v>933</v>
      </c>
      <c r="G70" s="52" t="s">
        <v>934</v>
      </c>
      <c r="H70" t="str">
        <f t="shared" si="7"/>
        <v>S_2004_S_35</v>
      </c>
      <c r="I70" t="str">
        <f t="shared" si="8"/>
        <v>s_2004-s-35</v>
      </c>
      <c r="J70" s="28" t="str">
        <f t="shared" si="9"/>
        <v>3</v>
      </c>
      <c r="K70" t="str">
        <f t="shared" si="10"/>
        <v>0.15e15</v>
      </c>
      <c r="L70" t="str">
        <f t="shared" si="11"/>
        <v xml:space="preserve">export const S_2004_S_35: CelestialBody = {
  id: 's_2004-s-35',
  position: {
    x: 0,
    y: 0
  },
  speed: 0, // TODO
  mass: 0.15e15,
  radius: 3,
  semiMajorAxis: 21864500,
  eccentricity: 0.203,
  trueAnomaly: 0,
  meanAnomaly: 231.7,
  type: CELESTIAL_BODY_TYPE.SATELLITE,
  satellites: [],
  orbitBody: null
};
</v>
      </c>
    </row>
    <row r="71" spans="1:12" ht="15.75" thickBot="1" x14ac:dyDescent="0.3">
      <c r="A71" s="111">
        <v>68</v>
      </c>
      <c r="B71" s="112" t="s">
        <v>935</v>
      </c>
      <c r="C71" s="111">
        <v>6</v>
      </c>
      <c r="D71" s="111">
        <v>0.23</v>
      </c>
      <c r="E71" s="111">
        <v>21988000</v>
      </c>
      <c r="F71" s="111" t="s">
        <v>936</v>
      </c>
      <c r="G71" t="str">
        <f t="shared" si="6"/>
        <v>286.021</v>
      </c>
      <c r="H71" t="str">
        <f t="shared" si="7"/>
        <v>KARI</v>
      </c>
      <c r="I71" t="str">
        <f t="shared" si="8"/>
        <v>kari</v>
      </c>
      <c r="J71" s="28" t="str">
        <f t="shared" si="9"/>
        <v>3</v>
      </c>
      <c r="K71" t="str">
        <f t="shared" si="10"/>
        <v>0.23e15</v>
      </c>
      <c r="L71" t="str">
        <f t="shared" si="11"/>
        <v xml:space="preserve">export const KARI: CelestialBody = {
  id: 'kari',
  position: {
    x: 0,
    y: 0
  },
  speed: 0, // TODO
  mass: 0.23e15,
  radius: 3,
  semiMajorAxis: 21988000,
  eccentricity: 0.3745,
  trueAnomaly: 0,
  meanAnomaly: 286.021,
  type: CELESTIAL_BODY_TYPE.SATELLITE,
  satellites: [],
  orbitBody: null
};
</v>
      </c>
    </row>
    <row r="72" spans="1:12" ht="15.75" thickBot="1" x14ac:dyDescent="0.3">
      <c r="A72" s="111">
        <v>69</v>
      </c>
      <c r="B72" s="112" t="s">
        <v>937</v>
      </c>
      <c r="C72" s="111">
        <v>4</v>
      </c>
      <c r="D72" s="111">
        <v>0.05</v>
      </c>
      <c r="E72" s="111">
        <v>22134400</v>
      </c>
      <c r="F72" s="111" t="s">
        <v>938</v>
      </c>
      <c r="G72" s="52" t="s">
        <v>939</v>
      </c>
      <c r="H72" t="str">
        <f t="shared" si="7"/>
        <v>S_2004_S_28</v>
      </c>
      <c r="I72" t="str">
        <f t="shared" si="8"/>
        <v>s_2004-s-28</v>
      </c>
      <c r="J72" s="28" t="str">
        <f t="shared" si="9"/>
        <v>2</v>
      </c>
      <c r="K72" t="str">
        <f t="shared" si="10"/>
        <v>0.05e15</v>
      </c>
      <c r="L72" t="str">
        <f t="shared" si="11"/>
        <v xml:space="preserve">export const S_2004_S_28: CelestialBody = {
  id: 's_2004-s-28',
  position: {
    x: 0,
    y: 0
  },
  speed: 0, // TODO
  mass: 0.05e15,
  radius: 2,
  semiMajorAxis: 22134400,
  eccentricity: 0.1249,
  trueAnomaly: 0,
  meanAnomaly: 26.40,
  type: CELESTIAL_BODY_TYPE.SATELLITE,
  satellites: [],
  orbitBody: null
};
</v>
      </c>
    </row>
    <row r="73" spans="1:12" ht="15.75" thickBot="1" x14ac:dyDescent="0.3">
      <c r="A73" s="111">
        <v>70</v>
      </c>
      <c r="B73" s="112" t="s">
        <v>940</v>
      </c>
      <c r="C73" s="111">
        <v>5</v>
      </c>
      <c r="D73" s="111">
        <v>0.15</v>
      </c>
      <c r="E73" s="111">
        <v>22563800</v>
      </c>
      <c r="F73" s="111" t="s">
        <v>941</v>
      </c>
      <c r="G73" t="str">
        <f t="shared" si="6"/>
        <v>337.237</v>
      </c>
      <c r="H73" t="str">
        <f t="shared" si="7"/>
        <v>LOGE</v>
      </c>
      <c r="I73" t="str">
        <f t="shared" si="8"/>
        <v>loge</v>
      </c>
      <c r="J73" s="28" t="str">
        <f t="shared" si="9"/>
        <v>2.5</v>
      </c>
      <c r="K73" t="str">
        <f t="shared" si="10"/>
        <v>0.15e15</v>
      </c>
      <c r="L73" t="str">
        <f t="shared" si="11"/>
        <v xml:space="preserve">export const LOGE: CelestialBody = {
  id: 'loge',
  position: {
    x: 0,
    y: 0
  },
  speed: 0, // TODO
  mass: 0.15e15,
  radius: 2.5,
  semiMajorAxis: 22563800,
  eccentricity: 0.1584,
  trueAnomaly: 0,
  meanAnomaly: 337.237,
  type: CELESTIAL_BODY_TYPE.SATELLITE,
  satellites: [],
  orbitBody: null
};
</v>
      </c>
    </row>
    <row r="74" spans="1:12" ht="15.75" thickBot="1" x14ac:dyDescent="0.3">
      <c r="A74" s="111">
        <v>71</v>
      </c>
      <c r="B74" s="112" t="s">
        <v>942</v>
      </c>
      <c r="C74" s="111">
        <v>4</v>
      </c>
      <c r="D74" s="111">
        <v>0.05</v>
      </c>
      <c r="E74" s="111">
        <v>22616000</v>
      </c>
      <c r="F74" s="111" t="s">
        <v>943</v>
      </c>
      <c r="G74" s="52" t="s">
        <v>944</v>
      </c>
      <c r="H74" t="str">
        <f t="shared" si="7"/>
        <v>S_2004_S_38</v>
      </c>
      <c r="I74" t="str">
        <f t="shared" si="8"/>
        <v>s_2004-s-38</v>
      </c>
      <c r="J74" s="28" t="str">
        <f t="shared" si="9"/>
        <v>2</v>
      </c>
      <c r="K74" t="str">
        <f t="shared" si="10"/>
        <v>0.05e15</v>
      </c>
      <c r="L74" t="str">
        <f t="shared" si="11"/>
        <v xml:space="preserve">export const S_2004_S_38: CelestialBody = {
  id: 's_2004-s-38',
  position: {
    x: 0,
    y: 0
  },
  speed: 0, // TODO
  mass: 0.05e15,
  radius: 2,
  semiMajorAxis: 22616000,
  eccentricity: 0.4084,
  trueAnomaly: 0,
  meanAnomaly: 134.5,
  type: CELESTIAL_BODY_TYPE.SATELLITE,
  satellites: [],
  orbitBody: null
};
</v>
      </c>
    </row>
    <row r="75" spans="1:12" ht="15.75" thickBot="1" x14ac:dyDescent="0.3">
      <c r="A75" s="111">
        <v>72</v>
      </c>
      <c r="B75" s="112" t="s">
        <v>945</v>
      </c>
      <c r="C75" s="111">
        <v>4</v>
      </c>
      <c r="D75" s="111">
        <v>0.05</v>
      </c>
      <c r="E75" s="111">
        <v>22753400</v>
      </c>
      <c r="F75" s="111" t="s">
        <v>946</v>
      </c>
      <c r="G75" t="str">
        <f t="shared" si="6"/>
        <v>131.678</v>
      </c>
      <c r="H75" t="str">
        <f t="shared" si="7"/>
        <v>FENRIR</v>
      </c>
      <c r="I75" t="str">
        <f t="shared" si="8"/>
        <v>fenrir</v>
      </c>
      <c r="J75" s="28" t="str">
        <f t="shared" si="9"/>
        <v>2</v>
      </c>
      <c r="K75" t="str">
        <f t="shared" si="10"/>
        <v>0.05e15</v>
      </c>
      <c r="L75" t="str">
        <f t="shared" si="11"/>
        <v xml:space="preserve">export const FENRIR: CelestialBody = {
  id: 'fenrir',
  position: {
    x: 0,
    y: 0
  },
  speed: 0, // TODO
  mass: 0.05e15,
  radius: 2,
  semiMajorAxis: 22753400,
  eccentricity: 0.0949,
  trueAnomaly: 0,
  meanAnomaly: 131.678,
  type: CELESTIAL_BODY_TYPE.SATELLITE,
  satellites: [],
  orbitBody: null
};
</v>
      </c>
    </row>
    <row r="76" spans="1:12" ht="15.75" thickBot="1" x14ac:dyDescent="0.3">
      <c r="A76" s="111">
        <v>73</v>
      </c>
      <c r="B76" s="112" t="s">
        <v>947</v>
      </c>
      <c r="C76" s="111">
        <v>19</v>
      </c>
      <c r="D76" s="111">
        <v>3.97</v>
      </c>
      <c r="E76" s="111">
        <v>22841900</v>
      </c>
      <c r="F76" s="111" t="s">
        <v>948</v>
      </c>
      <c r="G76" t="str">
        <f t="shared" si="6"/>
        <v>228.673</v>
      </c>
      <c r="H76" t="str">
        <f t="shared" si="7"/>
        <v>YMIR</v>
      </c>
      <c r="I76" t="str">
        <f t="shared" si="8"/>
        <v>ymir</v>
      </c>
      <c r="J76" s="28" t="str">
        <f t="shared" si="9"/>
        <v>9.5</v>
      </c>
      <c r="K76" t="str">
        <f t="shared" si="10"/>
        <v>3.97e15</v>
      </c>
      <c r="L76" t="str">
        <f t="shared" si="11"/>
        <v xml:space="preserve">export const YMIR: CelestialBody = {
  id: 'ymir',
  position: {
    x: 0,
    y: 0
  },
  speed: 0, // TODO
  mass: 3.97e15,
  radius: 9.5,
  semiMajorAxis: 22841900,
  eccentricity: 0.3431,
  trueAnomaly: 0,
  meanAnomaly: 228.673,
  type: CELESTIAL_BODY_TYPE.SATELLITE,
  satellites: [],
  orbitBody: null
};
</v>
      </c>
    </row>
    <row r="77" spans="1:12" ht="15.75" thickBot="1" x14ac:dyDescent="0.3">
      <c r="A77" s="111">
        <v>74</v>
      </c>
      <c r="B77" s="112" t="s">
        <v>949</v>
      </c>
      <c r="C77" s="111">
        <v>6</v>
      </c>
      <c r="D77" s="111">
        <v>0.15</v>
      </c>
      <c r="E77" s="111">
        <v>23065900</v>
      </c>
      <c r="F77" s="111" t="s">
        <v>950</v>
      </c>
      <c r="G77" t="str">
        <f t="shared" si="6"/>
        <v>136.191</v>
      </c>
      <c r="H77" t="str">
        <f t="shared" si="7"/>
        <v>SURTUR</v>
      </c>
      <c r="I77" t="str">
        <f t="shared" si="8"/>
        <v>surtur</v>
      </c>
      <c r="J77" s="28" t="str">
        <f t="shared" si="9"/>
        <v>3</v>
      </c>
      <c r="K77" t="str">
        <f t="shared" si="10"/>
        <v>0.15e15</v>
      </c>
      <c r="L77" t="str">
        <f t="shared" si="11"/>
        <v xml:space="preserve">export const SURTUR: CelestialBody = {
  id: 'surtur',
  position: {
    x: 0,
    y: 0
  },
  speed: 0, // TODO
  mass: 0.15e15,
  radius: 3,
  semiMajorAxis: 23065900,
  eccentricity: 0.3591,
  trueAnomaly: 0,
  meanAnomaly: 136.191,
  type: CELESTIAL_BODY_TYPE.SATELLITE,
  satellites: [],
  orbitBody: null
};
</v>
      </c>
    </row>
    <row r="78" spans="1:12" ht="15.75" thickBot="1" x14ac:dyDescent="0.3">
      <c r="A78" s="111">
        <v>75</v>
      </c>
      <c r="B78" s="112" t="s">
        <v>951</v>
      </c>
      <c r="C78" s="111">
        <v>4</v>
      </c>
      <c r="D78" s="111">
        <v>0.05</v>
      </c>
      <c r="E78" s="111">
        <v>23087600</v>
      </c>
      <c r="F78" s="111" t="s">
        <v>952</v>
      </c>
      <c r="G78" s="52" t="s">
        <v>953</v>
      </c>
      <c r="H78" t="str">
        <f t="shared" si="7"/>
        <v>S_2004_S_33</v>
      </c>
      <c r="I78" t="str">
        <f t="shared" si="8"/>
        <v>s_2004-s-33</v>
      </c>
      <c r="J78" s="28" t="str">
        <f t="shared" si="9"/>
        <v>2</v>
      </c>
      <c r="K78" t="str">
        <f t="shared" si="10"/>
        <v>0.05e15</v>
      </c>
      <c r="L78" t="str">
        <f t="shared" si="11"/>
        <v xml:space="preserve">export const S_2004_S_33: CelestialBody = {
  id: 's_2004-s-33',
  position: {
    x: 0,
    y: 0
  },
  speed: 0, // TODO
  mass: 0.05e15,
  radius: 2,
  semiMajorAxis: 23087600,
  eccentricity: 0.4113,
  trueAnomaly: 0,
  meanAnomaly: 84.64,
  type: CELESTIAL_BODY_TYPE.SATELLITE,
  satellites: [],
  orbitBody: null
};
</v>
      </c>
    </row>
    <row r="79" spans="1:12" ht="15.75" thickBot="1" x14ac:dyDescent="0.3">
      <c r="A79" s="103">
        <v>76</v>
      </c>
      <c r="B79" s="70" t="s">
        <v>954</v>
      </c>
      <c r="C79" s="103">
        <v>3</v>
      </c>
      <c r="D79" s="103">
        <v>0.03</v>
      </c>
      <c r="E79" s="103">
        <v>23326300</v>
      </c>
      <c r="F79" s="103" t="s">
        <v>182</v>
      </c>
      <c r="G79" s="52" t="s">
        <v>955</v>
      </c>
      <c r="H79" t="str">
        <f t="shared" si="7"/>
        <v>S_2004_S_24</v>
      </c>
      <c r="I79" t="str">
        <f t="shared" si="8"/>
        <v>s_2004-s-24</v>
      </c>
      <c r="J79" s="28" t="str">
        <f t="shared" si="9"/>
        <v>1.5</v>
      </c>
      <c r="K79" t="str">
        <f t="shared" si="10"/>
        <v>0.03e15</v>
      </c>
      <c r="L79" t="str">
        <f t="shared" si="11"/>
        <v xml:space="preserve">export const S_2004_S_24: CelestialBody = {
  id: 's_2004-s-24',
  position: {
    x: 0,
    y: 0
  },
  speed: 0, // TODO
  mass: 0.03e15,
  radius: 1.5,
  semiMajorAxis: 23326300,
  eccentricity: 0.04,
  trueAnomaly: 0,
  meanAnomaly: 162.7,
  type: CELESTIAL_BODY_TYPE.SATELLITE,
  satellites: [],
  orbitBody: null
};
</v>
      </c>
    </row>
    <row r="80" spans="1:12" ht="15.75" thickBot="1" x14ac:dyDescent="0.3">
      <c r="A80" s="111">
        <v>77</v>
      </c>
      <c r="B80" s="112" t="s">
        <v>956</v>
      </c>
      <c r="C80" s="111">
        <v>3</v>
      </c>
      <c r="D80" s="111">
        <v>0.03</v>
      </c>
      <c r="E80" s="111">
        <v>23356200</v>
      </c>
      <c r="F80" s="111" t="s">
        <v>957</v>
      </c>
      <c r="G80" s="52" t="s">
        <v>958</v>
      </c>
      <c r="H80" t="str">
        <f t="shared" si="7"/>
        <v>S_2004_S_21</v>
      </c>
      <c r="I80" t="str">
        <f t="shared" si="8"/>
        <v>s_2004-s-21</v>
      </c>
      <c r="J80" s="28" t="str">
        <f t="shared" si="9"/>
        <v>1.5</v>
      </c>
      <c r="K80" t="str">
        <f t="shared" si="10"/>
        <v>0.03e15</v>
      </c>
      <c r="L80" t="str">
        <f t="shared" si="11"/>
        <v xml:space="preserve">export const S_2004_S_21: CelestialBody = {
  id: 's_2004-s-21',
  position: {
    x: 0,
    y: 0
  },
  speed: 0, // TODO
  mass: 0.03e15,
  radius: 1.5,
  semiMajorAxis: 23356200,
  eccentricity: 0.3156,
  trueAnomaly: 0,
  meanAnomaly: 136.2,
  type: CELESTIAL_BODY_TYPE.SATELLITE,
  satellites: [],
  orbitBody: null
};
</v>
      </c>
    </row>
    <row r="81" spans="1:12" ht="15.75" thickBot="1" x14ac:dyDescent="0.3">
      <c r="A81" s="111">
        <v>78</v>
      </c>
      <c r="B81" s="112" t="s">
        <v>959</v>
      </c>
      <c r="C81" s="111">
        <v>3</v>
      </c>
      <c r="D81" s="111">
        <v>0.03</v>
      </c>
      <c r="E81" s="111">
        <v>23463800</v>
      </c>
      <c r="F81" s="111" t="s">
        <v>960</v>
      </c>
      <c r="G81" s="52" t="s">
        <v>961</v>
      </c>
      <c r="H81" t="str">
        <f t="shared" si="7"/>
        <v>S_2004_S_39</v>
      </c>
      <c r="I81" t="str">
        <f t="shared" si="8"/>
        <v>s_2004-s-39</v>
      </c>
      <c r="J81" s="28" t="str">
        <f t="shared" si="9"/>
        <v>1.5</v>
      </c>
      <c r="K81" t="str">
        <f t="shared" si="10"/>
        <v>0.03e15</v>
      </c>
      <c r="L81" t="str">
        <f t="shared" si="11"/>
        <v xml:space="preserve">export const S_2004_S_39: CelestialBody = {
  id: 's_2004-s-39',
  position: {
    x: 0,
    y: 0
  },
  speed: 0, // TODO
  mass: 0.03e15,
  radius: 1.5,
  semiMajorAxis: 23463800,
  eccentricity: 0.0979,
  trueAnomaly: 0,
  meanAnomaly: 114.7,
  type: CELESTIAL_BODY_TYPE.SATELLITE,
  satellites: [],
  orbitBody: null
};
</v>
      </c>
    </row>
    <row r="82" spans="1:12" ht="15.75" thickBot="1" x14ac:dyDescent="0.3">
      <c r="A82" s="111">
        <v>79</v>
      </c>
      <c r="B82" s="112" t="s">
        <v>962</v>
      </c>
      <c r="C82" s="111">
        <v>3</v>
      </c>
      <c r="D82" s="111">
        <v>0.03</v>
      </c>
      <c r="E82" s="111">
        <v>23576500</v>
      </c>
      <c r="F82" s="111" t="s">
        <v>963</v>
      </c>
      <c r="G82" s="52" t="s">
        <v>964</v>
      </c>
      <c r="H82" t="str">
        <f t="shared" si="7"/>
        <v>S_2004_S_36</v>
      </c>
      <c r="I82" t="str">
        <f t="shared" si="8"/>
        <v>s_2004-s-36</v>
      </c>
      <c r="J82" s="28" t="str">
        <f t="shared" si="9"/>
        <v>1.5</v>
      </c>
      <c r="K82" t="str">
        <f t="shared" si="10"/>
        <v>0.03e15</v>
      </c>
      <c r="L82" t="str">
        <f t="shared" si="11"/>
        <v xml:space="preserve">export const S_2004_S_36: CelestialBody = {
  id: 's_2004-s-36',
  position: {
    x: 0,
    y: 0
  },
  speed: 0, // TODO
  mass: 0.03e15,
  radius: 1.5,
  semiMajorAxis: 23576500,
  eccentricity: 0.7139,
  trueAnomaly: 0,
  meanAnomaly: 32.50,
  type: CELESTIAL_BODY_TYPE.SATELLITE,
  satellites: [],
  orbitBody: null
};
</v>
      </c>
    </row>
    <row r="83" spans="1:12" ht="15.75" thickBot="1" x14ac:dyDescent="0.3">
      <c r="A83" s="111">
        <v>80</v>
      </c>
      <c r="B83" s="112" t="s">
        <v>965</v>
      </c>
      <c r="C83" s="111">
        <v>6</v>
      </c>
      <c r="D83" s="111">
        <v>0.15</v>
      </c>
      <c r="E83" s="111">
        <v>24451700</v>
      </c>
      <c r="F83" s="111" t="s">
        <v>966</v>
      </c>
      <c r="G83" t="str">
        <f t="shared" si="6"/>
        <v>214.499</v>
      </c>
      <c r="H83" t="str">
        <f t="shared" si="7"/>
        <v>FORNJOT</v>
      </c>
      <c r="I83" t="str">
        <f t="shared" si="8"/>
        <v>fornjot</v>
      </c>
      <c r="J83" s="28" t="str">
        <f t="shared" si="9"/>
        <v>3</v>
      </c>
      <c r="K83" t="str">
        <f t="shared" si="10"/>
        <v>0.15e15</v>
      </c>
      <c r="L83" t="str">
        <f t="shared" si="11"/>
        <v xml:space="preserve">export const FORNJOT: CelestialBody = {
  id: 'fornjot',
  position: {
    x: 0,
    y: 0
  },
  speed: 0, // TODO
  mass: 0.15e15,
  radius: 3,
  semiMajorAxis: 24451700,
  eccentricity: 0.1613,
  trueAnomaly: 0,
  meanAnomaly: 214.499,
  type: CELESTIAL_BODY_TYPE.SATELLITE,
  satellites: [],
  orbitBody: null
};
</v>
      </c>
    </row>
    <row r="84" spans="1:12" ht="15.75" thickBot="1" x14ac:dyDescent="0.3">
      <c r="A84" s="111">
        <v>81</v>
      </c>
      <c r="B84" s="112" t="s">
        <v>967</v>
      </c>
      <c r="C84" s="111">
        <v>3</v>
      </c>
      <c r="D84" s="111">
        <v>0.03</v>
      </c>
      <c r="E84" s="111">
        <v>24865000</v>
      </c>
      <c r="F84" s="111" t="s">
        <v>968</v>
      </c>
      <c r="G84" s="52" t="s">
        <v>969</v>
      </c>
      <c r="H84" t="str">
        <f t="shared" si="7"/>
        <v>S_2004_S_34</v>
      </c>
      <c r="I84" t="str">
        <f t="shared" si="8"/>
        <v>s_2004-s-34</v>
      </c>
      <c r="J84" s="28" t="str">
        <f t="shared" si="9"/>
        <v>1.5</v>
      </c>
      <c r="K84" t="str">
        <f t="shared" si="10"/>
        <v>0.03e15</v>
      </c>
      <c r="L84" t="str">
        <f t="shared" si="11"/>
        <v xml:space="preserve">export const S_2004_S_34: CelestialBody = {
  id: 's_2004-s-34',
  position: {
    x: 0,
    y: 0
  },
  speed: 0, // TODO
  mass: 0.03e15,
  radius: 1.5,
  semiMajorAxis: 24865000,
  eccentricity: 0.2015,
  trueAnomaly: 0,
  meanAnomaly: 314.4,
  type: CELESTIAL_BODY_TYPE.SATELLITE,
  satellites: [],
  orbitBody: null
};
</v>
      </c>
    </row>
    <row r="85" spans="1:12" ht="15.75" thickBot="1" x14ac:dyDescent="0.3">
      <c r="A85" s="111">
        <v>82</v>
      </c>
      <c r="B85" s="112" t="s">
        <v>970</v>
      </c>
      <c r="C85" s="111">
        <v>4</v>
      </c>
      <c r="D85" s="111">
        <v>0.05</v>
      </c>
      <c r="E85" s="111">
        <v>26701600</v>
      </c>
      <c r="F85" s="111" t="s">
        <v>971</v>
      </c>
      <c r="G85" s="52" t="s">
        <v>972</v>
      </c>
      <c r="H85" t="str">
        <f t="shared" si="7"/>
        <v>S_2004_S_26</v>
      </c>
      <c r="I85" t="str">
        <f t="shared" si="8"/>
        <v>s_2004-s-26</v>
      </c>
      <c r="J85" s="28" t="str">
        <f t="shared" si="9"/>
        <v>2</v>
      </c>
      <c r="K85" t="str">
        <f t="shared" si="10"/>
        <v>0.05e15</v>
      </c>
      <c r="L85" t="str">
        <f t="shared" si="11"/>
        <v xml:space="preserve">export const S_2004_S_26: CelestialBody = {
  id: 's_2004-s-26',
  position: {
    x: 0,
    y: 0
  },
  speed: 0, // TODO
  mass: 0.05e15,
  radius: 2,
  semiMajorAxis: 26701600,
  eccentricity: 0.1726,
  trueAnomaly: 0,
  meanAnomaly: 306.6,
  type: CELESTIAL_BODY_TYPE.SATELLITE,
  satellites: [],
  orbitBody: null
};
</v>
      </c>
    </row>
    <row r="87" spans="1:12" ht="17.25" x14ac:dyDescent="0.25">
      <c r="A87" s="117"/>
    </row>
    <row r="89" spans="1:12" ht="15.75" x14ac:dyDescent="0.25">
      <c r="B89" s="48" t="s">
        <v>973</v>
      </c>
      <c r="C89" s="49" t="s">
        <v>250</v>
      </c>
      <c r="D89" s="49" t="s">
        <v>251</v>
      </c>
      <c r="E89" s="49" t="s">
        <v>252</v>
      </c>
      <c r="F89" s="49" t="s">
        <v>253</v>
      </c>
      <c r="G89" s="49"/>
      <c r="H89" s="49"/>
      <c r="I89" s="49"/>
      <c r="J89" s="49"/>
      <c r="K89" s="49"/>
      <c r="L89" s="49"/>
    </row>
    <row r="90" spans="1:12" ht="15.75" x14ac:dyDescent="0.25">
      <c r="B90" s="48"/>
      <c r="C90" s="51" t="s">
        <v>258</v>
      </c>
      <c r="D90" s="51"/>
      <c r="E90" s="51" t="s">
        <v>259</v>
      </c>
      <c r="F90" s="51" t="s">
        <v>259</v>
      </c>
      <c r="G90" s="51"/>
      <c r="H90" s="51"/>
      <c r="I90" s="51"/>
      <c r="J90" s="51"/>
      <c r="K90" s="51"/>
      <c r="L90" s="51"/>
    </row>
    <row r="91" spans="1:12" x14ac:dyDescent="0.25">
      <c r="B91" s="45" t="s">
        <v>817</v>
      </c>
      <c r="C91" s="46" t="s">
        <v>974</v>
      </c>
      <c r="D91" s="46" t="s">
        <v>975</v>
      </c>
      <c r="E91" s="46" t="s">
        <v>976</v>
      </c>
      <c r="F91" s="46" t="s">
        <v>977</v>
      </c>
      <c r="G91" s="46"/>
      <c r="H91" s="46"/>
      <c r="I91" s="46"/>
      <c r="J91" s="46"/>
      <c r="K91" s="46"/>
      <c r="L91" s="46"/>
    </row>
    <row r="92" spans="1:12" ht="30" x14ac:dyDescent="0.25">
      <c r="B92" s="45" t="s">
        <v>823</v>
      </c>
      <c r="C92" s="46" t="s">
        <v>978</v>
      </c>
      <c r="D92" s="46" t="s">
        <v>776</v>
      </c>
      <c r="E92" s="46" t="s">
        <v>979</v>
      </c>
      <c r="F92" s="46" t="s">
        <v>980</v>
      </c>
      <c r="G92" s="46"/>
      <c r="H92" s="46"/>
      <c r="I92" s="46"/>
      <c r="J92" s="46"/>
      <c r="K92" s="46"/>
      <c r="L92" s="46"/>
    </row>
    <row r="93" spans="1:12" x14ac:dyDescent="0.25">
      <c r="B93" s="45" t="s">
        <v>824</v>
      </c>
      <c r="C93" s="46" t="s">
        <v>981</v>
      </c>
      <c r="D93" s="46" t="s">
        <v>767</v>
      </c>
      <c r="E93" s="46" t="s">
        <v>982</v>
      </c>
      <c r="F93" s="46" t="s">
        <v>983</v>
      </c>
      <c r="G93" s="46"/>
      <c r="H93" s="46"/>
      <c r="I93" s="46"/>
      <c r="J93" s="46"/>
      <c r="K93" s="46"/>
      <c r="L93" s="46"/>
    </row>
    <row r="94" spans="1:12" x14ac:dyDescent="0.25">
      <c r="B94" s="45" t="s">
        <v>829</v>
      </c>
      <c r="C94" s="46" t="s">
        <v>984</v>
      </c>
      <c r="D94" s="46" t="s">
        <v>807</v>
      </c>
      <c r="E94" s="46" t="s">
        <v>985</v>
      </c>
      <c r="F94" s="46" t="s">
        <v>986</v>
      </c>
      <c r="G94" s="46"/>
      <c r="H94" s="46"/>
      <c r="I94" s="46"/>
      <c r="J94" s="46"/>
      <c r="K94" s="46"/>
      <c r="L94" s="46"/>
    </row>
    <row r="95" spans="1:12" x14ac:dyDescent="0.25">
      <c r="B95" s="45" t="s">
        <v>835</v>
      </c>
      <c r="C95" s="46" t="s">
        <v>987</v>
      </c>
      <c r="D95" s="46" t="s">
        <v>988</v>
      </c>
      <c r="E95" s="46" t="s">
        <v>989</v>
      </c>
      <c r="F95" s="46" t="s">
        <v>990</v>
      </c>
      <c r="G95" s="46"/>
      <c r="H95" s="46"/>
      <c r="I95" s="46"/>
      <c r="J95" s="46"/>
      <c r="K95" s="46"/>
      <c r="L95" s="46"/>
    </row>
    <row r="96" spans="1:12" x14ac:dyDescent="0.25">
      <c r="B96" s="45" t="s">
        <v>836</v>
      </c>
      <c r="C96" s="46" t="s">
        <v>991</v>
      </c>
      <c r="D96" s="46" t="s">
        <v>837</v>
      </c>
      <c r="E96" s="46" t="s">
        <v>992</v>
      </c>
      <c r="F96" s="46" t="s">
        <v>993</v>
      </c>
      <c r="G96" s="46"/>
      <c r="H96" s="46"/>
      <c r="I96" s="46"/>
      <c r="J96" s="46"/>
      <c r="K96" s="46"/>
      <c r="L96" s="46"/>
    </row>
    <row r="97" spans="2:12" x14ac:dyDescent="0.25">
      <c r="B97" s="45" t="s">
        <v>838</v>
      </c>
      <c r="C97" s="46" t="s">
        <v>994</v>
      </c>
      <c r="D97" s="46" t="s">
        <v>995</v>
      </c>
      <c r="E97" s="46" t="s">
        <v>996</v>
      </c>
      <c r="F97" s="46" t="s">
        <v>997</v>
      </c>
      <c r="G97" s="46"/>
      <c r="H97" s="46"/>
      <c r="I97" s="46"/>
      <c r="J97" s="46"/>
      <c r="K97" s="46"/>
      <c r="L97" s="46"/>
    </row>
    <row r="98" spans="2:12" x14ac:dyDescent="0.25">
      <c r="B98" s="45" t="s">
        <v>840</v>
      </c>
      <c r="C98" s="46" t="s">
        <v>998</v>
      </c>
      <c r="D98" s="46" t="s">
        <v>999</v>
      </c>
      <c r="E98" s="46" t="s">
        <v>1000</v>
      </c>
      <c r="F98" s="46" t="s">
        <v>1001</v>
      </c>
      <c r="G98" s="46"/>
      <c r="H98" s="46"/>
      <c r="I98" s="46"/>
      <c r="J98" s="46"/>
      <c r="K98" s="46"/>
      <c r="L98" s="46"/>
    </row>
    <row r="99" spans="2:12" ht="30" x14ac:dyDescent="0.25">
      <c r="B99" s="45" t="s">
        <v>846</v>
      </c>
      <c r="C99" s="46" t="s">
        <v>1002</v>
      </c>
      <c r="D99" s="46" t="s">
        <v>1003</v>
      </c>
      <c r="E99" s="46" t="s">
        <v>1004</v>
      </c>
      <c r="F99" s="46" t="s">
        <v>1005</v>
      </c>
      <c r="G99" s="46"/>
      <c r="H99" s="46"/>
      <c r="I99" s="46"/>
      <c r="J99" s="46"/>
      <c r="K99" s="46"/>
      <c r="L99" s="46"/>
    </row>
    <row r="100" spans="2:12" x14ac:dyDescent="0.25">
      <c r="B100" s="45" t="s">
        <v>814</v>
      </c>
      <c r="C100" s="46" t="s">
        <v>1006</v>
      </c>
      <c r="D100" s="46" t="s">
        <v>812</v>
      </c>
      <c r="E100" s="46" t="s">
        <v>1007</v>
      </c>
      <c r="F100" s="46" t="s">
        <v>1008</v>
      </c>
      <c r="G100" s="46"/>
      <c r="H100" s="46"/>
      <c r="I100" s="46"/>
      <c r="J100" s="46"/>
      <c r="K100" s="46"/>
      <c r="L100" s="46"/>
    </row>
    <row r="101" spans="2:12" ht="30" x14ac:dyDescent="0.25">
      <c r="B101" s="45" t="s">
        <v>811</v>
      </c>
      <c r="C101" s="46" t="s">
        <v>1006</v>
      </c>
      <c r="D101" s="46" t="s">
        <v>1009</v>
      </c>
      <c r="E101" s="46" t="s">
        <v>1010</v>
      </c>
      <c r="F101" s="46" t="s">
        <v>1011</v>
      </c>
      <c r="G101" s="46"/>
      <c r="H101" s="46"/>
      <c r="I101" s="46"/>
      <c r="J101" s="46"/>
      <c r="K101" s="46"/>
      <c r="L101" s="46"/>
    </row>
    <row r="102" spans="2:12" x14ac:dyDescent="0.25">
      <c r="B102" s="45" t="s">
        <v>831</v>
      </c>
      <c r="C102" s="46" t="s">
        <v>1012</v>
      </c>
      <c r="D102" s="46" t="s">
        <v>776</v>
      </c>
      <c r="E102" s="46" t="s">
        <v>1013</v>
      </c>
      <c r="F102" s="46" t="s">
        <v>1014</v>
      </c>
      <c r="G102" s="46"/>
      <c r="H102" s="46"/>
      <c r="I102" s="46"/>
      <c r="J102" s="46"/>
      <c r="K102" s="46"/>
      <c r="L102" s="46"/>
    </row>
    <row r="103" spans="2:12" x14ac:dyDescent="0.25">
      <c r="B103" s="45" t="s">
        <v>826</v>
      </c>
      <c r="C103" s="46" t="s">
        <v>1015</v>
      </c>
      <c r="D103" s="46" t="s">
        <v>988</v>
      </c>
      <c r="E103" s="46" t="s">
        <v>1016</v>
      </c>
      <c r="F103" s="46" t="s">
        <v>1017</v>
      </c>
      <c r="G103" s="46"/>
      <c r="H103" s="46"/>
      <c r="I103" s="46"/>
      <c r="J103" s="46"/>
      <c r="K103" s="46"/>
      <c r="L103" s="46"/>
    </row>
    <row r="104" spans="2:12" x14ac:dyDescent="0.25">
      <c r="B104" s="45" t="s">
        <v>828</v>
      </c>
      <c r="C104" s="46" t="s">
        <v>1018</v>
      </c>
      <c r="D104" s="46" t="s">
        <v>772</v>
      </c>
      <c r="E104" s="46" t="s">
        <v>1019</v>
      </c>
      <c r="F104" s="46" t="s">
        <v>1020</v>
      </c>
      <c r="G104" s="46"/>
      <c r="H104" s="46"/>
      <c r="I104" s="46"/>
      <c r="J104" s="46"/>
      <c r="K104" s="46"/>
      <c r="L104" s="46"/>
    </row>
    <row r="105" spans="2:12" x14ac:dyDescent="0.25">
      <c r="B105" s="45" t="s">
        <v>805</v>
      </c>
      <c r="C105" s="46" t="s">
        <v>1021</v>
      </c>
      <c r="D105" s="46" t="s">
        <v>10</v>
      </c>
      <c r="E105" s="46" t="s">
        <v>1022</v>
      </c>
      <c r="F105" s="46" t="s">
        <v>1023</v>
      </c>
      <c r="G105" s="46"/>
      <c r="H105" s="46"/>
      <c r="I105" s="46"/>
      <c r="J105" s="46"/>
      <c r="K105" s="46"/>
      <c r="L105" s="46"/>
    </row>
    <row r="106" spans="2:12" ht="30" x14ac:dyDescent="0.25">
      <c r="B106" s="45" t="s">
        <v>806</v>
      </c>
      <c r="C106" s="46" t="s">
        <v>1024</v>
      </c>
      <c r="D106" s="46" t="s">
        <v>807</v>
      </c>
      <c r="E106" s="46" t="s">
        <v>1025</v>
      </c>
      <c r="F106" s="46" t="s">
        <v>1026</v>
      </c>
      <c r="G106" s="46"/>
      <c r="H106" s="46"/>
      <c r="I106" s="46"/>
      <c r="J106" s="46"/>
      <c r="K106" s="46"/>
      <c r="L106" s="46"/>
    </row>
    <row r="107" spans="2:12" x14ac:dyDescent="0.25">
      <c r="B107" s="45" t="s">
        <v>808</v>
      </c>
      <c r="C107" s="46" t="s">
        <v>1027</v>
      </c>
      <c r="D107" s="46" t="s">
        <v>809</v>
      </c>
      <c r="E107" s="46" t="s">
        <v>1028</v>
      </c>
      <c r="F107" s="46" t="s">
        <v>1029</v>
      </c>
      <c r="G107" s="46"/>
      <c r="H107" s="46"/>
      <c r="I107" s="46"/>
      <c r="J107" s="46"/>
      <c r="K107" s="46"/>
      <c r="L107" s="46"/>
    </row>
    <row r="108" spans="2:12" x14ac:dyDescent="0.25">
      <c r="B108" s="45" t="s">
        <v>803</v>
      </c>
      <c r="C108" s="46" t="s">
        <v>1030</v>
      </c>
      <c r="D108" s="46" t="s">
        <v>776</v>
      </c>
      <c r="E108" s="46" t="s">
        <v>1031</v>
      </c>
      <c r="F108" s="46" t="s">
        <v>1032</v>
      </c>
      <c r="G108" s="46"/>
      <c r="H108" s="46"/>
      <c r="I108" s="46"/>
      <c r="J108" s="46"/>
      <c r="K108" s="46"/>
      <c r="L108" s="46"/>
    </row>
    <row r="109" spans="2:12" x14ac:dyDescent="0.25">
      <c r="B109" s="45" t="s">
        <v>819</v>
      </c>
      <c r="C109" s="46" t="s">
        <v>1033</v>
      </c>
      <c r="D109" s="46" t="s">
        <v>776</v>
      </c>
      <c r="E109" s="46" t="s">
        <v>1034</v>
      </c>
      <c r="F109" s="46" t="s">
        <v>1035</v>
      </c>
      <c r="G109" s="46"/>
      <c r="H109" s="46"/>
      <c r="I109" s="46"/>
      <c r="J109" s="46"/>
      <c r="K109" s="46"/>
      <c r="L109" s="46"/>
    </row>
    <row r="110" spans="2:12" x14ac:dyDescent="0.25">
      <c r="B110" s="45" t="s">
        <v>821</v>
      </c>
      <c r="C110" s="46" t="s">
        <v>1036</v>
      </c>
      <c r="D110" s="46" t="s">
        <v>1037</v>
      </c>
      <c r="E110" s="46" t="s">
        <v>1038</v>
      </c>
      <c r="F110" s="46" t="s">
        <v>1039</v>
      </c>
      <c r="G110" s="46"/>
      <c r="H110" s="46"/>
      <c r="I110" s="46"/>
      <c r="J110" s="46"/>
      <c r="K110" s="46"/>
      <c r="L110" s="46"/>
    </row>
    <row r="111" spans="2:12" ht="30" x14ac:dyDescent="0.25">
      <c r="B111" s="45" t="s">
        <v>833</v>
      </c>
      <c r="C111" s="46" t="s">
        <v>1040</v>
      </c>
      <c r="D111" s="46" t="s">
        <v>1041</v>
      </c>
      <c r="E111" s="46" t="s">
        <v>1042</v>
      </c>
      <c r="F111" s="46" t="s">
        <v>1043</v>
      </c>
      <c r="G111" s="46"/>
      <c r="H111" s="46"/>
      <c r="I111" s="46"/>
      <c r="J111" s="46"/>
      <c r="K111" s="46"/>
      <c r="L111" s="46"/>
    </row>
    <row r="112" spans="2:12" x14ac:dyDescent="0.25">
      <c r="B112" s="45" t="s">
        <v>804</v>
      </c>
      <c r="C112" s="46" t="s">
        <v>1044</v>
      </c>
      <c r="D112" s="46" t="s">
        <v>776</v>
      </c>
      <c r="E112" s="46" t="s">
        <v>1045</v>
      </c>
      <c r="F112" s="46" t="s">
        <v>1046</v>
      </c>
      <c r="G112" s="46"/>
      <c r="H112" s="46"/>
      <c r="I112" s="46"/>
      <c r="J112" s="46"/>
      <c r="K112" s="46"/>
      <c r="L112" s="46"/>
    </row>
    <row r="113" spans="2:12" x14ac:dyDescent="0.25">
      <c r="B113" s="45" t="s">
        <v>820</v>
      </c>
      <c r="C113" s="46" t="s">
        <v>1047</v>
      </c>
      <c r="D113" s="46" t="s">
        <v>10</v>
      </c>
      <c r="E113" s="46" t="s">
        <v>1048</v>
      </c>
      <c r="F113" s="46" t="s">
        <v>1049</v>
      </c>
      <c r="G113" s="46"/>
      <c r="H113" s="46"/>
      <c r="I113" s="46"/>
      <c r="J113" s="46"/>
      <c r="K113" s="46"/>
      <c r="L113" s="46"/>
    </row>
    <row r="114" spans="2:12" x14ac:dyDescent="0.25">
      <c r="B114" s="45" t="s">
        <v>816</v>
      </c>
      <c r="C114" s="46" t="s">
        <v>1050</v>
      </c>
      <c r="D114" s="46" t="s">
        <v>988</v>
      </c>
      <c r="E114" s="46" t="s">
        <v>1051</v>
      </c>
      <c r="F114" s="46" t="s">
        <v>1052</v>
      </c>
      <c r="G114" s="46"/>
      <c r="H114" s="46"/>
      <c r="I114" s="46"/>
      <c r="J114" s="46"/>
      <c r="K114" s="46"/>
      <c r="L114" s="46"/>
    </row>
    <row r="115" spans="2:12" ht="30" x14ac:dyDescent="0.25">
      <c r="B115" s="45" t="s">
        <v>947</v>
      </c>
      <c r="C115" s="46" t="s">
        <v>1053</v>
      </c>
      <c r="D115" s="46" t="s">
        <v>1054</v>
      </c>
      <c r="E115" s="46" t="s">
        <v>1055</v>
      </c>
      <c r="F115" s="46" t="s">
        <v>1056</v>
      </c>
      <c r="G115" s="46"/>
      <c r="H115" s="46"/>
      <c r="I115" s="46"/>
      <c r="J115" s="46"/>
      <c r="K115" s="46"/>
      <c r="L115" s="46"/>
    </row>
    <row r="116" spans="2:12" ht="30" x14ac:dyDescent="0.25">
      <c r="B116" s="45" t="s">
        <v>848</v>
      </c>
      <c r="C116" s="46" t="s">
        <v>1057</v>
      </c>
      <c r="D116" s="46" t="s">
        <v>1058</v>
      </c>
      <c r="E116" s="46" t="s">
        <v>1059</v>
      </c>
      <c r="F116" s="46" t="s">
        <v>1060</v>
      </c>
      <c r="G116" s="46"/>
      <c r="H116" s="46"/>
      <c r="I116" s="46"/>
      <c r="J116" s="46"/>
      <c r="K116" s="46"/>
      <c r="L116" s="46"/>
    </row>
    <row r="117" spans="2:12" ht="30" x14ac:dyDescent="0.25">
      <c r="B117" s="45" t="s">
        <v>874</v>
      </c>
      <c r="C117" s="46" t="s">
        <v>1061</v>
      </c>
      <c r="D117" s="46" t="s">
        <v>1062</v>
      </c>
      <c r="E117" s="46" t="s">
        <v>1063</v>
      </c>
      <c r="F117" s="46" t="s">
        <v>1064</v>
      </c>
      <c r="G117" s="46"/>
      <c r="H117" s="46"/>
      <c r="I117" s="46"/>
      <c r="J117" s="46"/>
      <c r="K117" s="46"/>
      <c r="L117" s="46"/>
    </row>
    <row r="118" spans="2:12" ht="30" x14ac:dyDescent="0.25">
      <c r="B118" s="45" t="s">
        <v>844</v>
      </c>
      <c r="C118" s="46" t="s">
        <v>1065</v>
      </c>
      <c r="D118" s="46" t="s">
        <v>1066</v>
      </c>
      <c r="E118" s="46" t="s">
        <v>1067</v>
      </c>
      <c r="F118" s="46" t="s">
        <v>1068</v>
      </c>
      <c r="G118" s="46"/>
      <c r="H118" s="46"/>
      <c r="I118" s="46"/>
      <c r="J118" s="46"/>
      <c r="K118" s="46"/>
      <c r="L118" s="46"/>
    </row>
    <row r="119" spans="2:12" ht="30" x14ac:dyDescent="0.25">
      <c r="B119" s="45" t="s">
        <v>887</v>
      </c>
      <c r="C119" s="46" t="s">
        <v>1069</v>
      </c>
      <c r="D119" s="46" t="s">
        <v>1070</v>
      </c>
      <c r="E119" s="46" t="s">
        <v>1071</v>
      </c>
      <c r="F119" s="46" t="s">
        <v>1072</v>
      </c>
      <c r="G119" s="46"/>
      <c r="H119" s="46"/>
      <c r="I119" s="46"/>
      <c r="J119" s="46"/>
      <c r="K119" s="46"/>
      <c r="L119" s="46"/>
    </row>
    <row r="120" spans="2:12" ht="30" x14ac:dyDescent="0.25">
      <c r="B120" s="45" t="s">
        <v>842</v>
      </c>
      <c r="C120" s="46" t="s">
        <v>1073</v>
      </c>
      <c r="D120" s="46" t="s">
        <v>1058</v>
      </c>
      <c r="E120" s="46" t="s">
        <v>1074</v>
      </c>
      <c r="F120" s="46" t="s">
        <v>1075</v>
      </c>
      <c r="G120" s="46"/>
      <c r="H120" s="46"/>
      <c r="I120" s="46"/>
      <c r="J120" s="46"/>
      <c r="K120" s="46"/>
      <c r="L120" s="46"/>
    </row>
    <row r="121" spans="2:12" ht="30" x14ac:dyDescent="0.25">
      <c r="B121" s="45" t="s">
        <v>879</v>
      </c>
      <c r="C121" s="46" t="s">
        <v>1076</v>
      </c>
      <c r="D121" s="46" t="s">
        <v>65</v>
      </c>
      <c r="E121" s="46" t="s">
        <v>1077</v>
      </c>
      <c r="F121" s="46" t="s">
        <v>1078</v>
      </c>
      <c r="G121" s="46"/>
      <c r="H121" s="46"/>
      <c r="I121" s="46"/>
      <c r="J121" s="46"/>
      <c r="K121" s="46"/>
      <c r="L121" s="46"/>
    </row>
    <row r="122" spans="2:12" ht="30" x14ac:dyDescent="0.25">
      <c r="B122" s="45" t="s">
        <v>856</v>
      </c>
      <c r="C122" s="46" t="s">
        <v>1079</v>
      </c>
      <c r="D122" s="46" t="s">
        <v>1080</v>
      </c>
      <c r="E122" s="46" t="s">
        <v>1081</v>
      </c>
      <c r="F122" s="46" t="s">
        <v>1082</v>
      </c>
      <c r="G122" s="46"/>
      <c r="H122" s="46"/>
      <c r="I122" s="46"/>
      <c r="J122" s="46"/>
      <c r="K122" s="46"/>
      <c r="L122" s="46"/>
    </row>
    <row r="123" spans="2:12" ht="30" x14ac:dyDescent="0.25">
      <c r="B123" s="45" t="s">
        <v>850</v>
      </c>
      <c r="C123" s="46" t="s">
        <v>1083</v>
      </c>
      <c r="D123" s="46" t="s">
        <v>1084</v>
      </c>
      <c r="E123" s="46" t="s">
        <v>1085</v>
      </c>
      <c r="F123" s="46" t="s">
        <v>1086</v>
      </c>
      <c r="G123" s="46"/>
      <c r="H123" s="46"/>
      <c r="I123" s="46"/>
      <c r="J123" s="46"/>
      <c r="K123" s="46"/>
      <c r="L123" s="46"/>
    </row>
    <row r="124" spans="2:12" ht="30" x14ac:dyDescent="0.25">
      <c r="B124" s="45" t="s">
        <v>868</v>
      </c>
      <c r="C124" s="46" t="s">
        <v>1087</v>
      </c>
      <c r="D124" s="46" t="s">
        <v>1088</v>
      </c>
      <c r="E124" s="46" t="s">
        <v>1089</v>
      </c>
      <c r="F124" s="46" t="s">
        <v>1090</v>
      </c>
      <c r="G124" s="46"/>
      <c r="H124" s="46"/>
      <c r="I124" s="46"/>
      <c r="J124" s="46"/>
      <c r="K124" s="46"/>
      <c r="L124" s="46"/>
    </row>
    <row r="125" spans="2:12" ht="30" x14ac:dyDescent="0.25">
      <c r="B125" s="45" t="s">
        <v>872</v>
      </c>
      <c r="C125" s="46" t="s">
        <v>1091</v>
      </c>
      <c r="D125" s="46" t="s">
        <v>1092</v>
      </c>
      <c r="E125" s="46" t="s">
        <v>1093</v>
      </c>
      <c r="F125" s="46" t="s">
        <v>1094</v>
      </c>
      <c r="G125" s="46"/>
      <c r="H125" s="46"/>
      <c r="I125" s="46"/>
      <c r="J125" s="46"/>
      <c r="K125" s="46"/>
      <c r="L125" s="46"/>
    </row>
    <row r="126" spans="2:12" ht="30" x14ac:dyDescent="0.25">
      <c r="B126" s="45" t="s">
        <v>908</v>
      </c>
      <c r="C126" s="46" t="s">
        <v>1095</v>
      </c>
      <c r="D126" s="46" t="s">
        <v>1096</v>
      </c>
      <c r="E126" s="46" t="s">
        <v>1097</v>
      </c>
      <c r="F126" s="46" t="s">
        <v>1098</v>
      </c>
      <c r="G126" s="46"/>
      <c r="H126" s="46"/>
      <c r="I126" s="46"/>
      <c r="J126" s="46"/>
      <c r="K126" s="46"/>
      <c r="L126" s="46"/>
    </row>
    <row r="127" spans="2:12" ht="30" x14ac:dyDescent="0.25">
      <c r="B127" s="45" t="s">
        <v>894</v>
      </c>
      <c r="C127" s="46" t="s">
        <v>1099</v>
      </c>
      <c r="D127" s="46" t="s">
        <v>1100</v>
      </c>
      <c r="E127" s="46" t="s">
        <v>1101</v>
      </c>
      <c r="F127" s="46" t="s">
        <v>1102</v>
      </c>
      <c r="G127" s="46"/>
      <c r="H127" s="46"/>
      <c r="I127" s="46"/>
      <c r="J127" s="46"/>
      <c r="K127" s="46"/>
      <c r="L127" s="46"/>
    </row>
    <row r="128" spans="2:12" ht="30" x14ac:dyDescent="0.25">
      <c r="B128" s="45" t="s">
        <v>914</v>
      </c>
      <c r="C128" s="46" t="s">
        <v>1103</v>
      </c>
      <c r="D128" s="46" t="s">
        <v>47</v>
      </c>
      <c r="E128" s="46" t="s">
        <v>1104</v>
      </c>
      <c r="F128" s="46" t="s">
        <v>1105</v>
      </c>
      <c r="G128" s="46"/>
      <c r="H128" s="46"/>
      <c r="I128" s="46"/>
      <c r="J128" s="46"/>
      <c r="K128" s="46"/>
      <c r="L128" s="46"/>
    </row>
    <row r="129" spans="2:12" ht="30" x14ac:dyDescent="0.25">
      <c r="B129" s="45" t="s">
        <v>858</v>
      </c>
      <c r="C129" s="46" t="s">
        <v>1106</v>
      </c>
      <c r="D129" s="46" t="s">
        <v>1107</v>
      </c>
      <c r="E129" s="46" t="s">
        <v>1108</v>
      </c>
      <c r="F129" s="46" t="s">
        <v>1109</v>
      </c>
      <c r="G129" s="46"/>
      <c r="H129" s="46"/>
      <c r="I129" s="46"/>
      <c r="J129" s="46"/>
      <c r="K129" s="46"/>
      <c r="L129" s="46"/>
    </row>
    <row r="130" spans="2:12" ht="30" x14ac:dyDescent="0.25">
      <c r="B130" s="45" t="s">
        <v>896</v>
      </c>
      <c r="C130" s="46" t="s">
        <v>462</v>
      </c>
      <c r="D130" s="46" t="s">
        <v>1110</v>
      </c>
      <c r="E130" s="46" t="s">
        <v>1111</v>
      </c>
      <c r="F130" s="46" t="s">
        <v>1112</v>
      </c>
      <c r="G130" s="46"/>
      <c r="H130" s="46"/>
      <c r="I130" s="46"/>
      <c r="J130" s="46"/>
      <c r="K130" s="46"/>
      <c r="L130" s="46"/>
    </row>
    <row r="131" spans="2:12" ht="30" x14ac:dyDescent="0.25">
      <c r="B131" s="45" t="s">
        <v>910</v>
      </c>
      <c r="C131" s="46" t="s">
        <v>1113</v>
      </c>
      <c r="D131" s="46" t="s">
        <v>1114</v>
      </c>
      <c r="E131" s="46" t="s">
        <v>1115</v>
      </c>
      <c r="F131" s="46" t="s">
        <v>1116</v>
      </c>
      <c r="G131" s="46"/>
      <c r="H131" s="46"/>
      <c r="I131" s="46"/>
      <c r="J131" s="46"/>
      <c r="K131" s="46"/>
      <c r="L131" s="46"/>
    </row>
    <row r="132" spans="2:12" ht="30" x14ac:dyDescent="0.25">
      <c r="B132" s="45" t="s">
        <v>906</v>
      </c>
      <c r="C132" s="46" t="s">
        <v>1117</v>
      </c>
      <c r="D132" s="46" t="s">
        <v>1118</v>
      </c>
      <c r="E132" s="46" t="s">
        <v>1119</v>
      </c>
      <c r="F132" s="46" t="s">
        <v>1120</v>
      </c>
      <c r="G132" s="46"/>
      <c r="H132" s="46"/>
      <c r="I132" s="46"/>
      <c r="J132" s="46"/>
      <c r="K132" s="46"/>
      <c r="L132" s="46"/>
    </row>
    <row r="133" spans="2:12" ht="30" x14ac:dyDescent="0.25">
      <c r="B133" s="45" t="s">
        <v>945</v>
      </c>
      <c r="C133" s="46" t="s">
        <v>1121</v>
      </c>
      <c r="D133" s="46" t="s">
        <v>1122</v>
      </c>
      <c r="E133" s="46" t="s">
        <v>1123</v>
      </c>
      <c r="F133" s="46" t="s">
        <v>1124</v>
      </c>
      <c r="G133" s="46"/>
      <c r="H133" s="46"/>
      <c r="I133" s="46"/>
      <c r="J133" s="46"/>
      <c r="K133" s="46"/>
      <c r="L133" s="46"/>
    </row>
    <row r="134" spans="2:12" ht="30" x14ac:dyDescent="0.25">
      <c r="B134" s="45" t="s">
        <v>965</v>
      </c>
      <c r="C134" s="46" t="s">
        <v>1125</v>
      </c>
      <c r="D134" s="46" t="s">
        <v>1126</v>
      </c>
      <c r="E134" s="46" t="s">
        <v>1127</v>
      </c>
      <c r="F134" s="46" t="s">
        <v>1128</v>
      </c>
      <c r="G134" s="46"/>
      <c r="H134" s="46"/>
      <c r="I134" s="46"/>
      <c r="J134" s="46"/>
      <c r="K134" s="46"/>
      <c r="L134" s="46"/>
    </row>
    <row r="135" spans="2:12" ht="30" x14ac:dyDescent="0.25">
      <c r="B135" s="45" t="s">
        <v>898</v>
      </c>
      <c r="C135" s="46" t="s">
        <v>1129</v>
      </c>
      <c r="D135" s="46" t="s">
        <v>1130</v>
      </c>
      <c r="E135" s="46" t="s">
        <v>1131</v>
      </c>
      <c r="F135" s="46" t="s">
        <v>1132</v>
      </c>
      <c r="G135" s="46"/>
      <c r="H135" s="46"/>
      <c r="I135" s="46"/>
      <c r="J135" s="46"/>
      <c r="K135" s="46"/>
      <c r="L135" s="46"/>
    </row>
    <row r="136" spans="2:12" ht="30" x14ac:dyDescent="0.25">
      <c r="B136" s="45" t="s">
        <v>876</v>
      </c>
      <c r="C136" s="46" t="s">
        <v>1133</v>
      </c>
      <c r="D136" s="46" t="s">
        <v>1134</v>
      </c>
      <c r="E136" s="46" t="s">
        <v>1135</v>
      </c>
      <c r="F136" s="46" t="s">
        <v>1136</v>
      </c>
      <c r="G136" s="46"/>
      <c r="H136" s="46"/>
      <c r="I136" s="46"/>
      <c r="J136" s="46"/>
      <c r="K136" s="46"/>
      <c r="L136" s="46"/>
    </row>
    <row r="137" spans="2:12" ht="30" x14ac:dyDescent="0.25">
      <c r="B137" s="45" t="s">
        <v>935</v>
      </c>
      <c r="C137" s="46" t="s">
        <v>1137</v>
      </c>
      <c r="D137" s="46" t="s">
        <v>1138</v>
      </c>
      <c r="E137" s="46" t="s">
        <v>1139</v>
      </c>
      <c r="F137" s="46" t="s">
        <v>1140</v>
      </c>
      <c r="G137" s="46"/>
      <c r="H137" s="46"/>
      <c r="I137" s="46"/>
      <c r="J137" s="46"/>
      <c r="K137" s="46"/>
      <c r="L137" s="46"/>
    </row>
    <row r="138" spans="2:12" ht="30" x14ac:dyDescent="0.25">
      <c r="B138" s="45" t="s">
        <v>940</v>
      </c>
      <c r="C138" s="46" t="s">
        <v>1141</v>
      </c>
      <c r="D138" s="46" t="s">
        <v>1142</v>
      </c>
      <c r="E138" s="46" t="s">
        <v>1143</v>
      </c>
      <c r="F138" s="46" t="s">
        <v>1144</v>
      </c>
      <c r="G138" s="46"/>
      <c r="H138" s="46"/>
      <c r="I138" s="46"/>
      <c r="J138" s="46"/>
      <c r="K138" s="46"/>
      <c r="L138" s="46"/>
    </row>
    <row r="139" spans="2:12" ht="30" x14ac:dyDescent="0.25">
      <c r="B139" s="45" t="s">
        <v>863</v>
      </c>
      <c r="C139" s="46" t="s">
        <v>1145</v>
      </c>
      <c r="D139" s="46" t="s">
        <v>1146</v>
      </c>
      <c r="E139" s="46" t="s">
        <v>1147</v>
      </c>
      <c r="F139" s="46" t="s">
        <v>1148</v>
      </c>
      <c r="G139" s="46"/>
      <c r="H139" s="46"/>
      <c r="I139" s="46"/>
      <c r="J139" s="46"/>
      <c r="K139" s="46"/>
      <c r="L139" s="46"/>
    </row>
    <row r="140" spans="2:12" ht="30" x14ac:dyDescent="0.25">
      <c r="B140" s="45" t="s">
        <v>949</v>
      </c>
      <c r="C140" s="46" t="s">
        <v>1149</v>
      </c>
      <c r="D140" s="46" t="s">
        <v>1150</v>
      </c>
      <c r="E140" s="46" t="s">
        <v>1151</v>
      </c>
      <c r="F140" s="46" t="s">
        <v>1152</v>
      </c>
      <c r="G140" s="46"/>
      <c r="H140" s="46"/>
      <c r="I140" s="46"/>
      <c r="J140" s="46"/>
      <c r="K140" s="46"/>
      <c r="L140" s="46"/>
    </row>
    <row r="141" spans="2:12" ht="30" x14ac:dyDescent="0.25">
      <c r="B141" s="45" t="s">
        <v>892</v>
      </c>
      <c r="C141" s="46" t="s">
        <v>1153</v>
      </c>
      <c r="D141" s="46" t="s">
        <v>1154</v>
      </c>
      <c r="E141" s="46" t="s">
        <v>1155</v>
      </c>
      <c r="F141" s="46" t="s">
        <v>1156</v>
      </c>
      <c r="G141" s="46"/>
      <c r="H141" s="46"/>
      <c r="I141" s="46"/>
      <c r="J141" s="46"/>
      <c r="K141" s="46"/>
      <c r="L141" s="46"/>
    </row>
    <row r="142" spans="2:12" ht="30" x14ac:dyDescent="0.25">
      <c r="B142" s="45" t="s">
        <v>878</v>
      </c>
      <c r="C142" s="46" t="s">
        <v>1157</v>
      </c>
      <c r="D142" s="46" t="s">
        <v>1158</v>
      </c>
      <c r="E142" s="46" t="s">
        <v>1159</v>
      </c>
      <c r="F142" s="46" t="s">
        <v>1160</v>
      </c>
      <c r="G142" s="46"/>
      <c r="H142" s="46"/>
      <c r="I142" s="46"/>
      <c r="J142" s="46"/>
      <c r="K142" s="46"/>
      <c r="L142" s="46"/>
    </row>
    <row r="143" spans="2:12" ht="30" x14ac:dyDescent="0.25">
      <c r="B143" s="45" t="s">
        <v>870</v>
      </c>
      <c r="C143" s="46" t="s">
        <v>1161</v>
      </c>
      <c r="D143" s="46" t="s">
        <v>1162</v>
      </c>
      <c r="E143" s="46" t="s">
        <v>1163</v>
      </c>
      <c r="F143" s="46" t="s">
        <v>1164</v>
      </c>
      <c r="G143" s="46"/>
      <c r="H143" s="46"/>
      <c r="I143" s="46"/>
      <c r="J143" s="46"/>
      <c r="K143" s="46"/>
      <c r="L143" s="46"/>
    </row>
    <row r="144" spans="2:12" ht="30" x14ac:dyDescent="0.25">
      <c r="B144" s="45" t="s">
        <v>912</v>
      </c>
      <c r="C144" s="46" t="s">
        <v>1165</v>
      </c>
      <c r="D144" s="46" t="s">
        <v>1166</v>
      </c>
      <c r="E144" s="46" t="s">
        <v>1167</v>
      </c>
      <c r="F144" s="46" t="s">
        <v>1168</v>
      </c>
      <c r="G144" s="46"/>
      <c r="H144" s="46"/>
      <c r="I144" s="46"/>
      <c r="J144" s="46"/>
      <c r="K144" s="46"/>
      <c r="L144" s="46"/>
    </row>
    <row r="145" spans="2:12" ht="30" x14ac:dyDescent="0.25">
      <c r="B145" s="45" t="s">
        <v>901</v>
      </c>
      <c r="C145" s="46" t="s">
        <v>1169</v>
      </c>
      <c r="D145" s="46" t="s">
        <v>1170</v>
      </c>
      <c r="E145" s="46" t="s">
        <v>1171</v>
      </c>
      <c r="F145" s="46" t="s">
        <v>1172</v>
      </c>
      <c r="G145" s="46"/>
      <c r="H145" s="46"/>
      <c r="I145" s="46"/>
      <c r="J145" s="46"/>
      <c r="K145" s="46"/>
      <c r="L145" s="46"/>
    </row>
    <row r="146" spans="2:12" ht="30" x14ac:dyDescent="0.25">
      <c r="B146" s="45" t="s">
        <v>881</v>
      </c>
      <c r="C146" s="46" t="s">
        <v>1173</v>
      </c>
      <c r="D146" s="46" t="s">
        <v>1174</v>
      </c>
      <c r="E146" s="46" t="s">
        <v>1175</v>
      </c>
      <c r="F146" s="46" t="s">
        <v>1176</v>
      </c>
      <c r="G146" s="46"/>
      <c r="H146" s="46"/>
      <c r="I146" s="46"/>
      <c r="J146" s="46"/>
      <c r="K146" s="46"/>
      <c r="L146" s="46"/>
    </row>
    <row r="147" spans="2:12" ht="30" x14ac:dyDescent="0.25">
      <c r="B147" s="45" t="s">
        <v>899</v>
      </c>
      <c r="C147" s="46" t="s">
        <v>1177</v>
      </c>
      <c r="D147" s="46" t="s">
        <v>1178</v>
      </c>
      <c r="E147" s="46" t="s">
        <v>1179</v>
      </c>
      <c r="F147" s="46" t="s">
        <v>1180</v>
      </c>
      <c r="G147" s="46"/>
      <c r="H147" s="46"/>
      <c r="I147" s="46"/>
      <c r="J147" s="46"/>
      <c r="K147" s="46"/>
      <c r="L147" s="46"/>
    </row>
    <row r="148" spans="2:12" ht="30" x14ac:dyDescent="0.25">
      <c r="B148" s="45" t="s">
        <v>883</v>
      </c>
      <c r="C148" s="46" t="s">
        <v>1181</v>
      </c>
      <c r="D148" s="46" t="s">
        <v>1182</v>
      </c>
      <c r="E148" s="46" t="s">
        <v>1183</v>
      </c>
      <c r="F148" s="46" t="s">
        <v>1184</v>
      </c>
      <c r="G148" s="46"/>
      <c r="H148" s="46"/>
      <c r="I148" s="46"/>
      <c r="J148" s="46"/>
      <c r="K148" s="46"/>
      <c r="L148" s="46"/>
    </row>
    <row r="149" spans="2:12" ht="30" x14ac:dyDescent="0.25">
      <c r="B149" s="45" t="s">
        <v>930</v>
      </c>
      <c r="C149" s="46" t="s">
        <v>1185</v>
      </c>
      <c r="D149" s="46" t="s">
        <v>1186</v>
      </c>
      <c r="E149" s="46" t="s">
        <v>1187</v>
      </c>
      <c r="F149" s="46" t="s">
        <v>1188</v>
      </c>
      <c r="G149" s="46"/>
      <c r="H149" s="46"/>
      <c r="I149" s="46"/>
      <c r="J149" s="46"/>
      <c r="K149" s="46"/>
      <c r="L149" s="46"/>
    </row>
    <row r="150" spans="2:12" ht="30" x14ac:dyDescent="0.25">
      <c r="B150" s="45" t="s">
        <v>854</v>
      </c>
      <c r="C150" s="46" t="s">
        <v>1189</v>
      </c>
      <c r="D150" s="46" t="s">
        <v>1190</v>
      </c>
      <c r="E150" s="46" t="s">
        <v>1191</v>
      </c>
      <c r="F150" s="46" t="s">
        <v>1192</v>
      </c>
      <c r="G150" s="46"/>
      <c r="H150" s="46"/>
      <c r="I150" s="46"/>
      <c r="J150" s="46"/>
      <c r="K150" s="46"/>
      <c r="L150" s="46"/>
    </row>
    <row r="151" spans="2:12" ht="30" x14ac:dyDescent="0.25">
      <c r="B151" s="45" t="s">
        <v>885</v>
      </c>
      <c r="C151" s="46" t="s">
        <v>1193</v>
      </c>
      <c r="D151" s="46" t="s">
        <v>1194</v>
      </c>
      <c r="E151" s="46" t="s">
        <v>1195</v>
      </c>
      <c r="F151" s="46" t="s">
        <v>1196</v>
      </c>
      <c r="G151" s="46"/>
      <c r="H151" s="46"/>
      <c r="I151" s="46"/>
      <c r="J151" s="46"/>
      <c r="K151" s="46"/>
      <c r="L151" s="46"/>
    </row>
  </sheetData>
  <mergeCells count="2">
    <mergeCell ref="B1:B3"/>
    <mergeCell ref="F1:F3"/>
  </mergeCells>
  <hyperlinks>
    <hyperlink ref="A2" r:id="rId1" location="cite_note-84" display="https://en.wikipedia.org/wiki/Moons_of_Saturn - cite_note-84"/>
    <hyperlink ref="C1" r:id="rId2" tooltip="List of Solar System objects by size" display="https://en.wikipedia.org/wiki/List_of_Solar_System_objects_by_size"/>
    <hyperlink ref="C2" r:id="rId3" location="cite_note-diameter-86" display="https://en.wikipedia.org/wiki/Moons_of_Saturn - cite_note-diameter-86"/>
    <hyperlink ref="D1" r:id="rId4" tooltip="List of Solar System objects by mass" display="https://en.wikipedia.org/wiki/List_of_Solar_System_objects_by_mass"/>
    <hyperlink ref="D2" r:id="rId5" location="cite_note-87" display="https://en.wikipedia.org/wiki/Moons_of_Saturn - cite_note-87"/>
    <hyperlink ref="E1" r:id="rId6" tooltip="Semi-major axis" display="https://en.wikipedia.org/wiki/Semi-major_axis"/>
    <hyperlink ref="E2" r:id="rId7" tooltip="Semi-major axis" display="https://en.wikipedia.org/wiki/Semi-major_axis"/>
    <hyperlink ref="E3" r:id="rId8" location="cite_note-orbital-89" display="https://en.wikipedia.org/wiki/Moons_of_Saturn - cite_note-orbital-89"/>
    <hyperlink ref="F1" r:id="rId9" tooltip="Orbital eccentricity" display="https://en.wikipedia.org/wiki/Orbital_eccentricity"/>
    <hyperlink ref="B4" r:id="rId10" tooltip="S/2009 S 1" display="https://en.wikipedia.org/wiki/S/2009_S_1"/>
    <hyperlink ref="B5" r:id="rId11" tooltip="Pan (moon)" display="https://en.wikipedia.org/wiki/Pan_(moon)"/>
    <hyperlink ref="B6" r:id="rId12" tooltip="Daphnis (moon)" display="https://en.wikipedia.org/wiki/Daphnis_(moon)"/>
    <hyperlink ref="B7" r:id="rId13" tooltip="Atlas (moon)" display="https://en.wikipedia.org/wiki/Atlas_(moon)"/>
    <hyperlink ref="B8" r:id="rId14" tooltip="Prometheus (moon)" display="https://en.wikipedia.org/wiki/Prometheus_(moon)"/>
    <hyperlink ref="B9" r:id="rId15" tooltip="Pandora (moon)" display="https://en.wikipedia.org/wiki/Pandora_(moon)"/>
    <hyperlink ref="B10" r:id="rId16" display="https://en.wikipedia.org/wiki/Epimetheus_(moon)"/>
    <hyperlink ref="B11" r:id="rId17" tooltip="Janus (moon)" display="https://en.wikipedia.org/wiki/Janus_(moon)"/>
    <hyperlink ref="B12" r:id="rId18" tooltip="Aegaeon (moon)" display="https://en.wikipedia.org/wiki/Aegaeon_(moon)"/>
    <hyperlink ref="B13" r:id="rId19" tooltip="Mimas (moon)" display="https://en.wikipedia.org/wiki/Mimas_(moon)"/>
    <hyperlink ref="B14" r:id="rId20" tooltip="Methone (moon)" display="https://en.wikipedia.org/wiki/Methone_(moon)"/>
    <hyperlink ref="B15" r:id="rId21" tooltip="Anthe (moon)" display="https://en.wikipedia.org/wiki/Anthe_(moon)"/>
    <hyperlink ref="B16" r:id="rId22" tooltip="Pallene (moon)" display="https://en.wikipedia.org/wiki/Pallene_(moon)"/>
    <hyperlink ref="B17" r:id="rId23" tooltip="Enceladus" display="https://en.wikipedia.org/wiki/Enceladus"/>
    <hyperlink ref="B18" r:id="rId24" tooltip="Tethys (moon)" display="https://en.wikipedia.org/wiki/Tethys_(moon)"/>
    <hyperlink ref="B19" r:id="rId25" tooltip="Telesto (moon)" display="https://en.wikipedia.org/wiki/Telesto_(moon)"/>
    <hyperlink ref="B20" r:id="rId26" tooltip="Calypso (moon)" display="https://en.wikipedia.org/wiki/Calypso_(moon)"/>
    <hyperlink ref="B21" r:id="rId27" tooltip="Dione (moon)" display="https://en.wikipedia.org/wiki/Dione_(moon)"/>
    <hyperlink ref="B22" r:id="rId28" tooltip="Helene (moon)" display="https://en.wikipedia.org/wiki/Helene_(moon)"/>
    <hyperlink ref="B23" r:id="rId29" tooltip="Polydeuces (moon)" display="https://en.wikipedia.org/wiki/Polydeuces_(moon)"/>
    <hyperlink ref="B24" r:id="rId30" tooltip="Rhea (moon)" display="https://en.wikipedia.org/wiki/Rhea_(moon)"/>
    <hyperlink ref="B25" r:id="rId31" tooltip="Titan (moon)" display="https://en.wikipedia.org/wiki/Titan_(moon)"/>
    <hyperlink ref="B26" r:id="rId32" tooltip="Hyperion (moon)" display="https://en.wikipedia.org/wiki/Hyperion_(moon)"/>
    <hyperlink ref="B27" r:id="rId33" tooltip="Iapetus (moon)" display="https://en.wikipedia.org/wiki/Iapetus_(moon)"/>
    <hyperlink ref="B28" r:id="rId34" tooltip="Kiviuq (moon)" display="https://en.wikipedia.org/wiki/Kiviuq_(moon)"/>
    <hyperlink ref="B29" r:id="rId35" tooltip="Ijiraq (moon)" display="https://en.wikipedia.org/wiki/Ijiraq_(moon)"/>
    <hyperlink ref="B30" r:id="rId36" tooltip="Phoebe (moon)" display="https://en.wikipedia.org/wiki/Phoebe_(moon)"/>
    <hyperlink ref="B31" r:id="rId37" tooltip="Paaliaq" display="https://en.wikipedia.org/wiki/Paaliaq"/>
    <hyperlink ref="B32" r:id="rId38" tooltip="Skathi (moon)" display="https://en.wikipedia.org/wiki/Skathi_(moon)"/>
    <hyperlink ref="B33" r:id="rId39" tooltip="S/2004 S 37" display="https://en.wikipedia.org/wiki/S/2004_S_37"/>
    <hyperlink ref="B34" r:id="rId40" tooltip="S/2007 S 2" display="https://en.wikipedia.org/wiki/S/2007_S_2"/>
    <hyperlink ref="B35" r:id="rId41" tooltip="Albiorix (moon)" display="https://en.wikipedia.org/wiki/Albiorix_(moon)"/>
    <hyperlink ref="B36" r:id="rId42" tooltip="Bebhionn (moon)" display="https://en.wikipedia.org/wiki/Bebhionn_(moon)"/>
    <hyperlink ref="B37" r:id="rId43" tooltip="S/2004 S 29" display="https://en.wikipedia.org/wiki/S/2004_S_29"/>
    <hyperlink ref="B38" r:id="rId44" tooltip="Skoll (moon)" display="https://en.wikipedia.org/wiki/Skoll_(moon)"/>
    <hyperlink ref="B39" r:id="rId45" tooltip="S/2004 S 31" display="https://en.wikipedia.org/wiki/S/2004_S_31"/>
    <hyperlink ref="B40" r:id="rId46" tooltip="Erriapus" display="https://en.wikipedia.org/wiki/Erriapus"/>
    <hyperlink ref="B41" r:id="rId47" tooltip="Tarqeq (moon)" display="https://en.wikipedia.org/wiki/Tarqeq_(moon)"/>
    <hyperlink ref="B42" r:id="rId48" tooltip="Siarnaq" display="https://en.wikipedia.org/wiki/Siarnaq"/>
    <hyperlink ref="B43" r:id="rId49" tooltip="Tarvos (moon)" display="https://en.wikipedia.org/wiki/Tarvos_(moon)"/>
    <hyperlink ref="B44" r:id="rId50" tooltip="Hyrrokkin (moon)" display="https://en.wikipedia.org/wiki/Hyrrokkin_(moon)"/>
    <hyperlink ref="B45" r:id="rId51" tooltip="Greip (moon)" display="https://en.wikipedia.org/wiki/Greip_(moon)"/>
    <hyperlink ref="B46" r:id="rId52" tooltip="Mundilfari (moon)" display="https://en.wikipedia.org/wiki/Mundilfari_(moon)"/>
    <hyperlink ref="B47" r:id="rId53" tooltip="S/2004 S 13" display="https://en.wikipedia.org/wiki/S/2004_S_13"/>
    <hyperlink ref="B48" r:id="rId54" tooltip="S/2006 S 1" display="https://en.wikipedia.org/wiki/S/2006_S_1"/>
    <hyperlink ref="B49" r:id="rId55" tooltip="S/2007 S 3" display="https://en.wikipedia.org/wiki/S/2007_S_3"/>
    <hyperlink ref="B50" r:id="rId56" tooltip="Suttungr (moon)" display="https://en.wikipedia.org/wiki/Suttungr_(moon)"/>
    <hyperlink ref="B51" r:id="rId57" tooltip="S/2004 S 20" display="https://en.wikipedia.org/wiki/S/2004_S_20"/>
    <hyperlink ref="B52" r:id="rId58" tooltip="Jarnsaxa (moon)" display="https://en.wikipedia.org/wiki/Jarnsaxa_(moon)"/>
    <hyperlink ref="B53" r:id="rId59" tooltip="Narvi (moon)" display="https://en.wikipedia.org/wiki/Narvi_(moon)"/>
    <hyperlink ref="B54" r:id="rId60" tooltip="Bergelmir (moon)" display="https://en.wikipedia.org/wiki/Bergelmir_(moon)"/>
    <hyperlink ref="B55" r:id="rId61" tooltip="Hati (moon)" display="https://en.wikipedia.org/wiki/Hati_(moon)"/>
    <hyperlink ref="B56" r:id="rId62" tooltip="S/2004 S 17" display="https://en.wikipedia.org/wiki/S/2004_S_17"/>
    <hyperlink ref="B57" r:id="rId63" tooltip="S/2004 S 12" display="https://en.wikipedia.org/wiki/S/2004_S_12"/>
    <hyperlink ref="B58" r:id="rId64" tooltip="S/2004 S 27" display="https://en.wikipedia.org/wiki/S/2004_S_27"/>
    <hyperlink ref="B59" r:id="rId65" tooltip="Farbauti (moon)" display="https://en.wikipedia.org/wiki/Farbauti_(moon)"/>
    <hyperlink ref="B60" r:id="rId66" tooltip="Thrymr (moon)" display="https://en.wikipedia.org/wiki/Thrymr_(moon)"/>
    <hyperlink ref="B61" r:id="rId67" tooltip="Bestla (moon)" display="https://en.wikipedia.org/wiki/Bestla_(moon)"/>
    <hyperlink ref="B62" r:id="rId68" tooltip="S/2004 S 7" display="https://en.wikipedia.org/wiki/S/2004_S_7"/>
    <hyperlink ref="B63" r:id="rId69" tooltip="Aegir (moon)" display="https://en.wikipedia.org/wiki/Aegir_(moon)"/>
    <hyperlink ref="B64" r:id="rId70" tooltip="S/2004 S 30" display="https://en.wikipedia.org/wiki/S/2004_S_30"/>
    <hyperlink ref="B65" r:id="rId71" tooltip="S/2004 S 22" display="https://en.wikipedia.org/wiki/S/2004_S_22"/>
    <hyperlink ref="B66" r:id="rId72" tooltip="S/2004 S 25" display="https://en.wikipedia.org/wiki/S/2004_S_25"/>
    <hyperlink ref="B67" r:id="rId73" tooltip="S/2004 S 32" display="https://en.wikipedia.org/wiki/S/2004_S_32"/>
    <hyperlink ref="B68" r:id="rId74" tooltip="S/2004 S 23" display="https://en.wikipedia.org/wiki/S/2004_S_23"/>
    <hyperlink ref="B69" r:id="rId75" tooltip="S/2006 S 3" display="https://en.wikipedia.org/wiki/S/2006_S_3"/>
    <hyperlink ref="B70" r:id="rId76" tooltip="S/2004 S 35" display="https://en.wikipedia.org/wiki/S/2004_S_35"/>
    <hyperlink ref="B71" r:id="rId77" tooltip="Kari (moon)" display="https://en.wikipedia.org/wiki/Kari_(moon)"/>
    <hyperlink ref="B72" r:id="rId78" tooltip="S/2004 S 28" display="https://en.wikipedia.org/wiki/S/2004_S_28"/>
    <hyperlink ref="B73" r:id="rId79" tooltip="Loge (moon)" display="https://en.wikipedia.org/wiki/Loge_(moon)"/>
    <hyperlink ref="B74" r:id="rId80" tooltip="S/2004 S 38" display="https://en.wikipedia.org/wiki/S/2004_S_38"/>
    <hyperlink ref="B75" r:id="rId81" tooltip="Fenrir (moon)" display="https://en.wikipedia.org/wiki/Fenrir_(moon)"/>
    <hyperlink ref="B76" r:id="rId82" tooltip="Ymir (moon)" display="https://en.wikipedia.org/wiki/Ymir_(moon)"/>
    <hyperlink ref="B77" r:id="rId83" tooltip="Surtur (moon)" display="https://en.wikipedia.org/wiki/Surtur_(moon)"/>
    <hyperlink ref="B78" r:id="rId84" tooltip="S/2004 S 33" display="https://en.wikipedia.org/wiki/S/2004_S_33"/>
    <hyperlink ref="B79" r:id="rId85" tooltip="S/2004 S 24" display="https://en.wikipedia.org/wiki/S/2004_S_24"/>
    <hyperlink ref="B80" r:id="rId86" tooltip="S/2004 S 21" display="https://en.wikipedia.org/wiki/S/2004_S_21"/>
    <hyperlink ref="B81" r:id="rId87" tooltip="S/2004 S 39" display="https://en.wikipedia.org/wiki/S/2004_S_39"/>
    <hyperlink ref="B82" r:id="rId88" tooltip="S/2004 S 36" display="https://en.wikipedia.org/wiki/S/2004_S_36"/>
    <hyperlink ref="B83" r:id="rId89" tooltip="Fornjot (moon)" display="https://en.wikipedia.org/wiki/Fornjot_(moon)"/>
    <hyperlink ref="B84" r:id="rId90" tooltip="S/2004 S 34" display="https://en.wikipedia.org/wiki/S/2004_S_34"/>
    <hyperlink ref="B85" r:id="rId91" tooltip="S/2004 S 26" display="https://en.wikipedia.org/wiki/S/2004_S_26"/>
    <hyperlink ref="C89" r:id="rId92" location="legend" display="https://ssd.jpl.nasa.gov/?sat_elem - legend"/>
    <hyperlink ref="D89" r:id="rId93" location="legend" display="https://ssd.jpl.nasa.gov/?sat_elem - legend"/>
    <hyperlink ref="E89" r:id="rId94" location="legend" display="https://ssd.jpl.nasa.gov/?sat_elem - legend"/>
    <hyperlink ref="F89" r:id="rId95" location="legend" display="https://ssd.jpl.nasa.gov/?sat_elem - legen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E42" sqref="E42"/>
    </sheetView>
  </sheetViews>
  <sheetFormatPr baseColWidth="10" defaultRowHeight="15" x14ac:dyDescent="0.25"/>
  <sheetData>
    <row r="1" spans="1:12" ht="30" x14ac:dyDescent="0.25">
      <c r="A1" s="118" t="s">
        <v>89</v>
      </c>
      <c r="B1" s="119" t="s">
        <v>91</v>
      </c>
      <c r="C1" s="23" t="s">
        <v>752</v>
      </c>
      <c r="D1" s="23" t="s">
        <v>93</v>
      </c>
      <c r="E1" s="23" t="s">
        <v>95</v>
      </c>
      <c r="F1" s="23" t="s">
        <v>97</v>
      </c>
    </row>
    <row r="2" spans="1:12" ht="15.75" thickBot="1" x14ac:dyDescent="0.3">
      <c r="A2" s="22" t="s">
        <v>797</v>
      </c>
      <c r="B2" s="120"/>
      <c r="C2" s="22" t="s">
        <v>798</v>
      </c>
      <c r="D2" s="121" t="s">
        <v>1197</v>
      </c>
      <c r="E2" s="22" t="s">
        <v>1198</v>
      </c>
      <c r="F2" s="22" t="s">
        <v>1199</v>
      </c>
      <c r="G2" t="s">
        <v>757</v>
      </c>
      <c r="H2" t="s">
        <v>188</v>
      </c>
      <c r="I2" t="s">
        <v>100</v>
      </c>
      <c r="J2" t="s">
        <v>186</v>
      </c>
      <c r="K2" t="s">
        <v>187</v>
      </c>
      <c r="L2" t="s">
        <v>99</v>
      </c>
    </row>
    <row r="3" spans="1:12" ht="15.75" thickBot="1" x14ac:dyDescent="0.3">
      <c r="A3" s="122">
        <v>1</v>
      </c>
      <c r="B3" s="65" t="s">
        <v>1200</v>
      </c>
      <c r="C3" s="122">
        <v>40</v>
      </c>
      <c r="D3" s="122" t="s">
        <v>1201</v>
      </c>
      <c r="E3" s="122">
        <v>49770</v>
      </c>
      <c r="F3" s="122" t="s">
        <v>1202</v>
      </c>
      <c r="G3" s="68" t="s">
        <v>1203</v>
      </c>
      <c r="H3" t="str">
        <f>UPPER(SUBSTITUTE(SUBSTITUTE(B3," ","_"),"/","_"))</f>
        <v>CORDELIA</v>
      </c>
      <c r="I3" t="str">
        <f>LOWER(SUBSTITUTE(SUBSTITUTE(B3," ","-"),"/","/"))</f>
        <v>cordelia</v>
      </c>
      <c r="J3" s="28" t="str">
        <f>SUBSTITUTE(C3/2,",",".")</f>
        <v>20</v>
      </c>
      <c r="K3" t="str">
        <f>SUBSTITUTE(CONCATENATE(D3,"e16"),",",".")</f>
        <v>4.4e16</v>
      </c>
      <c r="L3" t="str">
        <f>"export const " &amp; H3 &amp; ": CelestialBody = {
  id: '" &amp; I3 &amp; "',
  position: {
    x: 0,
    y: 0" &amp; "
  },
  speed: 0, // TODO
  mass: "&amp;K3&amp;",
  radius: "&amp;J3&amp;",
  semiMajorAxis: "&amp;E3&amp;",
  eccentricity: "&amp;F3&amp;",
  trueAnomaly: 0,
  meanAnomaly: "&amp;G3&amp;",
  type: CELESTIAL_BODY_TYPE.SATELLITE,
  satellites: [],
  orbitBody: null
};
"</f>
        <v xml:space="preserve">export const CORDELIA: CelestialBody = {
  id: 'cordelia',
  position: {
    x: 0,
    y: 0
  },
  speed: 0, // TODO
  mass: 4.4e16,
  radius: 20,
  semiMajorAxis: 49770,
  eccentricity: 0.00026,
  trueAnomaly: 0,
  meanAnomaly: 254.8,
  type: CELESTIAL_BODY_TYPE.SATELLITE,
  satellites: [],
  orbitBody: null
};
</v>
      </c>
    </row>
    <row r="4" spans="1:12" ht="15.75" thickBot="1" x14ac:dyDescent="0.3">
      <c r="A4" s="122">
        <v>2</v>
      </c>
      <c r="B4" s="65" t="s">
        <v>1204</v>
      </c>
      <c r="C4" s="122">
        <v>43</v>
      </c>
      <c r="D4" s="122" t="s">
        <v>1205</v>
      </c>
      <c r="E4" s="122">
        <v>53790</v>
      </c>
      <c r="F4" s="122" t="s">
        <v>1206</v>
      </c>
      <c r="G4" s="68" t="s">
        <v>1207</v>
      </c>
      <c r="H4" t="str">
        <f t="shared" ref="H4:H29" si="0">UPPER(SUBSTITUTE(SUBSTITUTE(B4," ","_"),"/","_"))</f>
        <v>OPHELIA</v>
      </c>
      <c r="I4" t="str">
        <f t="shared" ref="I4:I29" si="1">LOWER(SUBSTITUTE(SUBSTITUTE(B4," ","-"),"/","/"))</f>
        <v>ophelia</v>
      </c>
      <c r="J4" s="28" t="str">
        <f t="shared" ref="J4:J29" si="2">SUBSTITUTE(C4/2,",",".")</f>
        <v>21.5</v>
      </c>
      <c r="K4" t="str">
        <f t="shared" ref="K4:K29" si="3">SUBSTITUTE(CONCATENATE(D4,"e16"),",",".")</f>
        <v>5.3e16</v>
      </c>
      <c r="L4" t="str">
        <f t="shared" ref="L4:L29" si="4">"export const " &amp; H4 &amp; ": CelestialBody = {
  id: '" &amp; I4 &amp; "',
  position: {
    x: 0,
    y: 0" &amp; "
  },
  speed: 0, // TODO
  mass: "&amp;K4&amp;",
  radius: "&amp;J4&amp;",
  semiMajorAxis: "&amp;E4&amp;",
  eccentricity: "&amp;F4&amp;",
  trueAnomaly: 0,
  meanAnomaly: "&amp;G4&amp;",
  type: CELESTIAL_BODY_TYPE.SATELLITE,
  satellites: [],
  orbitBody: null
};
"</f>
        <v xml:space="preserve">export const OPHELIA: CelestialBody = {
  id: 'ophelia',
  position: {
    x: 0,
    y: 0
  },
  speed: 0, // TODO
  mass: 5.3e16,
  radius: 21.5,
  semiMajorAxis: 53790,
  eccentricity: 0.00992,
  trueAnomaly: 0,
  meanAnomaly: 116.3,
  type: CELESTIAL_BODY_TYPE.SATELLITE,
  satellites: [],
  orbitBody: null
};
</v>
      </c>
    </row>
    <row r="5" spans="1:12" ht="15.75" thickBot="1" x14ac:dyDescent="0.3">
      <c r="A5" s="122">
        <v>3</v>
      </c>
      <c r="B5" s="65" t="s">
        <v>1208</v>
      </c>
      <c r="C5" s="122">
        <v>51</v>
      </c>
      <c r="D5" s="122" t="s">
        <v>1209</v>
      </c>
      <c r="E5" s="122">
        <v>59170</v>
      </c>
      <c r="F5" s="122" t="s">
        <v>1210</v>
      </c>
      <c r="G5" s="68" t="s">
        <v>1211</v>
      </c>
      <c r="H5" t="str">
        <f t="shared" si="0"/>
        <v>BIANCA</v>
      </c>
      <c r="I5" t="str">
        <f t="shared" si="1"/>
        <v>bianca</v>
      </c>
      <c r="J5" s="28" t="str">
        <f t="shared" si="2"/>
        <v>25.5</v>
      </c>
      <c r="K5" t="str">
        <f t="shared" si="3"/>
        <v>9.2e16</v>
      </c>
      <c r="L5" t="str">
        <f t="shared" si="4"/>
        <v xml:space="preserve">export const BIANCA: CelestialBody = {
  id: 'bianca',
  position: {
    x: 0,
    y: 0
  },
  speed: 0, // TODO
  mass: 9.2e16,
  radius: 25.5,
  semiMajorAxis: 59170,
  eccentricity: 0.00092,
  trueAnomaly: 0,
  meanAnomaly: 138.5,
  type: CELESTIAL_BODY_TYPE.SATELLITE,
  satellites: [],
  orbitBody: null
};
</v>
      </c>
    </row>
    <row r="6" spans="1:12" ht="15.75" thickBot="1" x14ac:dyDescent="0.3">
      <c r="A6" s="122">
        <v>4</v>
      </c>
      <c r="B6" s="65" t="s">
        <v>1212</v>
      </c>
      <c r="C6" s="122">
        <v>80</v>
      </c>
      <c r="D6" s="122">
        <v>34</v>
      </c>
      <c r="E6" s="122">
        <v>61780</v>
      </c>
      <c r="F6" s="122" t="s">
        <v>1213</v>
      </c>
      <c r="G6" s="68" t="s">
        <v>1214</v>
      </c>
      <c r="H6" t="str">
        <f t="shared" si="0"/>
        <v>CRESSIDA</v>
      </c>
      <c r="I6" t="str">
        <f t="shared" si="1"/>
        <v>cressida</v>
      </c>
      <c r="J6" s="28" t="str">
        <f t="shared" si="2"/>
        <v>40</v>
      </c>
      <c r="K6" t="str">
        <f t="shared" si="3"/>
        <v>34e16</v>
      </c>
      <c r="L6" t="str">
        <f t="shared" si="4"/>
        <v xml:space="preserve">export const CRESSIDA: CelestialBody = {
  id: 'cressida',
  position: {
    x: 0,
    y: 0
  },
  speed: 0, // TODO
  mass: 34e16,
  radius: 40,
  semiMajorAxis: 61780,
  eccentricity: 0.00036,
  trueAnomaly: 0,
  meanAnomaly: 233.8,
  type: CELESTIAL_BODY_TYPE.SATELLITE,
  satellites: [],
  orbitBody: null
};
</v>
      </c>
    </row>
    <row r="7" spans="1:12" ht="30.75" thickBot="1" x14ac:dyDescent="0.3">
      <c r="A7" s="122">
        <v>5</v>
      </c>
      <c r="B7" s="65" t="s">
        <v>1215</v>
      </c>
      <c r="C7" s="122">
        <v>64</v>
      </c>
      <c r="D7" s="122">
        <v>18</v>
      </c>
      <c r="E7" s="122">
        <v>62680</v>
      </c>
      <c r="F7" s="122" t="s">
        <v>1216</v>
      </c>
      <c r="G7" s="68" t="s">
        <v>1217</v>
      </c>
      <c r="H7" t="str">
        <f t="shared" si="0"/>
        <v>DESDEMONA</v>
      </c>
      <c r="I7" t="str">
        <f t="shared" si="1"/>
        <v>desdemona</v>
      </c>
      <c r="J7" s="28" t="str">
        <f t="shared" si="2"/>
        <v>32</v>
      </c>
      <c r="K7" t="str">
        <f t="shared" si="3"/>
        <v>18e16</v>
      </c>
      <c r="L7" t="str">
        <f t="shared" si="4"/>
        <v xml:space="preserve">export const DESDEMONA: CelestialBody = {
  id: 'desdemona',
  position: {
    x: 0,
    y: 0
  },
  speed: 0, // TODO
  mass: 18e16,
  radius: 32,
  semiMajorAxis: 62680,
  eccentricity: 0.00013,
  trueAnomaly: 0,
  meanAnomaly: 184.6,
  type: CELESTIAL_BODY_TYPE.SATELLITE,
  satellites: [],
  orbitBody: null
};
</v>
      </c>
    </row>
    <row r="8" spans="1:12" ht="15.75" thickBot="1" x14ac:dyDescent="0.3">
      <c r="A8" s="122">
        <v>6</v>
      </c>
      <c r="B8" s="65" t="s">
        <v>1218</v>
      </c>
      <c r="C8" s="122">
        <v>94</v>
      </c>
      <c r="D8" s="122">
        <v>56</v>
      </c>
      <c r="E8" s="122">
        <v>64350</v>
      </c>
      <c r="F8" s="122" t="s">
        <v>1219</v>
      </c>
      <c r="G8" s="68" t="s">
        <v>1220</v>
      </c>
      <c r="H8" t="str">
        <f t="shared" si="0"/>
        <v>JULIET</v>
      </c>
      <c r="I8" t="str">
        <f t="shared" si="1"/>
        <v>juliet</v>
      </c>
      <c r="J8" s="28" t="str">
        <f t="shared" si="2"/>
        <v>47</v>
      </c>
      <c r="K8" t="str">
        <f t="shared" si="3"/>
        <v>56e16</v>
      </c>
      <c r="L8" t="str">
        <f t="shared" si="4"/>
        <v xml:space="preserve">export const JULIET: CelestialBody = {
  id: 'juliet',
  position: {
    x: 0,
    y: 0
  },
  speed: 0, // TODO
  mass: 56e16,
  radius: 47,
  semiMajorAxis: 64350,
  eccentricity: 0.00066,
  trueAnomaly: 0,
  meanAnomaly: 244.7,
  type: CELESTIAL_BODY_TYPE.SATELLITE,
  satellites: [],
  orbitBody: null
};
</v>
      </c>
    </row>
    <row r="9" spans="1:12" ht="15.75" thickBot="1" x14ac:dyDescent="0.3">
      <c r="A9" s="122">
        <v>7</v>
      </c>
      <c r="B9" s="65" t="s">
        <v>1221</v>
      </c>
      <c r="C9" s="122">
        <v>135</v>
      </c>
      <c r="D9" s="122">
        <v>170</v>
      </c>
      <c r="E9" s="122">
        <v>66090</v>
      </c>
      <c r="F9" s="122" t="s">
        <v>1222</v>
      </c>
      <c r="G9" s="68" t="s">
        <v>1223</v>
      </c>
      <c r="H9" t="str">
        <f t="shared" si="0"/>
        <v>PORTIA</v>
      </c>
      <c r="I9" t="str">
        <f t="shared" si="1"/>
        <v>portia</v>
      </c>
      <c r="J9" s="28" t="str">
        <f t="shared" si="2"/>
        <v>67.5</v>
      </c>
      <c r="K9" t="str">
        <f t="shared" si="3"/>
        <v>170e16</v>
      </c>
      <c r="L9" t="str">
        <f t="shared" si="4"/>
        <v xml:space="preserve">export const PORTIA: CelestialBody = {
  id: 'portia',
  position: {
    x: 0,
    y: 0
  },
  speed: 0, // TODO
  mass: 170e16,
  radius: 67.5,
  semiMajorAxis: 66090,
  eccentricity: 0.00005,
  trueAnomaly: 0,
  meanAnomaly: 218.3,
  type: CELESTIAL_BODY_TYPE.SATELLITE,
  satellites: [],
  orbitBody: null
};
</v>
      </c>
    </row>
    <row r="10" spans="1:12" ht="15.75" thickBot="1" x14ac:dyDescent="0.3">
      <c r="A10" s="122">
        <v>8</v>
      </c>
      <c r="B10" s="65" t="s">
        <v>1224</v>
      </c>
      <c r="C10" s="122">
        <v>72</v>
      </c>
      <c r="D10" s="122">
        <v>25</v>
      </c>
      <c r="E10" s="122">
        <v>69940</v>
      </c>
      <c r="F10" s="122" t="s">
        <v>1225</v>
      </c>
      <c r="G10" s="68" t="s">
        <v>1226</v>
      </c>
      <c r="H10" t="str">
        <f t="shared" si="0"/>
        <v>ROSALIND</v>
      </c>
      <c r="I10" t="str">
        <f t="shared" si="1"/>
        <v>rosalind</v>
      </c>
      <c r="J10" s="28" t="str">
        <f t="shared" si="2"/>
        <v>36</v>
      </c>
      <c r="K10" t="str">
        <f t="shared" si="3"/>
        <v>25e16</v>
      </c>
      <c r="L10" t="str">
        <f t="shared" si="4"/>
        <v xml:space="preserve">export const ROSALIND: CelestialBody = {
  id: 'rosalind',
  position: {
    x: 0,
    y: 0
  },
  speed: 0, // TODO
  mass: 25e16,
  radius: 36,
  semiMajorAxis: 69940,
  eccentricity: 0.00011,
  trueAnomaly: 0,
  meanAnomaly: 136.1,
  type: CELESTIAL_BODY_TYPE.SATELLITE,
  satellites: [],
  orbitBody: null
};
</v>
      </c>
    </row>
    <row r="11" spans="1:12" ht="15.75" thickBot="1" x14ac:dyDescent="0.3">
      <c r="A11" s="122">
        <v>9</v>
      </c>
      <c r="B11" s="65" t="s">
        <v>1227</v>
      </c>
      <c r="C11" s="122">
        <v>18</v>
      </c>
      <c r="D11" s="122" t="s">
        <v>1228</v>
      </c>
      <c r="E11" s="122">
        <v>74800</v>
      </c>
      <c r="F11" s="122" t="s">
        <v>204</v>
      </c>
      <c r="G11" s="68" t="s">
        <v>1229</v>
      </c>
      <c r="H11" t="str">
        <f t="shared" si="0"/>
        <v>CUPID</v>
      </c>
      <c r="I11" t="str">
        <f t="shared" si="1"/>
        <v>cupid</v>
      </c>
      <c r="J11" s="28" t="str">
        <f t="shared" si="2"/>
        <v>9</v>
      </c>
      <c r="K11" t="str">
        <f t="shared" si="3"/>
        <v>0.38e16</v>
      </c>
      <c r="L11" t="str">
        <f t="shared" si="4"/>
        <v xml:space="preserve">export const CUPID: CelestialBody = {
  id: 'cupid',
  position: {
    x: 0,
    y: 0
  },
  speed: 0, // TODO
  mass: 0.38e16,
  radius: 9,
  semiMajorAxis: 74800,
  eccentricity: 0.0013,
  trueAnomaly: 0,
  meanAnomaly: 163.8,
  type: CELESTIAL_BODY_TYPE.SATELLITE,
  satellites: [],
  orbitBody: null
};
</v>
      </c>
    </row>
    <row r="12" spans="1:12" ht="15.75" thickBot="1" x14ac:dyDescent="0.3">
      <c r="A12" s="122">
        <v>10</v>
      </c>
      <c r="B12" s="65" t="s">
        <v>1230</v>
      </c>
      <c r="C12" s="122">
        <v>90</v>
      </c>
      <c r="D12" s="122">
        <v>49</v>
      </c>
      <c r="E12" s="122">
        <v>75260</v>
      </c>
      <c r="F12" s="122" t="s">
        <v>1231</v>
      </c>
      <c r="G12" s="68" t="s">
        <v>929</v>
      </c>
      <c r="H12" t="str">
        <f t="shared" si="0"/>
        <v>BELINDA</v>
      </c>
      <c r="I12" t="str">
        <f t="shared" si="1"/>
        <v>belinda</v>
      </c>
      <c r="J12" s="28" t="str">
        <f t="shared" si="2"/>
        <v>45</v>
      </c>
      <c r="K12" t="str">
        <f t="shared" si="3"/>
        <v>49e16</v>
      </c>
      <c r="L12" t="str">
        <f t="shared" si="4"/>
        <v xml:space="preserve">export const BELINDA: CelestialBody = {
  id: 'belinda',
  position: {
    x: 0,
    y: 0
  },
  speed: 0, // TODO
  mass: 49e16,
  radius: 45,
  semiMajorAxis: 75260,
  eccentricity: 0.00007,
  trueAnomaly: 0,
  meanAnomaly: 357.2,
  type: CELESTIAL_BODY_TYPE.SATELLITE,
  satellites: [],
  orbitBody: null
};
</v>
      </c>
    </row>
    <row r="13" spans="1:12" ht="15.75" thickBot="1" x14ac:dyDescent="0.3">
      <c r="A13" s="122">
        <v>11</v>
      </c>
      <c r="B13" s="65" t="s">
        <v>1232</v>
      </c>
      <c r="C13" s="122">
        <v>30</v>
      </c>
      <c r="D13" s="122" t="s">
        <v>1233</v>
      </c>
      <c r="E13" s="122">
        <v>76400</v>
      </c>
      <c r="F13" s="122" t="s">
        <v>243</v>
      </c>
      <c r="G13" s="68" t="s">
        <v>1234</v>
      </c>
      <c r="H13" t="str">
        <f t="shared" si="0"/>
        <v>PERDITA</v>
      </c>
      <c r="I13" t="str">
        <f t="shared" si="1"/>
        <v>perdita</v>
      </c>
      <c r="J13" s="28" t="str">
        <f t="shared" si="2"/>
        <v>15</v>
      </c>
      <c r="K13" t="str">
        <f t="shared" si="3"/>
        <v>1.8e16</v>
      </c>
      <c r="L13" t="str">
        <f t="shared" si="4"/>
        <v xml:space="preserve">export const PERDITA: CelestialBody = {
  id: 'perdita',
  position: {
    x: 0,
    y: 0
  },
  speed: 0, // TODO
  mass: 1.8e16,
  radius: 15,
  semiMajorAxis: 76400,
  eccentricity: 0.0012,
  trueAnomaly: 0,
  meanAnomaly: 192.4,
  type: CELESTIAL_BODY_TYPE.SATELLITE,
  satellites: [],
  orbitBody: null
};
</v>
      </c>
    </row>
    <row r="14" spans="1:12" ht="15.75" thickBot="1" x14ac:dyDescent="0.3">
      <c r="A14" s="122">
        <v>12</v>
      </c>
      <c r="B14" s="65" t="s">
        <v>1235</v>
      </c>
      <c r="C14" s="122">
        <v>162</v>
      </c>
      <c r="D14" s="122">
        <v>290</v>
      </c>
      <c r="E14" s="122">
        <v>86010</v>
      </c>
      <c r="F14" s="122" t="s">
        <v>1236</v>
      </c>
      <c r="G14" s="68" t="s">
        <v>1237</v>
      </c>
      <c r="H14" t="str">
        <f t="shared" si="0"/>
        <v>PUCK</v>
      </c>
      <c r="I14" t="str">
        <f t="shared" si="1"/>
        <v>puck</v>
      </c>
      <c r="J14" s="28" t="str">
        <f t="shared" si="2"/>
        <v>81</v>
      </c>
      <c r="K14" t="str">
        <f t="shared" si="3"/>
        <v>290e16</v>
      </c>
      <c r="L14" t="str">
        <f t="shared" si="4"/>
        <v xml:space="preserve">export const PUCK: CelestialBody = {
  id: 'puck',
  position: {
    x: 0,
    y: 0
  },
  speed: 0, // TODO
  mass: 290e16,
  radius: 81,
  semiMajorAxis: 86010,
  eccentricity: 0.00012,
  trueAnomaly: 0,
  meanAnomaly: 245.8,
  type: CELESTIAL_BODY_TYPE.SATELLITE,
  satellites: [],
  orbitBody: null
};
</v>
      </c>
    </row>
    <row r="15" spans="1:12" ht="15.75" thickBot="1" x14ac:dyDescent="0.3">
      <c r="A15" s="122">
        <v>13</v>
      </c>
      <c r="B15" s="65" t="s">
        <v>1238</v>
      </c>
      <c r="C15" s="122">
        <v>25</v>
      </c>
      <c r="D15" s="122" t="s">
        <v>1239</v>
      </c>
      <c r="E15" s="122">
        <v>97700</v>
      </c>
      <c r="F15" s="122" t="s">
        <v>1240</v>
      </c>
      <c r="G15" s="68" t="s">
        <v>1241</v>
      </c>
      <c r="H15" t="str">
        <f t="shared" si="0"/>
        <v>MAB</v>
      </c>
      <c r="I15" t="str">
        <f t="shared" si="1"/>
        <v>mab</v>
      </c>
      <c r="J15" s="28" t="str">
        <f t="shared" si="2"/>
        <v>12.5</v>
      </c>
      <c r="K15" t="str">
        <f t="shared" si="3"/>
        <v>1.0e16</v>
      </c>
      <c r="L15" t="str">
        <f t="shared" si="4"/>
        <v xml:space="preserve">export const MAB: CelestialBody = {
  id: 'mab',
  position: {
    x: 0,
    y: 0
  },
  speed: 0, // TODO
  mass: 1.0e16,
  radius: 12.5,
  semiMajorAxis: 97700,
  eccentricity: 0.0025,
  trueAnomaly: 0,
  meanAnomaly: 273.8,
  type: CELESTIAL_BODY_TYPE.SATELLITE,
  satellites: [],
  orbitBody: null
};
</v>
      </c>
    </row>
    <row r="16" spans="1:12" ht="15.75" thickBot="1" x14ac:dyDescent="0.3">
      <c r="A16" s="123">
        <v>14</v>
      </c>
      <c r="B16" s="124" t="s">
        <v>1242</v>
      </c>
      <c r="C16" s="123">
        <v>471.6</v>
      </c>
      <c r="D16" s="123">
        <v>6590</v>
      </c>
      <c r="E16" s="123">
        <v>129390</v>
      </c>
      <c r="F16" s="123" t="s">
        <v>204</v>
      </c>
      <c r="G16" s="78" t="s">
        <v>1243</v>
      </c>
      <c r="H16" t="str">
        <f t="shared" si="0"/>
        <v>MIRANDA</v>
      </c>
      <c r="I16" t="str">
        <f t="shared" si="1"/>
        <v>miranda</v>
      </c>
      <c r="J16" s="28" t="str">
        <f t="shared" si="2"/>
        <v>235.8</v>
      </c>
      <c r="K16" t="str">
        <f t="shared" si="3"/>
        <v>6590e16</v>
      </c>
      <c r="L16" t="str">
        <f t="shared" si="4"/>
        <v xml:space="preserve">export const MIRANDA: CelestialBody = {
  id: 'miranda',
  position: {
    x: 0,
    y: 0
  },
  speed: 0, // TODO
  mass: 6590e16,
  radius: 235.8,
  semiMajorAxis: 129390,
  eccentricity: 0.0013,
  trueAnomaly: 0,
  meanAnomaly: 311.3,
  type: CELESTIAL_BODY_TYPE.SATELLITE,
  satellites: [],
  orbitBody: null
};
</v>
      </c>
    </row>
    <row r="17" spans="1:12" ht="15.75" thickBot="1" x14ac:dyDescent="0.3">
      <c r="A17" s="123">
        <v>15</v>
      </c>
      <c r="B17" s="124" t="s">
        <v>1244</v>
      </c>
      <c r="C17" s="123">
        <v>1157.8</v>
      </c>
      <c r="D17" s="123">
        <v>135300</v>
      </c>
      <c r="E17" s="123">
        <v>191020</v>
      </c>
      <c r="F17" s="123" t="s">
        <v>243</v>
      </c>
      <c r="G17" s="78" t="s">
        <v>1245</v>
      </c>
      <c r="H17" t="str">
        <f t="shared" si="0"/>
        <v>ARIEL</v>
      </c>
      <c r="I17" t="str">
        <f t="shared" si="1"/>
        <v>ariel</v>
      </c>
      <c r="J17" s="28" t="str">
        <f t="shared" si="2"/>
        <v>578.9</v>
      </c>
      <c r="K17" t="str">
        <f t="shared" si="3"/>
        <v>135300e16</v>
      </c>
      <c r="L17" t="str">
        <f t="shared" si="4"/>
        <v xml:space="preserve">export const ARIEL: CelestialBody = {
  id: 'ariel',
  position: {
    x: 0,
    y: 0
  },
  speed: 0, // TODO
  mass: 135300e16,
  radius: 578.9,
  semiMajorAxis: 191020,
  eccentricity: 0.0012,
  trueAnomaly: 0,
  meanAnomaly: 39.5,
  type: CELESTIAL_BODY_TYPE.SATELLITE,
  satellites: [],
  orbitBody: null
};
</v>
      </c>
    </row>
    <row r="18" spans="1:12" ht="15.75" thickBot="1" x14ac:dyDescent="0.3">
      <c r="A18" s="123">
        <v>16</v>
      </c>
      <c r="B18" s="124" t="s">
        <v>1246</v>
      </c>
      <c r="C18" s="123">
        <v>1169.4000000000001</v>
      </c>
      <c r="D18" s="123">
        <v>117200</v>
      </c>
      <c r="E18" s="123">
        <v>266300</v>
      </c>
      <c r="F18" s="123" t="s">
        <v>1247</v>
      </c>
      <c r="G18" s="78" t="s">
        <v>1248</v>
      </c>
      <c r="H18" t="str">
        <f t="shared" si="0"/>
        <v>UMBRIEL</v>
      </c>
      <c r="I18" t="str">
        <f t="shared" si="1"/>
        <v>umbriel</v>
      </c>
      <c r="J18" s="28" t="str">
        <f t="shared" si="2"/>
        <v>584.7</v>
      </c>
      <c r="K18" t="str">
        <f t="shared" si="3"/>
        <v>117200e16</v>
      </c>
      <c r="L18" t="str">
        <f t="shared" si="4"/>
        <v xml:space="preserve">export const UMBRIEL: CelestialBody = {
  id: 'umbriel',
  position: {
    x: 0,
    y: 0
  },
  speed: 0, // TODO
  mass: 117200e16,
  radius: 584.7,
  semiMajorAxis: 266300,
  eccentricity: 0.0039,
  trueAnomaly: 0,
  meanAnomaly: 12.5,
  type: CELESTIAL_BODY_TYPE.SATELLITE,
  satellites: [],
  orbitBody: null
};
</v>
      </c>
    </row>
    <row r="19" spans="1:12" ht="15.75" thickBot="1" x14ac:dyDescent="0.3">
      <c r="A19" s="123">
        <v>17</v>
      </c>
      <c r="B19" s="124" t="s">
        <v>1249</v>
      </c>
      <c r="C19" s="123">
        <v>1576.8</v>
      </c>
      <c r="D19" s="123">
        <v>352700</v>
      </c>
      <c r="E19" s="123">
        <v>435910</v>
      </c>
      <c r="F19" s="123" t="s">
        <v>10</v>
      </c>
      <c r="G19" s="78" t="s">
        <v>1250</v>
      </c>
      <c r="H19" t="str">
        <f t="shared" si="0"/>
        <v>TITANIA</v>
      </c>
      <c r="I19" t="str">
        <f t="shared" si="1"/>
        <v>titania</v>
      </c>
      <c r="J19" s="28" t="str">
        <f t="shared" si="2"/>
        <v>788.4</v>
      </c>
      <c r="K19" t="str">
        <f t="shared" si="3"/>
        <v>352700e16</v>
      </c>
      <c r="L19" t="str">
        <f t="shared" si="4"/>
        <v xml:space="preserve">export const TITANIA: CelestialBody = {
  id: 'titania',
  position: {
    x: 0,
    y: 0
  },
  speed: 0, // TODO
  mass: 352700e16,
  radius: 788.4,
  semiMajorAxis: 435910,
  eccentricity: 0.0011,
  trueAnomaly: 0,
  meanAnomaly: 24.6,
  type: CELESTIAL_BODY_TYPE.SATELLITE,
  satellites: [],
  orbitBody: null
};
</v>
      </c>
    </row>
    <row r="20" spans="1:12" ht="15.75" thickBot="1" x14ac:dyDescent="0.3">
      <c r="A20" s="123">
        <v>18</v>
      </c>
      <c r="B20" s="124" t="s">
        <v>1251</v>
      </c>
      <c r="C20" s="123">
        <v>1522.8</v>
      </c>
      <c r="D20" s="123">
        <v>301400</v>
      </c>
      <c r="E20" s="123">
        <v>583520</v>
      </c>
      <c r="F20" s="123" t="s">
        <v>1252</v>
      </c>
      <c r="G20" s="78" t="s">
        <v>1253</v>
      </c>
      <c r="H20" t="str">
        <f t="shared" si="0"/>
        <v>OBERON</v>
      </c>
      <c r="I20" t="str">
        <f t="shared" si="1"/>
        <v>oberon</v>
      </c>
      <c r="J20" s="28" t="str">
        <f t="shared" si="2"/>
        <v>761.4</v>
      </c>
      <c r="K20" t="str">
        <f t="shared" si="3"/>
        <v>301400e16</v>
      </c>
      <c r="L20" t="str">
        <f t="shared" si="4"/>
        <v xml:space="preserve">export const OBERON: CelestialBody = {
  id: 'oberon',
  position: {
    x: 0,
    y: 0
  },
  speed: 0, // TODO
  mass: 301400e16,
  radius: 761.4,
  semiMajorAxis: 583520,
  eccentricity: 0.0014,
  trueAnomaly: 0,
  meanAnomaly: 283.1,
  type: CELESTIAL_BODY_TYPE.SATELLITE,
  satellites: [],
  orbitBody: null
};
</v>
      </c>
    </row>
    <row r="21" spans="1:12" ht="15.75" thickBot="1" x14ac:dyDescent="0.3">
      <c r="A21" s="125">
        <v>19</v>
      </c>
      <c r="B21" s="112" t="s">
        <v>1254</v>
      </c>
      <c r="C21" s="125">
        <v>22</v>
      </c>
      <c r="D21" s="125" t="s">
        <v>1255</v>
      </c>
      <c r="E21" s="125">
        <v>4282900</v>
      </c>
      <c r="F21" s="125" t="s">
        <v>1256</v>
      </c>
      <c r="G21" s="84" t="s">
        <v>1257</v>
      </c>
      <c r="H21" t="str">
        <f t="shared" si="0"/>
        <v>FRANCISCO</v>
      </c>
      <c r="I21" t="str">
        <f t="shared" si="1"/>
        <v>francisco</v>
      </c>
      <c r="J21" s="28" t="str">
        <f t="shared" si="2"/>
        <v>11</v>
      </c>
      <c r="K21" t="str">
        <f t="shared" si="3"/>
        <v>0.72e16</v>
      </c>
      <c r="L21" t="str">
        <f t="shared" si="4"/>
        <v xml:space="preserve">export const FRANCISCO: CelestialBody = {
  id: 'francisco',
  position: {
    x: 0,
    y: 0
  },
  speed: 0, // TODO
  mass: 0.72e16,
  radius: 11,
  semiMajorAxis: 4282900,
  eccentricity: 0.1324,
  trueAnomaly: 0,
  meanAnomaly: 90.9,
  type: CELESTIAL_BODY_TYPE.SATELLITE,
  satellites: [],
  orbitBody: null
};
</v>
      </c>
    </row>
    <row r="22" spans="1:12" ht="15.75" thickBot="1" x14ac:dyDescent="0.3">
      <c r="A22" s="126">
        <v>20</v>
      </c>
      <c r="B22" s="110" t="s">
        <v>1258</v>
      </c>
      <c r="C22" s="126">
        <v>42</v>
      </c>
      <c r="D22" s="126" t="s">
        <v>1259</v>
      </c>
      <c r="E22" s="126">
        <v>7231100</v>
      </c>
      <c r="F22" s="126" t="s">
        <v>1260</v>
      </c>
      <c r="G22" s="84" t="s">
        <v>1261</v>
      </c>
      <c r="H22" t="str">
        <f t="shared" si="0"/>
        <v>CALIBAN</v>
      </c>
      <c r="I22" t="str">
        <f t="shared" si="1"/>
        <v>caliban</v>
      </c>
      <c r="J22" s="28" t="str">
        <f t="shared" si="2"/>
        <v>21</v>
      </c>
      <c r="K22" t="str">
        <f t="shared" si="3"/>
        <v>7.0e16</v>
      </c>
      <c r="L22" t="str">
        <f t="shared" si="4"/>
        <v xml:space="preserve">export const CALIBAN: CelestialBody = {
  id: 'caliban',
  position: {
    x: 0,
    y: 0
  },
  speed: 0, // TODO
  mass: 7.0e16,
  radius: 21,
  semiMajorAxis: 7231100,
  eccentricity: 0.1812,
  trueAnomaly: 0,
  meanAnomaly: 163.5,
  type: CELESTIAL_BODY_TYPE.SATELLITE,
  satellites: [],
  orbitBody: null
};
</v>
      </c>
    </row>
    <row r="23" spans="1:12" ht="15.75" thickBot="1" x14ac:dyDescent="0.3">
      <c r="A23" s="125">
        <v>21</v>
      </c>
      <c r="B23" s="112" t="s">
        <v>1262</v>
      </c>
      <c r="C23" s="125">
        <v>32</v>
      </c>
      <c r="D23" s="125" t="s">
        <v>1263</v>
      </c>
      <c r="E23" s="125">
        <v>8007400</v>
      </c>
      <c r="F23" s="125" t="s">
        <v>1264</v>
      </c>
      <c r="G23" s="84" t="s">
        <v>1265</v>
      </c>
      <c r="H23" t="str">
        <f t="shared" si="0"/>
        <v>STEPHANO</v>
      </c>
      <c r="I23" t="str">
        <f t="shared" si="1"/>
        <v>stephano</v>
      </c>
      <c r="J23" s="28" t="str">
        <f t="shared" si="2"/>
        <v>16</v>
      </c>
      <c r="K23" t="str">
        <f t="shared" si="3"/>
        <v>2.2e16</v>
      </c>
      <c r="L23" t="str">
        <f t="shared" si="4"/>
        <v xml:space="preserve">export const STEPHANO: CelestialBody = {
  id: 'stephano',
  position: {
    x: 0,
    y: 0
  },
  speed: 0, // TODO
  mass: 2.2e16,
  radius: 16,
  semiMajorAxis: 8007400,
  eccentricity: 0.2248,
  trueAnomaly: 0,
  meanAnomaly: 188.1,
  type: CELESTIAL_BODY_TYPE.SATELLITE,
  satellites: [],
  orbitBody: null
};
</v>
      </c>
    </row>
    <row r="24" spans="1:12" ht="15.75" thickBot="1" x14ac:dyDescent="0.3">
      <c r="A24" s="125">
        <v>22</v>
      </c>
      <c r="B24" s="112" t="s">
        <v>1266</v>
      </c>
      <c r="C24" s="125">
        <v>18</v>
      </c>
      <c r="D24" s="125" t="s">
        <v>1267</v>
      </c>
      <c r="E24" s="125">
        <v>8505200</v>
      </c>
      <c r="F24" s="125" t="s">
        <v>1268</v>
      </c>
      <c r="G24" s="84" t="s">
        <v>1269</v>
      </c>
      <c r="H24" t="str">
        <f t="shared" si="0"/>
        <v>TRINCULO</v>
      </c>
      <c r="I24" t="str">
        <f t="shared" si="1"/>
        <v>trinculo</v>
      </c>
      <c r="J24" s="28" t="str">
        <f t="shared" si="2"/>
        <v>9</v>
      </c>
      <c r="K24" t="str">
        <f t="shared" si="3"/>
        <v>0.39e16</v>
      </c>
      <c r="L24" t="str">
        <f t="shared" si="4"/>
        <v xml:space="preserve">export const TRINCULO: CelestialBody = {
  id: 'trinculo',
  position: {
    x: 0,
    y: 0
  },
  speed: 0, // TODO
  mass: 0.39e16,
  radius: 9,
  semiMajorAxis: 8505200,
  eccentricity: 0.2194,
  trueAnomaly: 0,
  meanAnomaly: 194.9,
  type: CELESTIAL_BODY_TYPE.SATELLITE,
  satellites: [],
  orbitBody: null
};
</v>
      </c>
    </row>
    <row r="25" spans="1:12" ht="15.75" thickBot="1" x14ac:dyDescent="0.3">
      <c r="A25" s="126">
        <v>23</v>
      </c>
      <c r="B25" s="110" t="s">
        <v>1270</v>
      </c>
      <c r="C25" s="126">
        <v>157</v>
      </c>
      <c r="D25" s="126">
        <v>230</v>
      </c>
      <c r="E25" s="126">
        <v>12179400</v>
      </c>
      <c r="F25" s="126" t="s">
        <v>1271</v>
      </c>
      <c r="G25" s="84" t="s">
        <v>1272</v>
      </c>
      <c r="H25" t="str">
        <f t="shared" si="0"/>
        <v>SYCORAX</v>
      </c>
      <c r="I25" t="str">
        <f t="shared" si="1"/>
        <v>sycorax</v>
      </c>
      <c r="J25" s="28" t="str">
        <f t="shared" si="2"/>
        <v>78.5</v>
      </c>
      <c r="K25" t="str">
        <f t="shared" si="3"/>
        <v>230e16</v>
      </c>
      <c r="L25" t="str">
        <f t="shared" si="4"/>
        <v xml:space="preserve">export const SYCORAX: CelestialBody = {
  id: 'sycorax',
  position: {
    x: 0,
    y: 0
  },
  speed: 0, // TODO
  mass: 230e16,
  radius: 78.5,
  semiMajorAxis: 12179400,
  eccentricity: 0.5219,
  trueAnomaly: 0,
  meanAnomaly: 260.9,
  type: CELESTIAL_BODY_TYPE.SATELLITE,
  satellites: [],
  orbitBody: null
};
</v>
      </c>
    </row>
    <row r="26" spans="1:12" ht="15.75" thickBot="1" x14ac:dyDescent="0.3">
      <c r="A26" s="127">
        <v>24</v>
      </c>
      <c r="B26" s="128" t="s">
        <v>1273</v>
      </c>
      <c r="C26" s="127">
        <v>20</v>
      </c>
      <c r="D26" s="127" t="s">
        <v>1274</v>
      </c>
      <c r="E26" s="127">
        <v>14146700</v>
      </c>
      <c r="F26" s="127" t="s">
        <v>1275</v>
      </c>
      <c r="G26" s="89" t="s">
        <v>1276</v>
      </c>
      <c r="H26" t="str">
        <f t="shared" si="0"/>
        <v>MARGARET</v>
      </c>
      <c r="I26" t="str">
        <f t="shared" si="1"/>
        <v>margaret</v>
      </c>
      <c r="J26" s="28" t="str">
        <f t="shared" si="2"/>
        <v>10</v>
      </c>
      <c r="K26" t="str">
        <f t="shared" si="3"/>
        <v>0.54e16</v>
      </c>
      <c r="L26" t="str">
        <f t="shared" si="4"/>
        <v xml:space="preserve">export const MARGARET: CelestialBody = {
  id: 'margaret',
  position: {
    x: 0,
    y: 0
  },
  speed: 0, // TODO
  mass: 0.54e16,
  radius: 10,
  semiMajorAxis: 14146700,
  eccentricity: 0.6772,
  trueAnomaly: 0,
  meanAnomaly: 3.5,
  type: CELESTIAL_BODY_TYPE.SATELLITE,
  satellites: [],
  orbitBody: null
};
</v>
      </c>
    </row>
    <row r="27" spans="1:12" ht="15.75" thickBot="1" x14ac:dyDescent="0.3">
      <c r="A27" s="125">
        <v>25</v>
      </c>
      <c r="B27" s="112" t="s">
        <v>1277</v>
      </c>
      <c r="C27" s="125">
        <v>50</v>
      </c>
      <c r="D27" s="125" t="s">
        <v>1278</v>
      </c>
      <c r="E27" s="125">
        <v>16276800</v>
      </c>
      <c r="F27" s="125" t="s">
        <v>1279</v>
      </c>
      <c r="G27" s="84" t="s">
        <v>1280</v>
      </c>
      <c r="H27" t="str">
        <f t="shared" si="0"/>
        <v>PROSPERO</v>
      </c>
      <c r="I27" t="str">
        <f t="shared" si="1"/>
        <v>prospero</v>
      </c>
      <c r="J27" s="28" t="str">
        <f t="shared" si="2"/>
        <v>25</v>
      </c>
      <c r="K27" t="str">
        <f t="shared" si="3"/>
        <v>8.5e16</v>
      </c>
      <c r="L27" t="str">
        <f t="shared" si="4"/>
        <v xml:space="preserve">export const PROSPERO: CelestialBody = {
  id: 'prospero',
  position: {
    x: 0,
    y: 0
  },
  speed: 0, // TODO
  mass: 8.5e16,
  radius: 25,
  semiMajorAxis: 16276800,
  eccentricity: 0.4445,
  trueAnomaly: 0,
  meanAnomaly: 316.8,
  type: CELESTIAL_BODY_TYPE.SATELLITE,
  satellites: [],
  orbitBody: null
};
</v>
      </c>
    </row>
    <row r="28" spans="1:12" ht="15.75" thickBot="1" x14ac:dyDescent="0.3">
      <c r="A28" s="125">
        <v>26</v>
      </c>
      <c r="B28" s="112" t="s">
        <v>1281</v>
      </c>
      <c r="C28" s="125">
        <v>48</v>
      </c>
      <c r="D28" s="125" t="s">
        <v>185</v>
      </c>
      <c r="E28" s="125">
        <v>17420400</v>
      </c>
      <c r="F28" s="125" t="s">
        <v>1282</v>
      </c>
      <c r="G28" s="84" t="s">
        <v>1283</v>
      </c>
      <c r="H28" t="str">
        <f t="shared" si="0"/>
        <v>SETEBOS</v>
      </c>
      <c r="I28" t="str">
        <f t="shared" si="1"/>
        <v>setebos</v>
      </c>
      <c r="J28" s="28" t="str">
        <f t="shared" si="2"/>
        <v>24</v>
      </c>
      <c r="K28" t="str">
        <f t="shared" si="3"/>
        <v>7.5e16</v>
      </c>
      <c r="L28" t="str">
        <f t="shared" si="4"/>
        <v xml:space="preserve">export const SETEBOS: CelestialBody = {
  id: 'setebos',
  position: {
    x: 0,
    y: 0
  },
  speed: 0, // TODO
  mass: 7.5e16,
  radius: 24,
  semiMajorAxis: 17420400,
  eccentricity: 0.5908,
  trueAnomaly: 0,
  meanAnomaly: 247.6,
  type: CELESTIAL_BODY_TYPE.SATELLITE,
  satellites: [],
  orbitBody: null
};
</v>
      </c>
    </row>
    <row r="29" spans="1:12" ht="15.75" thickBot="1" x14ac:dyDescent="0.3">
      <c r="A29" s="125">
        <v>27</v>
      </c>
      <c r="B29" s="112" t="s">
        <v>1284</v>
      </c>
      <c r="C29" s="125">
        <v>20</v>
      </c>
      <c r="D29" s="125" t="s">
        <v>1274</v>
      </c>
      <c r="E29" s="125">
        <v>20430000</v>
      </c>
      <c r="F29" s="125" t="s">
        <v>1285</v>
      </c>
      <c r="G29" s="84" t="s">
        <v>1286</v>
      </c>
      <c r="H29" t="str">
        <f t="shared" si="0"/>
        <v>FERDINAND</v>
      </c>
      <c r="I29" t="str">
        <f t="shared" si="1"/>
        <v>ferdinand</v>
      </c>
      <c r="J29" s="28" t="str">
        <f t="shared" si="2"/>
        <v>10</v>
      </c>
      <c r="K29" t="str">
        <f t="shared" si="3"/>
        <v>0.54e16</v>
      </c>
      <c r="L29" t="str">
        <f t="shared" si="4"/>
        <v xml:space="preserve">export const FERDINAND: CelestialBody = {
  id: 'ferdinand',
  position: {
    x: 0,
    y: 0
  },
  speed: 0, // TODO
  mass: 0.54e16,
  radius: 10,
  semiMajorAxis: 20430000,
  eccentricity: 0.3993,
  trueAnomaly: 0,
  meanAnomaly: 216.4,
  type: CELESTIAL_BODY_TYPE.SATELLITE,
  satellites: [],
  orbitBody: null
};
</v>
      </c>
    </row>
  </sheetData>
  <mergeCells count="1">
    <mergeCell ref="B1:B2"/>
  </mergeCells>
  <hyperlinks>
    <hyperlink ref="A2" r:id="rId1" location="cite_note-43" display="https://en.wikipedia.org/wiki/Moons_of_Uranus - cite_note-43"/>
    <hyperlink ref="C1" r:id="rId2" tooltip="List of Solar System objects by radius" display="https://en.wikipedia.org/wiki/List_of_Solar_System_objects_by_radius"/>
    <hyperlink ref="C2" r:id="rId3" location="cite_note-46" display="https://en.wikipedia.org/wiki/Moons_of_Uranus - cite_note-46"/>
    <hyperlink ref="D1" r:id="rId4" tooltip="List of Solar System objects by mass" display="https://en.wikipedia.org/wiki/List_of_Solar_System_objects_by_mass"/>
    <hyperlink ref="E1" r:id="rId5" tooltip="Semi-major axis" display="https://en.wikipedia.org/wiki/Semi-major_axis"/>
    <hyperlink ref="E2" r:id="rId6" location="cite_note-nssdc-42" display="https://en.wikipedia.org/wiki/Moons_of_Uranus - cite_note-nssdc-42"/>
    <hyperlink ref="F1" r:id="rId7" tooltip="Orbital eccentricity" display="https://en.wikipedia.org/wiki/Orbital_eccentricity"/>
    <hyperlink ref="F2" r:id="rId8" location="cite_note-Jacobson1998-50" display="https://en.wikipedia.org/wiki/Moons_of_Uranus - cite_note-Jacobson1998-50"/>
    <hyperlink ref="B3" r:id="rId9" tooltip="Cordelia (moon)" display="https://en.wikipedia.org/wiki/Cordelia_(moon)"/>
    <hyperlink ref="B4" r:id="rId10" tooltip="Ophelia (moon)" display="https://en.wikipedia.org/wiki/Ophelia_(moon)"/>
    <hyperlink ref="B5" r:id="rId11" tooltip="Bianca (moon)" display="https://en.wikipedia.org/wiki/Bianca_(moon)"/>
    <hyperlink ref="B6" r:id="rId12" tooltip="Cressida (moon)" display="https://en.wikipedia.org/wiki/Cressida_(moon)"/>
    <hyperlink ref="B7" r:id="rId13" tooltip="Desdemona (moon)" display="https://en.wikipedia.org/wiki/Desdemona_(moon)"/>
    <hyperlink ref="B8" r:id="rId14" tooltip="Juliet (moon)" display="https://en.wikipedia.org/wiki/Juliet_(moon)"/>
    <hyperlink ref="B9" r:id="rId15" tooltip="Portia (moon)" display="https://en.wikipedia.org/wiki/Portia_(moon)"/>
    <hyperlink ref="B10" r:id="rId16" tooltip="Rosalind (moon)" display="https://en.wikipedia.org/wiki/Rosalind_(moon)"/>
    <hyperlink ref="B11" r:id="rId17" tooltip="Cupid (moon)" display="https://en.wikipedia.org/wiki/Cupid_(moon)"/>
    <hyperlink ref="B12" r:id="rId18" tooltip="Belinda (moon)" display="https://en.wikipedia.org/wiki/Belinda_(moon)"/>
    <hyperlink ref="B13" r:id="rId19" tooltip="Perdita (moon)" display="https://en.wikipedia.org/wiki/Perdita_(moon)"/>
    <hyperlink ref="B14" r:id="rId20" tooltip="Puck (moon)" display="https://en.wikipedia.org/wiki/Puck_(moon)"/>
    <hyperlink ref="B15" r:id="rId21" tooltip="Mab (moon)" display="https://en.wikipedia.org/wiki/Mab_(moon)"/>
    <hyperlink ref="B16" r:id="rId22" tooltip="Miranda (moon)" display="https://en.wikipedia.org/wiki/Miranda_(moon)"/>
    <hyperlink ref="B17" r:id="rId23" tooltip="Ariel (moon)" display="https://en.wikipedia.org/wiki/Ariel_(moon)"/>
    <hyperlink ref="B18" r:id="rId24" tooltip="Umbriel (moon)" display="https://en.wikipedia.org/wiki/Umbriel_(moon)"/>
    <hyperlink ref="B19" r:id="rId25" tooltip="Titania (moon)" display="https://en.wikipedia.org/wiki/Titania_(moon)"/>
    <hyperlink ref="B20" r:id="rId26" tooltip="Oberon (moon)" display="https://en.wikipedia.org/wiki/Oberon_(moon)"/>
    <hyperlink ref="B21" r:id="rId27" tooltip="Francisco (moon)" display="https://en.wikipedia.org/wiki/Francisco_(moon)"/>
    <hyperlink ref="B22" r:id="rId28" tooltip="Caliban (moon)" display="https://en.wikipedia.org/wiki/Caliban_(moon)"/>
    <hyperlink ref="B23" r:id="rId29" tooltip="Stephano (moon)" display="https://en.wikipedia.org/wiki/Stephano_(moon)"/>
    <hyperlink ref="B24" r:id="rId30" tooltip="Trinculo (moon)" display="https://en.wikipedia.org/wiki/Trinculo_(moon)"/>
    <hyperlink ref="B25" r:id="rId31" tooltip="Sycorax (moon)" display="https://en.wikipedia.org/wiki/Sycorax_(moon)"/>
    <hyperlink ref="B26" r:id="rId32" tooltip="Margaret (moon)" display="https://en.wikipedia.org/wiki/Margaret_(moon)"/>
    <hyperlink ref="B27" r:id="rId33" tooltip="Prospero (moon)" display="https://en.wikipedia.org/wiki/Prospero_(moon)"/>
    <hyperlink ref="B28" r:id="rId34" tooltip="Setebos (moon)" display="https://en.wikipedia.org/wiki/Setebos_(moon)"/>
    <hyperlink ref="B29" r:id="rId35" tooltip="Ferdinand (moon)" display="https://en.wikipedia.org/wiki/Ferdinand_(moon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Jupiter</vt:lpstr>
      <vt:lpstr>neptune</vt:lpstr>
      <vt:lpstr>saturn</vt:lpstr>
      <vt:lpstr>uranus</vt:lpstr>
    </vt:vector>
  </TitlesOfParts>
  <Company>EDF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LE-BESNERAIS Christophe</dc:creator>
  <cp:lastModifiedBy>LE-BESNERAIS Christophe</cp:lastModifiedBy>
  <dcterms:created xsi:type="dcterms:W3CDTF">2021-04-30T14:46:26Z</dcterms:created>
  <dcterms:modified xsi:type="dcterms:W3CDTF">2021-06-22T14:46:51Z</dcterms:modified>
</cp:coreProperties>
</file>