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tal_2025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SENSOR</v>
      </c>
      <c r="X1" t="str">
        <v>SENSOR</v>
      </c>
      <c r="Y1" t="str">
        <v>SENSOR</v>
      </c>
      <c r="Z1" t="str">
        <v>SENSOR</v>
      </c>
      <c r="AA1" t="str">
        <v>SENSOR</v>
      </c>
      <c r="AB1" t="str">
        <v>SENSOR</v>
      </c>
      <c r="AC1" t="str">
        <v>SENSOR</v>
      </c>
      <c r="AD1" t="str">
        <v>SENSOR</v>
      </c>
      <c r="AE1" t="str">
        <v>SENSOR</v>
      </c>
      <c r="AF1" t="str">
        <v>SENSOR</v>
      </c>
      <c r="AG1" t="str">
        <v>SENSOR</v>
      </c>
      <c r="AH1" t="str">
        <v>MATCH</v>
      </c>
      <c r="AI1" t="str">
        <v>MATCH</v>
      </c>
      <c r="AJ1" t="str">
        <v>MATCH</v>
      </c>
      <c r="AK1" t="str">
        <v>MATCH</v>
      </c>
      <c r="AL1" t="str">
        <v>STABILITY</v>
      </c>
      <c r="AM1" t="str">
        <v>STABILITY</v>
      </c>
      <c r="AN1" t="str">
        <v>STABILITY</v>
      </c>
      <c r="AO1" t="str">
        <v>STABILITY</v>
      </c>
      <c r="AP1" t="str">
        <v>STABILITY</v>
      </c>
      <c r="AQ1" t="str">
        <v>STABILITY</v>
      </c>
      <c r="AR1" t="str">
        <v>P_CONFIG</v>
      </c>
      <c r="AS1" t="str">
        <v>P_CONFIG</v>
      </c>
      <c r="AT1" t="str">
        <v>P_CONFIG</v>
      </c>
      <c r="AU1" t="str">
        <v>P_CONFIG</v>
      </c>
      <c r="AV1" t="str">
        <v>P_CONFIG</v>
      </c>
      <c r="AW1" t="str">
        <v>P_CONFIG</v>
      </c>
      <c r="AX1" t="str">
        <v>P_CONFIG</v>
      </c>
      <c r="AY1" t="str">
        <v>P_CONFIG</v>
      </c>
      <c r="AZ1" t="str">
        <v>P_CONFIG</v>
      </c>
      <c r="BA1" t="str">
        <v>P_CONFIG</v>
      </c>
      <c r="BB1" t="str">
        <v>P_CONFIG</v>
      </c>
      <c r="BC1" t="str">
        <v>SENSOR_V</v>
      </c>
      <c r="BD1" t="str">
        <v>SENSOR_V</v>
      </c>
      <c r="BE1" t="str">
        <v>SENSOR_V</v>
      </c>
      <c r="BF1" t="str">
        <v>SENSOR_V</v>
      </c>
      <c r="BG1" t="str">
        <v>SENSOR_V</v>
      </c>
      <c r="BH1" t="str">
        <v>SENSOR_V</v>
      </c>
      <c r="BI1" t="str">
        <v>SENSOR_V</v>
      </c>
      <c r="BJ1" t="str">
        <v>SENSOR_V</v>
      </c>
      <c r="BK1" t="str">
        <v>SENSOR_V</v>
      </c>
      <c r="BL1" t="str">
        <v>SENSOR_V</v>
      </c>
      <c r="BM1" t="str">
        <v>USERCAL</v>
      </c>
      <c r="BN1" t="str">
        <v>USERCAL</v>
      </c>
      <c r="BO1" t="str">
        <v>USERCAL</v>
      </c>
      <c r="BP1" t="str">
        <v>USERCAL</v>
      </c>
      <c r="BQ1" t="str">
        <v>USERCAL</v>
      </c>
      <c r="BR1" t="str">
        <v>USERCAL</v>
      </c>
      <c r="BS1" t="str">
        <v>USERCAL</v>
      </c>
      <c r="BT1" t="str">
        <v>USERCAL</v>
      </c>
      <c r="BU1" t="str">
        <v>USERCAL</v>
      </c>
      <c r="BV1" t="str">
        <v>USERCAL</v>
      </c>
      <c r="BW1" t="str">
        <v>META</v>
      </c>
      <c r="BX1" t="str">
        <v>META</v>
      </c>
      <c r="BY1" t="str">
        <v>META</v>
      </c>
      <c r="BZ1" t="str">
        <v>META</v>
      </c>
      <c r="CA1" t="str">
        <v>META</v>
      </c>
      <c r="CB1" t="str">
        <v>META</v>
      </c>
      <c r="C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Population</v>
      </c>
      <c r="H2" t="str">
        <v>Plant</v>
      </c>
      <c r="I2" t="str">
        <v>Top or Bottom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rh_s</v>
      </c>
      <c r="X2" t="str">
        <v>rh_r</v>
      </c>
      <c r="Y2" t="str">
        <v>Tref</v>
      </c>
      <c r="Z2" t="str">
        <v>Tmeas</v>
      </c>
      <c r="AA2" t="str">
        <v>Tleaf</v>
      </c>
      <c r="AB2" t="str">
        <v>P_atm</v>
      </c>
      <c r="AC2" t="str">
        <v>flow</v>
      </c>
      <c r="AD2" t="str">
        <v>flow_s</v>
      </c>
      <c r="AE2" t="str">
        <v>leak_pct</v>
      </c>
      <c r="AF2" t="str">
        <v>Qamb</v>
      </c>
      <c r="AG2" t="str">
        <v>batt</v>
      </c>
      <c r="AH2" t="str">
        <v>match_time</v>
      </c>
      <c r="AI2" t="str">
        <v>match_date</v>
      </c>
      <c r="AJ2" t="str">
        <v>rh_adj</v>
      </c>
      <c r="AK2" t="str">
        <v>type</v>
      </c>
      <c r="AL2" t="str">
        <v>gsw1sec</v>
      </c>
      <c r="AM2" t="str">
        <v>gsw2sec</v>
      </c>
      <c r="AN2" t="str">
        <v>gsw4sec</v>
      </c>
      <c r="AO2" t="str">
        <v>flr1sec</v>
      </c>
      <c r="AP2" t="str">
        <v>flr2sec</v>
      </c>
      <c r="AQ2" t="str">
        <v>flr4sec</v>
      </c>
      <c r="AR2" t="str">
        <v>auto</v>
      </c>
      <c r="AS2" t="str">
        <v>flow_set</v>
      </c>
      <c r="AT2" t="str">
        <v>gsw_limit</v>
      </c>
      <c r="AU2" t="str">
        <v>gsw_period</v>
      </c>
      <c r="AV2" t="str">
        <v>aw</v>
      </c>
      <c r="AW2" t="str">
        <v>Bla</v>
      </c>
      <c r="AX2" t="str">
        <v>Blb</v>
      </c>
      <c r="AY2" t="str">
        <v>Blc</v>
      </c>
      <c r="AZ2" t="str">
        <v>Bld</v>
      </c>
      <c r="BA2" t="str">
        <v>Ble</v>
      </c>
      <c r="BB2" t="str">
        <v>chamber</v>
      </c>
      <c r="BC2" t="str">
        <v>v_humA</v>
      </c>
      <c r="BD2" t="str">
        <v>v_humB</v>
      </c>
      <c r="BE2" t="str">
        <v>v_flowIn</v>
      </c>
      <c r="BF2" t="str">
        <v>v_flowOut</v>
      </c>
      <c r="BG2" t="str">
        <v>v_temp</v>
      </c>
      <c r="BH2" t="str">
        <v>v_irt</v>
      </c>
      <c r="BI2" t="str">
        <v>v_pres</v>
      </c>
      <c r="BJ2" t="str">
        <v>v_par</v>
      </c>
      <c r="BK2" t="str">
        <v>v_F</v>
      </c>
      <c r="BL2" t="str">
        <v>i_LED</v>
      </c>
      <c r="BM2" t="str">
        <v>b_rhr</v>
      </c>
      <c r="BN2" t="str">
        <v>m_rhr</v>
      </c>
      <c r="BO2" t="str">
        <v>span_rhr</v>
      </c>
      <c r="BP2" t="str">
        <v>b_rhs</v>
      </c>
      <c r="BQ2" t="str">
        <v>m_rhs</v>
      </c>
      <c r="BR2" t="str">
        <v>span_rhs</v>
      </c>
      <c r="BS2" t="str">
        <v>z_flowIn</v>
      </c>
      <c r="BT2" t="str">
        <v>z_flowOut</v>
      </c>
      <c r="BU2" t="str">
        <v>z_quantum</v>
      </c>
      <c r="BV2" t="str">
        <v>z_flr</v>
      </c>
      <c r="BW2" t="str">
        <v>flashId</v>
      </c>
      <c r="BX2" t="str">
        <v>lciSerNum</v>
      </c>
      <c r="BY2" t="str">
        <v>lcpSerNum</v>
      </c>
      <c r="BZ2" t="str">
        <v>lcfSerNum</v>
      </c>
      <c r="CA2" t="str">
        <v>lcrhSerNum</v>
      </c>
      <c r="CB2" t="str">
        <v>version</v>
      </c>
      <c r="C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>%</v>
      </c>
      <c r="X3" t="str">
        <v>%</v>
      </c>
      <c r="Y3" t="str">
        <v>C</v>
      </c>
      <c r="Z3" t="str">
        <v>C</v>
      </c>
      <c r="AA3" t="str">
        <v>C</v>
      </c>
      <c r="AB3" t="str">
        <v>kPa</v>
      </c>
      <c r="AC3" t="str">
        <v>umol+1sec-1</v>
      </c>
      <c r="AD3" t="str">
        <v>umol+1sec-1</v>
      </c>
      <c r="AE3" t="str">
        <v>%</v>
      </c>
      <c r="AF3" t="str">
        <v>umol+1m-2s-1</v>
      </c>
      <c r="AG3" t="str">
        <v>V</v>
      </c>
      <c r="AH3" t="str">
        <v>HHMMSS</v>
      </c>
      <c r="AI3" t="str">
        <v>YYYYMMDD</v>
      </c>
      <c r="AJ3" t="str">
        <v>%</v>
      </c>
      <c r="AK3" t="str">
        <v/>
      </c>
      <c r="AL3" t="str">
        <v/>
      </c>
      <c r="AM3" t="str">
        <v/>
      </c>
      <c r="AN3" t="str">
        <v/>
      </c>
      <c r="AO3" t="str">
        <v/>
      </c>
      <c r="AP3" t="str">
        <v/>
      </c>
      <c r="AQ3" t="str">
        <v/>
      </c>
      <c r="AR3" t="str">
        <v/>
      </c>
      <c r="AS3" t="str">
        <v>umol+1sec-1</v>
      </c>
      <c r="AT3" t="str">
        <v>(umol+1m-2s-1)s-1</v>
      </c>
      <c r="AU3" t="str">
        <v>s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>V</v>
      </c>
      <c r="BD3" t="str">
        <v>V</v>
      </c>
      <c r="BE3" t="str">
        <v>V</v>
      </c>
      <c r="BF3" t="str">
        <v>V</v>
      </c>
      <c r="BG3" t="str">
        <v>V</v>
      </c>
      <c r="BH3" t="str">
        <v>V</v>
      </c>
      <c r="BI3" t="str">
        <v>V</v>
      </c>
      <c r="BJ3" t="str">
        <v>V</v>
      </c>
      <c r="BK3" t="str">
        <v>V</v>
      </c>
      <c r="BL3" t="str">
        <v>A</v>
      </c>
      <c r="BM3" t="str">
        <v/>
      </c>
      <c r="BN3" t="str">
        <v/>
      </c>
      <c r="BO3" t="str">
        <v/>
      </c>
      <c r="BP3" t="str">
        <v/>
      </c>
      <c r="BQ3" t="str">
        <v/>
      </c>
      <c r="BR3" t="str">
        <v/>
      </c>
      <c r="BS3" t="str">
        <v/>
      </c>
      <c r="BT3" t="str">
        <v/>
      </c>
      <c r="BU3" t="str">
        <v/>
      </c>
      <c r="BV3" t="str">
        <v/>
      </c>
      <c r="BW3" t="str">
        <v/>
      </c>
      <c r="BX3" t="str">
        <v/>
      </c>
      <c r="BY3" t="str">
        <v/>
      </c>
      <c r="BZ3" t="str">
        <v/>
      </c>
      <c r="CA3" t="str">
        <v/>
      </c>
      <c r="CB3" t="str">
        <v/>
      </c>
      <c r="CC3" t="str">
        <v/>
      </c>
    </row>
    <row r="4">
      <c r="A4" t="str">
        <v>1</v>
      </c>
      <c r="B4" t="str">
        <v>15:07:00</v>
      </c>
      <c r="C4" t="str">
        <v>2025-03-03</v>
      </c>
      <c r="D4" t="str">
        <v>Petal_2025</v>
      </c>
      <c r="E4" t="str">
        <v>glb and ks</v>
      </c>
      <c r="F4" t="str">
        <v/>
      </c>
      <c r="G4" t="str">
        <v/>
      </c>
      <c r="H4" t="str">
        <v>001</v>
      </c>
      <c r="I4" t="str">
        <v>001</v>
      </c>
      <c r="J4" t="str">
        <f>1/((1/L4)-(1/K4))</f>
        <v>-0.003770</v>
      </c>
      <c r="K4" t="str">
        <f>AW4+(AX4*AC4)+(AY4*AC4*POWER(V4,2))+(AZ4*AC4*V4)+(BA4*POWER(AC4,2))</f>
        <v>1.900866</v>
      </c>
      <c r="L4" t="str">
        <f>((M4/1000)*(1000-((T4+S4)/2)))/(T4-S4)</f>
        <v>-0.003777</v>
      </c>
      <c r="M4" t="str">
        <f>(AC4*(S4-R4))/(100*U4*(1000-S4))*1000</f>
        <v>-0.048256</v>
      </c>
      <c r="N4" t="str">
        <v>1.033620</v>
      </c>
      <c r="O4" t="str">
        <v>1.035442</v>
      </c>
      <c r="P4" t="str">
        <f>0.61365*EXP((17.502*AA4)/(240.97+AA4))</f>
        <v>2.313406</v>
      </c>
      <c r="Q4" t="str">
        <f>P4-N4</f>
        <v>1.279786</v>
      </c>
      <c r="R4" t="str">
        <v>10.165741</v>
      </c>
      <c r="S4" t="str">
        <v>10.147853</v>
      </c>
      <c r="T4" t="str">
        <f>(P4/AB4)*1000</f>
        <v>22.712515</v>
      </c>
      <c r="U4" t="str">
        <f>V4*AV4</f>
        <v>0.298530</v>
      </c>
      <c r="V4" t="str">
        <v>1.800000</v>
      </c>
      <c r="W4" t="str">
        <v>41.09</v>
      </c>
      <c r="X4" t="str">
        <v>41.16</v>
      </c>
      <c r="Y4" t="str">
        <v>21.13</v>
      </c>
      <c r="Z4" t="str">
        <v>19.77</v>
      </c>
      <c r="AA4" t="str">
        <f>(Z4-Y4)*(Y4*0+0)+Z4</f>
        <v>19.77</v>
      </c>
      <c r="AB4" t="str">
        <v>101.86</v>
      </c>
      <c r="AC4" t="str">
        <v>79.7</v>
      </c>
      <c r="AD4" t="str">
        <v>79.5</v>
      </c>
      <c r="AE4" t="str">
        <v>0.3</v>
      </c>
      <c r="AF4" t="str">
        <v>238</v>
      </c>
      <c r="AG4" t="str">
        <v>4.150</v>
      </c>
      <c r="AH4" t="str">
        <v>15:06:35</v>
      </c>
      <c r="AI4" t="str">
        <v>2025-03-03</v>
      </c>
      <c r="AJ4" t="str">
        <v>-0.33</v>
      </c>
      <c r="AK4" t="str">
        <v>1</v>
      </c>
      <c r="AL4" t="str">
        <v>-0.000</v>
      </c>
      <c r="AM4" t="str">
        <v>-0.000</v>
      </c>
      <c r="AN4" t="str">
        <v>0.003</v>
      </c>
      <c r="AO4" t="str">
        <v>-0.010</v>
      </c>
      <c r="AP4" t="str">
        <v>-0.026</v>
      </c>
      <c r="AQ4" t="str">
        <v>-0.053</v>
      </c>
      <c r="AR4" t="str">
        <v>1</v>
      </c>
      <c r="AS4" t="str">
        <v>75</v>
      </c>
      <c r="AT4" t="str">
        <v>0.001</v>
      </c>
      <c r="AU4" t="str">
        <v>2.000000</v>
      </c>
      <c r="AV4" t="str">
        <v>0.165850</v>
      </c>
      <c r="AW4" t="str">
        <v>0.000000</v>
      </c>
      <c r="AX4" t="str">
        <v>0.029230</v>
      </c>
      <c r="AY4" t="str">
        <v>0.000000</v>
      </c>
      <c r="AZ4" t="str">
        <v>0.000000</v>
      </c>
      <c r="BA4" t="str">
        <v>-0.000068</v>
      </c>
      <c r="BB4" t="str">
        <v>standard</v>
      </c>
      <c r="BC4" t="str">
        <v>2.468898</v>
      </c>
      <c r="BD4" t="str">
        <v>2.506530</v>
      </c>
      <c r="BE4" t="str">
        <v>1.061276</v>
      </c>
      <c r="BF4" t="str">
        <v>0.756915</v>
      </c>
      <c r="BG4" t="str">
        <v>0.318443</v>
      </c>
      <c r="BH4" t="str">
        <v>-0.014621</v>
      </c>
      <c r="BI4" t="str">
        <v>0.049436</v>
      </c>
      <c r="BJ4" t="str">
        <v>0.315965</v>
      </c>
      <c r="BK4" t="str">
        <v>42.919636</v>
      </c>
      <c r="BL4" t="str">
        <v>0.000135</v>
      </c>
      <c r="BM4" t="str">
        <v>2.400461</v>
      </c>
      <c r="BN4" t="str">
        <v>-0.000053</v>
      </c>
      <c r="BO4" t="str">
        <v>1.000000</v>
      </c>
      <c r="BP4" t="str">
        <v>2.435166</v>
      </c>
      <c r="BQ4" t="str">
        <v>-0.000058</v>
      </c>
      <c r="BR4" t="str">
        <v>1.000000</v>
      </c>
      <c r="BS4" t="str">
        <v>0.601058</v>
      </c>
      <c r="BT4" t="str">
        <v>0.603298</v>
      </c>
      <c r="BU4" t="str">
        <v>0.107219</v>
      </c>
      <c r="BV4" t="str">
        <v>0.000000</v>
      </c>
      <c r="BW4" t="str">
        <v/>
      </c>
      <c r="BX4" t="str">
        <v>PFA-00225</v>
      </c>
      <c r="BY4" t="str">
        <v>PSA-00237</v>
      </c>
      <c r="BZ4" t="str">
        <v/>
      </c>
      <c r="CA4" t="str">
        <v>RHS-00303</v>
      </c>
      <c r="CB4" t="str">
        <v>3.0.0</v>
      </c>
      <c r="CC4" t="str">
        <v>2025-02-19T19:56:10.002Z</v>
      </c>
    </row>
    <row r="5">
      <c r="A5" t="str">
        <v>2</v>
      </c>
      <c r="B5" t="str">
        <v>15:07:14</v>
      </c>
      <c r="C5" t="str">
        <v>2025-03-03</v>
      </c>
      <c r="D5" t="str">
        <v>Petal_2025</v>
      </c>
      <c r="E5" t="str">
        <v>glb and ks</v>
      </c>
      <c r="F5" t="str">
        <v/>
      </c>
      <c r="G5" t="str">
        <v/>
      </c>
      <c r="H5" t="str">
        <v>002</v>
      </c>
      <c r="I5" t="str">
        <v>002</v>
      </c>
      <c r="J5" t="str">
        <f>1/((1/L5)-(1/K5))</f>
        <v>-0.000766</v>
      </c>
      <c r="K5" t="str">
        <f>AW5+(AX5*AC5)+(AY5*AC5*POWER(V5,2))+(AZ5*AC5*V5)+(BA5*POWER(AC5,2))</f>
        <v>1.900978</v>
      </c>
      <c r="L5" t="str">
        <f>((M5/1000)*(1000-((T5+S5)/2)))/(T5-S5)</f>
        <v>-0.000767</v>
      </c>
      <c r="M5" t="str">
        <f>(AC5*(S5-R5))/(100*U5*(1000-S5))*1000</f>
        <v>-0.009823</v>
      </c>
      <c r="N5" t="str">
        <v>1.025842</v>
      </c>
      <c r="O5" t="str">
        <v>1.026213</v>
      </c>
      <c r="P5" t="str">
        <f>0.61365*EXP((17.502*AA5)/(240.97+AA5))</f>
        <v>2.309730</v>
      </c>
      <c r="Q5" t="str">
        <f>P5-N5</f>
        <v>1.283887</v>
      </c>
      <c r="R5" t="str">
        <v>10.075163</v>
      </c>
      <c r="S5" t="str">
        <v>10.071522</v>
      </c>
      <c r="T5" t="str">
        <f>(P5/AB5)*1000</f>
        <v>22.676477</v>
      </c>
      <c r="U5" t="str">
        <f>V5*AV5</f>
        <v>0.298530</v>
      </c>
      <c r="V5" t="str">
        <v>1.800000</v>
      </c>
      <c r="W5" t="str">
        <v>40.86</v>
      </c>
      <c r="X5" t="str">
        <v>40.88</v>
      </c>
      <c r="Y5" t="str">
        <v>21.09</v>
      </c>
      <c r="Z5" t="str">
        <v>19.74</v>
      </c>
      <c r="AA5" t="str">
        <f>(Z5-Y5)*(Y5*0+0)+Z5</f>
        <v>19.74</v>
      </c>
      <c r="AB5" t="str">
        <v>101.86</v>
      </c>
      <c r="AC5" t="str">
        <v>79.7</v>
      </c>
      <c r="AD5" t="str">
        <v>80.0</v>
      </c>
      <c r="AE5" t="str">
        <v>-0.4</v>
      </c>
      <c r="AF5" t="str">
        <v>244</v>
      </c>
      <c r="AG5" t="str">
        <v>4.150</v>
      </c>
      <c r="AH5" t="str">
        <v>15:06:35</v>
      </c>
      <c r="AI5" t="str">
        <v>2025-03-03</v>
      </c>
      <c r="AJ5" t="str">
        <v>-0.33</v>
      </c>
      <c r="AK5" t="str">
        <v>1</v>
      </c>
      <c r="AL5" t="str">
        <v>-0.000</v>
      </c>
      <c r="AM5" t="str">
        <v>0.000</v>
      </c>
      <c r="AN5" t="str">
        <v>-0.001</v>
      </c>
      <c r="AO5" t="str">
        <v>-0.011</v>
      </c>
      <c r="AP5" t="str">
        <v>-0.021</v>
      </c>
      <c r="AQ5" t="str">
        <v>-0.043</v>
      </c>
      <c r="AR5" t="str">
        <v>1</v>
      </c>
      <c r="AS5" t="str">
        <v>75</v>
      </c>
      <c r="AT5" t="str">
        <v>0.001</v>
      </c>
      <c r="AU5" t="str">
        <v>2.000000</v>
      </c>
      <c r="AV5" t="str">
        <v>0.165850</v>
      </c>
      <c r="AW5" t="str">
        <v>0.000000</v>
      </c>
      <c r="AX5" t="str">
        <v>0.029230</v>
      </c>
      <c r="AY5" t="str">
        <v>0.000000</v>
      </c>
      <c r="AZ5" t="str">
        <v>0.000000</v>
      </c>
      <c r="BA5" t="str">
        <v>-0.000068</v>
      </c>
      <c r="BB5" t="str">
        <v>standard</v>
      </c>
      <c r="BC5" t="str">
        <v>2.468494</v>
      </c>
      <c r="BD5" t="str">
        <v>2.506197</v>
      </c>
      <c r="BE5" t="str">
        <v>1.061317</v>
      </c>
      <c r="BF5" t="str">
        <v>0.758086</v>
      </c>
      <c r="BG5" t="str">
        <v>0.318866</v>
      </c>
      <c r="BH5" t="str">
        <v>-0.014528</v>
      </c>
      <c r="BI5" t="str">
        <v>0.050702</v>
      </c>
      <c r="BJ5" t="str">
        <v>0.321393</v>
      </c>
      <c r="BK5" t="str">
        <v>42.609573</v>
      </c>
      <c r="BL5" t="str">
        <v>0.000132</v>
      </c>
      <c r="BM5" t="str">
        <v>2.400461</v>
      </c>
      <c r="BN5" t="str">
        <v>-0.000053</v>
      </c>
      <c r="BO5" t="str">
        <v>1.000000</v>
      </c>
      <c r="BP5" t="str">
        <v>2.435166</v>
      </c>
      <c r="BQ5" t="str">
        <v>-0.000058</v>
      </c>
      <c r="BR5" t="str">
        <v>1.000000</v>
      </c>
      <c r="BS5" t="str">
        <v>0.601058</v>
      </c>
      <c r="BT5" t="str">
        <v>0.603298</v>
      </c>
      <c r="BU5" t="str">
        <v>0.107219</v>
      </c>
      <c r="BV5" t="str">
        <v>0.000000</v>
      </c>
      <c r="BW5" t="str">
        <v/>
      </c>
      <c r="BX5" t="str">
        <v>PFA-00225</v>
      </c>
      <c r="BY5" t="str">
        <v>PSA-00237</v>
      </c>
      <c r="BZ5" t="str">
        <v/>
      </c>
      <c r="CA5" t="str">
        <v>RHS-00303</v>
      </c>
      <c r="CB5" t="str">
        <v>3.0.0</v>
      </c>
      <c r="CC5" t="str">
        <v>2025-02-19T19:56:10.002Z</v>
      </c>
    </row>
    <row r="6">
      <c r="A6" t="str">
        <v>3</v>
      </c>
      <c r="B6" t="str">
        <v>15:07:47</v>
      </c>
      <c r="C6" t="str">
        <v>2025-03-03</v>
      </c>
      <c r="D6" t="str">
        <v>Petal_2025</v>
      </c>
      <c r="E6" t="str">
        <v>glb and ks</v>
      </c>
      <c r="F6" t="str">
        <v/>
      </c>
      <c r="G6" t="str">
        <v/>
      </c>
      <c r="H6" t="str">
        <v>003</v>
      </c>
      <c r="I6" t="str">
        <v>003</v>
      </c>
      <c r="J6" t="str">
        <f>1/((1/L6)-(1/K6))</f>
        <v>-0.002606</v>
      </c>
      <c r="K6" t="str">
        <f>AW6+(AX6*AC6)+(AY6*AC6*POWER(V6,2))+(AZ6*AC6*V6)+(BA6*POWER(AC6,2))</f>
        <v>1.894119</v>
      </c>
      <c r="L6" t="str">
        <f>((M6/1000)*(1000-((T6+S6)/2)))/(T6-S6)</f>
        <v>-0.002610</v>
      </c>
      <c r="M6" t="str">
        <f>(AC6*(S6-R6))/(100*U6*(1000-S6))*1000</f>
        <v>-0.035224</v>
      </c>
      <c r="N6" t="str">
        <v>1.037191</v>
      </c>
      <c r="O6" t="str">
        <v>1.038527</v>
      </c>
      <c r="P6" t="str">
        <f>0.61365*EXP((17.502*AA6)/(240.97+AA6))</f>
        <v>2.388968</v>
      </c>
      <c r="Q6" t="str">
        <f>P6-N6</f>
        <v>1.351777</v>
      </c>
      <c r="R6" t="str">
        <v>10.195256</v>
      </c>
      <c r="S6" t="str">
        <v>10.182139</v>
      </c>
      <c r="T6" t="str">
        <f>(P6/AB6)*1000</f>
        <v>23.452585</v>
      </c>
      <c r="U6" t="str">
        <f>V6*AV6</f>
        <v>0.298530</v>
      </c>
      <c r="V6" t="str">
        <v>1.800000</v>
      </c>
      <c r="W6" t="str">
        <v>41.47</v>
      </c>
      <c r="X6" t="str">
        <v>41.52</v>
      </c>
      <c r="Y6" t="str">
        <v>21.03</v>
      </c>
      <c r="Z6" t="str">
        <v>20.29</v>
      </c>
      <c r="AA6" t="str">
        <f>(Z6-Y6)*(Y6*0+0)+Z6</f>
        <v>20.29</v>
      </c>
      <c r="AB6" t="str">
        <v>101.86</v>
      </c>
      <c r="AC6" t="str">
        <v>79.4</v>
      </c>
      <c r="AD6" t="str">
        <v>79.4</v>
      </c>
      <c r="AE6" t="str">
        <v>-0.1</v>
      </c>
      <c r="AF6" t="str">
        <v>96</v>
      </c>
      <c r="AG6" t="str">
        <v>4.149</v>
      </c>
      <c r="AH6" t="str">
        <v>15:06:35</v>
      </c>
      <c r="AI6" t="str">
        <v>2025-03-03</v>
      </c>
      <c r="AJ6" t="str">
        <v>-0.33</v>
      </c>
      <c r="AK6" t="str">
        <v>1</v>
      </c>
      <c r="AL6" t="str">
        <v>-0.001</v>
      </c>
      <c r="AM6" t="str">
        <v>-0.001</v>
      </c>
      <c r="AN6" t="str">
        <v>-9999.000</v>
      </c>
      <c r="AO6" t="str">
        <v>-0.002</v>
      </c>
      <c r="AP6" t="str">
        <v>-0.011</v>
      </c>
      <c r="AQ6" t="str">
        <v>-9999.000</v>
      </c>
      <c r="AR6" t="str">
        <v>1</v>
      </c>
      <c r="AS6" t="str">
        <v>75</v>
      </c>
      <c r="AT6" t="str">
        <v>0.001</v>
      </c>
      <c r="AU6" t="str">
        <v>2.000000</v>
      </c>
      <c r="AV6" t="str">
        <v>0.165850</v>
      </c>
      <c r="AW6" t="str">
        <v>0.000000</v>
      </c>
      <c r="AX6" t="str">
        <v>0.029230</v>
      </c>
      <c r="AY6" t="str">
        <v>0.000000</v>
      </c>
      <c r="AZ6" t="str">
        <v>0.000000</v>
      </c>
      <c r="BA6" t="str">
        <v>-0.000068</v>
      </c>
      <c r="BB6" t="str">
        <v>standard</v>
      </c>
      <c r="BC6" t="str">
        <v>2.469442</v>
      </c>
      <c r="BD6" t="str">
        <v>2.507123</v>
      </c>
      <c r="BE6" t="str">
        <v>1.058829</v>
      </c>
      <c r="BF6" t="str">
        <v>0.756785</v>
      </c>
      <c r="BG6" t="str">
        <v>0.319649</v>
      </c>
      <c r="BH6" t="str">
        <v>-0.007720</v>
      </c>
      <c r="BI6" t="str">
        <v>0.054014</v>
      </c>
      <c r="BJ6" t="str">
        <v>0.191546</v>
      </c>
      <c r="BK6" t="str">
        <v>42.032360</v>
      </c>
      <c r="BL6" t="str">
        <v>0.000136</v>
      </c>
      <c r="BM6" t="str">
        <v>2.400461</v>
      </c>
      <c r="BN6" t="str">
        <v>-0.000053</v>
      </c>
      <c r="BO6" t="str">
        <v>1.000000</v>
      </c>
      <c r="BP6" t="str">
        <v>2.435166</v>
      </c>
      <c r="BQ6" t="str">
        <v>-0.000058</v>
      </c>
      <c r="BR6" t="str">
        <v>1.000000</v>
      </c>
      <c r="BS6" t="str">
        <v>0.601058</v>
      </c>
      <c r="BT6" t="str">
        <v>0.603298</v>
      </c>
      <c r="BU6" t="str">
        <v>0.107219</v>
      </c>
      <c r="BV6" t="str">
        <v>0.000000</v>
      </c>
      <c r="BW6" t="str">
        <v/>
      </c>
      <c r="BX6" t="str">
        <v>PFA-00225</v>
      </c>
      <c r="BY6" t="str">
        <v>PSA-00237</v>
      </c>
      <c r="BZ6" t="str">
        <v/>
      </c>
      <c r="CA6" t="str">
        <v>RHS-00303</v>
      </c>
      <c r="CB6" t="str">
        <v>3.0.0</v>
      </c>
      <c r="CC6" t="str">
        <v>2025-02-19T19:56:10.002Z</v>
      </c>
    </row>
    <row r="7">
      <c r="A7" t="str">
        <v>4</v>
      </c>
      <c r="B7" t="str">
        <v>15:08:03</v>
      </c>
      <c r="C7" t="str">
        <v>2025-03-03</v>
      </c>
      <c r="D7" t="str">
        <v>Petal_2025</v>
      </c>
      <c r="E7" t="str">
        <v>glb and ks</v>
      </c>
      <c r="F7" t="str">
        <v/>
      </c>
      <c r="G7" t="str">
        <v/>
      </c>
      <c r="H7" t="str">
        <v>004</v>
      </c>
      <c r="I7" t="str">
        <v>004</v>
      </c>
      <c r="J7" t="str">
        <f>1/((1/L7)-(1/K7))</f>
        <v>-0.003179</v>
      </c>
      <c r="K7" t="str">
        <f>AW7+(AX7*AC7)+(AY7*AC7*POWER(V7,2))+(AZ7*AC7*V7)+(BA7*POWER(AC7,2))</f>
        <v>1.907677</v>
      </c>
      <c r="L7" t="str">
        <f>((M7/1000)*(1000-((T7+S7)/2)))/(T7-S7)</f>
        <v>-0.003185</v>
      </c>
      <c r="M7" t="str">
        <f>(AC7*(S7-R7))/(100*U7*(1000-S7))*1000</f>
        <v>-0.041125</v>
      </c>
      <c r="N7" t="str">
        <v>1.030058</v>
      </c>
      <c r="O7" t="str">
        <v>1.031604</v>
      </c>
      <c r="P7" t="str">
        <f>0.61365*EXP((17.502*AA7)/(240.97+AA7))</f>
        <v>2.323816</v>
      </c>
      <c r="Q7" t="str">
        <f>P7-N7</f>
        <v>1.293758</v>
      </c>
      <c r="R7" t="str">
        <v>10.127414</v>
      </c>
      <c r="S7" t="str">
        <v>10.112239</v>
      </c>
      <c r="T7" t="str">
        <f>(P7/AB7)*1000</f>
        <v>22.813267</v>
      </c>
      <c r="U7" t="str">
        <f>V7*AV7</f>
        <v>0.298530</v>
      </c>
      <c r="V7" t="str">
        <v>1.800000</v>
      </c>
      <c r="W7" t="str">
        <v>41.30</v>
      </c>
      <c r="X7" t="str">
        <v>41.36</v>
      </c>
      <c r="Y7" t="str">
        <v>20.99</v>
      </c>
      <c r="Z7" t="str">
        <v>19.84</v>
      </c>
      <c r="AA7" t="str">
        <f>(Z7-Y7)*(Y7*0+0)+Z7</f>
        <v>19.84</v>
      </c>
      <c r="AB7" t="str">
        <v>101.86</v>
      </c>
      <c r="AC7" t="str">
        <v>80.1</v>
      </c>
      <c r="AD7" t="str">
        <v>79.7</v>
      </c>
      <c r="AE7" t="str">
        <v>0.5</v>
      </c>
      <c r="AF7" t="str">
        <v>231</v>
      </c>
      <c r="AG7" t="str">
        <v>4.149</v>
      </c>
      <c r="AH7" t="str">
        <v>15:06:35</v>
      </c>
      <c r="AI7" t="str">
        <v>2025-03-03</v>
      </c>
      <c r="AJ7" t="str">
        <v>-0.33</v>
      </c>
      <c r="AK7" t="str">
        <v>1</v>
      </c>
      <c r="AL7" t="str">
        <v>-0.001</v>
      </c>
      <c r="AM7" t="str">
        <v>-0.000</v>
      </c>
      <c r="AN7" t="str">
        <v>-9999.000</v>
      </c>
      <c r="AO7" t="str">
        <v>-0.007</v>
      </c>
      <c r="AP7" t="str">
        <v>-0.011</v>
      </c>
      <c r="AQ7" t="str">
        <v>-9999.000</v>
      </c>
      <c r="AR7" t="str">
        <v>1</v>
      </c>
      <c r="AS7" t="str">
        <v>75</v>
      </c>
      <c r="AT7" t="str">
        <v>0.001</v>
      </c>
      <c r="AU7" t="str">
        <v>2.000000</v>
      </c>
      <c r="AV7" t="str">
        <v>0.165850</v>
      </c>
      <c r="AW7" t="str">
        <v>0.000000</v>
      </c>
      <c r="AX7" t="str">
        <v>0.029230</v>
      </c>
      <c r="AY7" t="str">
        <v>0.000000</v>
      </c>
      <c r="AZ7" t="str">
        <v>0.000000</v>
      </c>
      <c r="BA7" t="str">
        <v>-0.000068</v>
      </c>
      <c r="BB7" t="str">
        <v>standard</v>
      </c>
      <c r="BC7" t="str">
        <v>2.469217</v>
      </c>
      <c r="BD7" t="str">
        <v>2.506877</v>
      </c>
      <c r="BE7" t="str">
        <v>1.063758</v>
      </c>
      <c r="BF7" t="str">
        <v>0.757343</v>
      </c>
      <c r="BG7" t="str">
        <v>0.320231</v>
      </c>
      <c r="BH7" t="str">
        <v>-0.012213</v>
      </c>
      <c r="BI7" t="str">
        <v>0.055574</v>
      </c>
      <c r="BJ7" t="str">
        <v>0.309330</v>
      </c>
      <c r="BK7" t="str">
        <v>41.832088</v>
      </c>
      <c r="BL7" t="str">
        <v>0.000134</v>
      </c>
      <c r="BM7" t="str">
        <v>2.400461</v>
      </c>
      <c r="BN7" t="str">
        <v>-0.000053</v>
      </c>
      <c r="BO7" t="str">
        <v>1.000000</v>
      </c>
      <c r="BP7" t="str">
        <v>2.435166</v>
      </c>
      <c r="BQ7" t="str">
        <v>-0.000058</v>
      </c>
      <c r="BR7" t="str">
        <v>1.000000</v>
      </c>
      <c r="BS7" t="str">
        <v>0.601058</v>
      </c>
      <c r="BT7" t="str">
        <v>0.603298</v>
      </c>
      <c r="BU7" t="str">
        <v>0.107219</v>
      </c>
      <c r="BV7" t="str">
        <v>0.000000</v>
      </c>
      <c r="BW7" t="str">
        <v/>
      </c>
      <c r="BX7" t="str">
        <v>PFA-00225</v>
      </c>
      <c r="BY7" t="str">
        <v>PSA-00237</v>
      </c>
      <c r="BZ7" t="str">
        <v/>
      </c>
      <c r="CA7" t="str">
        <v>RHS-00303</v>
      </c>
      <c r="CB7" t="str">
        <v>3.0.0</v>
      </c>
      <c r="CC7" t="str">
        <v>2025-02-19T19:56:10.002Z</v>
      </c>
    </row>
    <row r="8">
      <c r="A8" t="str">
        <v>5</v>
      </c>
      <c r="B8" t="str">
        <v>15:08:19</v>
      </c>
      <c r="C8" t="str">
        <v>2025-03-03</v>
      </c>
      <c r="D8" t="str">
        <v>Petal_2025</v>
      </c>
      <c r="E8" t="str">
        <v>glb and ks</v>
      </c>
      <c r="F8" t="str">
        <v/>
      </c>
      <c r="G8" t="str">
        <v/>
      </c>
      <c r="H8" t="str">
        <v>005</v>
      </c>
      <c r="I8" t="str">
        <v>005</v>
      </c>
      <c r="J8" t="str">
        <f>1/((1/L8)-(1/K8))</f>
        <v>0.027366</v>
      </c>
      <c r="K8" t="str">
        <f>AW8+(AX8*AC8)+(AY8*AC8*POWER(V8,2))+(AZ8*AC8*V8)+(BA8*POWER(AC8,2))</f>
        <v>1.898102</v>
      </c>
      <c r="L8" t="str">
        <f>((M8/1000)*(1000-((T8+S8)/2)))/(T8-S8)</f>
        <v>0.026977</v>
      </c>
      <c r="M8" t="str">
        <f>(AC8*(S8-R8))/(100*U8*(1000-S8))*1000</f>
        <v>0.337501</v>
      </c>
      <c r="N8" t="str">
        <v>1.036967</v>
      </c>
      <c r="O8" t="str">
        <v>1.024200</v>
      </c>
      <c r="P8" t="str">
        <f>0.61365*EXP((17.502*AA8)/(240.97+AA8))</f>
        <v>2.290454</v>
      </c>
      <c r="Q8" t="str">
        <f>P8-N8</f>
        <v>1.253487</v>
      </c>
      <c r="R8" t="str">
        <v>10.055226</v>
      </c>
      <c r="S8" t="str">
        <v>10.180566</v>
      </c>
      <c r="T8" t="str">
        <f>(P8/AB8)*1000</f>
        <v>22.486843</v>
      </c>
      <c r="U8" t="str">
        <f>V8*AV8</f>
        <v>0.298530</v>
      </c>
      <c r="V8" t="str">
        <v>1.800000</v>
      </c>
      <c r="W8" t="str">
        <v>41.72</v>
      </c>
      <c r="X8" t="str">
        <v>41.21</v>
      </c>
      <c r="Y8" t="str">
        <v>20.93</v>
      </c>
      <c r="Z8" t="str">
        <v>19.61</v>
      </c>
      <c r="AA8" t="str">
        <f>(Z8-Y8)*(Y8*0+0)+Z8</f>
        <v>19.61</v>
      </c>
      <c r="AB8" t="str">
        <v>101.86</v>
      </c>
      <c r="AC8" t="str">
        <v>79.6</v>
      </c>
      <c r="AD8" t="str">
        <v>79.7</v>
      </c>
      <c r="AE8" t="str">
        <v>-0.2</v>
      </c>
      <c r="AF8" t="str">
        <v>97</v>
      </c>
      <c r="AG8" t="str">
        <v>4.148</v>
      </c>
      <c r="AH8" t="str">
        <v>15:06:35</v>
      </c>
      <c r="AI8" t="str">
        <v>2025-03-03</v>
      </c>
      <c r="AJ8" t="str">
        <v>-0.33</v>
      </c>
      <c r="AK8" t="str">
        <v>1</v>
      </c>
      <c r="AL8" t="str">
        <v>-0.000</v>
      </c>
      <c r="AM8" t="str">
        <v>-0.001</v>
      </c>
      <c r="AN8" t="str">
        <v>-9999.000</v>
      </c>
      <c r="AO8" t="str">
        <v>-0.008</v>
      </c>
      <c r="AP8" t="str">
        <v>-0.010</v>
      </c>
      <c r="AQ8" t="str">
        <v>-9999.000</v>
      </c>
      <c r="AR8" t="str">
        <v>1</v>
      </c>
      <c r="AS8" t="str">
        <v>75</v>
      </c>
      <c r="AT8" t="str">
        <v>0.001</v>
      </c>
      <c r="AU8" t="str">
        <v>2.000000</v>
      </c>
      <c r="AV8" t="str">
        <v>0.165850</v>
      </c>
      <c r="AW8" t="str">
        <v>0.000000</v>
      </c>
      <c r="AX8" t="str">
        <v>0.029230</v>
      </c>
      <c r="AY8" t="str">
        <v>0.000000</v>
      </c>
      <c r="AZ8" t="str">
        <v>0.000000</v>
      </c>
      <c r="BA8" t="str">
        <v>-0.000068</v>
      </c>
      <c r="BB8" t="str">
        <v>standard</v>
      </c>
      <c r="BC8" t="str">
        <v>2.469004</v>
      </c>
      <c r="BD8" t="str">
        <v>2.507520</v>
      </c>
      <c r="BE8" t="str">
        <v>1.060273</v>
      </c>
      <c r="BF8" t="str">
        <v>0.757411</v>
      </c>
      <c r="BG8" t="str">
        <v>0.320950</v>
      </c>
      <c r="BH8" t="str">
        <v>-0.014177</v>
      </c>
      <c r="BI8" t="str">
        <v>0.057248</v>
      </c>
      <c r="BJ8" t="str">
        <v>0.192236</v>
      </c>
      <c r="BK8" t="str">
        <v>41.651844</v>
      </c>
      <c r="BL8" t="str">
        <v>0.000139</v>
      </c>
      <c r="BM8" t="str">
        <v>2.400461</v>
      </c>
      <c r="BN8" t="str">
        <v>-0.000053</v>
      </c>
      <c r="BO8" t="str">
        <v>1.000000</v>
      </c>
      <c r="BP8" t="str">
        <v>2.435166</v>
      </c>
      <c r="BQ8" t="str">
        <v>-0.000058</v>
      </c>
      <c r="BR8" t="str">
        <v>1.000000</v>
      </c>
      <c r="BS8" t="str">
        <v>0.601058</v>
      </c>
      <c r="BT8" t="str">
        <v>0.603298</v>
      </c>
      <c r="BU8" t="str">
        <v>0.107219</v>
      </c>
      <c r="BV8" t="str">
        <v>0.000000</v>
      </c>
      <c r="BW8" t="str">
        <v/>
      </c>
      <c r="BX8" t="str">
        <v>PFA-00225</v>
      </c>
      <c r="BY8" t="str">
        <v>PSA-00237</v>
      </c>
      <c r="BZ8" t="str">
        <v/>
      </c>
      <c r="CA8" t="str">
        <v>RHS-00303</v>
      </c>
      <c r="CB8" t="str">
        <v>3.0.0</v>
      </c>
      <c r="CC8" t="str">
        <v>2025-02-19T19:56:10.002Z</v>
      </c>
    </row>
    <row r="9">
      <c r="A9" t="str">
        <v>6</v>
      </c>
      <c r="B9" t="str">
        <v>15:09:37</v>
      </c>
      <c r="C9" t="str">
        <v>2025-03-03</v>
      </c>
      <c r="D9" t="str">
        <v>Petal_2025</v>
      </c>
      <c r="E9" t="str">
        <v>glb and ks</v>
      </c>
      <c r="F9" t="str">
        <v/>
      </c>
      <c r="G9" t="str">
        <v/>
      </c>
      <c r="H9" t="str">
        <v>006</v>
      </c>
      <c r="I9" t="str">
        <v>006</v>
      </c>
      <c r="J9" t="str">
        <f>1/((1/L9)-(1/K9))</f>
        <v>-0.004679</v>
      </c>
      <c r="K9" t="str">
        <f>AW9+(AX9*AC9)+(AY9*AC9*POWER(V9,2))+(AZ9*AC9*V9)+(BA9*POWER(AC9,2))</f>
        <v>1.901756</v>
      </c>
      <c r="L9" t="str">
        <f>((M9/1000)*(1000-((T9+S9)/2)))/(T9-S9)</f>
        <v>-0.004690</v>
      </c>
      <c r="M9" t="str">
        <f>(AC9*(S9-R9))/(100*U9*(1000-S9))*1000</f>
        <v>-0.060893</v>
      </c>
      <c r="N9" t="str">
        <v>1.001213</v>
      </c>
      <c r="O9" t="str">
        <v>1.003512</v>
      </c>
      <c r="P9" t="str">
        <f>0.61365*EXP((17.502*AA9)/(240.97+AA9))</f>
        <v>2.302233</v>
      </c>
      <c r="Q9" t="str">
        <f>P9-N9</f>
        <v>1.301019</v>
      </c>
      <c r="R9" t="str">
        <v>9.851972</v>
      </c>
      <c r="S9" t="str">
        <v>9.829406</v>
      </c>
      <c r="T9" t="str">
        <f>(P9/AB9)*1000</f>
        <v>22.602154</v>
      </c>
      <c r="U9" t="str">
        <f>V9*AV9</f>
        <v>0.298530</v>
      </c>
      <c r="V9" t="str">
        <v>1.800000</v>
      </c>
      <c r="W9" t="str">
        <v>40.70</v>
      </c>
      <c r="X9" t="str">
        <v>40.80</v>
      </c>
      <c r="Y9" t="str">
        <v>20.76</v>
      </c>
      <c r="Z9" t="str">
        <v>19.69</v>
      </c>
      <c r="AA9" t="str">
        <f>(Z9-Y9)*(Y9*0+0)+Z9</f>
        <v>19.69</v>
      </c>
      <c r="AB9" t="str">
        <v>101.86</v>
      </c>
      <c r="AC9" t="str">
        <v>79.8</v>
      </c>
      <c r="AD9" t="str">
        <v>80.0</v>
      </c>
      <c r="AE9" t="str">
        <v>-0.3</v>
      </c>
      <c r="AF9" t="str">
        <v>143</v>
      </c>
      <c r="AG9" t="str">
        <v>4.147</v>
      </c>
      <c r="AH9" t="str">
        <v>15:06:35</v>
      </c>
      <c r="AI9" t="str">
        <v>2025-03-03</v>
      </c>
      <c r="AJ9" t="str">
        <v>-0.33</v>
      </c>
      <c r="AK9" t="str">
        <v>1</v>
      </c>
      <c r="AL9" t="str">
        <v>0.000</v>
      </c>
      <c r="AM9" t="str">
        <v>0.001</v>
      </c>
      <c r="AN9" t="str">
        <v>0.003</v>
      </c>
      <c r="AO9" t="str">
        <v>-0.001</v>
      </c>
      <c r="AP9" t="str">
        <v>-0.004</v>
      </c>
      <c r="AQ9" t="str">
        <v>-0.013</v>
      </c>
      <c r="AR9" t="str">
        <v>1</v>
      </c>
      <c r="AS9" t="str">
        <v>75</v>
      </c>
      <c r="AT9" t="str">
        <v>0.001</v>
      </c>
      <c r="AU9" t="str">
        <v>2.000000</v>
      </c>
      <c r="AV9" t="str">
        <v>0.165850</v>
      </c>
      <c r="AW9" t="str">
        <v>0.000000</v>
      </c>
      <c r="AX9" t="str">
        <v>0.029230</v>
      </c>
      <c r="AY9" t="str">
        <v>0.000000</v>
      </c>
      <c r="AZ9" t="str">
        <v>0.000000</v>
      </c>
      <c r="BA9" t="str">
        <v>-0.000068</v>
      </c>
      <c r="BB9" t="str">
        <v>standard</v>
      </c>
      <c r="BC9" t="str">
        <v>2.468446</v>
      </c>
      <c r="BD9" t="str">
        <v>2.506029</v>
      </c>
      <c r="BE9" t="str">
        <v>1.061600</v>
      </c>
      <c r="BF9" t="str">
        <v>0.757969</v>
      </c>
      <c r="BG9" t="str">
        <v>0.323140</v>
      </c>
      <c r="BH9" t="str">
        <v>-0.011316</v>
      </c>
      <c r="BI9" t="str">
        <v>0.065328</v>
      </c>
      <c r="BJ9" t="str">
        <v>0.232329</v>
      </c>
      <c r="BK9" t="str">
        <v>41.006683</v>
      </c>
      <c r="BL9" t="str">
        <v>0.000137</v>
      </c>
      <c r="BM9" t="str">
        <v>2.400461</v>
      </c>
      <c r="BN9" t="str">
        <v>-0.000053</v>
      </c>
      <c r="BO9" t="str">
        <v>1.000000</v>
      </c>
      <c r="BP9" t="str">
        <v>2.435166</v>
      </c>
      <c r="BQ9" t="str">
        <v>-0.000058</v>
      </c>
      <c r="BR9" t="str">
        <v>1.000000</v>
      </c>
      <c r="BS9" t="str">
        <v>0.601058</v>
      </c>
      <c r="BT9" t="str">
        <v>0.603298</v>
      </c>
      <c r="BU9" t="str">
        <v>0.107219</v>
      </c>
      <c r="BV9" t="str">
        <v>0.000000</v>
      </c>
      <c r="BW9" t="str">
        <v/>
      </c>
      <c r="BX9" t="str">
        <v>PFA-00225</v>
      </c>
      <c r="BY9" t="str">
        <v>PSA-00237</v>
      </c>
      <c r="BZ9" t="str">
        <v/>
      </c>
      <c r="CA9" t="str">
        <v>RHS-00303</v>
      </c>
      <c r="CB9" t="str">
        <v>3.0.0</v>
      </c>
      <c r="CC9" t="str">
        <v>2025-02-19T19:56:10.002Z</v>
      </c>
    </row>
    <row r="10">
      <c r="A10" t="str">
        <v>7</v>
      </c>
      <c r="B10" t="str">
        <v>15:09:55</v>
      </c>
      <c r="C10" t="str">
        <v>2025-03-03</v>
      </c>
      <c r="D10" t="str">
        <v>Petal_2025</v>
      </c>
      <c r="E10" t="str">
        <v>glb and ks</v>
      </c>
      <c r="F10" t="str">
        <v/>
      </c>
      <c r="G10" t="str">
        <v/>
      </c>
      <c r="H10" t="str">
        <v>007</v>
      </c>
      <c r="I10" t="str">
        <v>007</v>
      </c>
      <c r="J10" t="str">
        <f>1/((1/L10)-(1/K10))</f>
        <v>-0.002940</v>
      </c>
      <c r="K10" t="str">
        <f>AW10+(AX10*AC10)+(AY10*AC10*POWER(V10,2))+(AZ10*AC10*V10)+(BA10*POWER(AC10,2))</f>
        <v>1.901336</v>
      </c>
      <c r="L10" t="str">
        <f>((M10/1000)*(1000-((T10+S10)/2)))/(T10-S10)</f>
        <v>-0.002945</v>
      </c>
      <c r="M10" t="str">
        <f>(AC10*(S10-R10))/(100*U10*(1000-S10))*1000</f>
        <v>-0.036942</v>
      </c>
      <c r="N10" t="str">
        <v>0.999291</v>
      </c>
      <c r="O10" t="str">
        <v>1.000685</v>
      </c>
      <c r="P10" t="str">
        <f>0.61365*EXP((17.502*AA10)/(240.97+AA10))</f>
        <v>2.256825</v>
      </c>
      <c r="Q10" t="str">
        <f>P10-N10</f>
        <v>1.257535</v>
      </c>
      <c r="R10" t="str">
        <v>9.823740</v>
      </c>
      <c r="S10" t="str">
        <v>9.810046</v>
      </c>
      <c r="T10" t="str">
        <f>(P10/AB10)*1000</f>
        <v>22.155275</v>
      </c>
      <c r="U10" t="str">
        <f>V10*AV10</f>
        <v>0.298530</v>
      </c>
      <c r="V10" t="str">
        <v>1.800000</v>
      </c>
      <c r="W10" t="str">
        <v>40.78</v>
      </c>
      <c r="X10" t="str">
        <v>40.84</v>
      </c>
      <c r="Y10" t="str">
        <v>20.70</v>
      </c>
      <c r="Z10" t="str">
        <v>19.37</v>
      </c>
      <c r="AA10" t="str">
        <f>(Z10-Y10)*(Y10*0+0)+Z10</f>
        <v>19.37</v>
      </c>
      <c r="AB10" t="str">
        <v>101.86</v>
      </c>
      <c r="AC10" t="str">
        <v>79.7</v>
      </c>
      <c r="AD10" t="str">
        <v>79.4</v>
      </c>
      <c r="AE10" t="str">
        <v>0.4</v>
      </c>
      <c r="AF10" t="str">
        <v>58</v>
      </c>
      <c r="AG10" t="str">
        <v>4.146</v>
      </c>
      <c r="AH10" t="str">
        <v>15:06:35</v>
      </c>
      <c r="AI10" t="str">
        <v>2025-03-03</v>
      </c>
      <c r="AJ10" t="str">
        <v>-0.33</v>
      </c>
      <c r="AK10" t="str">
        <v>1</v>
      </c>
      <c r="AL10" t="str">
        <v>-0.000</v>
      </c>
      <c r="AM10" t="str">
        <v>-0.000</v>
      </c>
      <c r="AN10" t="str">
        <v>-9999.000</v>
      </c>
      <c r="AO10" t="str">
        <v>-0.004</v>
      </c>
      <c r="AP10" t="str">
        <v>-0.006</v>
      </c>
      <c r="AQ10" t="str">
        <v>-9999.000</v>
      </c>
      <c r="AR10" t="str">
        <v>1</v>
      </c>
      <c r="AS10" t="str">
        <v>75</v>
      </c>
      <c r="AT10" t="str">
        <v>0.001</v>
      </c>
      <c r="AU10" t="str">
        <v>2.000000</v>
      </c>
      <c r="AV10" t="str">
        <v>0.165850</v>
      </c>
      <c r="AW10" t="str">
        <v>0.000000</v>
      </c>
      <c r="AX10" t="str">
        <v>0.029230</v>
      </c>
      <c r="AY10" t="str">
        <v>0.000000</v>
      </c>
      <c r="AZ10" t="str">
        <v>0.000000</v>
      </c>
      <c r="BA10" t="str">
        <v>-0.000068</v>
      </c>
      <c r="BB10" t="str">
        <v>standard</v>
      </c>
      <c r="BC10" t="str">
        <v>2.468519</v>
      </c>
      <c r="BD10" t="str">
        <v>2.506160</v>
      </c>
      <c r="BE10" t="str">
        <v>1.061447</v>
      </c>
      <c r="BF10" t="str">
        <v>0.756775</v>
      </c>
      <c r="BG10" t="str">
        <v>0.323949</v>
      </c>
      <c r="BH10" t="str">
        <v>-0.014180</v>
      </c>
      <c r="BI10" t="str">
        <v>0.067113</v>
      </c>
      <c r="BJ10" t="str">
        <v>0.158145</v>
      </c>
      <c r="BK10" t="str">
        <v>40.894390</v>
      </c>
      <c r="BL10" t="str">
        <v>0.000143</v>
      </c>
      <c r="BM10" t="str">
        <v>2.400461</v>
      </c>
      <c r="BN10" t="str">
        <v>-0.000053</v>
      </c>
      <c r="BO10" t="str">
        <v>1.000000</v>
      </c>
      <c r="BP10" t="str">
        <v>2.435166</v>
      </c>
      <c r="BQ10" t="str">
        <v>-0.000058</v>
      </c>
      <c r="BR10" t="str">
        <v>1.000000</v>
      </c>
      <c r="BS10" t="str">
        <v>0.601058</v>
      </c>
      <c r="BT10" t="str">
        <v>0.603298</v>
      </c>
      <c r="BU10" t="str">
        <v>0.107219</v>
      </c>
      <c r="BV10" t="str">
        <v>0.000000</v>
      </c>
      <c r="BW10" t="str">
        <v/>
      </c>
      <c r="BX10" t="str">
        <v>PFA-00225</v>
      </c>
      <c r="BY10" t="str">
        <v>PSA-00237</v>
      </c>
      <c r="BZ10" t="str">
        <v/>
      </c>
      <c r="CA10" t="str">
        <v>RHS-00303</v>
      </c>
      <c r="CB10" t="str">
        <v>3.0.0</v>
      </c>
      <c r="CC10" t="str">
        <v>2025-02-19T19:56:10.002Z</v>
      </c>
    </row>
    <row r="11">
      <c r="A11" t="str">
        <v>8</v>
      </c>
      <c r="B11" t="str">
        <v>15:10:33</v>
      </c>
      <c r="C11" t="str">
        <v>2025-03-03</v>
      </c>
      <c r="D11" t="str">
        <v>Petal_2025</v>
      </c>
      <c r="E11" t="str">
        <v>glb and ks</v>
      </c>
      <c r="F11" t="str">
        <v/>
      </c>
      <c r="G11" t="str">
        <v/>
      </c>
      <c r="H11" t="str">
        <v>008</v>
      </c>
      <c r="I11" t="str">
        <v>008</v>
      </c>
      <c r="J11" t="str">
        <f>1/((1/L11)-(1/K11))</f>
        <v>-0.005269</v>
      </c>
      <c r="K11" t="str">
        <f>AW11+(AX11*AC11)+(AY11*AC11*POWER(V11,2))+(AZ11*AC11*V11)+(BA11*POWER(AC11,2))</f>
        <v>1.906987</v>
      </c>
      <c r="L11" t="str">
        <f>((M11/1000)*(1000-((T11+S11)/2)))/(T11-S11)</f>
        <v>-0.005284</v>
      </c>
      <c r="M11" t="str">
        <f>(AC11*(S11-R11))/(100*U11*(1000-S11))*1000</f>
        <v>-0.080407</v>
      </c>
      <c r="N11" t="str">
        <v>0.993378</v>
      </c>
      <c r="O11" t="str">
        <v>0.996402</v>
      </c>
      <c r="P11" t="str">
        <f>0.61365*EXP((17.502*AA11)/(240.97+AA11))</f>
        <v>2.516529</v>
      </c>
      <c r="Q11" t="str">
        <f>P11-N11</f>
        <v>1.523151</v>
      </c>
      <c r="R11" t="str">
        <v>9.783324</v>
      </c>
      <c r="S11" t="str">
        <v>9.753630</v>
      </c>
      <c r="T11" t="str">
        <f>(P11/AB11)*1000</f>
        <v>24.708918</v>
      </c>
      <c r="U11" t="str">
        <f>V11*AV11</f>
        <v>0.298530</v>
      </c>
      <c r="V11" t="str">
        <v>1.800000</v>
      </c>
      <c r="W11" t="str">
        <v>40.74</v>
      </c>
      <c r="X11" t="str">
        <v>40.86</v>
      </c>
      <c r="Y11" t="str">
        <v>20.62</v>
      </c>
      <c r="Z11" t="str">
        <v>21.13</v>
      </c>
      <c r="AA11" t="str">
        <f>(Z11-Y11)*(Y11*0+0)+Z11</f>
        <v>21.13</v>
      </c>
      <c r="AB11" t="str">
        <v>101.85</v>
      </c>
      <c r="AC11" t="str">
        <v>80.0</v>
      </c>
      <c r="AD11" t="str">
        <v>80.0</v>
      </c>
      <c r="AE11" t="str">
        <v>0.1</v>
      </c>
      <c r="AF11" t="str">
        <v>1268</v>
      </c>
      <c r="AG11" t="str">
        <v>4.146</v>
      </c>
      <c r="AH11" t="str">
        <v>15:06:35</v>
      </c>
      <c r="AI11" t="str">
        <v>2025-03-03</v>
      </c>
      <c r="AJ11" t="str">
        <v>-0.33</v>
      </c>
      <c r="AK11" t="str">
        <v>1</v>
      </c>
      <c r="AL11" t="str">
        <v>0.000</v>
      </c>
      <c r="AM11" t="str">
        <v>-0.000</v>
      </c>
      <c r="AN11" t="str">
        <v>-9999.000</v>
      </c>
      <c r="AO11" t="str">
        <v>-0.006</v>
      </c>
      <c r="AP11" t="str">
        <v>-0.004</v>
      </c>
      <c r="AQ11" t="str">
        <v>-9999.000</v>
      </c>
      <c r="AR11" t="str">
        <v>1</v>
      </c>
      <c r="AS11" t="str">
        <v>75</v>
      </c>
      <c r="AT11" t="str">
        <v>0.001</v>
      </c>
      <c r="AU11" t="str">
        <v>2.000000</v>
      </c>
      <c r="AV11" t="str">
        <v>0.165850</v>
      </c>
      <c r="AW11" t="str">
        <v>0.000000</v>
      </c>
      <c r="AX11" t="str">
        <v>0.029230</v>
      </c>
      <c r="AY11" t="str">
        <v>0.000000</v>
      </c>
      <c r="AZ11" t="str">
        <v>0.000000</v>
      </c>
      <c r="BA11" t="str">
        <v>-0.000068</v>
      </c>
      <c r="BB11" t="str">
        <v>standard</v>
      </c>
      <c r="BC11" t="str">
        <v>2.468567</v>
      </c>
      <c r="BD11" t="str">
        <v>2.506108</v>
      </c>
      <c r="BE11" t="str">
        <v>1.063506</v>
      </c>
      <c r="BF11" t="str">
        <v>0.757941</v>
      </c>
      <c r="BG11" t="str">
        <v>0.324968</v>
      </c>
      <c r="BH11" t="str">
        <v>0.006555</v>
      </c>
      <c r="BI11" t="str">
        <v>0.071018</v>
      </c>
      <c r="BJ11" t="str">
        <v>1.218799</v>
      </c>
      <c r="BK11" t="str">
        <v>40.680885</v>
      </c>
      <c r="BL11" t="str">
        <v>0.000136</v>
      </c>
      <c r="BM11" t="str">
        <v>2.400461</v>
      </c>
      <c r="BN11" t="str">
        <v>-0.000053</v>
      </c>
      <c r="BO11" t="str">
        <v>1.000000</v>
      </c>
      <c r="BP11" t="str">
        <v>2.435166</v>
      </c>
      <c r="BQ11" t="str">
        <v>-0.000058</v>
      </c>
      <c r="BR11" t="str">
        <v>1.000000</v>
      </c>
      <c r="BS11" t="str">
        <v>0.601058</v>
      </c>
      <c r="BT11" t="str">
        <v>0.603298</v>
      </c>
      <c r="BU11" t="str">
        <v>0.107219</v>
      </c>
      <c r="BV11" t="str">
        <v>0.000000</v>
      </c>
      <c r="BW11" t="str">
        <v/>
      </c>
      <c r="BX11" t="str">
        <v>PFA-00225</v>
      </c>
      <c r="BY11" t="str">
        <v>PSA-00237</v>
      </c>
      <c r="BZ11" t="str">
        <v/>
      </c>
      <c r="CA11" t="str">
        <v>RHS-00303</v>
      </c>
      <c r="CB11" t="str">
        <v>3.0.0</v>
      </c>
      <c r="CC11" t="str">
        <v>2025-02-19T19:56:10.002Z</v>
      </c>
    </row>
    <row r="12">
      <c r="A12" t="str">
        <v>9</v>
      </c>
      <c r="B12" t="str">
        <v>15:10:47</v>
      </c>
      <c r="C12" t="str">
        <v>2025-03-03</v>
      </c>
      <c r="D12" t="str">
        <v>Petal_2025</v>
      </c>
      <c r="E12" t="str">
        <v>glb and ks</v>
      </c>
      <c r="F12" t="str">
        <v/>
      </c>
      <c r="G12" t="str">
        <v/>
      </c>
      <c r="H12" t="str">
        <v>009</v>
      </c>
      <c r="I12" t="str">
        <v>009</v>
      </c>
      <c r="J12" t="str">
        <f>1/((1/L12)-(1/K12))</f>
        <v>0.014724</v>
      </c>
      <c r="K12" t="str">
        <f>AW12+(AX12*AC12)+(AY12*AC12*POWER(V12,2))+(AZ12*AC12*V12)+(BA12*POWER(AC12,2))</f>
        <v>1.900944</v>
      </c>
      <c r="L12" t="str">
        <f>((M12/1000)*(1000-((T12+S12)/2)))/(T12-S12)</f>
        <v>0.014610</v>
      </c>
      <c r="M12" t="str">
        <f>(AC12*(S12-R12))/(100*U12*(1000-S12))*1000</f>
        <v>0.225153</v>
      </c>
      <c r="N12" t="str">
        <v>0.999635</v>
      </c>
      <c r="O12" t="str">
        <v>0.991132</v>
      </c>
      <c r="P12" t="str">
        <f>0.61365*EXP((17.502*AA12)/(240.97+AA12))</f>
        <v>2.541829</v>
      </c>
      <c r="Q12" t="str">
        <f>P12-N12</f>
        <v>1.542194</v>
      </c>
      <c r="R12" t="str">
        <v>9.731698</v>
      </c>
      <c r="S12" t="str">
        <v>9.815184</v>
      </c>
      <c r="T12" t="str">
        <f>(P12/AB12)*1000</f>
        <v>24.957632</v>
      </c>
      <c r="U12" t="str">
        <f>V12*AV12</f>
        <v>0.298530</v>
      </c>
      <c r="V12" t="str">
        <v>1.800000</v>
      </c>
      <c r="W12" t="str">
        <v>41.08</v>
      </c>
      <c r="X12" t="str">
        <v>40.73</v>
      </c>
      <c r="Y12" t="str">
        <v>20.59</v>
      </c>
      <c r="Z12" t="str">
        <v>21.30</v>
      </c>
      <c r="AA12" t="str">
        <f>(Z12-Y12)*(Y12*0+0)+Z12</f>
        <v>21.30</v>
      </c>
      <c r="AB12" t="str">
        <v>101.85</v>
      </c>
      <c r="AC12" t="str">
        <v>79.7</v>
      </c>
      <c r="AD12" t="str">
        <v>79.6</v>
      </c>
      <c r="AE12" t="str">
        <v>0.2</v>
      </c>
      <c r="AF12" t="str">
        <v>1470</v>
      </c>
      <c r="AG12" t="str">
        <v>4.146</v>
      </c>
      <c r="AH12" t="str">
        <v>15:06:35</v>
      </c>
      <c r="AI12" t="str">
        <v>2025-03-03</v>
      </c>
      <c r="AJ12" t="str">
        <v>-0.33</v>
      </c>
      <c r="AK12" t="str">
        <v>1</v>
      </c>
      <c r="AL12" t="str">
        <v>-0.000</v>
      </c>
      <c r="AM12" t="str">
        <v>0.000</v>
      </c>
      <c r="AN12" t="str">
        <v>0.002</v>
      </c>
      <c r="AO12" t="str">
        <v>-0.001</v>
      </c>
      <c r="AP12" t="str">
        <v>-0.002</v>
      </c>
      <c r="AQ12" t="str">
        <v>-0.008</v>
      </c>
      <c r="AR12" t="str">
        <v>1</v>
      </c>
      <c r="AS12" t="str">
        <v>75</v>
      </c>
      <c r="AT12" t="str">
        <v>0.001</v>
      </c>
      <c r="AU12" t="str">
        <v>2.000000</v>
      </c>
      <c r="AV12" t="str">
        <v>0.165850</v>
      </c>
      <c r="AW12" t="str">
        <v>0.000000</v>
      </c>
      <c r="AX12" t="str">
        <v>0.029230</v>
      </c>
      <c r="AY12" t="str">
        <v>0.000000</v>
      </c>
      <c r="AZ12" t="str">
        <v>0.000000</v>
      </c>
      <c r="BA12" t="str">
        <v>-0.000068</v>
      </c>
      <c r="BB12" t="str">
        <v>standard</v>
      </c>
      <c r="BC12" t="str">
        <v>2.468390</v>
      </c>
      <c r="BD12" t="str">
        <v>2.506637</v>
      </c>
      <c r="BE12" t="str">
        <v>1.061305</v>
      </c>
      <c r="BF12" t="str">
        <v>0.757159</v>
      </c>
      <c r="BG12" t="str">
        <v>0.325431</v>
      </c>
      <c r="BH12" t="str">
        <v>0.008820</v>
      </c>
      <c r="BI12" t="str">
        <v>0.072375</v>
      </c>
      <c r="BJ12" t="str">
        <v>1.396162</v>
      </c>
      <c r="BK12" t="str">
        <v>40.614010</v>
      </c>
      <c r="BL12" t="str">
        <v>0.000136</v>
      </c>
      <c r="BM12" t="str">
        <v>2.400461</v>
      </c>
      <c r="BN12" t="str">
        <v>-0.000053</v>
      </c>
      <c r="BO12" t="str">
        <v>1.000000</v>
      </c>
      <c r="BP12" t="str">
        <v>2.435166</v>
      </c>
      <c r="BQ12" t="str">
        <v>-0.000058</v>
      </c>
      <c r="BR12" t="str">
        <v>1.000000</v>
      </c>
      <c r="BS12" t="str">
        <v>0.601058</v>
      </c>
      <c r="BT12" t="str">
        <v>0.603298</v>
      </c>
      <c r="BU12" t="str">
        <v>0.107219</v>
      </c>
      <c r="BV12" t="str">
        <v>0.000000</v>
      </c>
      <c r="BW12" t="str">
        <v/>
      </c>
      <c r="BX12" t="str">
        <v>PFA-00225</v>
      </c>
      <c r="BY12" t="str">
        <v>PSA-00237</v>
      </c>
      <c r="BZ12" t="str">
        <v/>
      </c>
      <c r="CA12" t="str">
        <v>RHS-00303</v>
      </c>
      <c r="CB12" t="str">
        <v>3.0.0</v>
      </c>
      <c r="CC12" t="str">
        <v>2025-02-19T19:56:10.002Z</v>
      </c>
    </row>
    <row r="13">
      <c r="A13" t="str">
        <v>10</v>
      </c>
      <c r="B13" t="str">
        <v>15:12:01</v>
      </c>
      <c r="C13" t="str">
        <v>2025-03-03</v>
      </c>
      <c r="D13" t="str">
        <v>Petal_2025</v>
      </c>
      <c r="E13" t="str">
        <v>glb and ks</v>
      </c>
      <c r="F13" t="str">
        <v/>
      </c>
      <c r="G13" t="str">
        <v/>
      </c>
      <c r="H13" t="str">
        <v>010</v>
      </c>
      <c r="I13" t="str">
        <v>010</v>
      </c>
      <c r="J13" t="str">
        <f>1/((1/L13)-(1/K13))</f>
        <v>-0.005897</v>
      </c>
      <c r="K13" t="str">
        <f>AW13+(AX13*AC13)+(AY13*AC13*POWER(V13,2))+(AZ13*AC13*V13)+(BA13*POWER(AC13,2))</f>
        <v>1.900108</v>
      </c>
      <c r="L13" t="str">
        <f>((M13/1000)*(1000-((T13+S13)/2)))/(T13-S13)</f>
        <v>-0.005915</v>
      </c>
      <c r="M13" t="str">
        <f>(AC13*(S13-R13))/(100*U13*(1000-S13))*1000</f>
        <v>-0.093700</v>
      </c>
      <c r="N13" t="str">
        <v>0.990667</v>
      </c>
      <c r="O13" t="str">
        <v>0.994208</v>
      </c>
      <c r="P13" t="str">
        <f>0.61365*EXP((17.502*AA13)/(240.97+AA13))</f>
        <v>2.575816</v>
      </c>
      <c r="Q13" t="str">
        <f>P13-N13</f>
        <v>1.585149</v>
      </c>
      <c r="R13" t="str">
        <v>9.761780</v>
      </c>
      <c r="S13" t="str">
        <v>9.727014</v>
      </c>
      <c r="T13" t="str">
        <f>(P13/AB13)*1000</f>
        <v>25.291037</v>
      </c>
      <c r="U13" t="str">
        <f>V13*AV13</f>
        <v>0.298530</v>
      </c>
      <c r="V13" t="str">
        <v>1.800000</v>
      </c>
      <c r="W13" t="str">
        <v>41.11</v>
      </c>
      <c r="X13" t="str">
        <v>41.26</v>
      </c>
      <c r="Y13" t="str">
        <v>20.43</v>
      </c>
      <c r="Z13" t="str">
        <v>21.51</v>
      </c>
      <c r="AA13" t="str">
        <f>(Z13-Y13)*(Y13*0+0)+Z13</f>
        <v>21.51</v>
      </c>
      <c r="AB13" t="str">
        <v>101.85</v>
      </c>
      <c r="AC13" t="str">
        <v>79.7</v>
      </c>
      <c r="AD13" t="str">
        <v>79.8</v>
      </c>
      <c r="AE13" t="str">
        <v>-0.2</v>
      </c>
      <c r="AF13" t="str">
        <v>927</v>
      </c>
      <c r="AG13" t="str">
        <v>4.144</v>
      </c>
      <c r="AH13" t="str">
        <v>15:06:35</v>
      </c>
      <c r="AI13" t="str">
        <v>2025-03-03</v>
      </c>
      <c r="AJ13" t="str">
        <v>-0.33</v>
      </c>
      <c r="AK13" t="str">
        <v>1</v>
      </c>
      <c r="AL13" t="str">
        <v>0.001</v>
      </c>
      <c r="AM13" t="str">
        <v>-0.000</v>
      </c>
      <c r="AN13" t="str">
        <v>0.002</v>
      </c>
      <c r="AO13" t="str">
        <v>-0.002</v>
      </c>
      <c r="AP13" t="str">
        <v>-0.003</v>
      </c>
      <c r="AQ13" t="str">
        <v>-0.007</v>
      </c>
      <c r="AR13" t="str">
        <v>1</v>
      </c>
      <c r="AS13" t="str">
        <v>75</v>
      </c>
      <c r="AT13" t="str">
        <v>0.001</v>
      </c>
      <c r="AU13" t="str">
        <v>2.000000</v>
      </c>
      <c r="AV13" t="str">
        <v>0.165850</v>
      </c>
      <c r="AW13" t="str">
        <v>0.000000</v>
      </c>
      <c r="AX13" t="str">
        <v>0.029230</v>
      </c>
      <c r="AY13" t="str">
        <v>0.000000</v>
      </c>
      <c r="AZ13" t="str">
        <v>0.000000</v>
      </c>
      <c r="BA13" t="str">
        <v>-0.000068</v>
      </c>
      <c r="BB13" t="str">
        <v>standard</v>
      </c>
      <c r="BC13" t="str">
        <v>2.469180</v>
      </c>
      <c r="BD13" t="str">
        <v>2.506710</v>
      </c>
      <c r="BE13" t="str">
        <v>1.061001</v>
      </c>
      <c r="BF13" t="str">
        <v>0.757620</v>
      </c>
      <c r="BG13" t="str">
        <v>0.327482</v>
      </c>
      <c r="BH13" t="str">
        <v>0.013095</v>
      </c>
      <c r="BI13" t="str">
        <v>0.079674</v>
      </c>
      <c r="BJ13" t="str">
        <v>0.919443</v>
      </c>
      <c r="BK13" t="str">
        <v>40.299297</v>
      </c>
      <c r="BL13" t="str">
        <v>0.000134</v>
      </c>
      <c r="BM13" t="str">
        <v>2.400461</v>
      </c>
      <c r="BN13" t="str">
        <v>-0.000053</v>
      </c>
      <c r="BO13" t="str">
        <v>1.000000</v>
      </c>
      <c r="BP13" t="str">
        <v>2.435166</v>
      </c>
      <c r="BQ13" t="str">
        <v>-0.000058</v>
      </c>
      <c r="BR13" t="str">
        <v>1.000000</v>
      </c>
      <c r="BS13" t="str">
        <v>0.601058</v>
      </c>
      <c r="BT13" t="str">
        <v>0.603298</v>
      </c>
      <c r="BU13" t="str">
        <v>0.107219</v>
      </c>
      <c r="BV13" t="str">
        <v>0.000000</v>
      </c>
      <c r="BW13" t="str">
        <v/>
      </c>
      <c r="BX13" t="str">
        <v>PFA-00225</v>
      </c>
      <c r="BY13" t="str">
        <v>PSA-00237</v>
      </c>
      <c r="BZ13" t="str">
        <v/>
      </c>
      <c r="CA13" t="str">
        <v>RHS-00303</v>
      </c>
      <c r="CB13" t="str">
        <v>3.0.0</v>
      </c>
      <c r="CC13" t="str">
        <v>2025-02-19T19:56:10.002Z</v>
      </c>
    </row>
    <row r="14">
      <c r="A14" t="str">
        <v>11</v>
      </c>
      <c r="B14" t="str">
        <v>15:13:28</v>
      </c>
      <c r="C14" t="str">
        <v>2025-03-03</v>
      </c>
      <c r="D14" t="str">
        <v>Petal_2025</v>
      </c>
      <c r="E14" t="str">
        <v>glb and ks</v>
      </c>
      <c r="F14" t="str">
        <v/>
      </c>
      <c r="G14" t="str">
        <v/>
      </c>
      <c r="H14" t="str">
        <v>011</v>
      </c>
      <c r="I14" t="str">
        <v>011</v>
      </c>
      <c r="J14" t="str">
        <f>1/((1/L14)-(1/K14))</f>
        <v>0.000274</v>
      </c>
      <c r="K14" t="str">
        <f>AW14+(AX14*AC14)+(AY14*AC14*POWER(V14,2))+(AZ14*AC14*V14)+(BA14*POWER(AC14,2))</f>
        <v>1.907513</v>
      </c>
      <c r="L14" t="str">
        <f>((M14/1000)*(1000-((T14+S14)/2)))/(T14-S14)</f>
        <v>0.000274</v>
      </c>
      <c r="M14" t="str">
        <f>(AC14*(S14-R14))/(100*U14*(1000-S14))*1000</f>
        <v>0.004361</v>
      </c>
      <c r="N14" t="str">
        <v>0.976415</v>
      </c>
      <c r="O14" t="str">
        <v>0.976251</v>
      </c>
      <c r="P14" t="str">
        <f>0.61365*EXP((17.502*AA14)/(240.97+AA14))</f>
        <v>2.571121</v>
      </c>
      <c r="Q14" t="str">
        <f>P14-N14</f>
        <v>1.594707</v>
      </c>
      <c r="R14" t="str">
        <v>9.586100</v>
      </c>
      <c r="S14" t="str">
        <v>9.587709</v>
      </c>
      <c r="T14" t="str">
        <f>(P14/AB14)*1000</f>
        <v>25.246614</v>
      </c>
      <c r="U14" t="str">
        <f>V14*AV14</f>
        <v>0.298530</v>
      </c>
      <c r="V14" t="str">
        <v>1.800000</v>
      </c>
      <c r="W14" t="str">
        <v>40.74</v>
      </c>
      <c r="X14" t="str">
        <v>40.74</v>
      </c>
      <c r="Y14" t="str">
        <v>20.34</v>
      </c>
      <c r="Z14" t="str">
        <v>21.48</v>
      </c>
      <c r="AA14" t="str">
        <f>(Z14-Y14)*(Y14*0+0)+Z14</f>
        <v>21.48</v>
      </c>
      <c r="AB14" t="str">
        <v>101.84</v>
      </c>
      <c r="AC14" t="str">
        <v>80.1</v>
      </c>
      <c r="AD14" t="str">
        <v>79.6</v>
      </c>
      <c r="AE14" t="str">
        <v>0.6</v>
      </c>
      <c r="AF14" t="str">
        <v>1241</v>
      </c>
      <c r="AG14" t="str">
        <v>4.143</v>
      </c>
      <c r="AH14" t="str">
        <v>15:06:35</v>
      </c>
      <c r="AI14" t="str">
        <v>2025-03-03</v>
      </c>
      <c r="AJ14" t="str">
        <v>-0.33</v>
      </c>
      <c r="AK14" t="str">
        <v>1</v>
      </c>
      <c r="AL14" t="str">
        <v>-0.000</v>
      </c>
      <c r="AM14" t="str">
        <v>0.000</v>
      </c>
      <c r="AN14" t="str">
        <v>-9999.000</v>
      </c>
      <c r="AO14" t="str">
        <v>-0.003</v>
      </c>
      <c r="AP14" t="str">
        <v>-0.004</v>
      </c>
      <c r="AQ14" t="str">
        <v>-9999.000</v>
      </c>
      <c r="AR14" t="str">
        <v>1</v>
      </c>
      <c r="AS14" t="str">
        <v>75</v>
      </c>
      <c r="AT14" t="str">
        <v>0.001</v>
      </c>
      <c r="AU14" t="str">
        <v>2.000000</v>
      </c>
      <c r="AV14" t="str">
        <v>0.165850</v>
      </c>
      <c r="AW14" t="str">
        <v>0.000000</v>
      </c>
      <c r="AX14" t="str">
        <v>0.029230</v>
      </c>
      <c r="AY14" t="str">
        <v>0.000000</v>
      </c>
      <c r="AZ14" t="str">
        <v>0.000000</v>
      </c>
      <c r="BA14" t="str">
        <v>-0.000068</v>
      </c>
      <c r="BB14" t="str">
        <v>standard</v>
      </c>
      <c r="BC14" t="str">
        <v>2.468444</v>
      </c>
      <c r="BD14" t="str">
        <v>2.506178</v>
      </c>
      <c r="BE14" t="str">
        <v>1.063698</v>
      </c>
      <c r="BF14" t="str">
        <v>0.757164</v>
      </c>
      <c r="BG14" t="str">
        <v>0.328664</v>
      </c>
      <c r="BH14" t="str">
        <v>0.013785</v>
      </c>
      <c r="BI14" t="str">
        <v>0.087821</v>
      </c>
      <c r="BJ14" t="str">
        <v>1.195140</v>
      </c>
      <c r="BK14" t="str">
        <v>39.980652</v>
      </c>
      <c r="BL14" t="str">
        <v>0.000134</v>
      </c>
      <c r="BM14" t="str">
        <v>2.400461</v>
      </c>
      <c r="BN14" t="str">
        <v>-0.000053</v>
      </c>
      <c r="BO14" t="str">
        <v>1.000000</v>
      </c>
      <c r="BP14" t="str">
        <v>2.435166</v>
      </c>
      <c r="BQ14" t="str">
        <v>-0.000058</v>
      </c>
      <c r="BR14" t="str">
        <v>1.000000</v>
      </c>
      <c r="BS14" t="str">
        <v>0.601058</v>
      </c>
      <c r="BT14" t="str">
        <v>0.603298</v>
      </c>
      <c r="BU14" t="str">
        <v>0.107219</v>
      </c>
      <c r="BV14" t="str">
        <v>0.000000</v>
      </c>
      <c r="BW14" t="str">
        <v/>
      </c>
      <c r="BX14" t="str">
        <v>PFA-00225</v>
      </c>
      <c r="BY14" t="str">
        <v>PSA-00237</v>
      </c>
      <c r="BZ14" t="str">
        <v/>
      </c>
      <c r="CA14" t="str">
        <v>RHS-00303</v>
      </c>
      <c r="CB14" t="str">
        <v>3.0.0</v>
      </c>
      <c r="CC14" t="str">
        <v>2025-02-19T19:56:10.002Z</v>
      </c>
    </row>
    <row r="15">
      <c r="A15" t="str">
        <v>12</v>
      </c>
      <c r="B15" t="str">
        <v>15:13:53</v>
      </c>
      <c r="C15" t="str">
        <v>2025-03-03</v>
      </c>
      <c r="D15" t="str">
        <v>Petal_2025</v>
      </c>
      <c r="E15" t="str">
        <v>glb and ks</v>
      </c>
      <c r="F15" t="str">
        <v/>
      </c>
      <c r="G15" t="str">
        <v/>
      </c>
      <c r="H15" t="str">
        <v>012</v>
      </c>
      <c r="I15" t="str">
        <v>012</v>
      </c>
      <c r="J15" t="str">
        <f>1/((1/L15)-(1/K15))</f>
        <v>0.016840</v>
      </c>
      <c r="K15" t="str">
        <f>AW15+(AX15*AC15)+(AY15*AC15*POWER(V15,2))+(AZ15*AC15*V15)+(BA15*POWER(AC15,2))</f>
        <v>1.893538</v>
      </c>
      <c r="L15" t="str">
        <f>((M15/1000)*(1000-((T15+S15)/2)))/(T15-S15)</f>
        <v>0.016692</v>
      </c>
      <c r="M15" t="str">
        <f>(AC15*(S15-R15))/(100*U15*(1000-S15))*1000</f>
        <v>0.256522</v>
      </c>
      <c r="N15" t="str">
        <v>0.995547</v>
      </c>
      <c r="O15" t="str">
        <v>0.985810</v>
      </c>
      <c r="P15" t="str">
        <f>0.61365*EXP((17.502*AA15)/(240.97+AA15))</f>
        <v>2.533596</v>
      </c>
      <c r="Q15" t="str">
        <f>P15-N15</f>
        <v>1.538049</v>
      </c>
      <c r="R15" t="str">
        <v>9.679612</v>
      </c>
      <c r="S15" t="str">
        <v>9.775213</v>
      </c>
      <c r="T15" t="str">
        <f>(P15/AB15)*1000</f>
        <v>24.877226</v>
      </c>
      <c r="U15" t="str">
        <f>V15*AV15</f>
        <v>0.298530</v>
      </c>
      <c r="V15" t="str">
        <v>1.800000</v>
      </c>
      <c r="W15" t="str">
        <v>41.53</v>
      </c>
      <c r="X15" t="str">
        <v>41.12</v>
      </c>
      <c r="Y15" t="str">
        <v>20.35</v>
      </c>
      <c r="Z15" t="str">
        <v>21.24</v>
      </c>
      <c r="AA15" t="str">
        <f>(Z15-Y15)*(Y15*0+0)+Z15</f>
        <v>21.24</v>
      </c>
      <c r="AB15" t="str">
        <v>101.84</v>
      </c>
      <c r="AC15" t="str">
        <v>79.3</v>
      </c>
      <c r="AD15" t="str">
        <v>79.9</v>
      </c>
      <c r="AE15" t="str">
        <v>-0.7</v>
      </c>
      <c r="AF15" t="str">
        <v>1010</v>
      </c>
      <c r="AG15" t="str">
        <v>4.143</v>
      </c>
      <c r="AH15" t="str">
        <v>15:06:35</v>
      </c>
      <c r="AI15" t="str">
        <v>2025-03-03</v>
      </c>
      <c r="AJ15" t="str">
        <v>-0.33</v>
      </c>
      <c r="AK15" t="str">
        <v>1</v>
      </c>
      <c r="AL15" t="str">
        <v>-0.001</v>
      </c>
      <c r="AM15" t="str">
        <v>-0.001</v>
      </c>
      <c r="AN15" t="str">
        <v>-9999.000</v>
      </c>
      <c r="AO15" t="str">
        <v>0.000</v>
      </c>
      <c r="AP15" t="str">
        <v>-0.006</v>
      </c>
      <c r="AQ15" t="str">
        <v>-9999.000</v>
      </c>
      <c r="AR15" t="str">
        <v>1</v>
      </c>
      <c r="AS15" t="str">
        <v>75</v>
      </c>
      <c r="AT15" t="str">
        <v>0.001</v>
      </c>
      <c r="AU15" t="str">
        <v>2.000000</v>
      </c>
      <c r="AV15" t="str">
        <v>0.165850</v>
      </c>
      <c r="AW15" t="str">
        <v>0.000000</v>
      </c>
      <c r="AX15" t="str">
        <v>0.029230</v>
      </c>
      <c r="AY15" t="str">
        <v>0.000000</v>
      </c>
      <c r="AZ15" t="str">
        <v>0.000000</v>
      </c>
      <c r="BA15" t="str">
        <v>-0.000068</v>
      </c>
      <c r="BB15" t="str">
        <v>standard</v>
      </c>
      <c r="BC15" t="str">
        <v>2.469002</v>
      </c>
      <c r="BD15" t="str">
        <v>2.507357</v>
      </c>
      <c r="BE15" t="str">
        <v>1.058619</v>
      </c>
      <c r="BF15" t="str">
        <v>0.757772</v>
      </c>
      <c r="BG15" t="str">
        <v>0.328592</v>
      </c>
      <c r="BH15" t="str">
        <v>0.010982</v>
      </c>
      <c r="BI15" t="str">
        <v>0.090179</v>
      </c>
      <c r="BJ15" t="str">
        <v>0.992858</v>
      </c>
      <c r="BK15" t="str">
        <v>39.892673</v>
      </c>
      <c r="BL15" t="str">
        <v>0.000136</v>
      </c>
      <c r="BM15" t="str">
        <v>2.400461</v>
      </c>
      <c r="BN15" t="str">
        <v>-0.000053</v>
      </c>
      <c r="BO15" t="str">
        <v>1.000000</v>
      </c>
      <c r="BP15" t="str">
        <v>2.435166</v>
      </c>
      <c r="BQ15" t="str">
        <v>-0.000058</v>
      </c>
      <c r="BR15" t="str">
        <v>1.000000</v>
      </c>
      <c r="BS15" t="str">
        <v>0.601058</v>
      </c>
      <c r="BT15" t="str">
        <v>0.603298</v>
      </c>
      <c r="BU15" t="str">
        <v>0.107219</v>
      </c>
      <c r="BV15" t="str">
        <v>0.000000</v>
      </c>
      <c r="BW15" t="str">
        <v/>
      </c>
      <c r="BX15" t="str">
        <v>PFA-00225</v>
      </c>
      <c r="BY15" t="str">
        <v>PSA-00237</v>
      </c>
      <c r="BZ15" t="str">
        <v/>
      </c>
      <c r="CA15" t="str">
        <v>RHS-00303</v>
      </c>
      <c r="CB15" t="str">
        <v>3.0.0</v>
      </c>
      <c r="CC15" t="str">
        <v>2025-02-19T19:56:10.002Z</v>
      </c>
    </row>
    <row r="16">
      <c r="A16" t="str">
        <v>13</v>
      </c>
      <c r="B16" t="str">
        <v>15:14:42</v>
      </c>
      <c r="C16" t="str">
        <v>2025-03-03</v>
      </c>
      <c r="D16" t="str">
        <v>Petal_2025</v>
      </c>
      <c r="E16" t="str">
        <v>glb and ks</v>
      </c>
      <c r="F16" t="str">
        <v/>
      </c>
      <c r="G16" t="str">
        <v/>
      </c>
      <c r="H16" t="str">
        <v>013</v>
      </c>
      <c r="I16" t="str">
        <v>013</v>
      </c>
      <c r="J16" t="str">
        <f>1/((1/L16)-(1/K16))</f>
        <v>-0.005828</v>
      </c>
      <c r="K16" t="str">
        <f>AW16+(AX16*AC16)+(AY16*AC16*POWER(V16,2))+(AZ16*AC16*V16)+(BA16*POWER(AC16,2))</f>
        <v>1.908289</v>
      </c>
      <c r="L16" t="str">
        <f>((M16/1000)*(1000-((T16+S16)/2)))/(T16-S16)</f>
        <v>-0.005846</v>
      </c>
      <c r="M16" t="str">
        <f>(AC16*(S16-R16))/(100*U16*(1000-S16))*1000</f>
        <v>-0.079873</v>
      </c>
      <c r="N16" t="str">
        <v>0.985313</v>
      </c>
      <c r="O16" t="str">
        <v>0.988314</v>
      </c>
      <c r="P16" t="str">
        <f>0.61365*EXP((17.502*AA16)/(240.97+AA16))</f>
        <v>2.354109</v>
      </c>
      <c r="Q16" t="str">
        <f>P16-N16</f>
        <v>1.368797</v>
      </c>
      <c r="R16" t="str">
        <v>9.703936</v>
      </c>
      <c r="S16" t="str">
        <v>9.674462</v>
      </c>
      <c r="T16" t="str">
        <f>(P16/AB16)*1000</f>
        <v>23.114231</v>
      </c>
      <c r="U16" t="str">
        <f>V16*AV16</f>
        <v>0.298530</v>
      </c>
      <c r="V16" t="str">
        <v>1.800000</v>
      </c>
      <c r="W16" t="str">
        <v>41.05</v>
      </c>
      <c r="X16" t="str">
        <v>41.18</v>
      </c>
      <c r="Y16" t="str">
        <v>20.37</v>
      </c>
      <c r="Z16" t="str">
        <v>20.05</v>
      </c>
      <c r="AA16" t="str">
        <f>(Z16-Y16)*(Y16*0+0)+Z16</f>
        <v>20.05</v>
      </c>
      <c r="AB16" t="str">
        <v>101.85</v>
      </c>
      <c r="AC16" t="str">
        <v>80.1</v>
      </c>
      <c r="AD16" t="str">
        <v>66.6</v>
      </c>
      <c r="AE16" t="str">
        <v>16.9</v>
      </c>
      <c r="AF16" t="str">
        <v>348</v>
      </c>
      <c r="AG16" t="str">
        <v>4.142</v>
      </c>
      <c r="AH16" t="str">
        <v>15:06:35</v>
      </c>
      <c r="AI16" t="str">
        <v>2025-03-03</v>
      </c>
      <c r="AJ16" t="str">
        <v>-0.33</v>
      </c>
      <c r="AK16" t="str">
        <v>1</v>
      </c>
      <c r="AL16" t="str">
        <v>0.000</v>
      </c>
      <c r="AM16" t="str">
        <v>0.000</v>
      </c>
      <c r="AN16" t="str">
        <v>0.002</v>
      </c>
      <c r="AO16" t="str">
        <v>0.001</v>
      </c>
      <c r="AP16" t="str">
        <v>-0.001</v>
      </c>
      <c r="AQ16" t="str">
        <v>-0.006</v>
      </c>
      <c r="AR16" t="str">
        <v>1</v>
      </c>
      <c r="AS16" t="str">
        <v>75</v>
      </c>
      <c r="AT16" t="str">
        <v>0.001</v>
      </c>
      <c r="AU16" t="str">
        <v>2.000000</v>
      </c>
      <c r="AV16" t="str">
        <v>0.165850</v>
      </c>
      <c r="AW16" t="str">
        <v>0.000000</v>
      </c>
      <c r="AX16" t="str">
        <v>0.029230</v>
      </c>
      <c r="AY16" t="str">
        <v>0.000000</v>
      </c>
      <c r="AZ16" t="str">
        <v>0.000000</v>
      </c>
      <c r="BA16" t="str">
        <v>-0.000068</v>
      </c>
      <c r="BB16" t="str">
        <v>standard</v>
      </c>
      <c r="BC16" t="str">
        <v>2.469079</v>
      </c>
      <c r="BD16" t="str">
        <v>2.506638</v>
      </c>
      <c r="BE16" t="str">
        <v>1.063981</v>
      </c>
      <c r="BF16" t="str">
        <v>0.730171</v>
      </c>
      <c r="BG16" t="str">
        <v>0.328338</v>
      </c>
      <c r="BH16" t="str">
        <v>-0.002741</v>
      </c>
      <c r="BI16" t="str">
        <v>0.094683</v>
      </c>
      <c r="BJ16" t="str">
        <v>0.412714</v>
      </c>
      <c r="BK16" t="str">
        <v>39.707420</v>
      </c>
      <c r="BL16" t="str">
        <v>0.000133</v>
      </c>
      <c r="BM16" t="str">
        <v>2.400461</v>
      </c>
      <c r="BN16" t="str">
        <v>-0.000053</v>
      </c>
      <c r="BO16" t="str">
        <v>1.000000</v>
      </c>
      <c r="BP16" t="str">
        <v>2.435166</v>
      </c>
      <c r="BQ16" t="str">
        <v>-0.000058</v>
      </c>
      <c r="BR16" t="str">
        <v>1.000000</v>
      </c>
      <c r="BS16" t="str">
        <v>0.601058</v>
      </c>
      <c r="BT16" t="str">
        <v>0.603298</v>
      </c>
      <c r="BU16" t="str">
        <v>0.107219</v>
      </c>
      <c r="BV16" t="str">
        <v>0.000000</v>
      </c>
      <c r="BW16" t="str">
        <v/>
      </c>
      <c r="BX16" t="str">
        <v>PFA-00225</v>
      </c>
      <c r="BY16" t="str">
        <v>PSA-00237</v>
      </c>
      <c r="BZ16" t="str">
        <v/>
      </c>
      <c r="CA16" t="str">
        <v>RHS-00303</v>
      </c>
      <c r="CB16" t="str">
        <v>3.0.0</v>
      </c>
      <c r="CC16" t="str">
        <v>2025-02-19T19:56:10.002Z</v>
      </c>
    </row>
    <row r="17">
      <c r="A17" t="str">
        <v>14</v>
      </c>
      <c r="B17" t="str">
        <v>15:15:02</v>
      </c>
      <c r="C17" t="str">
        <v>2025-03-03</v>
      </c>
      <c r="D17" t="str">
        <v>Petal_2025</v>
      </c>
      <c r="E17" t="str">
        <v>glb and ks</v>
      </c>
      <c r="F17" t="str">
        <v/>
      </c>
      <c r="G17" t="str">
        <v/>
      </c>
      <c r="H17" t="str">
        <v>014</v>
      </c>
      <c r="I17" t="str">
        <v>014</v>
      </c>
      <c r="J17" t="str">
        <f>1/((1/L17)-(1/K17))</f>
        <v>0.027548</v>
      </c>
      <c r="K17" t="str">
        <f>AW17+(AX17*AC17)+(AY17*AC17*POWER(V17,2))+(AZ17*AC17*V17)+(BA17*POWER(AC17,2))</f>
        <v>1.901075</v>
      </c>
      <c r="L17" t="str">
        <f>((M17/1000)*(1000-((T17+S17)/2)))/(T17-S17)</f>
        <v>0.027155</v>
      </c>
      <c r="M17" t="str">
        <f>(AC17*(S17-R17))/(100*U17*(1000-S17))*1000</f>
        <v>0.503116</v>
      </c>
      <c r="N17" t="str">
        <v>1.001605</v>
      </c>
      <c r="O17" t="str">
        <v>0.982606</v>
      </c>
      <c r="P17" t="str">
        <f>0.61365*EXP((17.502*AA17)/(240.97+AA17))</f>
        <v>2.852952</v>
      </c>
      <c r="Q17" t="str">
        <f>P17-N17</f>
        <v>1.851348</v>
      </c>
      <c r="R17" t="str">
        <v>9.647533</v>
      </c>
      <c r="S17" t="str">
        <v>9.834066</v>
      </c>
      <c r="T17" t="str">
        <f>(P17/AB17)*1000</f>
        <v>28.011175</v>
      </c>
      <c r="U17" t="str">
        <f>V17*AV17</f>
        <v>0.298530</v>
      </c>
      <c r="V17" t="str">
        <v>1.800000</v>
      </c>
      <c r="W17" t="str">
        <v>41.66</v>
      </c>
      <c r="X17" t="str">
        <v>40.87</v>
      </c>
      <c r="Y17" t="str">
        <v>20.39</v>
      </c>
      <c r="Z17" t="str">
        <v>23.19</v>
      </c>
      <c r="AA17" t="str">
        <f>(Z17-Y17)*(Y17*0+0)+Z17</f>
        <v>23.19</v>
      </c>
      <c r="AB17" t="str">
        <v>101.85</v>
      </c>
      <c r="AC17" t="str">
        <v>79.7</v>
      </c>
      <c r="AD17" t="str">
        <v>79.6</v>
      </c>
      <c r="AE17" t="str">
        <v>0.2</v>
      </c>
      <c r="AF17" t="str">
        <v>1702</v>
      </c>
      <c r="AG17" t="str">
        <v>4.141</v>
      </c>
      <c r="AH17" t="str">
        <v>15:06:35</v>
      </c>
      <c r="AI17" t="str">
        <v>2025-03-03</v>
      </c>
      <c r="AJ17" t="str">
        <v>-0.33</v>
      </c>
      <c r="AK17" t="str">
        <v>1</v>
      </c>
      <c r="AL17" t="str">
        <v>0.000</v>
      </c>
      <c r="AM17" t="str">
        <v>0.001</v>
      </c>
      <c r="AN17" t="str">
        <v>0.001</v>
      </c>
      <c r="AO17" t="str">
        <v>-0.001</v>
      </c>
      <c r="AP17" t="str">
        <v>-0.002</v>
      </c>
      <c r="AQ17" t="str">
        <v>-0.006</v>
      </c>
      <c r="AR17" t="str">
        <v>1</v>
      </c>
      <c r="AS17" t="str">
        <v>75</v>
      </c>
      <c r="AT17" t="str">
        <v>0.001</v>
      </c>
      <c r="AU17" t="str">
        <v>2.000000</v>
      </c>
      <c r="AV17" t="str">
        <v>0.165850</v>
      </c>
      <c r="AW17" t="str">
        <v>0.000000</v>
      </c>
      <c r="AX17" t="str">
        <v>0.029230</v>
      </c>
      <c r="AY17" t="str">
        <v>0.000000</v>
      </c>
      <c r="AZ17" t="str">
        <v>0.000000</v>
      </c>
      <c r="BA17" t="str">
        <v>-0.000068</v>
      </c>
      <c r="BB17" t="str">
        <v>standard</v>
      </c>
      <c r="BC17" t="str">
        <v>2.468622</v>
      </c>
      <c r="BD17" t="str">
        <v>2.507540</v>
      </c>
      <c r="BE17" t="str">
        <v>1.061353</v>
      </c>
      <c r="BF17" t="str">
        <v>0.757121</v>
      </c>
      <c r="BG17" t="str">
        <v>0.327958</v>
      </c>
      <c r="BH17" t="str">
        <v>0.032940</v>
      </c>
      <c r="BI17" t="str">
        <v>0.096550</v>
      </c>
      <c r="BJ17" t="str">
        <v>1.599003</v>
      </c>
      <c r="BK17" t="str">
        <v>39.659500</v>
      </c>
      <c r="BL17" t="str">
        <v>0.000141</v>
      </c>
      <c r="BM17" t="str">
        <v>2.400461</v>
      </c>
      <c r="BN17" t="str">
        <v>-0.000053</v>
      </c>
      <c r="BO17" t="str">
        <v>1.000000</v>
      </c>
      <c r="BP17" t="str">
        <v>2.435166</v>
      </c>
      <c r="BQ17" t="str">
        <v>-0.000058</v>
      </c>
      <c r="BR17" t="str">
        <v>1.000000</v>
      </c>
      <c r="BS17" t="str">
        <v>0.601058</v>
      </c>
      <c r="BT17" t="str">
        <v>0.603298</v>
      </c>
      <c r="BU17" t="str">
        <v>0.107219</v>
      </c>
      <c r="BV17" t="str">
        <v>0.000000</v>
      </c>
      <c r="BW17" t="str">
        <v/>
      </c>
      <c r="BX17" t="str">
        <v>PFA-00225</v>
      </c>
      <c r="BY17" t="str">
        <v>PSA-00237</v>
      </c>
      <c r="BZ17" t="str">
        <v/>
      </c>
      <c r="CA17" t="str">
        <v>RHS-00303</v>
      </c>
      <c r="CB17" t="str">
        <v>3.0.0</v>
      </c>
      <c r="CC17" t="str">
        <v>2025-02-19T19:56:10.002Z</v>
      </c>
    </row>
    <row r="18">
      <c r="A18" t="str">
        <v>15</v>
      </c>
      <c r="B18" t="str">
        <v>15:15:22</v>
      </c>
      <c r="C18" t="str">
        <v>2025-03-03</v>
      </c>
      <c r="D18" t="str">
        <v>Petal_2025</v>
      </c>
      <c r="E18" t="str">
        <v>glb and ks</v>
      </c>
      <c r="F18" t="str">
        <v/>
      </c>
      <c r="G18" t="str">
        <v/>
      </c>
      <c r="H18" t="str">
        <v>015</v>
      </c>
      <c r="I18" t="str">
        <v>015</v>
      </c>
      <c r="J18" t="str">
        <f>1/((1/L18)-(1/K18))</f>
        <v>-0.009182</v>
      </c>
      <c r="K18" t="str">
        <f>AW18+(AX18*AC18)+(AY18*AC18*POWER(V18,2))+(AZ18*AC18*V18)+(BA18*POWER(AC18,2))</f>
        <v>1.897117</v>
      </c>
      <c r="L18" t="str">
        <f>((M18/1000)*(1000-((T18+S18)/2)))/(T18-S18)</f>
        <v>-0.009227</v>
      </c>
      <c r="M18" t="str">
        <f>(AC18*(S18-R18))/(100*U18*(1000-S18))*1000</f>
        <v>-0.129497</v>
      </c>
      <c r="N18" t="str">
        <v>0.986270</v>
      </c>
      <c r="O18" t="str">
        <v>0.991173</v>
      </c>
      <c r="P18" t="str">
        <f>0.61365*EXP((17.502*AA18)/(240.97+AA18))</f>
        <v>2.391949</v>
      </c>
      <c r="Q18" t="str">
        <f>P18-N18</f>
        <v>1.405680</v>
      </c>
      <c r="R18" t="str">
        <v>9.732411</v>
      </c>
      <c r="S18" t="str">
        <v>9.684263</v>
      </c>
      <c r="T18" t="str">
        <f>(P18/AB18)*1000</f>
        <v>23.486750</v>
      </c>
      <c r="U18" t="str">
        <f>V18*AV18</f>
        <v>0.298530</v>
      </c>
      <c r="V18" t="str">
        <v>1.800000</v>
      </c>
      <c r="W18" t="str">
        <v>40.95</v>
      </c>
      <c r="X18" t="str">
        <v>41.15</v>
      </c>
      <c r="Y18" t="str">
        <v>20.42</v>
      </c>
      <c r="Z18" t="str">
        <v>20.31</v>
      </c>
      <c r="AA18" t="str">
        <f>(Z18-Y18)*(Y18*0+0)+Z18</f>
        <v>20.31</v>
      </c>
      <c r="AB18" t="str">
        <v>101.84</v>
      </c>
      <c r="AC18" t="str">
        <v>79.5</v>
      </c>
      <c r="AD18" t="str">
        <v>79.2</v>
      </c>
      <c r="AE18" t="str">
        <v>0.4</v>
      </c>
      <c r="AF18" t="str">
        <v>129</v>
      </c>
      <c r="AG18" t="str">
        <v>4.141</v>
      </c>
      <c r="AH18" t="str">
        <v>15:06:35</v>
      </c>
      <c r="AI18" t="str">
        <v>2025-03-03</v>
      </c>
      <c r="AJ18" t="str">
        <v>-0.33</v>
      </c>
      <c r="AK18" t="str">
        <v>1</v>
      </c>
      <c r="AL18" t="str">
        <v>-0.001</v>
      </c>
      <c r="AM18" t="str">
        <v>-0.001</v>
      </c>
      <c r="AN18" t="str">
        <v>-9999.000</v>
      </c>
      <c r="AO18" t="str">
        <v>-0.004</v>
      </c>
      <c r="AP18" t="str">
        <v>0.001</v>
      </c>
      <c r="AQ18" t="str">
        <v>-9999.000</v>
      </c>
      <c r="AR18" t="str">
        <v>1</v>
      </c>
      <c r="AS18" t="str">
        <v>75</v>
      </c>
      <c r="AT18" t="str">
        <v>0.001</v>
      </c>
      <c r="AU18" t="str">
        <v>2.000000</v>
      </c>
      <c r="AV18" t="str">
        <v>0.165850</v>
      </c>
      <c r="AW18" t="str">
        <v>0.000000</v>
      </c>
      <c r="AX18" t="str">
        <v>0.029230</v>
      </c>
      <c r="AY18" t="str">
        <v>0.000000</v>
      </c>
      <c r="AZ18" t="str">
        <v>0.000000</v>
      </c>
      <c r="BA18" t="str">
        <v>-0.000068</v>
      </c>
      <c r="BB18" t="str">
        <v>standard</v>
      </c>
      <c r="BC18" t="str">
        <v>2.469032</v>
      </c>
      <c r="BD18" t="str">
        <v>2.506471</v>
      </c>
      <c r="BE18" t="str">
        <v>1.059915</v>
      </c>
      <c r="BF18" t="str">
        <v>0.756393</v>
      </c>
      <c r="BG18" t="str">
        <v>0.327599</v>
      </c>
      <c r="BH18" t="str">
        <v>-0.000480</v>
      </c>
      <c r="BI18" t="str">
        <v>0.098418</v>
      </c>
      <c r="BJ18" t="str">
        <v>0.220492</v>
      </c>
      <c r="BK18" t="str">
        <v>39.608360</v>
      </c>
      <c r="BL18" t="str">
        <v>0.000141</v>
      </c>
      <c r="BM18" t="str">
        <v>2.400461</v>
      </c>
      <c r="BN18" t="str">
        <v>-0.000053</v>
      </c>
      <c r="BO18" t="str">
        <v>1.000000</v>
      </c>
      <c r="BP18" t="str">
        <v>2.435166</v>
      </c>
      <c r="BQ18" t="str">
        <v>-0.000058</v>
      </c>
      <c r="BR18" t="str">
        <v>1.000000</v>
      </c>
      <c r="BS18" t="str">
        <v>0.601058</v>
      </c>
      <c r="BT18" t="str">
        <v>0.603298</v>
      </c>
      <c r="BU18" t="str">
        <v>0.107219</v>
      </c>
      <c r="BV18" t="str">
        <v>0.000000</v>
      </c>
      <c r="BW18" t="str">
        <v/>
      </c>
      <c r="BX18" t="str">
        <v>PFA-00225</v>
      </c>
      <c r="BY18" t="str">
        <v>PSA-00237</v>
      </c>
      <c r="BZ18" t="str">
        <v/>
      </c>
      <c r="CA18" t="str">
        <v>RHS-00303</v>
      </c>
      <c r="CB18" t="str">
        <v>3.0.0</v>
      </c>
      <c r="CC18" t="str">
        <v>2025-02-19T19:56:10.002Z</v>
      </c>
    </row>
    <row r="19">
      <c r="A19" t="str">
        <v>16</v>
      </c>
      <c r="B19" t="str">
        <v>15:16:12</v>
      </c>
      <c r="C19" t="str">
        <v>2025-03-03</v>
      </c>
      <c r="D19" t="str">
        <v>Petal_2025</v>
      </c>
      <c r="E19" t="str">
        <v>glb and ks</v>
      </c>
      <c r="F19" t="str">
        <v/>
      </c>
      <c r="G19" t="str">
        <v/>
      </c>
      <c r="H19" t="str">
        <v>016</v>
      </c>
      <c r="I19" t="str">
        <v>016</v>
      </c>
      <c r="J19" t="str">
        <f>1/((1/L19)-(1/K19))</f>
        <v>0.010749</v>
      </c>
      <c r="K19" t="str">
        <f>AW19+(AX19*AC19)+(AY19*AC19*POWER(V19,2))+(AZ19*AC19*V19)+(BA19*POWER(AC19,2))</f>
        <v>1.904816</v>
      </c>
      <c r="L19" t="str">
        <f>((M19/1000)*(1000-((T19+S19)/2)))/(T19-S19)</f>
        <v>0.010689</v>
      </c>
      <c r="M19" t="str">
        <f>(AC19*(S19-R19))/(100*U19*(1000-S19))*1000</f>
        <v>0.149674</v>
      </c>
      <c r="N19" t="str">
        <v>0.986479</v>
      </c>
      <c r="O19" t="str">
        <v>0.980842</v>
      </c>
      <c r="P19" t="str">
        <f>0.61365*EXP((17.502*AA19)/(240.97+AA19))</f>
        <v>2.388780</v>
      </c>
      <c r="Q19" t="str">
        <f>P19-N19</f>
        <v>1.402301</v>
      </c>
      <c r="R19" t="str">
        <v>9.631772</v>
      </c>
      <c r="S19" t="str">
        <v>9.687131</v>
      </c>
      <c r="T19" t="str">
        <f>(P19/AB19)*1000</f>
        <v>23.457588</v>
      </c>
      <c r="U19" t="str">
        <f>V19*AV19</f>
        <v>0.298530</v>
      </c>
      <c r="V19" t="str">
        <v>1.800000</v>
      </c>
      <c r="W19" t="str">
        <v>40.77</v>
      </c>
      <c r="X19" t="str">
        <v>40.54</v>
      </c>
      <c r="Y19" t="str">
        <v>20.50</v>
      </c>
      <c r="Z19" t="str">
        <v>20.29</v>
      </c>
      <c r="AA19" t="str">
        <f>(Z19-Y19)*(Y19*0+0)+Z19</f>
        <v>20.29</v>
      </c>
      <c r="AB19" t="str">
        <v>101.83</v>
      </c>
      <c r="AC19" t="str">
        <v>79.9</v>
      </c>
      <c r="AD19" t="str">
        <v>79.4</v>
      </c>
      <c r="AE19" t="str">
        <v>0.6</v>
      </c>
      <c r="AF19" t="str">
        <v>1579</v>
      </c>
      <c r="AG19" t="str">
        <v>4.140</v>
      </c>
      <c r="AH19" t="str">
        <v>15:06:35</v>
      </c>
      <c r="AI19" t="str">
        <v>2025-03-03</v>
      </c>
      <c r="AJ19" t="str">
        <v>-0.33</v>
      </c>
      <c r="AK19" t="str">
        <v>1</v>
      </c>
      <c r="AL19" t="str">
        <v>0.002</v>
      </c>
      <c r="AM19" t="str">
        <v>0.001</v>
      </c>
      <c r="AN19" t="str">
        <v>-0.002</v>
      </c>
      <c r="AO19" t="str">
        <v>-0.003</v>
      </c>
      <c r="AP19" t="str">
        <v>-0.002</v>
      </c>
      <c r="AQ19" t="str">
        <v>-0.006</v>
      </c>
      <c r="AR19" t="str">
        <v>1</v>
      </c>
      <c r="AS19" t="str">
        <v>75</v>
      </c>
      <c r="AT19" t="str">
        <v>0.001</v>
      </c>
      <c r="AU19" t="str">
        <v>2.000000</v>
      </c>
      <c r="AV19" t="str">
        <v>0.165850</v>
      </c>
      <c r="AW19" t="str">
        <v>0.000000</v>
      </c>
      <c r="AX19" t="str">
        <v>0.029230</v>
      </c>
      <c r="AY19" t="str">
        <v>0.000000</v>
      </c>
      <c r="AZ19" t="str">
        <v>0.000000</v>
      </c>
      <c r="BA19" t="str">
        <v>-0.000068</v>
      </c>
      <c r="BB19" t="str">
        <v>standard</v>
      </c>
      <c r="BC19" t="str">
        <v>2.468123</v>
      </c>
      <c r="BD19" t="str">
        <v>2.506186</v>
      </c>
      <c r="BE19" t="str">
        <v>1.062714</v>
      </c>
      <c r="BF19" t="str">
        <v>0.756843</v>
      </c>
      <c r="BG19" t="str">
        <v>0.326620</v>
      </c>
      <c r="BH19" t="str">
        <v>-0.001575</v>
      </c>
      <c r="BI19" t="str">
        <v>0.102841</v>
      </c>
      <c r="BJ19" t="str">
        <v>1.491150</v>
      </c>
      <c r="BK19" t="str">
        <v>39.493561</v>
      </c>
      <c r="BL19" t="str">
        <v>0.000132</v>
      </c>
      <c r="BM19" t="str">
        <v>2.400461</v>
      </c>
      <c r="BN19" t="str">
        <v>-0.000053</v>
      </c>
      <c r="BO19" t="str">
        <v>1.000000</v>
      </c>
      <c r="BP19" t="str">
        <v>2.435166</v>
      </c>
      <c r="BQ19" t="str">
        <v>-0.000058</v>
      </c>
      <c r="BR19" t="str">
        <v>1.000000</v>
      </c>
      <c r="BS19" t="str">
        <v>0.601058</v>
      </c>
      <c r="BT19" t="str">
        <v>0.603298</v>
      </c>
      <c r="BU19" t="str">
        <v>0.107219</v>
      </c>
      <c r="BV19" t="str">
        <v>0.000000</v>
      </c>
      <c r="BW19" t="str">
        <v/>
      </c>
      <c r="BX19" t="str">
        <v>PFA-00225</v>
      </c>
      <c r="BY19" t="str">
        <v>PSA-00237</v>
      </c>
      <c r="BZ19" t="str">
        <v/>
      </c>
      <c r="CA19" t="str">
        <v>RHS-00303</v>
      </c>
      <c r="CB19" t="str">
        <v>3.0.0</v>
      </c>
      <c r="CC19" t="str">
        <v>2025-02-19T19:56:10.002Z</v>
      </c>
    </row>
  </sheetData>
  <ignoredErrors>
    <ignoredError numberStoredAsText="1" sqref="A1:CC1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