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retchen/GitHub/CApoppy/data/raw/porometer/Petal_2025/2025-03-03/"/>
    </mc:Choice>
  </mc:AlternateContent>
  <xr:revisionPtr revIDLastSave="0" documentId="13_ncr:1_{C2C0A2B3-3582-DE49-A81A-39E11DC6CD31}" xr6:coauthVersionLast="47" xr6:coauthVersionMax="47" xr10:uidLastSave="{00000000-0000-0000-0000-000000000000}"/>
  <bookViews>
    <workbookView xWindow="4640" yWindow="10340" windowWidth="49860" windowHeight="28300" xr2:uid="{00000000-000D-0000-FFFF-FFFF00000000}"/>
  </bookViews>
  <sheets>
    <sheet name="Petal_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9" i="1" l="1"/>
  <c r="P19" i="1" s="1"/>
  <c r="U19" i="1"/>
  <c r="M19" i="1" s="1"/>
  <c r="K19" i="1"/>
  <c r="AA18" i="1"/>
  <c r="P18" i="1" s="1"/>
  <c r="U18" i="1"/>
  <c r="M18" i="1" s="1"/>
  <c r="K18" i="1"/>
  <c r="AA17" i="1"/>
  <c r="P17" i="1" s="1"/>
  <c r="U17" i="1"/>
  <c r="M17" i="1" s="1"/>
  <c r="K17" i="1"/>
  <c r="AA16" i="1"/>
  <c r="P16" i="1" s="1"/>
  <c r="U16" i="1"/>
  <c r="M16" i="1" s="1"/>
  <c r="K16" i="1"/>
  <c r="AA15" i="1"/>
  <c r="P15" i="1" s="1"/>
  <c r="U15" i="1"/>
  <c r="M15" i="1" s="1"/>
  <c r="K15" i="1"/>
  <c r="AA14" i="1"/>
  <c r="U14" i="1"/>
  <c r="M14" i="1" s="1"/>
  <c r="P14" i="1"/>
  <c r="T14" i="1" s="1"/>
  <c r="K14" i="1"/>
  <c r="AA13" i="1"/>
  <c r="P13" i="1" s="1"/>
  <c r="U13" i="1"/>
  <c r="M13" i="1"/>
  <c r="K13" i="1"/>
  <c r="AA12" i="1"/>
  <c r="P12" i="1" s="1"/>
  <c r="U12" i="1"/>
  <c r="M12" i="1" s="1"/>
  <c r="K12" i="1"/>
  <c r="AA11" i="1"/>
  <c r="U11" i="1"/>
  <c r="M11" i="1" s="1"/>
  <c r="L11" i="1" s="1"/>
  <c r="J11" i="1" s="1"/>
  <c r="P11" i="1"/>
  <c r="T11" i="1" s="1"/>
  <c r="K11" i="1"/>
  <c r="AA10" i="1"/>
  <c r="P10" i="1" s="1"/>
  <c r="U10" i="1"/>
  <c r="M10" i="1"/>
  <c r="K10" i="1"/>
  <c r="AA9" i="1"/>
  <c r="U9" i="1"/>
  <c r="M9" i="1" s="1"/>
  <c r="P9" i="1"/>
  <c r="T9" i="1" s="1"/>
  <c r="K9" i="1"/>
  <c r="AA8" i="1"/>
  <c r="P8" i="1" s="1"/>
  <c r="U8" i="1"/>
  <c r="M8" i="1"/>
  <c r="K8" i="1"/>
  <c r="AA7" i="1"/>
  <c r="P7" i="1" s="1"/>
  <c r="U7" i="1"/>
  <c r="M7" i="1" s="1"/>
  <c r="K7" i="1"/>
  <c r="AA6" i="1"/>
  <c r="P6" i="1" s="1"/>
  <c r="U6" i="1"/>
  <c r="M6" i="1" s="1"/>
  <c r="K6" i="1"/>
  <c r="AA5" i="1"/>
  <c r="P5" i="1" s="1"/>
  <c r="U5" i="1"/>
  <c r="M5" i="1" s="1"/>
  <c r="K5" i="1"/>
  <c r="AA4" i="1"/>
  <c r="U4" i="1"/>
  <c r="M4" i="1" s="1"/>
  <c r="P4" i="1"/>
  <c r="T4" i="1" s="1"/>
  <c r="K4" i="1"/>
  <c r="L9" i="1" l="1"/>
  <c r="J9" i="1" s="1"/>
  <c r="T15" i="1"/>
  <c r="L15" i="1" s="1"/>
  <c r="J15" i="1" s="1"/>
  <c r="Q15" i="1"/>
  <c r="L5" i="1"/>
  <c r="J5" i="1" s="1"/>
  <c r="Q16" i="1"/>
  <c r="T16" i="1"/>
  <c r="L16" i="1" s="1"/>
  <c r="J16" i="1" s="1"/>
  <c r="T8" i="1"/>
  <c r="L8" i="1" s="1"/>
  <c r="J8" i="1" s="1"/>
  <c r="Q8" i="1"/>
  <c r="T17" i="1"/>
  <c r="L17" i="1" s="1"/>
  <c r="J17" i="1" s="1"/>
  <c r="Q17" i="1"/>
  <c r="L4" i="1"/>
  <c r="J4" i="1" s="1"/>
  <c r="T13" i="1"/>
  <c r="L13" i="1" s="1"/>
  <c r="J13" i="1" s="1"/>
  <c r="Q13" i="1"/>
  <c r="Q5" i="1"/>
  <c r="T5" i="1"/>
  <c r="L14" i="1"/>
  <c r="J14" i="1" s="1"/>
  <c r="Q6" i="1"/>
  <c r="T6" i="1"/>
  <c r="L6" i="1" s="1"/>
  <c r="J6" i="1" s="1"/>
  <c r="L7" i="1"/>
  <c r="J7" i="1" s="1"/>
  <c r="T12" i="1"/>
  <c r="L12" i="1" s="1"/>
  <c r="J12" i="1" s="1"/>
  <c r="Q12" i="1"/>
  <c r="T18" i="1"/>
  <c r="L18" i="1" s="1"/>
  <c r="J18" i="1" s="1"/>
  <c r="Q18" i="1"/>
  <c r="T7" i="1"/>
  <c r="Q7" i="1"/>
  <c r="T10" i="1"/>
  <c r="L10" i="1" s="1"/>
  <c r="J10" i="1" s="1"/>
  <c r="Q10" i="1"/>
  <c r="T19" i="1"/>
  <c r="L19" i="1" s="1"/>
  <c r="J19" i="1" s="1"/>
  <c r="Q19" i="1"/>
  <c r="Q4" i="1"/>
  <c r="Q14" i="1"/>
  <c r="Q11" i="1"/>
  <c r="Q9" i="1"/>
</calcChain>
</file>

<file path=xl/sharedStrings.xml><?xml version="1.0" encoding="utf-8"?>
<sst xmlns="http://schemas.openxmlformats.org/spreadsheetml/2006/main" count="1395" uniqueCount="525">
  <si>
    <t>SYS</t>
  </si>
  <si>
    <t>USERDEF</t>
  </si>
  <si>
    <t>PORO</t>
  </si>
  <si>
    <t>SENSOR</t>
  </si>
  <si>
    <t>MATCH</t>
  </si>
  <si>
    <t>STABILITY</t>
  </si>
  <si>
    <t>P_CONFIG</t>
  </si>
  <si>
    <t>SENSOR_V</t>
  </si>
  <si>
    <t>USERCAL</t>
  </si>
  <si>
    <t>META</t>
  </si>
  <si>
    <t>Obs#</t>
  </si>
  <si>
    <t>Time</t>
  </si>
  <si>
    <t>Date</t>
  </si>
  <si>
    <t>configName</t>
  </si>
  <si>
    <t>configAuthor</t>
  </si>
  <si>
    <t>remark</t>
  </si>
  <si>
    <t>Population</t>
  </si>
  <si>
    <t>Plant</t>
  </si>
  <si>
    <t>Top or Bottom</t>
  </si>
  <si>
    <t>gsw</t>
  </si>
  <si>
    <t>gbw</t>
  </si>
  <si>
    <t>gtw</t>
  </si>
  <si>
    <t>E_apparent</t>
  </si>
  <si>
    <t>VPcham</t>
  </si>
  <si>
    <t>VPref</t>
  </si>
  <si>
    <t>VPleaf</t>
  </si>
  <si>
    <t>VPDleaf</t>
  </si>
  <si>
    <t>H2O_r</t>
  </si>
  <si>
    <t>H2O_s</t>
  </si>
  <si>
    <t>H2O_leaf</t>
  </si>
  <si>
    <t>leaf_area</t>
  </si>
  <si>
    <t>leaf_width</t>
  </si>
  <si>
    <t>rh_s</t>
  </si>
  <si>
    <t>rh_r</t>
  </si>
  <si>
    <t>Tref</t>
  </si>
  <si>
    <t>Tmeas</t>
  </si>
  <si>
    <t>Tleaf</t>
  </si>
  <si>
    <t>P_atm</t>
  </si>
  <si>
    <t>flow</t>
  </si>
  <si>
    <t>flow_s</t>
  </si>
  <si>
    <t>leak_pct</t>
  </si>
  <si>
    <t>Qamb</t>
  </si>
  <si>
    <t>batt</t>
  </si>
  <si>
    <t>match_time</t>
  </si>
  <si>
    <t>match_date</t>
  </si>
  <si>
    <t>rh_adj</t>
  </si>
  <si>
    <t>type</t>
  </si>
  <si>
    <t>gsw1sec</t>
  </si>
  <si>
    <t>gsw2sec</t>
  </si>
  <si>
    <t>gsw4sec</t>
  </si>
  <si>
    <t>flr1sec</t>
  </si>
  <si>
    <t>flr2sec</t>
  </si>
  <si>
    <t>flr4sec</t>
  </si>
  <si>
    <t>auto</t>
  </si>
  <si>
    <t>flow_set</t>
  </si>
  <si>
    <t>gsw_limit</t>
  </si>
  <si>
    <t>gsw_period</t>
  </si>
  <si>
    <t>aw</t>
  </si>
  <si>
    <t>Bla</t>
  </si>
  <si>
    <t>Blb</t>
  </si>
  <si>
    <t>Blc</t>
  </si>
  <si>
    <t>Bld</t>
  </si>
  <si>
    <t>Ble</t>
  </si>
  <si>
    <t>chamber</t>
  </si>
  <si>
    <t>v_humA</t>
  </si>
  <si>
    <t>v_humB</t>
  </si>
  <si>
    <t>v_flowIn</t>
  </si>
  <si>
    <t>v_flowOut</t>
  </si>
  <si>
    <t>v_temp</t>
  </si>
  <si>
    <t>v_irt</t>
  </si>
  <si>
    <t>v_pres</t>
  </si>
  <si>
    <t>v_par</t>
  </si>
  <si>
    <t>v_F</t>
  </si>
  <si>
    <t>i_LED</t>
  </si>
  <si>
    <t>b_rhr</t>
  </si>
  <si>
    <t>m_rhr</t>
  </si>
  <si>
    <t>span_rhr</t>
  </si>
  <si>
    <t>b_rhs</t>
  </si>
  <si>
    <t>m_rhs</t>
  </si>
  <si>
    <t>span_rhs</t>
  </si>
  <si>
    <t>z_flowIn</t>
  </si>
  <si>
    <t>z_flowOut</t>
  </si>
  <si>
    <t>z_quantum</t>
  </si>
  <si>
    <t>z_flr</t>
  </si>
  <si>
    <t>flashId</t>
  </si>
  <si>
    <t>lciSerNum</t>
  </si>
  <si>
    <t>lcpSerNum</t>
  </si>
  <si>
    <t>lcfSerNum</t>
  </si>
  <si>
    <t>lcrhSerNum</t>
  </si>
  <si>
    <t>version</t>
  </si>
  <si>
    <t>configUpdatedAt</t>
  </si>
  <si>
    <t/>
  </si>
  <si>
    <t>HHMMSS</t>
  </si>
  <si>
    <t>YYYYMMDD</t>
  </si>
  <si>
    <t>mol+1m-2s-1</t>
  </si>
  <si>
    <t>mmol+1m-2s-1</t>
  </si>
  <si>
    <t>kPa</t>
  </si>
  <si>
    <t>mmol+1mol-1</t>
  </si>
  <si>
    <t>cm+2</t>
  </si>
  <si>
    <t>mm</t>
  </si>
  <si>
    <t>%</t>
  </si>
  <si>
    <t>C</t>
  </si>
  <si>
    <t>umol+1sec-1</t>
  </si>
  <si>
    <t>umol+1m-2s-1</t>
  </si>
  <si>
    <t>V</t>
  </si>
  <si>
    <t>(umol+1m-2s-1)s-1</t>
  </si>
  <si>
    <t>s</t>
  </si>
  <si>
    <t>A</t>
  </si>
  <si>
    <t>1</t>
  </si>
  <si>
    <t>15:07:00</t>
  </si>
  <si>
    <t>2025-03-03</t>
  </si>
  <si>
    <t>Petal_2025</t>
  </si>
  <si>
    <t>glb and ks</t>
  </si>
  <si>
    <t>001</t>
  </si>
  <si>
    <t>1.033620</t>
  </si>
  <si>
    <t>1.035442</t>
  </si>
  <si>
    <t>10.165741</t>
  </si>
  <si>
    <t>10.147853</t>
  </si>
  <si>
    <t>1.800000</t>
  </si>
  <si>
    <t>41.09</t>
  </si>
  <si>
    <t>41.16</t>
  </si>
  <si>
    <t>21.13</t>
  </si>
  <si>
    <t>19.77</t>
  </si>
  <si>
    <t>101.86</t>
  </si>
  <si>
    <t>79.7</t>
  </si>
  <si>
    <t>79.5</t>
  </si>
  <si>
    <t>0.3</t>
  </si>
  <si>
    <t>238</t>
  </si>
  <si>
    <t>4.150</t>
  </si>
  <si>
    <t>15:06:35</t>
  </si>
  <si>
    <t>-0.33</t>
  </si>
  <si>
    <t>-0.000</t>
  </si>
  <si>
    <t>0.003</t>
  </si>
  <si>
    <t>-0.010</t>
  </si>
  <si>
    <t>-0.026</t>
  </si>
  <si>
    <t>-0.053</t>
  </si>
  <si>
    <t>75</t>
  </si>
  <si>
    <t>0.001</t>
  </si>
  <si>
    <t>2.000000</t>
  </si>
  <si>
    <t>0.165850</t>
  </si>
  <si>
    <t>0.000000</t>
  </si>
  <si>
    <t>0.029230</t>
  </si>
  <si>
    <t>-0.000068</t>
  </si>
  <si>
    <t>standard</t>
  </si>
  <si>
    <t>2.468898</t>
  </si>
  <si>
    <t>2.506530</t>
  </si>
  <si>
    <t>1.061276</t>
  </si>
  <si>
    <t>0.756915</t>
  </si>
  <si>
    <t>0.318443</t>
  </si>
  <si>
    <t>-0.014621</t>
  </si>
  <si>
    <t>0.049436</t>
  </si>
  <si>
    <t>0.315965</t>
  </si>
  <si>
    <t>42.919636</t>
  </si>
  <si>
    <t>0.000135</t>
  </si>
  <si>
    <t>2.400461</t>
  </si>
  <si>
    <t>-0.000053</t>
  </si>
  <si>
    <t>1.000000</t>
  </si>
  <si>
    <t>2.435166</t>
  </si>
  <si>
    <t>-0.000058</t>
  </si>
  <si>
    <t>0.601058</t>
  </si>
  <si>
    <t>0.603298</t>
  </si>
  <si>
    <t>0.107219</t>
  </si>
  <si>
    <t>PFA-00225</t>
  </si>
  <si>
    <t>PSA-00237</t>
  </si>
  <si>
    <t>RHS-00303</t>
  </si>
  <si>
    <t>3.0.0</t>
  </si>
  <si>
    <t>2025-02-19T19:56:10.002Z</t>
  </si>
  <si>
    <t>2</t>
  </si>
  <si>
    <t>15:07:14</t>
  </si>
  <si>
    <t>002</t>
  </si>
  <si>
    <t>1.025842</t>
  </si>
  <si>
    <t>1.026213</t>
  </si>
  <si>
    <t>10.075163</t>
  </si>
  <si>
    <t>10.071522</t>
  </si>
  <si>
    <t>40.86</t>
  </si>
  <si>
    <t>40.88</t>
  </si>
  <si>
    <t>21.09</t>
  </si>
  <si>
    <t>19.74</t>
  </si>
  <si>
    <t>80.0</t>
  </si>
  <si>
    <t>-0.4</t>
  </si>
  <si>
    <t>244</t>
  </si>
  <si>
    <t>0.000</t>
  </si>
  <si>
    <t>-0.001</t>
  </si>
  <si>
    <t>-0.011</t>
  </si>
  <si>
    <t>-0.021</t>
  </si>
  <si>
    <t>-0.043</t>
  </si>
  <si>
    <t>2.468494</t>
  </si>
  <si>
    <t>2.506197</t>
  </si>
  <si>
    <t>1.061317</t>
  </si>
  <si>
    <t>0.758086</t>
  </si>
  <si>
    <t>0.318866</t>
  </si>
  <si>
    <t>-0.014528</t>
  </si>
  <si>
    <t>0.050702</t>
  </si>
  <si>
    <t>0.321393</t>
  </si>
  <si>
    <t>42.609573</t>
  </si>
  <si>
    <t>0.000132</t>
  </si>
  <si>
    <t>3</t>
  </si>
  <si>
    <t>15:07:47</t>
  </si>
  <si>
    <t>003</t>
  </si>
  <si>
    <t>1.037191</t>
  </si>
  <si>
    <t>1.038527</t>
  </si>
  <si>
    <t>10.195256</t>
  </si>
  <si>
    <t>10.182139</t>
  </si>
  <si>
    <t>41.47</t>
  </si>
  <si>
    <t>41.52</t>
  </si>
  <si>
    <t>21.03</t>
  </si>
  <si>
    <t>20.29</t>
  </si>
  <si>
    <t>79.4</t>
  </si>
  <si>
    <t>-0.1</t>
  </si>
  <si>
    <t>96</t>
  </si>
  <si>
    <t>4.149</t>
  </si>
  <si>
    <t>-9999.000</t>
  </si>
  <si>
    <t>-0.002</t>
  </si>
  <si>
    <t>2.469442</t>
  </si>
  <si>
    <t>2.507123</t>
  </si>
  <si>
    <t>1.058829</t>
  </si>
  <si>
    <t>0.756785</t>
  </si>
  <si>
    <t>0.319649</t>
  </si>
  <si>
    <t>-0.007720</t>
  </si>
  <si>
    <t>0.054014</t>
  </si>
  <si>
    <t>0.191546</t>
  </si>
  <si>
    <t>42.032360</t>
  </si>
  <si>
    <t>0.000136</t>
  </si>
  <si>
    <t>4</t>
  </si>
  <si>
    <t>15:08:03</t>
  </si>
  <si>
    <t>004</t>
  </si>
  <si>
    <t>1.030058</t>
  </si>
  <si>
    <t>1.031604</t>
  </si>
  <si>
    <t>10.127414</t>
  </si>
  <si>
    <t>10.112239</t>
  </si>
  <si>
    <t>41.30</t>
  </si>
  <si>
    <t>41.36</t>
  </si>
  <si>
    <t>20.99</t>
  </si>
  <si>
    <t>19.84</t>
  </si>
  <si>
    <t>80.1</t>
  </si>
  <si>
    <t>0.5</t>
  </si>
  <si>
    <t>231</t>
  </si>
  <si>
    <t>-0.007</t>
  </si>
  <si>
    <t>2.469217</t>
  </si>
  <si>
    <t>2.506877</t>
  </si>
  <si>
    <t>1.063758</t>
  </si>
  <si>
    <t>0.757343</t>
  </si>
  <si>
    <t>0.320231</t>
  </si>
  <si>
    <t>-0.012213</t>
  </si>
  <si>
    <t>0.055574</t>
  </si>
  <si>
    <t>0.309330</t>
  </si>
  <si>
    <t>41.832088</t>
  </si>
  <si>
    <t>0.000134</t>
  </si>
  <si>
    <t>5</t>
  </si>
  <si>
    <t>15:08:19</t>
  </si>
  <si>
    <t>005</t>
  </si>
  <si>
    <t>1.036967</t>
  </si>
  <si>
    <t>1.024200</t>
  </si>
  <si>
    <t>10.055226</t>
  </si>
  <si>
    <t>10.180566</t>
  </si>
  <si>
    <t>41.72</t>
  </si>
  <si>
    <t>41.21</t>
  </si>
  <si>
    <t>20.93</t>
  </si>
  <si>
    <t>19.61</t>
  </si>
  <si>
    <t>79.6</t>
  </si>
  <si>
    <t>-0.2</t>
  </si>
  <si>
    <t>97</t>
  </si>
  <si>
    <t>4.148</t>
  </si>
  <si>
    <t>-0.008</t>
  </si>
  <si>
    <t>2.469004</t>
  </si>
  <si>
    <t>2.507520</t>
  </si>
  <si>
    <t>1.060273</t>
  </si>
  <si>
    <t>0.757411</t>
  </si>
  <si>
    <t>0.320950</t>
  </si>
  <si>
    <t>-0.014177</t>
  </si>
  <si>
    <t>0.057248</t>
  </si>
  <si>
    <t>0.192236</t>
  </si>
  <si>
    <t>41.651844</t>
  </si>
  <si>
    <t>0.000139</t>
  </si>
  <si>
    <t>6</t>
  </si>
  <si>
    <t>15:09:37</t>
  </si>
  <si>
    <t>006</t>
  </si>
  <si>
    <t>1.001213</t>
  </si>
  <si>
    <t>1.003512</t>
  </si>
  <si>
    <t>9.851972</t>
  </si>
  <si>
    <t>9.829406</t>
  </si>
  <si>
    <t>40.70</t>
  </si>
  <si>
    <t>40.80</t>
  </si>
  <si>
    <t>20.76</t>
  </si>
  <si>
    <t>19.69</t>
  </si>
  <si>
    <t>79.8</t>
  </si>
  <si>
    <t>-0.3</t>
  </si>
  <si>
    <t>143</t>
  </si>
  <si>
    <t>4.147</t>
  </si>
  <si>
    <t>-0.004</t>
  </si>
  <si>
    <t>-0.013</t>
  </si>
  <si>
    <t>2.468446</t>
  </si>
  <si>
    <t>2.506029</t>
  </si>
  <si>
    <t>1.061600</t>
  </si>
  <si>
    <t>0.757969</t>
  </si>
  <si>
    <t>0.323140</t>
  </si>
  <si>
    <t>-0.011316</t>
  </si>
  <si>
    <t>0.065328</t>
  </si>
  <si>
    <t>0.232329</t>
  </si>
  <si>
    <t>41.006683</t>
  </si>
  <si>
    <t>0.000137</t>
  </si>
  <si>
    <t>7</t>
  </si>
  <si>
    <t>15:09:55</t>
  </si>
  <si>
    <t>0.999291</t>
  </si>
  <si>
    <t>1.000685</t>
  </si>
  <si>
    <t>9.823740</t>
  </si>
  <si>
    <t>9.810046</t>
  </si>
  <si>
    <t>40.78</t>
  </si>
  <si>
    <t>40.84</t>
  </si>
  <si>
    <t>20.70</t>
  </si>
  <si>
    <t>19.37</t>
  </si>
  <si>
    <t>0.4</t>
  </si>
  <si>
    <t>58</t>
  </si>
  <si>
    <t>4.146</t>
  </si>
  <si>
    <t>-0.006</t>
  </si>
  <si>
    <t>2.468519</t>
  </si>
  <si>
    <t>2.506160</t>
  </si>
  <si>
    <t>1.061447</t>
  </si>
  <si>
    <t>0.756775</t>
  </si>
  <si>
    <t>0.323949</t>
  </si>
  <si>
    <t>-0.014180</t>
  </si>
  <si>
    <t>0.067113</t>
  </si>
  <si>
    <t>0.158145</t>
  </si>
  <si>
    <t>40.894390</t>
  </si>
  <si>
    <t>0.000143</t>
  </si>
  <si>
    <t>8</t>
  </si>
  <si>
    <t>15:10:33</t>
  </si>
  <si>
    <t>0.993378</t>
  </si>
  <si>
    <t>0.996402</t>
  </si>
  <si>
    <t>9.783324</t>
  </si>
  <si>
    <t>9.753630</t>
  </si>
  <si>
    <t>40.74</t>
  </si>
  <si>
    <t>20.62</t>
  </si>
  <si>
    <t>101.85</t>
  </si>
  <si>
    <t>0.1</t>
  </si>
  <si>
    <t>1268</t>
  </si>
  <si>
    <t>2.468567</t>
  </si>
  <si>
    <t>2.506108</t>
  </si>
  <si>
    <t>1.063506</t>
  </si>
  <si>
    <t>0.757941</t>
  </si>
  <si>
    <t>0.324968</t>
  </si>
  <si>
    <t>0.006555</t>
  </si>
  <si>
    <t>0.071018</t>
  </si>
  <si>
    <t>1.218799</t>
  </si>
  <si>
    <t>40.680885</t>
  </si>
  <si>
    <t>9</t>
  </si>
  <si>
    <t>15:10:47</t>
  </si>
  <si>
    <t>0.999635</t>
  </si>
  <si>
    <t>0.991132</t>
  </si>
  <si>
    <t>9.731698</t>
  </si>
  <si>
    <t>9.815184</t>
  </si>
  <si>
    <t>41.08</t>
  </si>
  <si>
    <t>40.73</t>
  </si>
  <si>
    <t>20.59</t>
  </si>
  <si>
    <t>21.30</t>
  </si>
  <si>
    <t>0.2</t>
  </si>
  <si>
    <t>1470</t>
  </si>
  <si>
    <t>0.002</t>
  </si>
  <si>
    <t>2.468390</t>
  </si>
  <si>
    <t>2.506637</t>
  </si>
  <si>
    <t>1.061305</t>
  </si>
  <si>
    <t>0.757159</t>
  </si>
  <si>
    <t>0.325431</t>
  </si>
  <si>
    <t>0.008820</t>
  </si>
  <si>
    <t>0.072375</t>
  </si>
  <si>
    <t>1.396162</t>
  </si>
  <si>
    <t>40.614010</t>
  </si>
  <si>
    <t>10</t>
  </si>
  <si>
    <t>15:12:01</t>
  </si>
  <si>
    <t>0.990667</t>
  </si>
  <si>
    <t>0.994208</t>
  </si>
  <si>
    <t>9.761780</t>
  </si>
  <si>
    <t>9.727014</t>
  </si>
  <si>
    <t>41.11</t>
  </si>
  <si>
    <t>41.26</t>
  </si>
  <si>
    <t>20.43</t>
  </si>
  <si>
    <t>21.51</t>
  </si>
  <si>
    <t>927</t>
  </si>
  <si>
    <t>4.144</t>
  </si>
  <si>
    <t>-0.003</t>
  </si>
  <si>
    <t>2.469180</t>
  </si>
  <si>
    <t>2.506710</t>
  </si>
  <si>
    <t>1.061001</t>
  </si>
  <si>
    <t>0.757620</t>
  </si>
  <si>
    <t>0.327482</t>
  </si>
  <si>
    <t>0.013095</t>
  </si>
  <si>
    <t>0.079674</t>
  </si>
  <si>
    <t>0.919443</t>
  </si>
  <si>
    <t>40.299297</t>
  </si>
  <si>
    <t>11</t>
  </si>
  <si>
    <t>15:13:28</t>
  </si>
  <si>
    <t>0.976415</t>
  </si>
  <si>
    <t>0.976251</t>
  </si>
  <si>
    <t>9.586100</t>
  </si>
  <si>
    <t>9.587709</t>
  </si>
  <si>
    <t>20.34</t>
  </si>
  <si>
    <t>21.48</t>
  </si>
  <si>
    <t>101.84</t>
  </si>
  <si>
    <t>0.6</t>
  </si>
  <si>
    <t>1241</t>
  </si>
  <si>
    <t>4.143</t>
  </si>
  <si>
    <t>2.468444</t>
  </si>
  <si>
    <t>2.506178</t>
  </si>
  <si>
    <t>1.063698</t>
  </si>
  <si>
    <t>0.757164</t>
  </si>
  <si>
    <t>0.328664</t>
  </si>
  <si>
    <t>0.013785</t>
  </si>
  <si>
    <t>0.087821</t>
  </si>
  <si>
    <t>1.195140</t>
  </si>
  <si>
    <t>39.980652</t>
  </si>
  <si>
    <t>12</t>
  </si>
  <si>
    <t>15:13:53</t>
  </si>
  <si>
    <t>0.995547</t>
  </si>
  <si>
    <t>0.985810</t>
  </si>
  <si>
    <t>9.679612</t>
  </si>
  <si>
    <t>9.775213</t>
  </si>
  <si>
    <t>41.53</t>
  </si>
  <si>
    <t>41.12</t>
  </si>
  <si>
    <t>20.35</t>
  </si>
  <si>
    <t>21.24</t>
  </si>
  <si>
    <t>79.3</t>
  </si>
  <si>
    <t>79.9</t>
  </si>
  <si>
    <t>-0.7</t>
  </si>
  <si>
    <t>1010</t>
  </si>
  <si>
    <t>2.469002</t>
  </si>
  <si>
    <t>2.507357</t>
  </si>
  <si>
    <t>1.058619</t>
  </si>
  <si>
    <t>0.757772</t>
  </si>
  <si>
    <t>0.328592</t>
  </si>
  <si>
    <t>0.010982</t>
  </si>
  <si>
    <t>0.090179</t>
  </si>
  <si>
    <t>0.992858</t>
  </si>
  <si>
    <t>39.892673</t>
  </si>
  <si>
    <t>13</t>
  </si>
  <si>
    <t>15:14:42</t>
  </si>
  <si>
    <t>0.985313</t>
  </si>
  <si>
    <t>0.988314</t>
  </si>
  <si>
    <t>9.703936</t>
  </si>
  <si>
    <t>9.674462</t>
  </si>
  <si>
    <t>41.05</t>
  </si>
  <si>
    <t>41.18</t>
  </si>
  <si>
    <t>20.37</t>
  </si>
  <si>
    <t>20.05</t>
  </si>
  <si>
    <t>66.6</t>
  </si>
  <si>
    <t>16.9</t>
  </si>
  <si>
    <t>348</t>
  </si>
  <si>
    <t>4.142</t>
  </si>
  <si>
    <t>2.469079</t>
  </si>
  <si>
    <t>2.506638</t>
  </si>
  <si>
    <t>1.063981</t>
  </si>
  <si>
    <t>0.730171</t>
  </si>
  <si>
    <t>0.328338</t>
  </si>
  <si>
    <t>-0.002741</t>
  </si>
  <si>
    <t>0.094683</t>
  </si>
  <si>
    <t>0.412714</t>
  </si>
  <si>
    <t>39.707420</t>
  </si>
  <si>
    <t>0.000133</t>
  </si>
  <si>
    <t>14</t>
  </si>
  <si>
    <t>15:15:02</t>
  </si>
  <si>
    <t>1.001605</t>
  </si>
  <si>
    <t>0.982606</t>
  </si>
  <si>
    <t>9.647533</t>
  </si>
  <si>
    <t>9.834066</t>
  </si>
  <si>
    <t>41.66</t>
  </si>
  <si>
    <t>40.87</t>
  </si>
  <si>
    <t>20.39</t>
  </si>
  <si>
    <t>23.19</t>
  </si>
  <si>
    <t>1702</t>
  </si>
  <si>
    <t>4.141</t>
  </si>
  <si>
    <t>2.468622</t>
  </si>
  <si>
    <t>2.507540</t>
  </si>
  <si>
    <t>1.061353</t>
  </si>
  <si>
    <t>0.757121</t>
  </si>
  <si>
    <t>0.327958</t>
  </si>
  <si>
    <t>0.032940</t>
  </si>
  <si>
    <t>0.096550</t>
  </si>
  <si>
    <t>1.599003</t>
  </si>
  <si>
    <t>39.659500</t>
  </si>
  <si>
    <t>0.000141</t>
  </si>
  <si>
    <t>15</t>
  </si>
  <si>
    <t>15:15:22</t>
  </si>
  <si>
    <t>0.986270</t>
  </si>
  <si>
    <t>0.991173</t>
  </si>
  <si>
    <t>9.732411</t>
  </si>
  <si>
    <t>9.684263</t>
  </si>
  <si>
    <t>40.95</t>
  </si>
  <si>
    <t>41.15</t>
  </si>
  <si>
    <t>20.42</t>
  </si>
  <si>
    <t>20.31</t>
  </si>
  <si>
    <t>79.2</t>
  </si>
  <si>
    <t>129</t>
  </si>
  <si>
    <t>2.469032</t>
  </si>
  <si>
    <t>2.506471</t>
  </si>
  <si>
    <t>1.059915</t>
  </si>
  <si>
    <t>0.756393</t>
  </si>
  <si>
    <t>0.327599</t>
  </si>
  <si>
    <t>-0.000480</t>
  </si>
  <si>
    <t>0.098418</t>
  </si>
  <si>
    <t>0.220492</t>
  </si>
  <si>
    <t>39.608360</t>
  </si>
  <si>
    <t>16</t>
  </si>
  <si>
    <t>15:16:12</t>
  </si>
  <si>
    <t>0.986479</t>
  </si>
  <si>
    <t>0.980842</t>
  </si>
  <si>
    <t>9.631772</t>
  </si>
  <si>
    <t>9.687131</t>
  </si>
  <si>
    <t>40.77</t>
  </si>
  <si>
    <t>40.54</t>
  </si>
  <si>
    <t>20.50</t>
  </si>
  <si>
    <t>101.83</t>
  </si>
  <si>
    <t>1579</t>
  </si>
  <si>
    <t>4.140</t>
  </si>
  <si>
    <t>2.468123</t>
  </si>
  <si>
    <t>2.506186</t>
  </si>
  <si>
    <t>1.062714</t>
  </si>
  <si>
    <t>0.756843</t>
  </si>
  <si>
    <t>0.326620</t>
  </si>
  <si>
    <t>-0.001575</t>
  </si>
  <si>
    <t>0.102841</t>
  </si>
  <si>
    <t>1.491150</t>
  </si>
  <si>
    <t>39.493561</t>
  </si>
  <si>
    <t>PCI</t>
  </si>
  <si>
    <t xml:space="preserve">top  </t>
  </si>
  <si>
    <t>bottom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</si>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</sst>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9"/>
  <sheetViews>
    <sheetView tabSelected="1" workbookViewId="0">
      <selection activeCell="G4" sqref="G4:I19"/>
    </sheetView>
  </sheetViews>
  <sheetFormatPr baseColWidth="10" defaultRowHeight="16" x14ac:dyDescent="0.2"/>
  <sheetData>
    <row r="1" spans="1:81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4</v>
      </c>
      <c r="AI1" t="s">
        <v>4</v>
      </c>
      <c r="AJ1" t="s">
        <v>4</v>
      </c>
      <c r="AK1" t="s">
        <v>4</v>
      </c>
      <c r="AL1" t="s">
        <v>5</v>
      </c>
      <c r="AM1" t="s">
        <v>5</v>
      </c>
      <c r="AN1" t="s">
        <v>5</v>
      </c>
      <c r="AO1" t="s">
        <v>5</v>
      </c>
      <c r="AP1" t="s">
        <v>5</v>
      </c>
      <c r="AQ1" t="s">
        <v>5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</row>
    <row r="2" spans="1:81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  <c r="AF2" t="s">
        <v>41</v>
      </c>
      <c r="AG2" t="s">
        <v>42</v>
      </c>
      <c r="AH2" t="s">
        <v>43</v>
      </c>
      <c r="AI2" t="s">
        <v>44</v>
      </c>
      <c r="AJ2" t="s">
        <v>45</v>
      </c>
      <c r="AK2" t="s">
        <v>46</v>
      </c>
      <c r="AL2" t="s">
        <v>47</v>
      </c>
      <c r="AM2" t="s">
        <v>48</v>
      </c>
      <c r="AN2" t="s">
        <v>49</v>
      </c>
      <c r="AO2" t="s">
        <v>50</v>
      </c>
      <c r="AP2" t="s">
        <v>51</v>
      </c>
      <c r="AQ2" t="s">
        <v>52</v>
      </c>
      <c r="AR2" t="s">
        <v>53</v>
      </c>
      <c r="AS2" t="s">
        <v>54</v>
      </c>
      <c r="AT2" t="s">
        <v>55</v>
      </c>
      <c r="AU2" t="s">
        <v>56</v>
      </c>
      <c r="AV2" t="s">
        <v>57</v>
      </c>
      <c r="AW2" t="s">
        <v>58</v>
      </c>
      <c r="AX2" t="s">
        <v>59</v>
      </c>
      <c r="AY2" t="s">
        <v>60</v>
      </c>
      <c r="AZ2" t="s">
        <v>61</v>
      </c>
      <c r="BA2" t="s">
        <v>62</v>
      </c>
      <c r="BB2" t="s">
        <v>63</v>
      </c>
      <c r="BC2" t="s">
        <v>64</v>
      </c>
      <c r="BD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  <c r="BQ2" t="s">
        <v>78</v>
      </c>
      <c r="BR2" t="s">
        <v>79</v>
      </c>
      <c r="BS2" t="s">
        <v>80</v>
      </c>
      <c r="BT2" t="s">
        <v>81</v>
      </c>
      <c r="BU2" t="s">
        <v>82</v>
      </c>
      <c r="BV2" t="s">
        <v>83</v>
      </c>
      <c r="BW2" t="s">
        <v>84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 t="s">
        <v>90</v>
      </c>
    </row>
    <row r="3" spans="1:81" x14ac:dyDescent="0.2">
      <c r="A3" t="s">
        <v>91</v>
      </c>
      <c r="B3" t="s">
        <v>92</v>
      </c>
      <c r="C3" t="s">
        <v>93</v>
      </c>
      <c r="D3" t="s">
        <v>91</v>
      </c>
      <c r="E3" t="s">
        <v>91</v>
      </c>
      <c r="F3" t="s">
        <v>91</v>
      </c>
      <c r="G3" t="s">
        <v>91</v>
      </c>
      <c r="H3" t="s">
        <v>91</v>
      </c>
      <c r="I3" t="s">
        <v>91</v>
      </c>
      <c r="J3" t="s">
        <v>94</v>
      </c>
      <c r="K3" t="s">
        <v>94</v>
      </c>
      <c r="L3" t="s">
        <v>94</v>
      </c>
      <c r="M3" t="s">
        <v>95</v>
      </c>
      <c r="N3" t="s">
        <v>96</v>
      </c>
      <c r="O3" t="s">
        <v>96</v>
      </c>
      <c r="P3" t="s">
        <v>96</v>
      </c>
      <c r="Q3" t="s">
        <v>96</v>
      </c>
      <c r="R3" t="s">
        <v>97</v>
      </c>
      <c r="S3" t="s">
        <v>97</v>
      </c>
      <c r="T3" t="s">
        <v>97</v>
      </c>
      <c r="U3" t="s">
        <v>98</v>
      </c>
      <c r="V3" t="s">
        <v>99</v>
      </c>
      <c r="W3" t="s">
        <v>100</v>
      </c>
      <c r="X3" t="s">
        <v>100</v>
      </c>
      <c r="Y3" t="s">
        <v>101</v>
      </c>
      <c r="Z3" t="s">
        <v>101</v>
      </c>
      <c r="AA3" t="s">
        <v>101</v>
      </c>
      <c r="AB3" t="s">
        <v>96</v>
      </c>
      <c r="AC3" t="s">
        <v>102</v>
      </c>
      <c r="AD3" t="s">
        <v>102</v>
      </c>
      <c r="AE3" t="s">
        <v>100</v>
      </c>
      <c r="AF3" t="s">
        <v>103</v>
      </c>
      <c r="AG3" t="s">
        <v>104</v>
      </c>
      <c r="AH3" t="s">
        <v>92</v>
      </c>
      <c r="AI3" t="s">
        <v>93</v>
      </c>
      <c r="AJ3" t="s">
        <v>100</v>
      </c>
      <c r="AK3" t="s">
        <v>91</v>
      </c>
      <c r="AL3" t="s">
        <v>91</v>
      </c>
      <c r="AM3" t="s">
        <v>91</v>
      </c>
      <c r="AN3" t="s">
        <v>91</v>
      </c>
      <c r="AO3" t="s">
        <v>91</v>
      </c>
      <c r="AP3" t="s">
        <v>91</v>
      </c>
      <c r="AQ3" t="s">
        <v>91</v>
      </c>
      <c r="AR3" t="s">
        <v>91</v>
      </c>
      <c r="AS3" t="s">
        <v>102</v>
      </c>
      <c r="AT3" t="s">
        <v>105</v>
      </c>
      <c r="AU3" t="s">
        <v>106</v>
      </c>
      <c r="AV3" t="s">
        <v>91</v>
      </c>
      <c r="AW3" t="s">
        <v>91</v>
      </c>
      <c r="AX3" t="s">
        <v>91</v>
      </c>
      <c r="AY3" t="s">
        <v>91</v>
      </c>
      <c r="AZ3" t="s">
        <v>91</v>
      </c>
      <c r="BA3" t="s">
        <v>91</v>
      </c>
      <c r="BB3" t="s">
        <v>91</v>
      </c>
      <c r="BC3" t="s">
        <v>104</v>
      </c>
      <c r="BD3" t="s">
        <v>104</v>
      </c>
      <c r="BE3" t="s">
        <v>104</v>
      </c>
      <c r="BF3" t="s">
        <v>104</v>
      </c>
      <c r="BG3" t="s">
        <v>104</v>
      </c>
      <c r="BH3" t="s">
        <v>104</v>
      </c>
      <c r="BI3" t="s">
        <v>104</v>
      </c>
      <c r="BJ3" t="s">
        <v>104</v>
      </c>
      <c r="BK3" t="s">
        <v>104</v>
      </c>
      <c r="BL3" t="s">
        <v>107</v>
      </c>
      <c r="BM3" t="s">
        <v>91</v>
      </c>
      <c r="BN3" t="s">
        <v>91</v>
      </c>
      <c r="BO3" t="s">
        <v>91</v>
      </c>
      <c r="BP3" t="s">
        <v>91</v>
      </c>
      <c r="BQ3" t="s">
        <v>91</v>
      </c>
      <c r="BR3" t="s">
        <v>91</v>
      </c>
      <c r="BS3" t="s">
        <v>91</v>
      </c>
      <c r="BT3" t="s">
        <v>91</v>
      </c>
      <c r="BU3" t="s">
        <v>91</v>
      </c>
      <c r="BV3" t="s">
        <v>91</v>
      </c>
      <c r="BW3" t="s">
        <v>91</v>
      </c>
      <c r="BX3" t="s">
        <v>91</v>
      </c>
      <c r="BY3" t="s">
        <v>91</v>
      </c>
      <c r="BZ3" t="s">
        <v>91</v>
      </c>
      <c r="CA3" t="s">
        <v>91</v>
      </c>
      <c r="CB3" t="s">
        <v>91</v>
      </c>
      <c r="CC3" t="s">
        <v>91</v>
      </c>
    </row>
    <row r="4" spans="1:81" x14ac:dyDescent="0.2">
      <c r="A4" t="s">
        <v>108</v>
      </c>
      <c r="B4" t="s">
        <v>109</v>
      </c>
      <c r="C4" t="s">
        <v>110</v>
      </c>
      <c r="D4" t="s">
        <v>111</v>
      </c>
      <c r="E4" t="s">
        <v>112</v>
      </c>
      <c r="F4" t="s">
        <v>91</v>
      </c>
      <c r="G4" t="s">
        <v>521</v>
      </c>
      <c r="H4" t="s">
        <v>113</v>
      </c>
      <c r="I4" t="s">
        <v>522</v>
      </c>
      <c r="J4">
        <f t="shared" ref="J4:J19" si="0">1/((1/L4)-(1/K4))</f>
        <v>-3.7695216140574248E-3</v>
      </c>
      <c r="K4">
        <f t="shared" ref="K4:K19" si="1">AW4+(AX4*AC4)+(AY4*AC4*POWER(V4,2))+(AZ4*AC4*V4)+(BA4*POWER(AC4,2))</f>
        <v>1.89768888</v>
      </c>
      <c r="L4">
        <f t="shared" ref="L4:L19" si="2">((M4/1000)*(1000-((T4+S4)/2)))/(T4-S4)</f>
        <v>-3.7770242002345658E-3</v>
      </c>
      <c r="M4">
        <f t="shared" ref="M4:M19" si="3">(AC4*(S4-R4))/(100*U4*(1000-S4))*1000</f>
        <v>-4.8246053849569183E-2</v>
      </c>
      <c r="N4" t="s">
        <v>114</v>
      </c>
      <c r="O4" t="s">
        <v>115</v>
      </c>
      <c r="P4">
        <f t="shared" ref="P4:P19" si="4">0.61365*EXP((17.502*AA4)/(240.97+AA4))</f>
        <v>2.3133984286782021</v>
      </c>
      <c r="Q4">
        <f t="shared" ref="Q4:Q19" si="5">P4-N4</f>
        <v>1.2797784286782021</v>
      </c>
      <c r="R4" t="s">
        <v>116</v>
      </c>
      <c r="S4" t="s">
        <v>117</v>
      </c>
      <c r="T4">
        <f t="shared" ref="T4:T19" si="6">(P4/AB4)*1000</f>
        <v>22.711549466701378</v>
      </c>
      <c r="U4">
        <f t="shared" ref="U4:U19" si="7">V4*AV4</f>
        <v>0.29853000000000002</v>
      </c>
      <c r="V4" t="s">
        <v>118</v>
      </c>
      <c r="W4" t="s">
        <v>119</v>
      </c>
      <c r="X4" t="s">
        <v>120</v>
      </c>
      <c r="Y4" t="s">
        <v>121</v>
      </c>
      <c r="Z4" t="s">
        <v>122</v>
      </c>
      <c r="AA4">
        <f t="shared" ref="AA4:AA19" si="8">(Z4-Y4)*(Y4*0+0)+Z4</f>
        <v>19.77</v>
      </c>
      <c r="AB4" t="s">
        <v>123</v>
      </c>
      <c r="AC4" t="s">
        <v>124</v>
      </c>
      <c r="AD4" t="s">
        <v>125</v>
      </c>
      <c r="AE4" t="s">
        <v>126</v>
      </c>
      <c r="AF4" t="s">
        <v>127</v>
      </c>
      <c r="AG4" t="s">
        <v>128</v>
      </c>
      <c r="AH4" t="s">
        <v>129</v>
      </c>
      <c r="AI4" t="s">
        <v>110</v>
      </c>
      <c r="AJ4" t="s">
        <v>130</v>
      </c>
      <c r="AK4" t="s">
        <v>108</v>
      </c>
      <c r="AL4" t="s">
        <v>131</v>
      </c>
      <c r="AM4" t="s">
        <v>131</v>
      </c>
      <c r="AN4" t="s">
        <v>132</v>
      </c>
      <c r="AO4" t="s">
        <v>133</v>
      </c>
      <c r="AP4" t="s">
        <v>134</v>
      </c>
      <c r="AQ4" t="s">
        <v>135</v>
      </c>
      <c r="AR4" t="s">
        <v>108</v>
      </c>
      <c r="AS4" t="s">
        <v>136</v>
      </c>
      <c r="AT4" t="s">
        <v>137</v>
      </c>
      <c r="AU4" t="s">
        <v>138</v>
      </c>
      <c r="AV4" t="s">
        <v>139</v>
      </c>
      <c r="AW4" t="s">
        <v>140</v>
      </c>
      <c r="AX4" t="s">
        <v>141</v>
      </c>
      <c r="AY4" t="s">
        <v>140</v>
      </c>
      <c r="AZ4" t="s">
        <v>140</v>
      </c>
      <c r="BA4" t="s">
        <v>142</v>
      </c>
      <c r="BB4" t="s">
        <v>143</v>
      </c>
      <c r="BC4" t="s">
        <v>144</v>
      </c>
      <c r="BD4" t="s">
        <v>145</v>
      </c>
      <c r="BE4" t="s">
        <v>146</v>
      </c>
      <c r="BF4" t="s">
        <v>147</v>
      </c>
      <c r="BG4" t="s">
        <v>148</v>
      </c>
      <c r="BH4" t="s">
        <v>149</v>
      </c>
      <c r="BI4" t="s">
        <v>150</v>
      </c>
      <c r="BJ4" t="s">
        <v>151</v>
      </c>
      <c r="BK4" t="s">
        <v>152</v>
      </c>
      <c r="BL4" t="s">
        <v>153</v>
      </c>
      <c r="BM4" t="s">
        <v>154</v>
      </c>
      <c r="BN4" t="s">
        <v>155</v>
      </c>
      <c r="BO4" t="s">
        <v>156</v>
      </c>
      <c r="BP4" t="s">
        <v>157</v>
      </c>
      <c r="BQ4" t="s">
        <v>158</v>
      </c>
      <c r="BR4" t="s">
        <v>156</v>
      </c>
      <c r="BS4" t="s">
        <v>159</v>
      </c>
      <c r="BT4" t="s">
        <v>160</v>
      </c>
      <c r="BU4" t="s">
        <v>161</v>
      </c>
      <c r="BV4" t="s">
        <v>140</v>
      </c>
      <c r="BW4" t="s">
        <v>91</v>
      </c>
      <c r="BX4" t="s">
        <v>162</v>
      </c>
      <c r="BY4" t="s">
        <v>163</v>
      </c>
      <c r="BZ4" t="s">
        <v>91</v>
      </c>
      <c r="CA4" t="s">
        <v>164</v>
      </c>
      <c r="CB4" t="s">
        <v>165</v>
      </c>
      <c r="CC4" t="s">
        <v>166</v>
      </c>
    </row>
    <row r="5" spans="1:81" x14ac:dyDescent="0.2">
      <c r="A5" t="s">
        <v>167</v>
      </c>
      <c r="B5" t="s">
        <v>168</v>
      </c>
      <c r="C5" t="s">
        <v>110</v>
      </c>
      <c r="D5" t="s">
        <v>111</v>
      </c>
      <c r="E5" t="s">
        <v>112</v>
      </c>
      <c r="F5" t="s">
        <v>91</v>
      </c>
      <c r="G5" t="s">
        <v>521</v>
      </c>
      <c r="H5" t="s">
        <v>113</v>
      </c>
      <c r="I5" t="s">
        <v>524</v>
      </c>
      <c r="J5">
        <f t="shared" si="0"/>
        <v>-7.6638823232390828E-4</v>
      </c>
      <c r="K5">
        <f t="shared" si="1"/>
        <v>1.89768888</v>
      </c>
      <c r="L5">
        <f t="shared" si="2"/>
        <v>-7.6669786591473433E-4</v>
      </c>
      <c r="M5">
        <f t="shared" si="3"/>
        <v>-9.8194508635697387E-3</v>
      </c>
      <c r="N5" t="s">
        <v>170</v>
      </c>
      <c r="O5" t="s">
        <v>171</v>
      </c>
      <c r="P5">
        <f t="shared" si="4"/>
        <v>2.3090966021542618</v>
      </c>
      <c r="Q5">
        <f t="shared" si="5"/>
        <v>1.2832546021542619</v>
      </c>
      <c r="R5" t="s">
        <v>172</v>
      </c>
      <c r="S5" t="s">
        <v>173</v>
      </c>
      <c r="T5">
        <f t="shared" si="6"/>
        <v>22.669316730357959</v>
      </c>
      <c r="U5">
        <f t="shared" si="7"/>
        <v>0.29853000000000002</v>
      </c>
      <c r="V5" t="s">
        <v>118</v>
      </c>
      <c r="W5" t="s">
        <v>174</v>
      </c>
      <c r="X5" t="s">
        <v>175</v>
      </c>
      <c r="Y5" t="s">
        <v>176</v>
      </c>
      <c r="Z5" t="s">
        <v>177</v>
      </c>
      <c r="AA5">
        <f t="shared" si="8"/>
        <v>19.739999999999998</v>
      </c>
      <c r="AB5" t="s">
        <v>123</v>
      </c>
      <c r="AC5" t="s">
        <v>124</v>
      </c>
      <c r="AD5" t="s">
        <v>178</v>
      </c>
      <c r="AE5" t="s">
        <v>179</v>
      </c>
      <c r="AF5" t="s">
        <v>180</v>
      </c>
      <c r="AG5" t="s">
        <v>128</v>
      </c>
      <c r="AH5" t="s">
        <v>129</v>
      </c>
      <c r="AI5" t="s">
        <v>110</v>
      </c>
      <c r="AJ5" t="s">
        <v>130</v>
      </c>
      <c r="AK5" t="s">
        <v>108</v>
      </c>
      <c r="AL5" t="s">
        <v>131</v>
      </c>
      <c r="AM5" t="s">
        <v>181</v>
      </c>
      <c r="AN5" t="s">
        <v>182</v>
      </c>
      <c r="AO5" t="s">
        <v>183</v>
      </c>
      <c r="AP5" t="s">
        <v>184</v>
      </c>
      <c r="AQ5" t="s">
        <v>185</v>
      </c>
      <c r="AR5" t="s">
        <v>108</v>
      </c>
      <c r="AS5" t="s">
        <v>136</v>
      </c>
      <c r="AT5" t="s">
        <v>137</v>
      </c>
      <c r="AU5" t="s">
        <v>138</v>
      </c>
      <c r="AV5" t="s">
        <v>139</v>
      </c>
      <c r="AW5" t="s">
        <v>140</v>
      </c>
      <c r="AX5" t="s">
        <v>141</v>
      </c>
      <c r="AY5" t="s">
        <v>140</v>
      </c>
      <c r="AZ5" t="s">
        <v>140</v>
      </c>
      <c r="BA5" t="s">
        <v>142</v>
      </c>
      <c r="BB5" t="s">
        <v>143</v>
      </c>
      <c r="BC5" t="s">
        <v>186</v>
      </c>
      <c r="BD5" t="s">
        <v>187</v>
      </c>
      <c r="BE5" t="s">
        <v>188</v>
      </c>
      <c r="BF5" t="s">
        <v>189</v>
      </c>
      <c r="BG5" t="s">
        <v>190</v>
      </c>
      <c r="BH5" t="s">
        <v>191</v>
      </c>
      <c r="BI5" t="s">
        <v>192</v>
      </c>
      <c r="BJ5" t="s">
        <v>193</v>
      </c>
      <c r="BK5" t="s">
        <v>194</v>
      </c>
      <c r="BL5" t="s">
        <v>195</v>
      </c>
      <c r="BM5" t="s">
        <v>154</v>
      </c>
      <c r="BN5" t="s">
        <v>155</v>
      </c>
      <c r="BO5" t="s">
        <v>156</v>
      </c>
      <c r="BP5" t="s">
        <v>157</v>
      </c>
      <c r="BQ5" t="s">
        <v>158</v>
      </c>
      <c r="BR5" t="s">
        <v>156</v>
      </c>
      <c r="BS5" t="s">
        <v>159</v>
      </c>
      <c r="BT5" t="s">
        <v>160</v>
      </c>
      <c r="BU5" t="s">
        <v>161</v>
      </c>
      <c r="BV5" t="s">
        <v>140</v>
      </c>
      <c r="BW5" t="s">
        <v>91</v>
      </c>
      <c r="BX5" t="s">
        <v>162</v>
      </c>
      <c r="BY5" t="s">
        <v>163</v>
      </c>
      <c r="BZ5" t="s">
        <v>91</v>
      </c>
      <c r="CA5" t="s">
        <v>164</v>
      </c>
      <c r="CB5" t="s">
        <v>165</v>
      </c>
      <c r="CC5" t="s">
        <v>166</v>
      </c>
    </row>
    <row r="6" spans="1:81" x14ac:dyDescent="0.2">
      <c r="A6" t="s">
        <v>196</v>
      </c>
      <c r="B6" t="s">
        <v>197</v>
      </c>
      <c r="C6" t="s">
        <v>110</v>
      </c>
      <c r="D6" t="s">
        <v>111</v>
      </c>
      <c r="E6" t="s">
        <v>112</v>
      </c>
      <c r="F6" t="s">
        <v>91</v>
      </c>
      <c r="G6" t="s">
        <v>521</v>
      </c>
      <c r="H6" t="s">
        <v>113</v>
      </c>
      <c r="I6" t="s">
        <v>523</v>
      </c>
      <c r="J6">
        <f t="shared" si="0"/>
        <v>-2.6073213300260739E-3</v>
      </c>
      <c r="K6">
        <f t="shared" si="1"/>
        <v>1.8921655199999998</v>
      </c>
      <c r="L6">
        <f t="shared" si="2"/>
        <v>-2.6109190623016892E-3</v>
      </c>
      <c r="M6">
        <f t="shared" si="3"/>
        <v>-3.5246155565981048E-2</v>
      </c>
      <c r="N6" t="s">
        <v>199</v>
      </c>
      <c r="O6" t="s">
        <v>200</v>
      </c>
      <c r="P6">
        <f t="shared" si="4"/>
        <v>2.3890875427772738</v>
      </c>
      <c r="Q6">
        <f t="shared" si="5"/>
        <v>1.3518965427772738</v>
      </c>
      <c r="R6" t="s">
        <v>201</v>
      </c>
      <c r="S6" t="s">
        <v>202</v>
      </c>
      <c r="T6">
        <f t="shared" si="6"/>
        <v>23.454619504980109</v>
      </c>
      <c r="U6">
        <f t="shared" si="7"/>
        <v>0.29853000000000002</v>
      </c>
      <c r="V6" t="s">
        <v>118</v>
      </c>
      <c r="W6" t="s">
        <v>203</v>
      </c>
      <c r="X6" t="s">
        <v>204</v>
      </c>
      <c r="Y6" t="s">
        <v>205</v>
      </c>
      <c r="Z6" t="s">
        <v>206</v>
      </c>
      <c r="AA6">
        <f t="shared" si="8"/>
        <v>20.29</v>
      </c>
      <c r="AB6" t="s">
        <v>123</v>
      </c>
      <c r="AC6" t="s">
        <v>207</v>
      </c>
      <c r="AD6" t="s">
        <v>207</v>
      </c>
      <c r="AE6" t="s">
        <v>208</v>
      </c>
      <c r="AF6" t="s">
        <v>209</v>
      </c>
      <c r="AG6" t="s">
        <v>210</v>
      </c>
      <c r="AH6" t="s">
        <v>129</v>
      </c>
      <c r="AI6" t="s">
        <v>110</v>
      </c>
      <c r="AJ6" t="s">
        <v>130</v>
      </c>
      <c r="AK6" t="s">
        <v>108</v>
      </c>
      <c r="AL6" t="s">
        <v>182</v>
      </c>
      <c r="AM6" t="s">
        <v>182</v>
      </c>
      <c r="AN6" t="s">
        <v>211</v>
      </c>
      <c r="AO6" t="s">
        <v>212</v>
      </c>
      <c r="AP6" t="s">
        <v>183</v>
      </c>
      <c r="AQ6" t="s">
        <v>211</v>
      </c>
      <c r="AR6" t="s">
        <v>108</v>
      </c>
      <c r="AS6" t="s">
        <v>136</v>
      </c>
      <c r="AT6" t="s">
        <v>137</v>
      </c>
      <c r="AU6" t="s">
        <v>138</v>
      </c>
      <c r="AV6" t="s">
        <v>139</v>
      </c>
      <c r="AW6" t="s">
        <v>140</v>
      </c>
      <c r="AX6" t="s">
        <v>141</v>
      </c>
      <c r="AY6" t="s">
        <v>140</v>
      </c>
      <c r="AZ6" t="s">
        <v>140</v>
      </c>
      <c r="BA6" t="s">
        <v>142</v>
      </c>
      <c r="BB6" t="s">
        <v>143</v>
      </c>
      <c r="BC6" t="s">
        <v>213</v>
      </c>
      <c r="BD6" t="s">
        <v>214</v>
      </c>
      <c r="BE6" t="s">
        <v>215</v>
      </c>
      <c r="BF6" t="s">
        <v>216</v>
      </c>
      <c r="BG6" t="s">
        <v>217</v>
      </c>
      <c r="BH6" t="s">
        <v>218</v>
      </c>
      <c r="BI6" t="s">
        <v>219</v>
      </c>
      <c r="BJ6" t="s">
        <v>220</v>
      </c>
      <c r="BK6" t="s">
        <v>221</v>
      </c>
      <c r="BL6" t="s">
        <v>222</v>
      </c>
      <c r="BM6" t="s">
        <v>154</v>
      </c>
      <c r="BN6" t="s">
        <v>155</v>
      </c>
      <c r="BO6" t="s">
        <v>156</v>
      </c>
      <c r="BP6" t="s">
        <v>157</v>
      </c>
      <c r="BQ6" t="s">
        <v>158</v>
      </c>
      <c r="BR6" t="s">
        <v>156</v>
      </c>
      <c r="BS6" t="s">
        <v>159</v>
      </c>
      <c r="BT6" t="s">
        <v>160</v>
      </c>
      <c r="BU6" t="s">
        <v>161</v>
      </c>
      <c r="BV6" t="s">
        <v>140</v>
      </c>
      <c r="BW6" t="s">
        <v>91</v>
      </c>
      <c r="BX6" t="s">
        <v>162</v>
      </c>
      <c r="BY6" t="s">
        <v>163</v>
      </c>
      <c r="BZ6" t="s">
        <v>91</v>
      </c>
      <c r="CA6" t="s">
        <v>164</v>
      </c>
      <c r="CB6" t="s">
        <v>165</v>
      </c>
      <c r="CC6" t="s">
        <v>166</v>
      </c>
    </row>
    <row r="7" spans="1:81" x14ac:dyDescent="0.2">
      <c r="A7" t="s">
        <v>223</v>
      </c>
      <c r="B7" t="s">
        <v>224</v>
      </c>
      <c r="C7" t="s">
        <v>110</v>
      </c>
      <c r="D7" t="s">
        <v>111</v>
      </c>
      <c r="E7" t="s">
        <v>112</v>
      </c>
      <c r="F7" t="s">
        <v>91</v>
      </c>
      <c r="G7" t="s">
        <v>521</v>
      </c>
      <c r="H7" t="s">
        <v>169</v>
      </c>
      <c r="I7" t="s">
        <v>524</v>
      </c>
      <c r="J7">
        <f t="shared" si="0"/>
        <v>-3.1806328852843385E-3</v>
      </c>
      <c r="K7">
        <f t="shared" si="1"/>
        <v>1.9050343199999997</v>
      </c>
      <c r="L7">
        <f t="shared" si="2"/>
        <v>-3.1859521301975998E-3</v>
      </c>
      <c r="M7">
        <f t="shared" si="3"/>
        <v>-4.1132705887103993E-2</v>
      </c>
      <c r="N7" t="s">
        <v>226</v>
      </c>
      <c r="O7" t="s">
        <v>227</v>
      </c>
      <c r="P7">
        <f t="shared" si="4"/>
        <v>2.3234633473261841</v>
      </c>
      <c r="Q7">
        <f t="shared" si="5"/>
        <v>1.2934053473261842</v>
      </c>
      <c r="R7" t="s">
        <v>228</v>
      </c>
      <c r="S7" t="s">
        <v>229</v>
      </c>
      <c r="T7">
        <f t="shared" si="6"/>
        <v>22.810360763068761</v>
      </c>
      <c r="U7">
        <f t="shared" si="7"/>
        <v>0.29853000000000002</v>
      </c>
      <c r="V7" t="s">
        <v>118</v>
      </c>
      <c r="W7" t="s">
        <v>230</v>
      </c>
      <c r="X7" t="s">
        <v>231</v>
      </c>
      <c r="Y7" t="s">
        <v>232</v>
      </c>
      <c r="Z7" t="s">
        <v>233</v>
      </c>
      <c r="AA7">
        <f t="shared" si="8"/>
        <v>19.84</v>
      </c>
      <c r="AB7" t="s">
        <v>123</v>
      </c>
      <c r="AC7" t="s">
        <v>234</v>
      </c>
      <c r="AD7" t="s">
        <v>124</v>
      </c>
      <c r="AE7" t="s">
        <v>235</v>
      </c>
      <c r="AF7" t="s">
        <v>236</v>
      </c>
      <c r="AG7" t="s">
        <v>210</v>
      </c>
      <c r="AH7" t="s">
        <v>129</v>
      </c>
      <c r="AI7" t="s">
        <v>110</v>
      </c>
      <c r="AJ7" t="s">
        <v>130</v>
      </c>
      <c r="AK7" t="s">
        <v>108</v>
      </c>
      <c r="AL7" t="s">
        <v>182</v>
      </c>
      <c r="AM7" t="s">
        <v>131</v>
      </c>
      <c r="AN7" t="s">
        <v>211</v>
      </c>
      <c r="AO7" t="s">
        <v>237</v>
      </c>
      <c r="AP7" t="s">
        <v>183</v>
      </c>
      <c r="AQ7" t="s">
        <v>211</v>
      </c>
      <c r="AR7" t="s">
        <v>108</v>
      </c>
      <c r="AS7" t="s">
        <v>136</v>
      </c>
      <c r="AT7" t="s">
        <v>137</v>
      </c>
      <c r="AU7" t="s">
        <v>138</v>
      </c>
      <c r="AV7" t="s">
        <v>139</v>
      </c>
      <c r="AW7" t="s">
        <v>140</v>
      </c>
      <c r="AX7" t="s">
        <v>141</v>
      </c>
      <c r="AY7" t="s">
        <v>140</v>
      </c>
      <c r="AZ7" t="s">
        <v>140</v>
      </c>
      <c r="BA7" t="s">
        <v>142</v>
      </c>
      <c r="BB7" t="s">
        <v>143</v>
      </c>
      <c r="BC7" t="s">
        <v>238</v>
      </c>
      <c r="BD7" t="s">
        <v>239</v>
      </c>
      <c r="BE7" t="s">
        <v>240</v>
      </c>
      <c r="BF7" t="s">
        <v>241</v>
      </c>
      <c r="BG7" t="s">
        <v>242</v>
      </c>
      <c r="BH7" t="s">
        <v>243</v>
      </c>
      <c r="BI7" t="s">
        <v>244</v>
      </c>
      <c r="BJ7" t="s">
        <v>245</v>
      </c>
      <c r="BK7" t="s">
        <v>246</v>
      </c>
      <c r="BL7" t="s">
        <v>247</v>
      </c>
      <c r="BM7" t="s">
        <v>154</v>
      </c>
      <c r="BN7" t="s">
        <v>155</v>
      </c>
      <c r="BO7" t="s">
        <v>156</v>
      </c>
      <c r="BP7" t="s">
        <v>157</v>
      </c>
      <c r="BQ7" t="s">
        <v>158</v>
      </c>
      <c r="BR7" t="s">
        <v>156</v>
      </c>
      <c r="BS7" t="s">
        <v>159</v>
      </c>
      <c r="BT7" t="s">
        <v>160</v>
      </c>
      <c r="BU7" t="s">
        <v>161</v>
      </c>
      <c r="BV7" t="s">
        <v>140</v>
      </c>
      <c r="BW7" t="s">
        <v>91</v>
      </c>
      <c r="BX7" t="s">
        <v>162</v>
      </c>
      <c r="BY7" t="s">
        <v>163</v>
      </c>
      <c r="BZ7" t="s">
        <v>91</v>
      </c>
      <c r="CA7" t="s">
        <v>164</v>
      </c>
      <c r="CB7" t="s">
        <v>165</v>
      </c>
      <c r="CC7" t="s">
        <v>166</v>
      </c>
    </row>
    <row r="8" spans="1:81" x14ac:dyDescent="0.2">
      <c r="A8" t="s">
        <v>248</v>
      </c>
      <c r="B8" t="s">
        <v>249</v>
      </c>
      <c r="C8" t="s">
        <v>110</v>
      </c>
      <c r="D8" t="s">
        <v>111</v>
      </c>
      <c r="E8" t="s">
        <v>112</v>
      </c>
      <c r="F8" t="s">
        <v>91</v>
      </c>
      <c r="G8" t="s">
        <v>521</v>
      </c>
      <c r="H8" t="s">
        <v>169</v>
      </c>
      <c r="I8" t="s">
        <v>523</v>
      </c>
      <c r="J8">
        <f t="shared" si="0"/>
        <v>2.7377729848288075E-2</v>
      </c>
      <c r="K8">
        <f t="shared" si="1"/>
        <v>1.8958491199999996</v>
      </c>
      <c r="L8">
        <f t="shared" si="2"/>
        <v>2.698799938476789E-2</v>
      </c>
      <c r="M8">
        <f t="shared" si="3"/>
        <v>0.33764381657507603</v>
      </c>
      <c r="N8" t="s">
        <v>251</v>
      </c>
      <c r="O8" t="s">
        <v>252</v>
      </c>
      <c r="P8">
        <f t="shared" si="4"/>
        <v>2.2905362567078185</v>
      </c>
      <c r="Q8">
        <f t="shared" si="5"/>
        <v>1.2535692567078185</v>
      </c>
      <c r="R8" t="s">
        <v>253</v>
      </c>
      <c r="S8" t="s">
        <v>254</v>
      </c>
      <c r="T8">
        <f t="shared" si="6"/>
        <v>22.48710246129804</v>
      </c>
      <c r="U8">
        <f t="shared" si="7"/>
        <v>0.29853000000000002</v>
      </c>
      <c r="V8" t="s">
        <v>118</v>
      </c>
      <c r="W8" t="s">
        <v>255</v>
      </c>
      <c r="X8" t="s">
        <v>256</v>
      </c>
      <c r="Y8" t="s">
        <v>257</v>
      </c>
      <c r="Z8" t="s">
        <v>258</v>
      </c>
      <c r="AA8">
        <f t="shared" si="8"/>
        <v>19.61</v>
      </c>
      <c r="AB8" t="s">
        <v>123</v>
      </c>
      <c r="AC8" t="s">
        <v>259</v>
      </c>
      <c r="AD8" t="s">
        <v>124</v>
      </c>
      <c r="AE8" t="s">
        <v>260</v>
      </c>
      <c r="AF8" t="s">
        <v>261</v>
      </c>
      <c r="AG8" t="s">
        <v>262</v>
      </c>
      <c r="AH8" t="s">
        <v>129</v>
      </c>
      <c r="AI8" t="s">
        <v>110</v>
      </c>
      <c r="AJ8" t="s">
        <v>130</v>
      </c>
      <c r="AK8" t="s">
        <v>108</v>
      </c>
      <c r="AL8" t="s">
        <v>131</v>
      </c>
      <c r="AM8" t="s">
        <v>182</v>
      </c>
      <c r="AN8" t="s">
        <v>211</v>
      </c>
      <c r="AO8" t="s">
        <v>263</v>
      </c>
      <c r="AP8" t="s">
        <v>133</v>
      </c>
      <c r="AQ8" t="s">
        <v>211</v>
      </c>
      <c r="AR8" t="s">
        <v>108</v>
      </c>
      <c r="AS8" t="s">
        <v>136</v>
      </c>
      <c r="AT8" t="s">
        <v>137</v>
      </c>
      <c r="AU8" t="s">
        <v>138</v>
      </c>
      <c r="AV8" t="s">
        <v>139</v>
      </c>
      <c r="AW8" t="s">
        <v>140</v>
      </c>
      <c r="AX8" t="s">
        <v>141</v>
      </c>
      <c r="AY8" t="s">
        <v>140</v>
      </c>
      <c r="AZ8" t="s">
        <v>140</v>
      </c>
      <c r="BA8" t="s">
        <v>142</v>
      </c>
      <c r="BB8" t="s">
        <v>143</v>
      </c>
      <c r="BC8" t="s">
        <v>264</v>
      </c>
      <c r="BD8" t="s">
        <v>265</v>
      </c>
      <c r="BE8" t="s">
        <v>266</v>
      </c>
      <c r="BF8" t="s">
        <v>267</v>
      </c>
      <c r="BG8" t="s">
        <v>268</v>
      </c>
      <c r="BH8" t="s">
        <v>269</v>
      </c>
      <c r="BI8" t="s">
        <v>270</v>
      </c>
      <c r="BJ8" t="s">
        <v>271</v>
      </c>
      <c r="BK8" t="s">
        <v>272</v>
      </c>
      <c r="BL8" t="s">
        <v>273</v>
      </c>
      <c r="BM8" t="s">
        <v>154</v>
      </c>
      <c r="BN8" t="s">
        <v>155</v>
      </c>
      <c r="BO8" t="s">
        <v>156</v>
      </c>
      <c r="BP8" t="s">
        <v>157</v>
      </c>
      <c r="BQ8" t="s">
        <v>158</v>
      </c>
      <c r="BR8" t="s">
        <v>156</v>
      </c>
      <c r="BS8" t="s">
        <v>159</v>
      </c>
      <c r="BT8" t="s">
        <v>160</v>
      </c>
      <c r="BU8" t="s">
        <v>161</v>
      </c>
      <c r="BV8" t="s">
        <v>140</v>
      </c>
      <c r="BW8" t="s">
        <v>91</v>
      </c>
      <c r="BX8" t="s">
        <v>162</v>
      </c>
      <c r="BY8" t="s">
        <v>163</v>
      </c>
      <c r="BZ8" t="s">
        <v>91</v>
      </c>
      <c r="CA8" t="s">
        <v>164</v>
      </c>
      <c r="CB8" t="s">
        <v>165</v>
      </c>
      <c r="CC8" t="s">
        <v>166</v>
      </c>
    </row>
    <row r="9" spans="1:81" x14ac:dyDescent="0.2">
      <c r="A9" t="s">
        <v>274</v>
      </c>
      <c r="B9" t="s">
        <v>275</v>
      </c>
      <c r="C9" t="s">
        <v>110</v>
      </c>
      <c r="D9" t="s">
        <v>111</v>
      </c>
      <c r="E9" t="s">
        <v>112</v>
      </c>
      <c r="F9" t="s">
        <v>91</v>
      </c>
      <c r="G9" t="s">
        <v>521</v>
      </c>
      <c r="H9" t="s">
        <v>198</v>
      </c>
      <c r="I9" t="s">
        <v>524</v>
      </c>
      <c r="J9">
        <f t="shared" si="0"/>
        <v>-4.6817520111815209E-3</v>
      </c>
      <c r="K9">
        <f t="shared" si="1"/>
        <v>1.89952728</v>
      </c>
      <c r="L9">
        <f t="shared" si="2"/>
        <v>-4.6933196041965925E-3</v>
      </c>
      <c r="M9">
        <f t="shared" si="3"/>
        <v>-6.0919940381924817E-2</v>
      </c>
      <c r="N9" t="s">
        <v>277</v>
      </c>
      <c r="O9" t="s">
        <v>278</v>
      </c>
      <c r="P9">
        <f t="shared" si="4"/>
        <v>2.3019424686725234</v>
      </c>
      <c r="Q9">
        <f t="shared" si="5"/>
        <v>1.3007294686725235</v>
      </c>
      <c r="R9" t="s">
        <v>279</v>
      </c>
      <c r="S9" t="s">
        <v>280</v>
      </c>
      <c r="T9">
        <f t="shared" si="6"/>
        <v>22.59908176587987</v>
      </c>
      <c r="U9">
        <f t="shared" si="7"/>
        <v>0.29853000000000002</v>
      </c>
      <c r="V9" t="s">
        <v>118</v>
      </c>
      <c r="W9" t="s">
        <v>281</v>
      </c>
      <c r="X9" t="s">
        <v>282</v>
      </c>
      <c r="Y9" t="s">
        <v>283</v>
      </c>
      <c r="Z9" t="s">
        <v>284</v>
      </c>
      <c r="AA9">
        <f t="shared" si="8"/>
        <v>19.690000000000001</v>
      </c>
      <c r="AB9" t="s">
        <v>123</v>
      </c>
      <c r="AC9" t="s">
        <v>285</v>
      </c>
      <c r="AD9" t="s">
        <v>178</v>
      </c>
      <c r="AE9" t="s">
        <v>286</v>
      </c>
      <c r="AF9" t="s">
        <v>287</v>
      </c>
      <c r="AG9" t="s">
        <v>288</v>
      </c>
      <c r="AH9" t="s">
        <v>129</v>
      </c>
      <c r="AI9" t="s">
        <v>110</v>
      </c>
      <c r="AJ9" t="s">
        <v>130</v>
      </c>
      <c r="AK9" t="s">
        <v>108</v>
      </c>
      <c r="AL9" t="s">
        <v>181</v>
      </c>
      <c r="AM9" t="s">
        <v>137</v>
      </c>
      <c r="AN9" t="s">
        <v>132</v>
      </c>
      <c r="AO9" t="s">
        <v>182</v>
      </c>
      <c r="AP9" t="s">
        <v>289</v>
      </c>
      <c r="AQ9" t="s">
        <v>290</v>
      </c>
      <c r="AR9" t="s">
        <v>108</v>
      </c>
      <c r="AS9" t="s">
        <v>136</v>
      </c>
      <c r="AT9" t="s">
        <v>137</v>
      </c>
      <c r="AU9" t="s">
        <v>138</v>
      </c>
      <c r="AV9" t="s">
        <v>139</v>
      </c>
      <c r="AW9" t="s">
        <v>140</v>
      </c>
      <c r="AX9" t="s">
        <v>141</v>
      </c>
      <c r="AY9" t="s">
        <v>140</v>
      </c>
      <c r="AZ9" t="s">
        <v>140</v>
      </c>
      <c r="BA9" t="s">
        <v>142</v>
      </c>
      <c r="BB9" t="s">
        <v>143</v>
      </c>
      <c r="BC9" t="s">
        <v>291</v>
      </c>
      <c r="BD9" t="s">
        <v>292</v>
      </c>
      <c r="BE9" t="s">
        <v>293</v>
      </c>
      <c r="BF9" t="s">
        <v>294</v>
      </c>
      <c r="BG9" t="s">
        <v>295</v>
      </c>
      <c r="BH9" t="s">
        <v>296</v>
      </c>
      <c r="BI9" t="s">
        <v>297</v>
      </c>
      <c r="BJ9" t="s">
        <v>298</v>
      </c>
      <c r="BK9" t="s">
        <v>299</v>
      </c>
      <c r="BL9" t="s">
        <v>300</v>
      </c>
      <c r="BM9" t="s">
        <v>154</v>
      </c>
      <c r="BN9" t="s">
        <v>155</v>
      </c>
      <c r="BO9" t="s">
        <v>156</v>
      </c>
      <c r="BP9" t="s">
        <v>157</v>
      </c>
      <c r="BQ9" t="s">
        <v>158</v>
      </c>
      <c r="BR9" t="s">
        <v>156</v>
      </c>
      <c r="BS9" t="s">
        <v>159</v>
      </c>
      <c r="BT9" t="s">
        <v>160</v>
      </c>
      <c r="BU9" t="s">
        <v>161</v>
      </c>
      <c r="BV9" t="s">
        <v>140</v>
      </c>
      <c r="BW9" t="s">
        <v>91</v>
      </c>
      <c r="BX9" t="s">
        <v>162</v>
      </c>
      <c r="BY9" t="s">
        <v>163</v>
      </c>
      <c r="BZ9" t="s">
        <v>91</v>
      </c>
      <c r="CA9" t="s">
        <v>164</v>
      </c>
      <c r="CB9" t="s">
        <v>165</v>
      </c>
      <c r="CC9" t="s">
        <v>166</v>
      </c>
    </row>
    <row r="10" spans="1:81" x14ac:dyDescent="0.2">
      <c r="A10" t="s">
        <v>301</v>
      </c>
      <c r="B10" t="s">
        <v>302</v>
      </c>
      <c r="C10" t="s">
        <v>110</v>
      </c>
      <c r="D10" t="s">
        <v>111</v>
      </c>
      <c r="E10" t="s">
        <v>112</v>
      </c>
      <c r="F10" t="s">
        <v>91</v>
      </c>
      <c r="G10" t="s">
        <v>521</v>
      </c>
      <c r="H10" t="s">
        <v>198</v>
      </c>
      <c r="I10" t="s">
        <v>523</v>
      </c>
      <c r="J10">
        <f t="shared" si="0"/>
        <v>-2.9386990114010103E-3</v>
      </c>
      <c r="K10">
        <f t="shared" si="1"/>
        <v>1.89768888</v>
      </c>
      <c r="L10">
        <f t="shared" si="2"/>
        <v>-2.9432568428060472E-3</v>
      </c>
      <c r="M10">
        <f t="shared" si="3"/>
        <v>-3.6921739013225707E-2</v>
      </c>
      <c r="N10" t="s">
        <v>303</v>
      </c>
      <c r="O10" t="s">
        <v>304</v>
      </c>
      <c r="P10">
        <f t="shared" si="4"/>
        <v>2.2566142763783388</v>
      </c>
      <c r="Q10">
        <f t="shared" si="5"/>
        <v>1.2573232763783388</v>
      </c>
      <c r="R10" t="s">
        <v>305</v>
      </c>
      <c r="S10" t="s">
        <v>306</v>
      </c>
      <c r="T10">
        <f t="shared" si="6"/>
        <v>22.154076932832698</v>
      </c>
      <c r="U10">
        <f t="shared" si="7"/>
        <v>0.29853000000000002</v>
      </c>
      <c r="V10" t="s">
        <v>118</v>
      </c>
      <c r="W10" t="s">
        <v>307</v>
      </c>
      <c r="X10" t="s">
        <v>308</v>
      </c>
      <c r="Y10" t="s">
        <v>309</v>
      </c>
      <c r="Z10" t="s">
        <v>310</v>
      </c>
      <c r="AA10">
        <f t="shared" si="8"/>
        <v>19.37</v>
      </c>
      <c r="AB10" t="s">
        <v>123</v>
      </c>
      <c r="AC10" t="s">
        <v>124</v>
      </c>
      <c r="AD10" t="s">
        <v>207</v>
      </c>
      <c r="AE10" t="s">
        <v>311</v>
      </c>
      <c r="AF10" t="s">
        <v>312</v>
      </c>
      <c r="AG10" t="s">
        <v>313</v>
      </c>
      <c r="AH10" t="s">
        <v>129</v>
      </c>
      <c r="AI10" t="s">
        <v>110</v>
      </c>
      <c r="AJ10" t="s">
        <v>130</v>
      </c>
      <c r="AK10" t="s">
        <v>108</v>
      </c>
      <c r="AL10" t="s">
        <v>131</v>
      </c>
      <c r="AM10" t="s">
        <v>131</v>
      </c>
      <c r="AN10" t="s">
        <v>211</v>
      </c>
      <c r="AO10" t="s">
        <v>289</v>
      </c>
      <c r="AP10" t="s">
        <v>314</v>
      </c>
      <c r="AQ10" t="s">
        <v>211</v>
      </c>
      <c r="AR10" t="s">
        <v>108</v>
      </c>
      <c r="AS10" t="s">
        <v>136</v>
      </c>
      <c r="AT10" t="s">
        <v>137</v>
      </c>
      <c r="AU10" t="s">
        <v>138</v>
      </c>
      <c r="AV10" t="s">
        <v>139</v>
      </c>
      <c r="AW10" t="s">
        <v>140</v>
      </c>
      <c r="AX10" t="s">
        <v>141</v>
      </c>
      <c r="AY10" t="s">
        <v>140</v>
      </c>
      <c r="AZ10" t="s">
        <v>140</v>
      </c>
      <c r="BA10" t="s">
        <v>142</v>
      </c>
      <c r="BB10" t="s">
        <v>143</v>
      </c>
      <c r="BC10" t="s">
        <v>315</v>
      </c>
      <c r="BD10" t="s">
        <v>316</v>
      </c>
      <c r="BE10" t="s">
        <v>317</v>
      </c>
      <c r="BF10" t="s">
        <v>318</v>
      </c>
      <c r="BG10" t="s">
        <v>319</v>
      </c>
      <c r="BH10" t="s">
        <v>320</v>
      </c>
      <c r="BI10" t="s">
        <v>321</v>
      </c>
      <c r="BJ10" t="s">
        <v>322</v>
      </c>
      <c r="BK10" t="s">
        <v>323</v>
      </c>
      <c r="BL10" t="s">
        <v>324</v>
      </c>
      <c r="BM10" t="s">
        <v>154</v>
      </c>
      <c r="BN10" t="s">
        <v>155</v>
      </c>
      <c r="BO10" t="s">
        <v>156</v>
      </c>
      <c r="BP10" t="s">
        <v>157</v>
      </c>
      <c r="BQ10" t="s">
        <v>158</v>
      </c>
      <c r="BR10" t="s">
        <v>156</v>
      </c>
      <c r="BS10" t="s">
        <v>159</v>
      </c>
      <c r="BT10" t="s">
        <v>160</v>
      </c>
      <c r="BU10" t="s">
        <v>161</v>
      </c>
      <c r="BV10" t="s">
        <v>140</v>
      </c>
      <c r="BW10" t="s">
        <v>91</v>
      </c>
      <c r="BX10" t="s">
        <v>162</v>
      </c>
      <c r="BY10" t="s">
        <v>163</v>
      </c>
      <c r="BZ10" t="s">
        <v>91</v>
      </c>
      <c r="CA10" t="s">
        <v>164</v>
      </c>
      <c r="CB10" t="s">
        <v>165</v>
      </c>
      <c r="CC10" t="s">
        <v>166</v>
      </c>
    </row>
    <row r="11" spans="1:81" x14ac:dyDescent="0.2">
      <c r="A11" t="s">
        <v>325</v>
      </c>
      <c r="B11" t="s">
        <v>326</v>
      </c>
      <c r="C11" t="s">
        <v>110</v>
      </c>
      <c r="D11" t="s">
        <v>111</v>
      </c>
      <c r="E11" t="s">
        <v>112</v>
      </c>
      <c r="F11" t="s">
        <v>91</v>
      </c>
      <c r="G11" t="s">
        <v>521</v>
      </c>
      <c r="H11" t="s">
        <v>225</v>
      </c>
      <c r="I11" t="s">
        <v>524</v>
      </c>
      <c r="J11">
        <f t="shared" si="0"/>
        <v>-5.2682970787421993E-3</v>
      </c>
      <c r="K11">
        <f t="shared" si="1"/>
        <v>1.9032</v>
      </c>
      <c r="L11">
        <f t="shared" si="2"/>
        <v>-5.282920868453474E-3</v>
      </c>
      <c r="M11">
        <f t="shared" si="3"/>
        <v>-8.0357691358801817E-2</v>
      </c>
      <c r="N11" t="s">
        <v>327</v>
      </c>
      <c r="O11" t="s">
        <v>328</v>
      </c>
      <c r="P11">
        <f t="shared" si="4"/>
        <v>2.5159417141417255</v>
      </c>
      <c r="Q11">
        <f t="shared" si="5"/>
        <v>1.5225637141417256</v>
      </c>
      <c r="R11" t="s">
        <v>329</v>
      </c>
      <c r="S11" t="s">
        <v>330</v>
      </c>
      <c r="T11">
        <f t="shared" si="6"/>
        <v>24.702422328342912</v>
      </c>
      <c r="U11">
        <f t="shared" si="7"/>
        <v>0.29853000000000002</v>
      </c>
      <c r="V11" t="s">
        <v>118</v>
      </c>
      <c r="W11" t="s">
        <v>331</v>
      </c>
      <c r="X11" t="s">
        <v>174</v>
      </c>
      <c r="Y11" t="s">
        <v>332</v>
      </c>
      <c r="Z11" t="s">
        <v>121</v>
      </c>
      <c r="AA11">
        <f t="shared" si="8"/>
        <v>21.13</v>
      </c>
      <c r="AB11" t="s">
        <v>333</v>
      </c>
      <c r="AC11" t="s">
        <v>178</v>
      </c>
      <c r="AD11" t="s">
        <v>178</v>
      </c>
      <c r="AE11" t="s">
        <v>334</v>
      </c>
      <c r="AF11" t="s">
        <v>335</v>
      </c>
      <c r="AG11" t="s">
        <v>313</v>
      </c>
      <c r="AH11" t="s">
        <v>129</v>
      </c>
      <c r="AI11" t="s">
        <v>110</v>
      </c>
      <c r="AJ11" t="s">
        <v>130</v>
      </c>
      <c r="AK11" t="s">
        <v>108</v>
      </c>
      <c r="AL11" t="s">
        <v>181</v>
      </c>
      <c r="AM11" t="s">
        <v>131</v>
      </c>
      <c r="AN11" t="s">
        <v>211</v>
      </c>
      <c r="AO11" t="s">
        <v>314</v>
      </c>
      <c r="AP11" t="s">
        <v>289</v>
      </c>
      <c r="AQ11" t="s">
        <v>211</v>
      </c>
      <c r="AR11" t="s">
        <v>108</v>
      </c>
      <c r="AS11" t="s">
        <v>136</v>
      </c>
      <c r="AT11" t="s">
        <v>137</v>
      </c>
      <c r="AU11" t="s">
        <v>138</v>
      </c>
      <c r="AV11" t="s">
        <v>139</v>
      </c>
      <c r="AW11" t="s">
        <v>140</v>
      </c>
      <c r="AX11" t="s">
        <v>141</v>
      </c>
      <c r="AY11" t="s">
        <v>140</v>
      </c>
      <c r="AZ11" t="s">
        <v>140</v>
      </c>
      <c r="BA11" t="s">
        <v>142</v>
      </c>
      <c r="BB11" t="s">
        <v>143</v>
      </c>
      <c r="BC11" t="s">
        <v>336</v>
      </c>
      <c r="BD11" t="s">
        <v>337</v>
      </c>
      <c r="BE11" t="s">
        <v>338</v>
      </c>
      <c r="BF11" t="s">
        <v>339</v>
      </c>
      <c r="BG11" t="s">
        <v>340</v>
      </c>
      <c r="BH11" t="s">
        <v>341</v>
      </c>
      <c r="BI11" t="s">
        <v>342</v>
      </c>
      <c r="BJ11" t="s">
        <v>343</v>
      </c>
      <c r="BK11" t="s">
        <v>344</v>
      </c>
      <c r="BL11" t="s">
        <v>222</v>
      </c>
      <c r="BM11" t="s">
        <v>154</v>
      </c>
      <c r="BN11" t="s">
        <v>155</v>
      </c>
      <c r="BO11" t="s">
        <v>156</v>
      </c>
      <c r="BP11" t="s">
        <v>157</v>
      </c>
      <c r="BQ11" t="s">
        <v>158</v>
      </c>
      <c r="BR11" t="s">
        <v>156</v>
      </c>
      <c r="BS11" t="s">
        <v>159</v>
      </c>
      <c r="BT11" t="s">
        <v>160</v>
      </c>
      <c r="BU11" t="s">
        <v>161</v>
      </c>
      <c r="BV11" t="s">
        <v>140</v>
      </c>
      <c r="BW11" t="s">
        <v>91</v>
      </c>
      <c r="BX11" t="s">
        <v>162</v>
      </c>
      <c r="BY11" t="s">
        <v>163</v>
      </c>
      <c r="BZ11" t="s">
        <v>91</v>
      </c>
      <c r="CA11" t="s">
        <v>164</v>
      </c>
      <c r="CB11" t="s">
        <v>165</v>
      </c>
      <c r="CC11" t="s">
        <v>166</v>
      </c>
    </row>
    <row r="12" spans="1:81" x14ac:dyDescent="0.2">
      <c r="A12" t="s">
        <v>345</v>
      </c>
      <c r="B12" t="s">
        <v>346</v>
      </c>
      <c r="C12" t="s">
        <v>110</v>
      </c>
      <c r="D12" t="s">
        <v>111</v>
      </c>
      <c r="E12" t="s">
        <v>112</v>
      </c>
      <c r="F12" t="s">
        <v>91</v>
      </c>
      <c r="G12" t="s">
        <v>521</v>
      </c>
      <c r="H12" t="s">
        <v>225</v>
      </c>
      <c r="I12" t="s">
        <v>523</v>
      </c>
      <c r="J12">
        <f t="shared" si="0"/>
        <v>1.4716344535451245E-2</v>
      </c>
      <c r="K12">
        <f t="shared" si="1"/>
        <v>1.89768888</v>
      </c>
      <c r="L12">
        <f t="shared" si="2"/>
        <v>1.4603099291343154E-2</v>
      </c>
      <c r="M12">
        <f t="shared" si="3"/>
        <v>0.22509597618426894</v>
      </c>
      <c r="N12" t="s">
        <v>347</v>
      </c>
      <c r="O12" t="s">
        <v>348</v>
      </c>
      <c r="P12">
        <f t="shared" si="4"/>
        <v>2.5423202890602714</v>
      </c>
      <c r="Q12">
        <f t="shared" si="5"/>
        <v>1.5426852890602714</v>
      </c>
      <c r="R12" t="s">
        <v>349</v>
      </c>
      <c r="S12" t="s">
        <v>350</v>
      </c>
      <c r="T12">
        <f t="shared" si="6"/>
        <v>24.961416681985973</v>
      </c>
      <c r="U12">
        <f t="shared" si="7"/>
        <v>0.29853000000000002</v>
      </c>
      <c r="V12" t="s">
        <v>118</v>
      </c>
      <c r="W12" t="s">
        <v>351</v>
      </c>
      <c r="X12" t="s">
        <v>352</v>
      </c>
      <c r="Y12" t="s">
        <v>353</v>
      </c>
      <c r="Z12" t="s">
        <v>354</v>
      </c>
      <c r="AA12">
        <f t="shared" si="8"/>
        <v>21.3</v>
      </c>
      <c r="AB12" t="s">
        <v>333</v>
      </c>
      <c r="AC12" t="s">
        <v>124</v>
      </c>
      <c r="AD12" t="s">
        <v>259</v>
      </c>
      <c r="AE12" t="s">
        <v>355</v>
      </c>
      <c r="AF12" t="s">
        <v>356</v>
      </c>
      <c r="AG12" t="s">
        <v>313</v>
      </c>
      <c r="AH12" t="s">
        <v>129</v>
      </c>
      <c r="AI12" t="s">
        <v>110</v>
      </c>
      <c r="AJ12" t="s">
        <v>130</v>
      </c>
      <c r="AK12" t="s">
        <v>108</v>
      </c>
      <c r="AL12" t="s">
        <v>131</v>
      </c>
      <c r="AM12" t="s">
        <v>181</v>
      </c>
      <c r="AN12" t="s">
        <v>357</v>
      </c>
      <c r="AO12" t="s">
        <v>182</v>
      </c>
      <c r="AP12" t="s">
        <v>212</v>
      </c>
      <c r="AQ12" t="s">
        <v>263</v>
      </c>
      <c r="AR12" t="s">
        <v>108</v>
      </c>
      <c r="AS12" t="s">
        <v>136</v>
      </c>
      <c r="AT12" t="s">
        <v>137</v>
      </c>
      <c r="AU12" t="s">
        <v>138</v>
      </c>
      <c r="AV12" t="s">
        <v>139</v>
      </c>
      <c r="AW12" t="s">
        <v>140</v>
      </c>
      <c r="AX12" t="s">
        <v>141</v>
      </c>
      <c r="AY12" t="s">
        <v>140</v>
      </c>
      <c r="AZ12" t="s">
        <v>140</v>
      </c>
      <c r="BA12" t="s">
        <v>142</v>
      </c>
      <c r="BB12" t="s">
        <v>143</v>
      </c>
      <c r="BC12" t="s">
        <v>358</v>
      </c>
      <c r="BD12" t="s">
        <v>359</v>
      </c>
      <c r="BE12" t="s">
        <v>360</v>
      </c>
      <c r="BF12" t="s">
        <v>361</v>
      </c>
      <c r="BG12" t="s">
        <v>362</v>
      </c>
      <c r="BH12" t="s">
        <v>363</v>
      </c>
      <c r="BI12" t="s">
        <v>364</v>
      </c>
      <c r="BJ12" t="s">
        <v>365</v>
      </c>
      <c r="BK12" t="s">
        <v>366</v>
      </c>
      <c r="BL12" t="s">
        <v>222</v>
      </c>
      <c r="BM12" t="s">
        <v>154</v>
      </c>
      <c r="BN12" t="s">
        <v>155</v>
      </c>
      <c r="BO12" t="s">
        <v>156</v>
      </c>
      <c r="BP12" t="s">
        <v>157</v>
      </c>
      <c r="BQ12" t="s">
        <v>158</v>
      </c>
      <c r="BR12" t="s">
        <v>156</v>
      </c>
      <c r="BS12" t="s">
        <v>159</v>
      </c>
      <c r="BT12" t="s">
        <v>160</v>
      </c>
      <c r="BU12" t="s">
        <v>161</v>
      </c>
      <c r="BV12" t="s">
        <v>140</v>
      </c>
      <c r="BW12" t="s">
        <v>91</v>
      </c>
      <c r="BX12" t="s">
        <v>162</v>
      </c>
      <c r="BY12" t="s">
        <v>163</v>
      </c>
      <c r="BZ12" t="s">
        <v>91</v>
      </c>
      <c r="CA12" t="s">
        <v>164</v>
      </c>
      <c r="CB12" t="s">
        <v>165</v>
      </c>
      <c r="CC12" t="s">
        <v>166</v>
      </c>
    </row>
    <row r="13" spans="1:81" x14ac:dyDescent="0.2">
      <c r="A13" t="s">
        <v>367</v>
      </c>
      <c r="B13" t="s">
        <v>368</v>
      </c>
      <c r="C13" t="s">
        <v>110</v>
      </c>
      <c r="D13" t="s">
        <v>111</v>
      </c>
      <c r="E13" t="s">
        <v>112</v>
      </c>
      <c r="F13" t="s">
        <v>91</v>
      </c>
      <c r="G13" t="s">
        <v>521</v>
      </c>
      <c r="H13" t="s">
        <v>225</v>
      </c>
      <c r="I13" t="s">
        <v>524</v>
      </c>
      <c r="J13">
        <f t="shared" si="0"/>
        <v>-5.9007134677723384E-3</v>
      </c>
      <c r="K13">
        <f t="shared" si="1"/>
        <v>1.89768888</v>
      </c>
      <c r="L13">
        <f t="shared" si="2"/>
        <v>-5.9191184985494232E-3</v>
      </c>
      <c r="M13">
        <f t="shared" si="3"/>
        <v>-9.3728169270899594E-2</v>
      </c>
      <c r="N13" t="s">
        <v>369</v>
      </c>
      <c r="O13" t="s">
        <v>370</v>
      </c>
      <c r="P13">
        <f t="shared" si="4"/>
        <v>2.5752397014653479</v>
      </c>
      <c r="Q13">
        <f t="shared" si="5"/>
        <v>1.5845727014653479</v>
      </c>
      <c r="R13" t="s">
        <v>371</v>
      </c>
      <c r="S13" t="s">
        <v>372</v>
      </c>
      <c r="T13">
        <f t="shared" si="6"/>
        <v>25.284631334956778</v>
      </c>
      <c r="U13">
        <f t="shared" si="7"/>
        <v>0.29853000000000002</v>
      </c>
      <c r="V13" t="s">
        <v>118</v>
      </c>
      <c r="W13" t="s">
        <v>373</v>
      </c>
      <c r="X13" t="s">
        <v>374</v>
      </c>
      <c r="Y13" t="s">
        <v>375</v>
      </c>
      <c r="Z13" t="s">
        <v>376</v>
      </c>
      <c r="AA13">
        <f t="shared" si="8"/>
        <v>21.51</v>
      </c>
      <c r="AB13" t="s">
        <v>333</v>
      </c>
      <c r="AC13" t="s">
        <v>124</v>
      </c>
      <c r="AD13" t="s">
        <v>285</v>
      </c>
      <c r="AE13" t="s">
        <v>260</v>
      </c>
      <c r="AF13" t="s">
        <v>377</v>
      </c>
      <c r="AG13" t="s">
        <v>378</v>
      </c>
      <c r="AH13" t="s">
        <v>129</v>
      </c>
      <c r="AI13" t="s">
        <v>110</v>
      </c>
      <c r="AJ13" t="s">
        <v>130</v>
      </c>
      <c r="AK13" t="s">
        <v>108</v>
      </c>
      <c r="AL13" t="s">
        <v>137</v>
      </c>
      <c r="AM13" t="s">
        <v>131</v>
      </c>
      <c r="AN13" t="s">
        <v>357</v>
      </c>
      <c r="AO13" t="s">
        <v>212</v>
      </c>
      <c r="AP13" t="s">
        <v>379</v>
      </c>
      <c r="AQ13" t="s">
        <v>237</v>
      </c>
      <c r="AR13" t="s">
        <v>108</v>
      </c>
      <c r="AS13" t="s">
        <v>136</v>
      </c>
      <c r="AT13" t="s">
        <v>137</v>
      </c>
      <c r="AU13" t="s">
        <v>138</v>
      </c>
      <c r="AV13" t="s">
        <v>139</v>
      </c>
      <c r="AW13" t="s">
        <v>140</v>
      </c>
      <c r="AX13" t="s">
        <v>141</v>
      </c>
      <c r="AY13" t="s">
        <v>140</v>
      </c>
      <c r="AZ13" t="s">
        <v>140</v>
      </c>
      <c r="BA13" t="s">
        <v>142</v>
      </c>
      <c r="BB13" t="s">
        <v>143</v>
      </c>
      <c r="BC13" t="s">
        <v>380</v>
      </c>
      <c r="BD13" t="s">
        <v>381</v>
      </c>
      <c r="BE13" t="s">
        <v>382</v>
      </c>
      <c r="BF13" t="s">
        <v>383</v>
      </c>
      <c r="BG13" t="s">
        <v>384</v>
      </c>
      <c r="BH13" t="s">
        <v>385</v>
      </c>
      <c r="BI13" t="s">
        <v>386</v>
      </c>
      <c r="BJ13" t="s">
        <v>387</v>
      </c>
      <c r="BK13" t="s">
        <v>388</v>
      </c>
      <c r="BL13" t="s">
        <v>247</v>
      </c>
      <c r="BM13" t="s">
        <v>154</v>
      </c>
      <c r="BN13" t="s">
        <v>155</v>
      </c>
      <c r="BO13" t="s">
        <v>156</v>
      </c>
      <c r="BP13" t="s">
        <v>157</v>
      </c>
      <c r="BQ13" t="s">
        <v>158</v>
      </c>
      <c r="BR13" t="s">
        <v>156</v>
      </c>
      <c r="BS13" t="s">
        <v>159</v>
      </c>
      <c r="BT13" t="s">
        <v>160</v>
      </c>
      <c r="BU13" t="s">
        <v>161</v>
      </c>
      <c r="BV13" t="s">
        <v>140</v>
      </c>
      <c r="BW13" t="s">
        <v>91</v>
      </c>
      <c r="BX13" t="s">
        <v>162</v>
      </c>
      <c r="BY13" t="s">
        <v>163</v>
      </c>
      <c r="BZ13" t="s">
        <v>91</v>
      </c>
      <c r="CA13" t="s">
        <v>164</v>
      </c>
      <c r="CB13" t="s">
        <v>165</v>
      </c>
      <c r="CC13" t="s">
        <v>166</v>
      </c>
    </row>
    <row r="14" spans="1:81" x14ac:dyDescent="0.2">
      <c r="A14" t="s">
        <v>389</v>
      </c>
      <c r="B14" t="s">
        <v>390</v>
      </c>
      <c r="C14" t="s">
        <v>110</v>
      </c>
      <c r="D14" t="s">
        <v>111</v>
      </c>
      <c r="E14" t="s">
        <v>112</v>
      </c>
      <c r="F14" t="s">
        <v>91</v>
      </c>
      <c r="G14" t="s">
        <v>521</v>
      </c>
      <c r="H14" t="s">
        <v>250</v>
      </c>
      <c r="I14" t="s">
        <v>524</v>
      </c>
      <c r="J14">
        <f t="shared" si="0"/>
        <v>2.7366529621045528E-4</v>
      </c>
      <c r="K14">
        <f t="shared" si="1"/>
        <v>1.9050343199999997</v>
      </c>
      <c r="L14">
        <f t="shared" si="2"/>
        <v>2.7362598881504839E-4</v>
      </c>
      <c r="M14">
        <f t="shared" si="3"/>
        <v>4.3589768037250896E-3</v>
      </c>
      <c r="N14" t="s">
        <v>391</v>
      </c>
      <c r="O14" t="s">
        <v>392</v>
      </c>
      <c r="P14">
        <f t="shared" si="4"/>
        <v>2.5705141988099327</v>
      </c>
      <c r="Q14">
        <f t="shared" si="5"/>
        <v>1.5940991988099327</v>
      </c>
      <c r="R14" t="s">
        <v>393</v>
      </c>
      <c r="S14" t="s">
        <v>394</v>
      </c>
      <c r="T14">
        <f t="shared" si="6"/>
        <v>25.240712871267995</v>
      </c>
      <c r="U14">
        <f t="shared" si="7"/>
        <v>0.29853000000000002</v>
      </c>
      <c r="V14" t="s">
        <v>118</v>
      </c>
      <c r="W14" t="s">
        <v>331</v>
      </c>
      <c r="X14" t="s">
        <v>331</v>
      </c>
      <c r="Y14" t="s">
        <v>395</v>
      </c>
      <c r="Z14" t="s">
        <v>396</v>
      </c>
      <c r="AA14">
        <f t="shared" si="8"/>
        <v>21.48</v>
      </c>
      <c r="AB14" t="s">
        <v>397</v>
      </c>
      <c r="AC14" t="s">
        <v>234</v>
      </c>
      <c r="AD14" t="s">
        <v>259</v>
      </c>
      <c r="AE14" t="s">
        <v>398</v>
      </c>
      <c r="AF14" t="s">
        <v>399</v>
      </c>
      <c r="AG14" t="s">
        <v>400</v>
      </c>
      <c r="AH14" t="s">
        <v>129</v>
      </c>
      <c r="AI14" t="s">
        <v>110</v>
      </c>
      <c r="AJ14" t="s">
        <v>130</v>
      </c>
      <c r="AK14" t="s">
        <v>108</v>
      </c>
      <c r="AL14" t="s">
        <v>131</v>
      </c>
      <c r="AM14" t="s">
        <v>181</v>
      </c>
      <c r="AN14" t="s">
        <v>211</v>
      </c>
      <c r="AO14" t="s">
        <v>379</v>
      </c>
      <c r="AP14" t="s">
        <v>289</v>
      </c>
      <c r="AQ14" t="s">
        <v>211</v>
      </c>
      <c r="AR14" t="s">
        <v>108</v>
      </c>
      <c r="AS14" t="s">
        <v>136</v>
      </c>
      <c r="AT14" t="s">
        <v>137</v>
      </c>
      <c r="AU14" t="s">
        <v>138</v>
      </c>
      <c r="AV14" t="s">
        <v>139</v>
      </c>
      <c r="AW14" t="s">
        <v>140</v>
      </c>
      <c r="AX14" t="s">
        <v>141</v>
      </c>
      <c r="AY14" t="s">
        <v>140</v>
      </c>
      <c r="AZ14" t="s">
        <v>140</v>
      </c>
      <c r="BA14" t="s">
        <v>142</v>
      </c>
      <c r="BB14" t="s">
        <v>143</v>
      </c>
      <c r="BC14" t="s">
        <v>401</v>
      </c>
      <c r="BD14" t="s">
        <v>402</v>
      </c>
      <c r="BE14" t="s">
        <v>403</v>
      </c>
      <c r="BF14" t="s">
        <v>404</v>
      </c>
      <c r="BG14" t="s">
        <v>405</v>
      </c>
      <c r="BH14" t="s">
        <v>406</v>
      </c>
      <c r="BI14" t="s">
        <v>407</v>
      </c>
      <c r="BJ14" t="s">
        <v>408</v>
      </c>
      <c r="BK14" t="s">
        <v>409</v>
      </c>
      <c r="BL14" t="s">
        <v>247</v>
      </c>
      <c r="BM14" t="s">
        <v>154</v>
      </c>
      <c r="BN14" t="s">
        <v>155</v>
      </c>
      <c r="BO14" t="s">
        <v>156</v>
      </c>
      <c r="BP14" t="s">
        <v>157</v>
      </c>
      <c r="BQ14" t="s">
        <v>158</v>
      </c>
      <c r="BR14" t="s">
        <v>156</v>
      </c>
      <c r="BS14" t="s">
        <v>159</v>
      </c>
      <c r="BT14" t="s">
        <v>160</v>
      </c>
      <c r="BU14" t="s">
        <v>161</v>
      </c>
      <c r="BV14" t="s">
        <v>140</v>
      </c>
      <c r="BW14" t="s">
        <v>91</v>
      </c>
      <c r="BX14" t="s">
        <v>162</v>
      </c>
      <c r="BY14" t="s">
        <v>163</v>
      </c>
      <c r="BZ14" t="s">
        <v>91</v>
      </c>
      <c r="CA14" t="s">
        <v>164</v>
      </c>
      <c r="CB14" t="s">
        <v>165</v>
      </c>
      <c r="CC14" t="s">
        <v>166</v>
      </c>
    </row>
    <row r="15" spans="1:81" x14ac:dyDescent="0.2">
      <c r="A15" t="s">
        <v>410</v>
      </c>
      <c r="B15" t="s">
        <v>411</v>
      </c>
      <c r="C15" t="s">
        <v>110</v>
      </c>
      <c r="D15" t="s">
        <v>111</v>
      </c>
      <c r="E15" t="s">
        <v>112</v>
      </c>
      <c r="F15" t="s">
        <v>91</v>
      </c>
      <c r="G15" t="s">
        <v>521</v>
      </c>
      <c r="H15" t="s">
        <v>250</v>
      </c>
      <c r="I15" t="s">
        <v>523</v>
      </c>
      <c r="J15">
        <f t="shared" si="0"/>
        <v>1.6841735961308533E-2</v>
      </c>
      <c r="K15">
        <f t="shared" si="1"/>
        <v>1.89032168</v>
      </c>
      <c r="L15">
        <f t="shared" si="2"/>
        <v>1.66930103367414E-2</v>
      </c>
      <c r="M15">
        <f t="shared" si="3"/>
        <v>0.25645658105548691</v>
      </c>
      <c r="N15" t="s">
        <v>412</v>
      </c>
      <c r="O15" t="s">
        <v>413</v>
      </c>
      <c r="P15">
        <f t="shared" si="4"/>
        <v>2.5329826834275169</v>
      </c>
      <c r="Q15">
        <f t="shared" si="5"/>
        <v>1.5374356834275169</v>
      </c>
      <c r="R15" t="s">
        <v>414</v>
      </c>
      <c r="S15" t="s">
        <v>415</v>
      </c>
      <c r="T15">
        <f t="shared" si="6"/>
        <v>24.872178745360536</v>
      </c>
      <c r="U15">
        <f t="shared" si="7"/>
        <v>0.29853000000000002</v>
      </c>
      <c r="V15" t="s">
        <v>118</v>
      </c>
      <c r="W15" t="s">
        <v>416</v>
      </c>
      <c r="X15" t="s">
        <v>417</v>
      </c>
      <c r="Y15" t="s">
        <v>418</v>
      </c>
      <c r="Z15" t="s">
        <v>419</v>
      </c>
      <c r="AA15">
        <f t="shared" si="8"/>
        <v>21.24</v>
      </c>
      <c r="AB15" t="s">
        <v>397</v>
      </c>
      <c r="AC15" t="s">
        <v>420</v>
      </c>
      <c r="AD15" t="s">
        <v>421</v>
      </c>
      <c r="AE15" t="s">
        <v>422</v>
      </c>
      <c r="AF15" t="s">
        <v>423</v>
      </c>
      <c r="AG15" t="s">
        <v>400</v>
      </c>
      <c r="AH15" t="s">
        <v>129</v>
      </c>
      <c r="AI15" t="s">
        <v>110</v>
      </c>
      <c r="AJ15" t="s">
        <v>130</v>
      </c>
      <c r="AK15" t="s">
        <v>108</v>
      </c>
      <c r="AL15" t="s">
        <v>182</v>
      </c>
      <c r="AM15" t="s">
        <v>182</v>
      </c>
      <c r="AN15" t="s">
        <v>211</v>
      </c>
      <c r="AO15" t="s">
        <v>181</v>
      </c>
      <c r="AP15" t="s">
        <v>314</v>
      </c>
      <c r="AQ15" t="s">
        <v>211</v>
      </c>
      <c r="AR15" t="s">
        <v>108</v>
      </c>
      <c r="AS15" t="s">
        <v>136</v>
      </c>
      <c r="AT15" t="s">
        <v>137</v>
      </c>
      <c r="AU15" t="s">
        <v>138</v>
      </c>
      <c r="AV15" t="s">
        <v>139</v>
      </c>
      <c r="AW15" t="s">
        <v>140</v>
      </c>
      <c r="AX15" t="s">
        <v>141</v>
      </c>
      <c r="AY15" t="s">
        <v>140</v>
      </c>
      <c r="AZ15" t="s">
        <v>140</v>
      </c>
      <c r="BA15" t="s">
        <v>142</v>
      </c>
      <c r="BB15" t="s">
        <v>143</v>
      </c>
      <c r="BC15" t="s">
        <v>424</v>
      </c>
      <c r="BD15" t="s">
        <v>425</v>
      </c>
      <c r="BE15" t="s">
        <v>426</v>
      </c>
      <c r="BF15" t="s">
        <v>427</v>
      </c>
      <c r="BG15" t="s">
        <v>428</v>
      </c>
      <c r="BH15" t="s">
        <v>429</v>
      </c>
      <c r="BI15" t="s">
        <v>430</v>
      </c>
      <c r="BJ15" t="s">
        <v>431</v>
      </c>
      <c r="BK15" t="s">
        <v>432</v>
      </c>
      <c r="BL15" t="s">
        <v>222</v>
      </c>
      <c r="BM15" t="s">
        <v>154</v>
      </c>
      <c r="BN15" t="s">
        <v>155</v>
      </c>
      <c r="BO15" t="s">
        <v>156</v>
      </c>
      <c r="BP15" t="s">
        <v>157</v>
      </c>
      <c r="BQ15" t="s">
        <v>158</v>
      </c>
      <c r="BR15" t="s">
        <v>156</v>
      </c>
      <c r="BS15" t="s">
        <v>159</v>
      </c>
      <c r="BT15" t="s">
        <v>160</v>
      </c>
      <c r="BU15" t="s">
        <v>161</v>
      </c>
      <c r="BV15" t="s">
        <v>140</v>
      </c>
      <c r="BW15" t="s">
        <v>91</v>
      </c>
      <c r="BX15" t="s">
        <v>162</v>
      </c>
      <c r="BY15" t="s">
        <v>163</v>
      </c>
      <c r="BZ15" t="s">
        <v>91</v>
      </c>
      <c r="CA15" t="s">
        <v>164</v>
      </c>
      <c r="CB15" t="s">
        <v>165</v>
      </c>
      <c r="CC15" t="s">
        <v>166</v>
      </c>
    </row>
    <row r="16" spans="1:81" x14ac:dyDescent="0.2">
      <c r="A16" t="s">
        <v>433</v>
      </c>
      <c r="B16" t="s">
        <v>434</v>
      </c>
      <c r="C16" t="s">
        <v>110</v>
      </c>
      <c r="D16" t="s">
        <v>111</v>
      </c>
      <c r="E16" t="s">
        <v>112</v>
      </c>
      <c r="F16" t="s">
        <v>91</v>
      </c>
      <c r="G16" t="s">
        <v>521</v>
      </c>
      <c r="H16" t="s">
        <v>276</v>
      </c>
      <c r="I16" t="s">
        <v>524</v>
      </c>
      <c r="J16">
        <f t="shared" si="0"/>
        <v>-5.8277206527179576E-3</v>
      </c>
      <c r="K16">
        <f t="shared" si="1"/>
        <v>1.9050343199999997</v>
      </c>
      <c r="L16">
        <f t="shared" si="2"/>
        <v>-5.8456030295050785E-3</v>
      </c>
      <c r="M16">
        <f t="shared" si="3"/>
        <v>-7.985564755467621E-2</v>
      </c>
      <c r="N16" t="s">
        <v>435</v>
      </c>
      <c r="O16" t="s">
        <v>436</v>
      </c>
      <c r="P16">
        <f t="shared" si="4"/>
        <v>2.3538887172144949</v>
      </c>
      <c r="Q16">
        <f t="shared" si="5"/>
        <v>1.3685757172144948</v>
      </c>
      <c r="R16" t="s">
        <v>437</v>
      </c>
      <c r="S16" t="s">
        <v>438</v>
      </c>
      <c r="T16">
        <f t="shared" si="6"/>
        <v>23.111327611335248</v>
      </c>
      <c r="U16">
        <f t="shared" si="7"/>
        <v>0.29853000000000002</v>
      </c>
      <c r="V16" t="s">
        <v>118</v>
      </c>
      <c r="W16" t="s">
        <v>439</v>
      </c>
      <c r="X16" t="s">
        <v>440</v>
      </c>
      <c r="Y16" t="s">
        <v>441</v>
      </c>
      <c r="Z16" t="s">
        <v>442</v>
      </c>
      <c r="AA16">
        <f t="shared" si="8"/>
        <v>20.05</v>
      </c>
      <c r="AB16" t="s">
        <v>333</v>
      </c>
      <c r="AC16" t="s">
        <v>234</v>
      </c>
      <c r="AD16" t="s">
        <v>443</v>
      </c>
      <c r="AE16" t="s">
        <v>444</v>
      </c>
      <c r="AF16" t="s">
        <v>445</v>
      </c>
      <c r="AG16" t="s">
        <v>446</v>
      </c>
      <c r="AH16" t="s">
        <v>129</v>
      </c>
      <c r="AI16" t="s">
        <v>110</v>
      </c>
      <c r="AJ16" t="s">
        <v>130</v>
      </c>
      <c r="AK16" t="s">
        <v>108</v>
      </c>
      <c r="AL16" t="s">
        <v>181</v>
      </c>
      <c r="AM16" t="s">
        <v>181</v>
      </c>
      <c r="AN16" t="s">
        <v>357</v>
      </c>
      <c r="AO16" t="s">
        <v>137</v>
      </c>
      <c r="AP16" t="s">
        <v>182</v>
      </c>
      <c r="AQ16" t="s">
        <v>314</v>
      </c>
      <c r="AR16" t="s">
        <v>108</v>
      </c>
      <c r="AS16" t="s">
        <v>136</v>
      </c>
      <c r="AT16" t="s">
        <v>137</v>
      </c>
      <c r="AU16" t="s">
        <v>138</v>
      </c>
      <c r="AV16" t="s">
        <v>139</v>
      </c>
      <c r="AW16" t="s">
        <v>140</v>
      </c>
      <c r="AX16" t="s">
        <v>141</v>
      </c>
      <c r="AY16" t="s">
        <v>140</v>
      </c>
      <c r="AZ16" t="s">
        <v>140</v>
      </c>
      <c r="BA16" t="s">
        <v>142</v>
      </c>
      <c r="BB16" t="s">
        <v>143</v>
      </c>
      <c r="BC16" t="s">
        <v>447</v>
      </c>
      <c r="BD16" t="s">
        <v>448</v>
      </c>
      <c r="BE16" t="s">
        <v>449</v>
      </c>
      <c r="BF16" t="s">
        <v>450</v>
      </c>
      <c r="BG16" t="s">
        <v>451</v>
      </c>
      <c r="BH16" t="s">
        <v>452</v>
      </c>
      <c r="BI16" t="s">
        <v>453</v>
      </c>
      <c r="BJ16" t="s">
        <v>454</v>
      </c>
      <c r="BK16" t="s">
        <v>455</v>
      </c>
      <c r="BL16" t="s">
        <v>456</v>
      </c>
      <c r="BM16" t="s">
        <v>154</v>
      </c>
      <c r="BN16" t="s">
        <v>155</v>
      </c>
      <c r="BO16" t="s">
        <v>156</v>
      </c>
      <c r="BP16" t="s">
        <v>157</v>
      </c>
      <c r="BQ16" t="s">
        <v>158</v>
      </c>
      <c r="BR16" t="s">
        <v>156</v>
      </c>
      <c r="BS16" t="s">
        <v>159</v>
      </c>
      <c r="BT16" t="s">
        <v>160</v>
      </c>
      <c r="BU16" t="s">
        <v>161</v>
      </c>
      <c r="BV16" t="s">
        <v>140</v>
      </c>
      <c r="BW16" t="s">
        <v>91</v>
      </c>
      <c r="BX16" t="s">
        <v>162</v>
      </c>
      <c r="BY16" t="s">
        <v>163</v>
      </c>
      <c r="BZ16" t="s">
        <v>91</v>
      </c>
      <c r="CA16" t="s">
        <v>164</v>
      </c>
      <c r="CB16" t="s">
        <v>165</v>
      </c>
      <c r="CC16" t="s">
        <v>166</v>
      </c>
    </row>
    <row r="17" spans="1:81" x14ac:dyDescent="0.2">
      <c r="A17" t="s">
        <v>457</v>
      </c>
      <c r="B17" t="s">
        <v>458</v>
      </c>
      <c r="C17" t="s">
        <v>110</v>
      </c>
      <c r="D17" t="s">
        <v>111</v>
      </c>
      <c r="E17" t="s">
        <v>112</v>
      </c>
      <c r="F17" t="s">
        <v>91</v>
      </c>
      <c r="G17" t="s">
        <v>521</v>
      </c>
      <c r="H17" t="s">
        <v>276</v>
      </c>
      <c r="I17" t="s">
        <v>523</v>
      </c>
      <c r="J17">
        <f t="shared" si="0"/>
        <v>2.7548892702390221E-2</v>
      </c>
      <c r="K17">
        <f t="shared" si="1"/>
        <v>1.89768888</v>
      </c>
      <c r="L17">
        <f t="shared" si="2"/>
        <v>2.7154686075090098E-2</v>
      </c>
      <c r="M17">
        <f t="shared" si="3"/>
        <v>0.50294215094463324</v>
      </c>
      <c r="N17" t="s">
        <v>459</v>
      </c>
      <c r="O17" t="s">
        <v>460</v>
      </c>
      <c r="P17">
        <f t="shared" si="4"/>
        <v>2.8523118955040703</v>
      </c>
      <c r="Q17">
        <f t="shared" si="5"/>
        <v>1.8507068955040702</v>
      </c>
      <c r="R17" t="s">
        <v>461</v>
      </c>
      <c r="S17" t="s">
        <v>462</v>
      </c>
      <c r="T17">
        <f t="shared" si="6"/>
        <v>28.005025974512229</v>
      </c>
      <c r="U17">
        <f t="shared" si="7"/>
        <v>0.29853000000000002</v>
      </c>
      <c r="V17" t="s">
        <v>118</v>
      </c>
      <c r="W17" t="s">
        <v>463</v>
      </c>
      <c r="X17" t="s">
        <v>464</v>
      </c>
      <c r="Y17" t="s">
        <v>465</v>
      </c>
      <c r="Z17" t="s">
        <v>466</v>
      </c>
      <c r="AA17">
        <f t="shared" si="8"/>
        <v>23.19</v>
      </c>
      <c r="AB17" t="s">
        <v>333</v>
      </c>
      <c r="AC17" t="s">
        <v>124</v>
      </c>
      <c r="AD17" t="s">
        <v>259</v>
      </c>
      <c r="AE17" t="s">
        <v>355</v>
      </c>
      <c r="AF17" t="s">
        <v>467</v>
      </c>
      <c r="AG17" t="s">
        <v>468</v>
      </c>
      <c r="AH17" t="s">
        <v>129</v>
      </c>
      <c r="AI17" t="s">
        <v>110</v>
      </c>
      <c r="AJ17" t="s">
        <v>130</v>
      </c>
      <c r="AK17" t="s">
        <v>108</v>
      </c>
      <c r="AL17" t="s">
        <v>181</v>
      </c>
      <c r="AM17" t="s">
        <v>137</v>
      </c>
      <c r="AN17" t="s">
        <v>137</v>
      </c>
      <c r="AO17" t="s">
        <v>182</v>
      </c>
      <c r="AP17" t="s">
        <v>212</v>
      </c>
      <c r="AQ17" t="s">
        <v>314</v>
      </c>
      <c r="AR17" t="s">
        <v>108</v>
      </c>
      <c r="AS17" t="s">
        <v>136</v>
      </c>
      <c r="AT17" t="s">
        <v>137</v>
      </c>
      <c r="AU17" t="s">
        <v>138</v>
      </c>
      <c r="AV17" t="s">
        <v>139</v>
      </c>
      <c r="AW17" t="s">
        <v>140</v>
      </c>
      <c r="AX17" t="s">
        <v>141</v>
      </c>
      <c r="AY17" t="s">
        <v>140</v>
      </c>
      <c r="AZ17" t="s">
        <v>140</v>
      </c>
      <c r="BA17" t="s">
        <v>142</v>
      </c>
      <c r="BB17" t="s">
        <v>143</v>
      </c>
      <c r="BC17" t="s">
        <v>469</v>
      </c>
      <c r="BD17" t="s">
        <v>470</v>
      </c>
      <c r="BE17" t="s">
        <v>471</v>
      </c>
      <c r="BF17" t="s">
        <v>472</v>
      </c>
      <c r="BG17" t="s">
        <v>473</v>
      </c>
      <c r="BH17" t="s">
        <v>474</v>
      </c>
      <c r="BI17" t="s">
        <v>475</v>
      </c>
      <c r="BJ17" t="s">
        <v>476</v>
      </c>
      <c r="BK17" t="s">
        <v>477</v>
      </c>
      <c r="BL17" t="s">
        <v>478</v>
      </c>
      <c r="BM17" t="s">
        <v>154</v>
      </c>
      <c r="BN17" t="s">
        <v>155</v>
      </c>
      <c r="BO17" t="s">
        <v>156</v>
      </c>
      <c r="BP17" t="s">
        <v>157</v>
      </c>
      <c r="BQ17" t="s">
        <v>158</v>
      </c>
      <c r="BR17" t="s">
        <v>156</v>
      </c>
      <c r="BS17" t="s">
        <v>159</v>
      </c>
      <c r="BT17" t="s">
        <v>160</v>
      </c>
      <c r="BU17" t="s">
        <v>161</v>
      </c>
      <c r="BV17" t="s">
        <v>140</v>
      </c>
      <c r="BW17" t="s">
        <v>91</v>
      </c>
      <c r="BX17" t="s">
        <v>162</v>
      </c>
      <c r="BY17" t="s">
        <v>163</v>
      </c>
      <c r="BZ17" t="s">
        <v>91</v>
      </c>
      <c r="CA17" t="s">
        <v>164</v>
      </c>
      <c r="CB17" t="s">
        <v>165</v>
      </c>
      <c r="CC17" t="s">
        <v>166</v>
      </c>
    </row>
    <row r="18" spans="1:81" x14ac:dyDescent="0.2">
      <c r="A18" t="s">
        <v>479</v>
      </c>
      <c r="B18" t="s">
        <v>480</v>
      </c>
      <c r="C18" t="s">
        <v>110</v>
      </c>
      <c r="D18" t="s">
        <v>111</v>
      </c>
      <c r="E18" t="s">
        <v>112</v>
      </c>
      <c r="F18" t="s">
        <v>91</v>
      </c>
      <c r="G18" t="s">
        <v>521</v>
      </c>
      <c r="H18" t="s">
        <v>276</v>
      </c>
      <c r="I18" t="s">
        <v>524</v>
      </c>
      <c r="J18">
        <f t="shared" si="0"/>
        <v>-9.1792275118304633E-3</v>
      </c>
      <c r="K18">
        <f t="shared" si="1"/>
        <v>1.8940079999999999</v>
      </c>
      <c r="L18">
        <f t="shared" si="2"/>
        <v>-9.2239308922880507E-3</v>
      </c>
      <c r="M18">
        <f t="shared" si="3"/>
        <v>-0.12947434395232321</v>
      </c>
      <c r="N18" t="s">
        <v>481</v>
      </c>
      <c r="O18" t="s">
        <v>482</v>
      </c>
      <c r="P18">
        <f t="shared" si="4"/>
        <v>2.3920414848609983</v>
      </c>
      <c r="Q18">
        <f t="shared" si="5"/>
        <v>1.4057714848609983</v>
      </c>
      <c r="R18" t="s">
        <v>483</v>
      </c>
      <c r="S18" t="s">
        <v>484</v>
      </c>
      <c r="T18">
        <f t="shared" si="6"/>
        <v>23.488231391015301</v>
      </c>
      <c r="U18">
        <f t="shared" si="7"/>
        <v>0.29853000000000002</v>
      </c>
      <c r="V18" t="s">
        <v>118</v>
      </c>
      <c r="W18" t="s">
        <v>485</v>
      </c>
      <c r="X18" t="s">
        <v>486</v>
      </c>
      <c r="Y18" t="s">
        <v>487</v>
      </c>
      <c r="Z18" t="s">
        <v>488</v>
      </c>
      <c r="AA18">
        <f t="shared" si="8"/>
        <v>20.309999999999999</v>
      </c>
      <c r="AB18" t="s">
        <v>397</v>
      </c>
      <c r="AC18" t="s">
        <v>125</v>
      </c>
      <c r="AD18" t="s">
        <v>489</v>
      </c>
      <c r="AE18" t="s">
        <v>311</v>
      </c>
      <c r="AF18" t="s">
        <v>490</v>
      </c>
      <c r="AG18" t="s">
        <v>468</v>
      </c>
      <c r="AH18" t="s">
        <v>129</v>
      </c>
      <c r="AI18" t="s">
        <v>110</v>
      </c>
      <c r="AJ18" t="s">
        <v>130</v>
      </c>
      <c r="AK18" t="s">
        <v>108</v>
      </c>
      <c r="AL18" t="s">
        <v>182</v>
      </c>
      <c r="AM18" t="s">
        <v>182</v>
      </c>
      <c r="AN18" t="s">
        <v>211</v>
      </c>
      <c r="AO18" t="s">
        <v>289</v>
      </c>
      <c r="AP18" t="s">
        <v>137</v>
      </c>
      <c r="AQ18" t="s">
        <v>211</v>
      </c>
      <c r="AR18" t="s">
        <v>108</v>
      </c>
      <c r="AS18" t="s">
        <v>136</v>
      </c>
      <c r="AT18" t="s">
        <v>137</v>
      </c>
      <c r="AU18" t="s">
        <v>138</v>
      </c>
      <c r="AV18" t="s">
        <v>139</v>
      </c>
      <c r="AW18" t="s">
        <v>140</v>
      </c>
      <c r="AX18" t="s">
        <v>141</v>
      </c>
      <c r="AY18" t="s">
        <v>140</v>
      </c>
      <c r="AZ18" t="s">
        <v>140</v>
      </c>
      <c r="BA18" t="s">
        <v>142</v>
      </c>
      <c r="BB18" t="s">
        <v>143</v>
      </c>
      <c r="BC18" t="s">
        <v>491</v>
      </c>
      <c r="BD18" t="s">
        <v>492</v>
      </c>
      <c r="BE18" t="s">
        <v>493</v>
      </c>
      <c r="BF18" t="s">
        <v>494</v>
      </c>
      <c r="BG18" t="s">
        <v>495</v>
      </c>
      <c r="BH18" t="s">
        <v>496</v>
      </c>
      <c r="BI18" t="s">
        <v>497</v>
      </c>
      <c r="BJ18" t="s">
        <v>498</v>
      </c>
      <c r="BK18" t="s">
        <v>499</v>
      </c>
      <c r="BL18" t="s">
        <v>478</v>
      </c>
      <c r="BM18" t="s">
        <v>154</v>
      </c>
      <c r="BN18" t="s">
        <v>155</v>
      </c>
      <c r="BO18" t="s">
        <v>156</v>
      </c>
      <c r="BP18" t="s">
        <v>157</v>
      </c>
      <c r="BQ18" t="s">
        <v>158</v>
      </c>
      <c r="BR18" t="s">
        <v>156</v>
      </c>
      <c r="BS18" t="s">
        <v>159</v>
      </c>
      <c r="BT18" t="s">
        <v>160</v>
      </c>
      <c r="BU18" t="s">
        <v>161</v>
      </c>
      <c r="BV18" t="s">
        <v>140</v>
      </c>
      <c r="BW18" t="s">
        <v>91</v>
      </c>
      <c r="BX18" t="s">
        <v>162</v>
      </c>
      <c r="BY18" t="s">
        <v>163</v>
      </c>
      <c r="BZ18" t="s">
        <v>91</v>
      </c>
      <c r="CA18" t="s">
        <v>164</v>
      </c>
      <c r="CB18" t="s">
        <v>165</v>
      </c>
      <c r="CC18" t="s">
        <v>166</v>
      </c>
    </row>
    <row r="19" spans="1:81" x14ac:dyDescent="0.2">
      <c r="A19" t="s">
        <v>500</v>
      </c>
      <c r="B19" t="s">
        <v>501</v>
      </c>
      <c r="C19" t="s">
        <v>110</v>
      </c>
      <c r="D19" t="s">
        <v>111</v>
      </c>
      <c r="E19" t="s">
        <v>112</v>
      </c>
      <c r="F19" t="s">
        <v>91</v>
      </c>
      <c r="G19" t="s">
        <v>521</v>
      </c>
      <c r="H19" t="s">
        <v>276</v>
      </c>
      <c r="I19" t="s">
        <v>523</v>
      </c>
      <c r="J19">
        <f t="shared" si="0"/>
        <v>1.0742125866295572E-2</v>
      </c>
      <c r="K19">
        <f t="shared" si="1"/>
        <v>1.9013643199999999</v>
      </c>
      <c r="L19">
        <f t="shared" si="2"/>
        <v>1.0681777098382151E-2</v>
      </c>
      <c r="M19">
        <f t="shared" si="3"/>
        <v>0.14961481920942116</v>
      </c>
      <c r="N19" t="s">
        <v>502</v>
      </c>
      <c r="O19" t="s">
        <v>503</v>
      </c>
      <c r="P19">
        <f t="shared" si="4"/>
        <v>2.3890875427772738</v>
      </c>
      <c r="Q19">
        <f t="shared" si="5"/>
        <v>1.4026085427772736</v>
      </c>
      <c r="R19" t="s">
        <v>504</v>
      </c>
      <c r="S19" t="s">
        <v>505</v>
      </c>
      <c r="T19">
        <f t="shared" si="6"/>
        <v>23.461529439038337</v>
      </c>
      <c r="U19">
        <f t="shared" si="7"/>
        <v>0.29853000000000002</v>
      </c>
      <c r="V19" t="s">
        <v>118</v>
      </c>
      <c r="W19" t="s">
        <v>506</v>
      </c>
      <c r="X19" t="s">
        <v>507</v>
      </c>
      <c r="Y19" t="s">
        <v>508</v>
      </c>
      <c r="Z19" t="s">
        <v>206</v>
      </c>
      <c r="AA19">
        <f t="shared" si="8"/>
        <v>20.29</v>
      </c>
      <c r="AB19" t="s">
        <v>509</v>
      </c>
      <c r="AC19" t="s">
        <v>421</v>
      </c>
      <c r="AD19" t="s">
        <v>207</v>
      </c>
      <c r="AE19" t="s">
        <v>398</v>
      </c>
      <c r="AF19" t="s">
        <v>510</v>
      </c>
      <c r="AG19" t="s">
        <v>511</v>
      </c>
      <c r="AH19" t="s">
        <v>129</v>
      </c>
      <c r="AI19" t="s">
        <v>110</v>
      </c>
      <c r="AJ19" t="s">
        <v>130</v>
      </c>
      <c r="AK19" t="s">
        <v>108</v>
      </c>
      <c r="AL19" t="s">
        <v>357</v>
      </c>
      <c r="AM19" t="s">
        <v>137</v>
      </c>
      <c r="AN19" t="s">
        <v>212</v>
      </c>
      <c r="AO19" t="s">
        <v>379</v>
      </c>
      <c r="AP19" t="s">
        <v>212</v>
      </c>
      <c r="AQ19" t="s">
        <v>314</v>
      </c>
      <c r="AR19" t="s">
        <v>108</v>
      </c>
      <c r="AS19" t="s">
        <v>136</v>
      </c>
      <c r="AT19" t="s">
        <v>137</v>
      </c>
      <c r="AU19" t="s">
        <v>138</v>
      </c>
      <c r="AV19" t="s">
        <v>139</v>
      </c>
      <c r="AW19" t="s">
        <v>140</v>
      </c>
      <c r="AX19" t="s">
        <v>141</v>
      </c>
      <c r="AY19" t="s">
        <v>140</v>
      </c>
      <c r="AZ19" t="s">
        <v>140</v>
      </c>
      <c r="BA19" t="s">
        <v>142</v>
      </c>
      <c r="BB19" t="s">
        <v>143</v>
      </c>
      <c r="BC19" t="s">
        <v>512</v>
      </c>
      <c r="BD19" t="s">
        <v>513</v>
      </c>
      <c r="BE19" t="s">
        <v>514</v>
      </c>
      <c r="BF19" t="s">
        <v>515</v>
      </c>
      <c r="BG19" t="s">
        <v>516</v>
      </c>
      <c r="BH19" t="s">
        <v>517</v>
      </c>
      <c r="BI19" t="s">
        <v>518</v>
      </c>
      <c r="BJ19" t="s">
        <v>519</v>
      </c>
      <c r="BK19" t="s">
        <v>520</v>
      </c>
      <c r="BL19" t="s">
        <v>195</v>
      </c>
      <c r="BM19" t="s">
        <v>154</v>
      </c>
      <c r="BN19" t="s">
        <v>155</v>
      </c>
      <c r="BO19" t="s">
        <v>156</v>
      </c>
      <c r="BP19" t="s">
        <v>157</v>
      </c>
      <c r="BQ19" t="s">
        <v>158</v>
      </c>
      <c r="BR19" t="s">
        <v>156</v>
      </c>
      <c r="BS19" t="s">
        <v>159</v>
      </c>
      <c r="BT19" t="s">
        <v>160</v>
      </c>
      <c r="BU19" t="s">
        <v>161</v>
      </c>
      <c r="BV19" t="s">
        <v>140</v>
      </c>
      <c r="BW19" t="s">
        <v>91</v>
      </c>
      <c r="BX19" t="s">
        <v>162</v>
      </c>
      <c r="BY19" t="s">
        <v>163</v>
      </c>
      <c r="BZ19" t="s">
        <v>91</v>
      </c>
      <c r="CA19" t="s">
        <v>164</v>
      </c>
      <c r="CB19" t="s">
        <v>165</v>
      </c>
      <c r="CC19" t="s">
        <v>166</v>
      </c>
    </row>
  </sheetData>
  <pageMargins left="0.7" right="0.7" top="0.75" bottom="0.75" header="0.3" footer="0.3"/>
  <ignoredErrors>
    <ignoredError sqref="A1:CC3 A5:F19 A4:F4 H4 J5:CC5 J19:CC19 J18:CC18 J17:CC17 J16:CC16 J15:CC15 J14:CC14 J13:CC13 J12:CC12 J11:CC11 J10:CC10 J9:CC9 J8:CC8 J7:CC7 J6:CC6 J4:CC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Petal_2025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Gretchen Le Buhn</cp:lastModifiedBy>
  <dcterms:modified xsi:type="dcterms:W3CDTF">2025-03-03T23:37:48Z</dcterms:modified>
</cp:coreProperties>
</file>