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E84ED095-6FFF-4C57-9AB4-1B719A14838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0" i="1" l="1"/>
  <c r="J70" i="1" s="1"/>
  <c r="J69" i="1"/>
  <c r="G69" i="1"/>
  <c r="C93" i="1"/>
  <c r="J68" i="1"/>
  <c r="G68" i="1"/>
  <c r="J66" i="1" l="1"/>
  <c r="J65" i="1" l="1"/>
  <c r="J64" i="1"/>
  <c r="I91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88" i="1" l="1"/>
  <c r="F89" i="1" s="1"/>
  <c r="G55" i="1"/>
  <c r="J90" i="1"/>
  <c r="E88" i="1"/>
  <c r="E89" i="1" s="1"/>
  <c r="D88" i="1"/>
  <c r="D89" i="1" s="1"/>
  <c r="C88" i="1"/>
  <c r="C89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89" i="1"/>
  <c r="J88" i="1"/>
  <c r="AA10" i="1"/>
  <c r="AA88" i="1" s="1"/>
  <c r="J91" i="1"/>
  <c r="C94" i="1" s="1"/>
</calcChain>
</file>

<file path=xl/sharedStrings.xml><?xml version="1.0" encoding="utf-8"?>
<sst xmlns="http://schemas.openxmlformats.org/spreadsheetml/2006/main" count="157" uniqueCount="94">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</sst>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0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39" fontId="2" fillId="11" borderId="34" xfId="1" applyNumberFormat="1" applyFont="1" applyFill="1" applyBorder="1" applyAlignment="1" applyProtection="1">
      <alignment wrapText="1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1" fillId="12" borderId="22" xfId="10" applyBorder="1" applyAlignment="1" applyProtection="1">
      <protection locked="0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49"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99"/>
  <sheetViews>
    <sheetView showGridLines="0" tabSelected="1" topLeftCell="A43" zoomScale="70" zoomScaleNormal="70" workbookViewId="0">
      <selection activeCell="H71" sqref="H71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37" t="s">
        <v>0</v>
      </c>
      <c r="B1" s="137"/>
      <c r="C1" s="7"/>
      <c r="D1" s="138" t="s">
        <v>1</v>
      </c>
      <c r="E1" s="138"/>
      <c r="F1" s="138"/>
      <c r="G1" s="138"/>
      <c r="H1" s="138"/>
      <c r="I1" s="138"/>
      <c r="J1" s="138"/>
      <c r="K1" s="138"/>
      <c r="L1" s="138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37" t="s">
        <v>3</v>
      </c>
      <c r="B2" s="137"/>
      <c r="C2" s="7"/>
      <c r="D2" s="11"/>
      <c r="E2" s="11"/>
      <c r="F2" s="137" t="s">
        <v>4</v>
      </c>
      <c r="G2" s="137"/>
      <c r="H2" s="137"/>
      <c r="I2" s="137"/>
      <c r="J2" s="137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2" thickBot="1" x14ac:dyDescent="0.3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thickBot="1" x14ac:dyDescent="0.3">
      <c r="C6" s="14"/>
      <c r="D6" s="14"/>
      <c r="E6" s="14"/>
      <c r="F6" s="14"/>
      <c r="H6" s="3"/>
      <c r="I6" s="4"/>
      <c r="J6" s="4"/>
      <c r="K6" s="139" t="s">
        <v>9</v>
      </c>
      <c r="L6" s="139"/>
      <c r="M6" s="139"/>
      <c r="N6" s="139"/>
      <c r="O6" s="139"/>
      <c r="P6" s="139"/>
      <c r="Q6" s="139"/>
      <c r="R6" s="139"/>
      <c r="S6" s="139" t="s">
        <v>10</v>
      </c>
      <c r="T6" s="139"/>
      <c r="U6" s="139"/>
      <c r="V6" s="139"/>
      <c r="W6" s="156" t="s">
        <v>93</v>
      </c>
      <c r="X6" s="157"/>
      <c r="Y6" s="157"/>
      <c r="Z6" s="158"/>
      <c r="AA6" s="10"/>
    </row>
    <row r="7" spans="1:28" ht="19.5" customHeight="1" thickBot="1" x14ac:dyDescent="0.35">
      <c r="A7" s="140" t="s">
        <v>11</v>
      </c>
      <c r="B7" s="141" t="s">
        <v>12</v>
      </c>
      <c r="C7" s="142" t="s">
        <v>13</v>
      </c>
      <c r="D7" s="142"/>
      <c r="E7" s="142"/>
      <c r="F7" s="142"/>
      <c r="G7" s="143" t="s">
        <v>14</v>
      </c>
      <c r="H7" s="144" t="s">
        <v>15</v>
      </c>
      <c r="I7" s="145" t="s">
        <v>16</v>
      </c>
      <c r="J7" s="145" t="s">
        <v>17</v>
      </c>
      <c r="K7" s="146" t="s">
        <v>18</v>
      </c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50" t="s">
        <v>19</v>
      </c>
      <c r="AB7" s="151" t="s">
        <v>20</v>
      </c>
    </row>
    <row r="8" spans="1:28" ht="18.75" customHeight="1" thickBot="1" x14ac:dyDescent="0.35">
      <c r="A8" s="140"/>
      <c r="B8" s="141"/>
      <c r="C8" s="20" t="s">
        <v>21</v>
      </c>
      <c r="D8" s="20" t="s">
        <v>22</v>
      </c>
      <c r="E8" s="20" t="s">
        <v>23</v>
      </c>
      <c r="F8" s="20" t="s">
        <v>24</v>
      </c>
      <c r="G8" s="143"/>
      <c r="H8" s="144"/>
      <c r="I8" s="145"/>
      <c r="J8" s="145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50"/>
      <c r="AB8" s="151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5.6" x14ac:dyDescent="0.3">
      <c r="A53" s="131">
        <v>5</v>
      </c>
      <c r="B53" s="159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75</v>
      </c>
      <c r="H53" s="39" t="s">
        <v>6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5.6" x14ac:dyDescent="0.3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6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5.6" x14ac:dyDescent="0.3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 x14ac:dyDescent="0.3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8" x14ac:dyDescent="0.3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 x14ac:dyDescent="0.3">
      <c r="A68" s="35">
        <v>1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:J70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 x14ac:dyDescent="0.3">
      <c r="A69" s="35">
        <v>2</v>
      </c>
      <c r="B69" s="64" t="s">
        <v>91</v>
      </c>
      <c r="C69" s="37">
        <v>0</v>
      </c>
      <c r="D69" s="37">
        <v>3</v>
      </c>
      <c r="E69" s="37">
        <v>0</v>
      </c>
      <c r="F69" s="37">
        <v>0</v>
      </c>
      <c r="G69" s="71">
        <f>VLOOKUP(H69,Feuil2!$A$1:$B$3,2,0)</f>
        <v>100</v>
      </c>
      <c r="H69" s="39" t="s">
        <v>5</v>
      </c>
      <c r="I69" s="40">
        <v>5</v>
      </c>
      <c r="J69" s="40">
        <f t="shared" si="7"/>
        <v>3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42"/>
      <c r="Z69" s="43"/>
      <c r="AA69" s="44"/>
      <c r="AB69" s="48"/>
    </row>
    <row r="70" spans="1:28" s="86" customFormat="1" x14ac:dyDescent="0.3">
      <c r="A70" s="35">
        <v>3</v>
      </c>
      <c r="B70" s="64" t="s">
        <v>92</v>
      </c>
      <c r="C70" s="37">
        <v>0</v>
      </c>
      <c r="D70" s="37">
        <v>0</v>
      </c>
      <c r="E70" s="37">
        <v>0.75</v>
      </c>
      <c r="F70" s="37">
        <v>0</v>
      </c>
      <c r="G70" s="71">
        <f>VLOOKUP(H70,Feuil2!$A$1:$B$3,2,0)</f>
        <v>0</v>
      </c>
      <c r="H70" s="39" t="s">
        <v>2</v>
      </c>
      <c r="I70" s="40">
        <v>1</v>
      </c>
      <c r="J70" s="40">
        <f>SUM(C70:G70)</f>
        <v>0.75</v>
      </c>
      <c r="K70" s="42"/>
      <c r="L70" s="42"/>
      <c r="M70" s="42"/>
      <c r="N70" s="43"/>
      <c r="O70" s="42"/>
      <c r="P70" s="42"/>
      <c r="Q70" s="42"/>
      <c r="R70" s="42"/>
      <c r="S70" s="42"/>
      <c r="T70" s="42"/>
      <c r="U70" s="42"/>
      <c r="V70" s="43"/>
      <c r="W70" s="42"/>
      <c r="X70" s="155"/>
      <c r="Y70" s="154"/>
      <c r="Z70" s="43"/>
      <c r="AA70" s="44"/>
      <c r="AB70" s="48"/>
    </row>
    <row r="71" spans="1:28" s="86" customFormat="1" x14ac:dyDescent="0.3">
      <c r="A71" s="35"/>
      <c r="B71" s="64"/>
      <c r="C71" s="37"/>
      <c r="D71" s="37"/>
      <c r="E71" s="37"/>
      <c r="F71" s="37"/>
      <c r="G71" s="71"/>
      <c r="H71" s="39"/>
      <c r="I71" s="40"/>
      <c r="J71" s="40"/>
      <c r="K71" s="42"/>
      <c r="L71" s="42"/>
      <c r="M71" s="42"/>
      <c r="N71" s="43"/>
      <c r="O71" s="42"/>
      <c r="P71" s="42"/>
      <c r="Q71" s="42"/>
      <c r="R71" s="42"/>
      <c r="S71" s="42"/>
      <c r="T71" s="42"/>
      <c r="U71" s="42"/>
      <c r="V71" s="43"/>
      <c r="W71" s="42"/>
      <c r="X71" s="155"/>
      <c r="Y71" s="42"/>
      <c r="Z71" s="43"/>
      <c r="AA71" s="44"/>
      <c r="AB71" s="48"/>
    </row>
    <row r="72" spans="1:28" s="86" customFormat="1" x14ac:dyDescent="0.3">
      <c r="A72" s="35"/>
      <c r="B72" s="64"/>
      <c r="C72" s="37"/>
      <c r="D72" s="37"/>
      <c r="E72" s="37"/>
      <c r="F72" s="37"/>
      <c r="G72" s="71"/>
      <c r="H72" s="39"/>
      <c r="I72" s="40"/>
      <c r="J72" s="40"/>
      <c r="K72" s="42"/>
      <c r="L72" s="42"/>
      <c r="M72" s="42"/>
      <c r="N72" s="43"/>
      <c r="O72" s="42"/>
      <c r="P72" s="42"/>
      <c r="Q72" s="42"/>
      <c r="R72" s="42"/>
      <c r="S72" s="42"/>
      <c r="T72" s="42"/>
      <c r="U72" s="42"/>
      <c r="V72" s="43"/>
      <c r="W72" s="42"/>
      <c r="X72" s="155"/>
      <c r="Y72" s="42"/>
      <c r="Z72" s="43"/>
      <c r="AA72" s="44"/>
      <c r="AB72" s="48"/>
    </row>
    <row r="73" spans="1:28" s="86" customFormat="1" x14ac:dyDescent="0.3">
      <c r="A73" s="35"/>
      <c r="B73" s="64"/>
      <c r="C73" s="37"/>
      <c r="D73" s="37"/>
      <c r="E73" s="37"/>
      <c r="F73" s="37"/>
      <c r="G73" s="71"/>
      <c r="H73" s="39"/>
      <c r="I73" s="40"/>
      <c r="J73" s="40"/>
      <c r="K73" s="42"/>
      <c r="L73" s="42"/>
      <c r="M73" s="42"/>
      <c r="N73" s="43"/>
      <c r="O73" s="42"/>
      <c r="P73" s="42"/>
      <c r="Q73" s="42"/>
      <c r="R73" s="42"/>
      <c r="S73" s="42"/>
      <c r="T73" s="42"/>
      <c r="U73" s="42"/>
      <c r="V73" s="43"/>
      <c r="W73" s="42"/>
      <c r="X73" s="155"/>
      <c r="Y73" s="42"/>
      <c r="Z73" s="43"/>
      <c r="AA73" s="44"/>
      <c r="AB73" s="48"/>
    </row>
    <row r="74" spans="1:28" s="86" customFormat="1" x14ac:dyDescent="0.3">
      <c r="A74" s="35"/>
      <c r="B74" s="64"/>
      <c r="C74" s="37"/>
      <c r="D74" s="37"/>
      <c r="E74" s="37"/>
      <c r="F74" s="37"/>
      <c r="G74" s="71"/>
      <c r="H74" s="39"/>
      <c r="I74" s="40"/>
      <c r="J74" s="40"/>
      <c r="K74" s="42"/>
      <c r="L74" s="42"/>
      <c r="M74" s="42"/>
      <c r="N74" s="43"/>
      <c r="O74" s="42"/>
      <c r="P74" s="42"/>
      <c r="Q74" s="42"/>
      <c r="R74" s="42"/>
      <c r="S74" s="42"/>
      <c r="T74" s="42"/>
      <c r="U74" s="42"/>
      <c r="V74" s="43"/>
      <c r="W74" s="42"/>
      <c r="X74" s="155"/>
      <c r="Y74" s="42"/>
      <c r="Z74" s="43"/>
      <c r="AA74" s="44"/>
      <c r="AB74" s="48"/>
    </row>
    <row r="75" spans="1:28" s="86" customFormat="1" x14ac:dyDescent="0.3">
      <c r="A75" s="35"/>
      <c r="B75" s="64"/>
      <c r="C75" s="37"/>
      <c r="D75" s="37"/>
      <c r="E75" s="37"/>
      <c r="F75" s="37"/>
      <c r="G75" s="71"/>
      <c r="H75" s="39"/>
      <c r="I75" s="40"/>
      <c r="J75" s="40"/>
      <c r="K75" s="42"/>
      <c r="L75" s="42"/>
      <c r="M75" s="42"/>
      <c r="N75" s="43"/>
      <c r="O75" s="42"/>
      <c r="P75" s="42"/>
      <c r="Q75" s="42"/>
      <c r="R75" s="42"/>
      <c r="S75" s="42"/>
      <c r="T75" s="42"/>
      <c r="U75" s="42"/>
      <c r="V75" s="43"/>
      <c r="W75" s="42"/>
      <c r="X75" s="155"/>
      <c r="Y75" s="42"/>
      <c r="Z75" s="43"/>
      <c r="AA75" s="44"/>
      <c r="AB75" s="48"/>
    </row>
    <row r="76" spans="1:28" s="86" customFormat="1" x14ac:dyDescent="0.3">
      <c r="A76" s="35"/>
      <c r="B76" s="64"/>
      <c r="C76" s="37"/>
      <c r="D76" s="37"/>
      <c r="E76" s="37"/>
      <c r="F76" s="37"/>
      <c r="G76" s="71"/>
      <c r="H76" s="39"/>
      <c r="I76" s="40"/>
      <c r="J76" s="40"/>
      <c r="K76" s="42"/>
      <c r="L76" s="42"/>
      <c r="M76" s="42"/>
      <c r="N76" s="43"/>
      <c r="O76" s="42"/>
      <c r="P76" s="42"/>
      <c r="Q76" s="42"/>
      <c r="R76" s="42"/>
      <c r="S76" s="42"/>
      <c r="T76" s="42"/>
      <c r="U76" s="42"/>
      <c r="V76" s="43"/>
      <c r="W76" s="42"/>
      <c r="X76" s="155"/>
      <c r="Y76" s="42"/>
      <c r="Z76" s="43"/>
      <c r="AA76" s="44"/>
      <c r="AB76" s="48"/>
    </row>
    <row r="77" spans="1:28" s="86" customFormat="1" x14ac:dyDescent="0.3">
      <c r="A77" s="35"/>
      <c r="B77" s="64"/>
      <c r="C77" s="37"/>
      <c r="D77" s="37"/>
      <c r="E77" s="37"/>
      <c r="F77" s="37"/>
      <c r="G77" s="71"/>
      <c r="H77" s="39"/>
      <c r="I77" s="40"/>
      <c r="J77" s="40"/>
      <c r="K77" s="42"/>
      <c r="L77" s="42"/>
      <c r="M77" s="42"/>
      <c r="N77" s="43"/>
      <c r="O77" s="42"/>
      <c r="P77" s="42"/>
      <c r="Q77" s="42"/>
      <c r="R77" s="42"/>
      <c r="S77" s="42"/>
      <c r="T77" s="42"/>
      <c r="U77" s="42"/>
      <c r="V77" s="43"/>
      <c r="W77" s="42"/>
      <c r="X77" s="155"/>
      <c r="Y77" s="42"/>
      <c r="Z77" s="43"/>
      <c r="AA77" s="44"/>
      <c r="AB77" s="48"/>
    </row>
    <row r="78" spans="1:28" s="86" customFormat="1" x14ac:dyDescent="0.3">
      <c r="A78" s="35"/>
      <c r="B78" s="64"/>
      <c r="C78" s="37"/>
      <c r="D78" s="37"/>
      <c r="E78" s="37"/>
      <c r="F78" s="37"/>
      <c r="G78" s="71"/>
      <c r="H78" s="39"/>
      <c r="I78" s="40"/>
      <c r="J78" s="40"/>
      <c r="K78" s="42"/>
      <c r="L78" s="42"/>
      <c r="M78" s="42"/>
      <c r="N78" s="43"/>
      <c r="O78" s="42"/>
      <c r="P78" s="42"/>
      <c r="Q78" s="42"/>
      <c r="R78" s="42"/>
      <c r="S78" s="42"/>
      <c r="T78" s="42"/>
      <c r="U78" s="42"/>
      <c r="V78" s="43"/>
      <c r="W78" s="42"/>
      <c r="X78" s="155"/>
      <c r="Y78" s="42"/>
      <c r="Z78" s="43"/>
      <c r="AA78" s="44"/>
      <c r="AB78" s="48"/>
    </row>
    <row r="79" spans="1:28" s="86" customFormat="1" x14ac:dyDescent="0.3">
      <c r="A79" s="35"/>
      <c r="B79" s="64"/>
      <c r="C79" s="37"/>
      <c r="D79" s="37"/>
      <c r="E79" s="37"/>
      <c r="F79" s="37"/>
      <c r="G79" s="71"/>
      <c r="H79" s="39"/>
      <c r="I79" s="40"/>
      <c r="J79" s="40"/>
      <c r="K79" s="42"/>
      <c r="L79" s="42"/>
      <c r="M79" s="42"/>
      <c r="N79" s="43"/>
      <c r="O79" s="42"/>
      <c r="P79" s="42"/>
      <c r="Q79" s="42"/>
      <c r="R79" s="42"/>
      <c r="S79" s="42"/>
      <c r="T79" s="42"/>
      <c r="U79" s="42"/>
      <c r="V79" s="43"/>
      <c r="W79" s="42"/>
      <c r="X79" s="155"/>
      <c r="Y79" s="42"/>
      <c r="Z79" s="43"/>
      <c r="AA79" s="44"/>
      <c r="AB79" s="48"/>
    </row>
    <row r="80" spans="1:28" s="86" customFormat="1" x14ac:dyDescent="0.3">
      <c r="A80" s="35"/>
      <c r="B80" s="64"/>
      <c r="C80" s="37"/>
      <c r="D80" s="37"/>
      <c r="E80" s="37"/>
      <c r="F80" s="37"/>
      <c r="G80" s="71"/>
      <c r="H80" s="39"/>
      <c r="I80" s="40"/>
      <c r="J80" s="40"/>
      <c r="K80" s="42"/>
      <c r="L80" s="42"/>
      <c r="M80" s="42"/>
      <c r="N80" s="43"/>
      <c r="O80" s="42"/>
      <c r="P80" s="42"/>
      <c r="Q80" s="42"/>
      <c r="R80" s="42"/>
      <c r="S80" s="42"/>
      <c r="T80" s="42"/>
      <c r="U80" s="42"/>
      <c r="V80" s="43"/>
      <c r="W80" s="42"/>
      <c r="X80" s="155"/>
      <c r="Y80" s="42"/>
      <c r="Z80" s="43"/>
      <c r="AA80" s="44"/>
      <c r="AB80" s="48"/>
    </row>
    <row r="81" spans="1:28" s="86" customFormat="1" x14ac:dyDescent="0.3">
      <c r="A81" s="35"/>
      <c r="B81" s="64"/>
      <c r="C81" s="37"/>
      <c r="D81" s="37"/>
      <c r="E81" s="37"/>
      <c r="F81" s="37"/>
      <c r="G81" s="71"/>
      <c r="H81" s="39"/>
      <c r="I81" s="40"/>
      <c r="J81" s="40"/>
      <c r="K81" s="42"/>
      <c r="L81" s="42"/>
      <c r="M81" s="42"/>
      <c r="N81" s="43"/>
      <c r="O81" s="42"/>
      <c r="P81" s="42"/>
      <c r="Q81" s="42"/>
      <c r="R81" s="42"/>
      <c r="S81" s="42"/>
      <c r="T81" s="42"/>
      <c r="U81" s="42"/>
      <c r="V81" s="43"/>
      <c r="W81" s="42"/>
      <c r="X81" s="155"/>
      <c r="Y81" s="42"/>
      <c r="Z81" s="43"/>
      <c r="AA81" s="44"/>
      <c r="AB81" s="48"/>
    </row>
    <row r="82" spans="1:28" s="86" customFormat="1" x14ac:dyDescent="0.3">
      <c r="A82" s="35"/>
      <c r="B82" s="64"/>
      <c r="C82" s="37"/>
      <c r="D82" s="37"/>
      <c r="E82" s="37"/>
      <c r="F82" s="37"/>
      <c r="G82" s="71"/>
      <c r="H82" s="39"/>
      <c r="I82" s="40"/>
      <c r="J82" s="40"/>
      <c r="K82" s="42"/>
      <c r="L82" s="42"/>
      <c r="M82" s="42"/>
      <c r="N82" s="43"/>
      <c r="O82" s="42"/>
      <c r="P82" s="42"/>
      <c r="Q82" s="42"/>
      <c r="R82" s="42"/>
      <c r="S82" s="42"/>
      <c r="T82" s="42"/>
      <c r="U82" s="42"/>
      <c r="V82" s="43"/>
      <c r="W82" s="42"/>
      <c r="X82" s="155"/>
      <c r="Y82" s="42"/>
      <c r="Z82" s="43"/>
      <c r="AA82" s="44"/>
      <c r="AB82" s="48"/>
    </row>
    <row r="83" spans="1:28" s="86" customFormat="1" x14ac:dyDescent="0.3">
      <c r="A83" s="35"/>
      <c r="B83" s="64"/>
      <c r="C83" s="37"/>
      <c r="D83" s="37"/>
      <c r="E83" s="37"/>
      <c r="F83" s="37"/>
      <c r="G83" s="71"/>
      <c r="H83" s="39"/>
      <c r="I83" s="40"/>
      <c r="J83" s="40"/>
      <c r="K83" s="42"/>
      <c r="L83" s="42"/>
      <c r="M83" s="42"/>
      <c r="N83" s="43"/>
      <c r="O83" s="42"/>
      <c r="P83" s="42"/>
      <c r="Q83" s="42"/>
      <c r="R83" s="42"/>
      <c r="S83" s="42"/>
      <c r="T83" s="42"/>
      <c r="U83" s="42"/>
      <c r="V83" s="43"/>
      <c r="W83" s="42"/>
      <c r="X83" s="155"/>
      <c r="Y83" s="42"/>
      <c r="Z83" s="43"/>
      <c r="AA83" s="44"/>
      <c r="AB83" s="48"/>
    </row>
    <row r="84" spans="1:28" s="86" customFormat="1" x14ac:dyDescent="0.3">
      <c r="A84" s="35"/>
      <c r="B84" s="64"/>
      <c r="C84" s="37"/>
      <c r="D84" s="37"/>
      <c r="E84" s="37"/>
      <c r="F84" s="37"/>
      <c r="G84" s="71"/>
      <c r="H84" s="39"/>
      <c r="I84" s="40"/>
      <c r="J84" s="40"/>
      <c r="K84" s="42"/>
      <c r="L84" s="42"/>
      <c r="M84" s="42"/>
      <c r="N84" s="43"/>
      <c r="O84" s="42"/>
      <c r="P84" s="42"/>
      <c r="Q84" s="42"/>
      <c r="R84" s="42"/>
      <c r="S84" s="42"/>
      <c r="T84" s="42"/>
      <c r="U84" s="42"/>
      <c r="V84" s="43"/>
      <c r="W84" s="42"/>
      <c r="X84" s="155"/>
      <c r="Y84" s="42"/>
      <c r="Z84" s="43"/>
      <c r="AA84" s="44"/>
      <c r="AB84" s="48"/>
    </row>
    <row r="85" spans="1:28" s="86" customFormat="1" x14ac:dyDescent="0.3">
      <c r="A85" s="35"/>
      <c r="B85" s="64"/>
      <c r="C85" s="37"/>
      <c r="D85" s="37"/>
      <c r="E85" s="37"/>
      <c r="F85" s="37"/>
      <c r="G85" s="71"/>
      <c r="H85" s="39"/>
      <c r="I85" s="40"/>
      <c r="J85" s="40"/>
      <c r="K85" s="42"/>
      <c r="L85" s="42"/>
      <c r="M85" s="42"/>
      <c r="N85" s="43"/>
      <c r="O85" s="42"/>
      <c r="P85" s="42"/>
      <c r="Q85" s="42"/>
      <c r="R85" s="42"/>
      <c r="S85" s="42"/>
      <c r="T85" s="42"/>
      <c r="U85" s="42"/>
      <c r="V85" s="43"/>
      <c r="W85" s="42"/>
      <c r="X85" s="155"/>
      <c r="Y85" s="42"/>
      <c r="Z85" s="43"/>
      <c r="AA85" s="44"/>
      <c r="AB85" s="48"/>
    </row>
    <row r="86" spans="1:28" s="86" customFormat="1" x14ac:dyDescent="0.3">
      <c r="A86" s="35"/>
      <c r="B86" s="64"/>
      <c r="C86" s="37"/>
      <c r="D86" s="37"/>
      <c r="E86" s="37"/>
      <c r="F86" s="37"/>
      <c r="G86" s="71"/>
      <c r="H86" s="39"/>
      <c r="I86" s="40"/>
      <c r="J86" s="40"/>
      <c r="K86" s="42"/>
      <c r="L86" s="42"/>
      <c r="M86" s="42"/>
      <c r="N86" s="43"/>
      <c r="O86" s="42"/>
      <c r="P86" s="42"/>
      <c r="Q86" s="42"/>
      <c r="R86" s="42"/>
      <c r="S86" s="42"/>
      <c r="T86" s="42"/>
      <c r="U86" s="42"/>
      <c r="V86" s="43"/>
      <c r="W86" s="42"/>
      <c r="X86" s="155"/>
      <c r="Y86" s="42"/>
      <c r="Z86" s="43"/>
      <c r="AA86" s="44"/>
      <c r="AB86" s="48"/>
    </row>
    <row r="87" spans="1:28" s="86" customFormat="1" ht="15" thickBot="1" x14ac:dyDescent="0.35">
      <c r="A87" s="35"/>
      <c r="B87" s="64"/>
      <c r="C87" s="37"/>
      <c r="D87" s="37"/>
      <c r="E87" s="37"/>
      <c r="F87" s="37"/>
      <c r="G87" s="71"/>
      <c r="H87" s="39"/>
      <c r="I87" s="40"/>
      <c r="J87" s="40"/>
      <c r="K87" s="42"/>
      <c r="L87" s="42"/>
      <c r="M87" s="42"/>
      <c r="N87" s="43"/>
      <c r="O87" s="42"/>
      <c r="P87" s="42"/>
      <c r="Q87" s="42"/>
      <c r="R87" s="42"/>
      <c r="S87" s="42"/>
      <c r="T87" s="42"/>
      <c r="U87" s="42"/>
      <c r="V87" s="43"/>
      <c r="W87" s="42"/>
      <c r="X87" s="155"/>
      <c r="Y87" s="42"/>
      <c r="Z87" s="43"/>
      <c r="AA87" s="44"/>
      <c r="AB87" s="48"/>
    </row>
    <row r="88" spans="1:28" ht="16.5" customHeight="1" thickBot="1" x14ac:dyDescent="0.35">
      <c r="A88" s="152" t="s">
        <v>68</v>
      </c>
      <c r="B88" s="152"/>
      <c r="C88" s="95">
        <f>SUM(C10:C87)</f>
        <v>114</v>
      </c>
      <c r="D88" s="95">
        <f>SUM(D10:D87)</f>
        <v>96.5</v>
      </c>
      <c r="E88" s="95">
        <f>SUM(E10:E87)</f>
        <v>96.25</v>
      </c>
      <c r="F88" s="95">
        <f>SUM(F10:F87)</f>
        <v>111</v>
      </c>
      <c r="G88" s="96"/>
      <c r="H88" s="95"/>
      <c r="I88" s="97"/>
      <c r="J88" s="95">
        <f>SUM(C88:F88)</f>
        <v>417.75</v>
      </c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128">
        <f>SUM(AA10:AA87)</f>
        <v>-0.75</v>
      </c>
      <c r="AB88" s="129"/>
    </row>
    <row r="89" spans="1:28" ht="16.95" customHeight="1" thickBot="1" x14ac:dyDescent="0.35">
      <c r="A89" s="147" t="s">
        <v>69</v>
      </c>
      <c r="B89" s="147"/>
      <c r="C89" s="95">
        <f>117-C88</f>
        <v>3</v>
      </c>
      <c r="D89" s="95">
        <f>117-D88</f>
        <v>20.5</v>
      </c>
      <c r="E89" s="95">
        <f>117-E88</f>
        <v>20.75</v>
      </c>
      <c r="F89" s="95">
        <f>117-F88</f>
        <v>6</v>
      </c>
      <c r="G89" s="96"/>
      <c r="H89" s="95"/>
      <c r="I89" s="95"/>
      <c r="J89" s="95">
        <f>SUM(C89:F89)</f>
        <v>50.25</v>
      </c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ht="16.95" customHeight="1" thickBot="1" x14ac:dyDescent="0.35">
      <c r="A90" s="148" t="s">
        <v>70</v>
      </c>
      <c r="B90" s="148"/>
      <c r="C90" s="95"/>
      <c r="D90" s="95"/>
      <c r="E90" s="95"/>
      <c r="F90" s="95"/>
      <c r="G90" s="95"/>
      <c r="H90" s="95"/>
      <c r="I90" s="95"/>
      <c r="J90" s="95">
        <f>C90+D90+F90+E90</f>
        <v>0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ht="16.95" customHeight="1" thickBot="1" x14ac:dyDescent="0.35">
      <c r="A91" s="147" t="s">
        <v>71</v>
      </c>
      <c r="B91" s="147"/>
      <c r="C91" s="95"/>
      <c r="D91" s="95"/>
      <c r="E91" s="99"/>
      <c r="F91" s="95"/>
      <c r="G91" s="95"/>
      <c r="H91" s="95"/>
      <c r="I91" s="100">
        <f>SUM(I10:I87)</f>
        <v>422.25</v>
      </c>
      <c r="J91" s="95">
        <f>SUM(J10:J87)</f>
        <v>417.75</v>
      </c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3.95" customHeight="1" thickBot="1" x14ac:dyDescent="0.35">
      <c r="A92" s="101"/>
      <c r="B92" s="101"/>
      <c r="C92" s="102"/>
      <c r="D92" s="153" t="s">
        <v>88</v>
      </c>
      <c r="E92" s="153"/>
      <c r="F92" s="153"/>
      <c r="G92" s="153"/>
      <c r="H92" s="102"/>
      <c r="I92" s="102"/>
      <c r="J92" s="102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6.2" customHeight="1" thickBot="1" x14ac:dyDescent="0.35">
      <c r="A93" s="148" t="s">
        <v>72</v>
      </c>
      <c r="B93" s="148"/>
      <c r="C93" s="134">
        <f>135*4</f>
        <v>540</v>
      </c>
      <c r="D93" s="136">
        <v>468</v>
      </c>
      <c r="E93" s="102"/>
      <c r="F93" s="102"/>
      <c r="G93" s="102"/>
      <c r="H93" s="102"/>
      <c r="I93" s="102"/>
      <c r="J93" s="102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6.2" thickBot="1" x14ac:dyDescent="0.35">
      <c r="A94" s="149" t="s">
        <v>73</v>
      </c>
      <c r="B94" s="149"/>
      <c r="C94" s="134">
        <f>C93-J91</f>
        <v>122.25</v>
      </c>
      <c r="D94" s="135">
        <v>66</v>
      </c>
      <c r="E94" s="102"/>
      <c r="F94" s="102"/>
      <c r="G94" s="102"/>
      <c r="H94" s="102"/>
      <c r="I94" s="102"/>
      <c r="J94" s="102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</row>
    <row r="95" spans="1:28" ht="15.6" x14ac:dyDescent="0.3">
      <c r="A95" s="103"/>
      <c r="B95" s="101"/>
      <c r="C95" s="104"/>
      <c r="D95" s="104"/>
      <c r="E95" s="104"/>
      <c r="F95" s="104"/>
      <c r="G95" s="101"/>
      <c r="H95" s="105"/>
      <c r="I95" s="106"/>
      <c r="J95" s="106"/>
      <c r="AA95" s="98"/>
    </row>
    <row r="96" spans="1:28" x14ac:dyDescent="0.3">
      <c r="D96" s="107"/>
      <c r="E96" s="107"/>
      <c r="F96" s="107"/>
    </row>
    <row r="97" spans="1:27" s="109" customFormat="1" ht="13.8" x14ac:dyDescent="0.3">
      <c r="A97" s="108"/>
      <c r="C97" s="110"/>
      <c r="D97" s="110"/>
      <c r="E97" s="110"/>
      <c r="F97" s="110"/>
      <c r="H97" s="111"/>
      <c r="I97" s="112"/>
      <c r="J97" s="112"/>
      <c r="N97" s="113"/>
      <c r="R97" s="113"/>
      <c r="V97" s="113"/>
      <c r="Z97" s="113"/>
      <c r="AA97" s="114"/>
    </row>
    <row r="98" spans="1:27" s="109" customFormat="1" ht="13.8" x14ac:dyDescent="0.3">
      <c r="C98" s="110"/>
      <c r="D98" s="110"/>
      <c r="E98" s="110"/>
      <c r="F98" s="110"/>
      <c r="H98" s="111"/>
      <c r="I98" s="112"/>
      <c r="J98" s="112"/>
      <c r="N98" s="113"/>
      <c r="R98" s="113"/>
      <c r="V98" s="113"/>
      <c r="Z98" s="113"/>
      <c r="AA98" s="114"/>
    </row>
    <row r="99" spans="1:27" s="109" customFormat="1" ht="13.8" x14ac:dyDescent="0.3">
      <c r="C99" s="110"/>
      <c r="D99" s="110"/>
      <c r="E99" s="110"/>
      <c r="F99" s="110"/>
      <c r="H99" s="111"/>
      <c r="I99" s="112"/>
      <c r="J99" s="112"/>
      <c r="N99" s="113"/>
      <c r="R99" s="113"/>
      <c r="V99" s="113"/>
      <c r="Z99" s="113"/>
      <c r="AA99" s="114"/>
    </row>
  </sheetData>
  <mergeCells count="24">
    <mergeCell ref="A91:B91"/>
    <mergeCell ref="A93:B93"/>
    <mergeCell ref="A94:B94"/>
    <mergeCell ref="AA7:AA8"/>
    <mergeCell ref="AB7:AB8"/>
    <mergeCell ref="A88:B88"/>
    <mergeCell ref="A89:B89"/>
    <mergeCell ref="A90:B90"/>
    <mergeCell ref="D92:G92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48" priority="61" operator="containsText" text="En cours">
      <formula>NOT(ISERROR(SEARCH("En cours",H19)))</formula>
    </cfRule>
  </conditionalFormatting>
  <conditionalFormatting sqref="H9:H68 H70:H87">
    <cfRule type="containsText" dxfId="47" priority="62" operator="containsText" text="En attente">
      <formula>NOT(ISERROR(SEARCH("En attente",H9)))</formula>
    </cfRule>
    <cfRule type="containsText" dxfId="46" priority="63" operator="containsText" text="En cours">
      <formula>NOT(ISERROR(SEARCH("En cours",H9)))</formula>
    </cfRule>
    <cfRule type="containsText" dxfId="45" priority="64" operator="containsText" text="Terminé">
      <formula>NOT(ISERROR(SEARCH("Terminé",H9)))</formula>
    </cfRule>
  </conditionalFormatting>
  <conditionalFormatting sqref="C9:F45 C47:F47 C56:F64 C49:F54 C66:F68 C70:F87">
    <cfRule type="cellIs" dxfId="44" priority="65" operator="equal">
      <formula>0</formula>
    </cfRule>
    <cfRule type="expression" dxfId="43" priority="66">
      <formula>$H9="Terminé"</formula>
    </cfRule>
  </conditionalFormatting>
  <conditionalFormatting sqref="C9:F45 C47:F47 C56:F64 C49:F54 C66:F68 C70:F87">
    <cfRule type="expression" dxfId="42" priority="67">
      <formula>$H9="En cours"</formula>
    </cfRule>
    <cfRule type="expression" dxfId="41" priority="68">
      <formula>$H9="En attente"</formula>
    </cfRule>
  </conditionalFormatting>
  <conditionalFormatting sqref="C48:F48">
    <cfRule type="cellIs" dxfId="40" priority="72" operator="equal">
      <formula>0</formula>
    </cfRule>
    <cfRule type="expression" dxfId="39" priority="73">
      <formula>$H48="Terminé"</formula>
    </cfRule>
  </conditionalFormatting>
  <conditionalFormatting sqref="C48:F48">
    <cfRule type="expression" dxfId="38" priority="74">
      <formula>$H48="En cours"</formula>
    </cfRule>
    <cfRule type="expression" dxfId="37" priority="75">
      <formula>$H48="En attente"</formula>
    </cfRule>
  </conditionalFormatting>
  <conditionalFormatting sqref="C46:F46">
    <cfRule type="cellIs" dxfId="36" priority="86" operator="equal">
      <formula>0</formula>
    </cfRule>
    <cfRule type="expression" dxfId="35" priority="87">
      <formula>$H46="Terminé"</formula>
    </cfRule>
  </conditionalFormatting>
  <conditionalFormatting sqref="C46:F46">
    <cfRule type="expression" dxfId="34" priority="88">
      <formula>$H46="En cours"</formula>
    </cfRule>
    <cfRule type="expression" dxfId="33" priority="89">
      <formula>$H46="En attente"</formula>
    </cfRule>
  </conditionalFormatting>
  <conditionalFormatting sqref="C55:F55">
    <cfRule type="cellIs" dxfId="32" priority="56" operator="equal">
      <formula>0</formula>
    </cfRule>
    <cfRule type="expression" dxfId="31" priority="57">
      <formula>$H55="Terminé"</formula>
    </cfRule>
  </conditionalFormatting>
  <conditionalFormatting sqref="C55:F55">
    <cfRule type="expression" dxfId="30" priority="58">
      <formula>$H55="En cours"</formula>
    </cfRule>
    <cfRule type="expression" dxfId="29" priority="59">
      <formula>$H55="En attente"</formula>
    </cfRule>
  </conditionalFormatting>
  <conditionalFormatting sqref="C65:F65">
    <cfRule type="cellIs" dxfId="28" priority="39" operator="equal">
      <formula>0</formula>
    </cfRule>
    <cfRule type="expression" dxfId="27" priority="40">
      <formula>$H65="Terminé"</formula>
    </cfRule>
  </conditionalFormatting>
  <conditionalFormatting sqref="C65:F65">
    <cfRule type="expression" dxfId="26" priority="41">
      <formula>$H65="En cours"</formula>
    </cfRule>
    <cfRule type="expression" dxfId="25" priority="42">
      <formula>$H65="En attente"</formula>
    </cfRule>
  </conditionalFormatting>
  <conditionalFormatting sqref="C66:F66">
    <cfRule type="cellIs" dxfId="24" priority="34" operator="equal">
      <formula>0</formula>
    </cfRule>
    <cfRule type="expression" dxfId="23" priority="35">
      <formula>$H66="Terminé"</formula>
    </cfRule>
  </conditionalFormatting>
  <conditionalFormatting sqref="C66:F66">
    <cfRule type="expression" dxfId="22" priority="32">
      <formula>$H66="En cours"</formula>
    </cfRule>
    <cfRule type="expression" dxfId="21" priority="33">
      <formula>$H66="En attente"</formula>
    </cfRule>
  </conditionalFormatting>
  <conditionalFormatting sqref="C87:F87">
    <cfRule type="expression" dxfId="20" priority="22">
      <formula>$H87="En cours"</formula>
    </cfRule>
    <cfRule type="expression" dxfId="19" priority="23">
      <formula>$H87="En attente"</formula>
    </cfRule>
  </conditionalFormatting>
  <conditionalFormatting sqref="H87">
    <cfRule type="containsText" dxfId="18" priority="26" operator="containsText" text="En attente">
      <formula>NOT(ISERROR(SEARCH("En attente",H87)))</formula>
    </cfRule>
    <cfRule type="containsText" dxfId="17" priority="27" operator="containsText" text="En cours">
      <formula>NOT(ISERROR(SEARCH("En cours",H87)))</formula>
    </cfRule>
    <cfRule type="containsText" dxfId="16" priority="28" operator="containsText" text="Terminé">
      <formula>NOT(ISERROR(SEARCH("Terminé",H87)))</formula>
    </cfRule>
  </conditionalFormatting>
  <conditionalFormatting sqref="C87:F87">
    <cfRule type="cellIs" dxfId="15" priority="24" operator="equal">
      <formula>0</formula>
    </cfRule>
    <cfRule type="expression" dxfId="14" priority="25">
      <formula>$H87="Terminé"</formula>
    </cfRule>
  </conditionalFormatting>
  <conditionalFormatting sqref="H69">
    <cfRule type="containsText" dxfId="13" priority="8" operator="containsText" text="En attente">
      <formula>NOT(ISERROR(SEARCH("En attente",H69)))</formula>
    </cfRule>
    <cfRule type="containsText" dxfId="12" priority="9" operator="containsText" text="En cours">
      <formula>NOT(ISERROR(SEARCH("En cours",H69)))</formula>
    </cfRule>
    <cfRule type="containsText" dxfId="11" priority="10" operator="containsText" text="Terminé">
      <formula>NOT(ISERROR(SEARCH("Terminé",H69)))</formula>
    </cfRule>
  </conditionalFormatting>
  <conditionalFormatting sqref="C69:F69">
    <cfRule type="cellIs" dxfId="10" priority="11" operator="equal">
      <formula>0</formula>
    </cfRule>
    <cfRule type="expression" dxfId="9" priority="12">
      <formula>$H69="Terminé"</formula>
    </cfRule>
  </conditionalFormatting>
  <conditionalFormatting sqref="C69:F69">
    <cfRule type="expression" dxfId="8" priority="13">
      <formula>$H69="En cours"</formula>
    </cfRule>
    <cfRule type="expression" dxfId="7" priority="14">
      <formula>$H69="En attente"</formula>
    </cfRule>
  </conditionalFormatting>
  <conditionalFormatting sqref="C69:F69">
    <cfRule type="expression" dxfId="6" priority="1">
      <formula>$H69="En cours"</formula>
    </cfRule>
    <cfRule type="expression" dxfId="5" priority="2">
      <formula>$H69="En attente"</formula>
    </cfRule>
  </conditionalFormatting>
  <conditionalFormatting sqref="H69">
    <cfRule type="containsText" dxfId="4" priority="5" operator="containsText" text="En attente">
      <formula>NOT(ISERROR(SEARCH("En attente",H69)))</formula>
    </cfRule>
    <cfRule type="containsText" dxfId="3" priority="6" operator="containsText" text="En cours">
      <formula>NOT(ISERROR(SEARCH("En cours",H69)))</formula>
    </cfRule>
    <cfRule type="containsText" dxfId="2" priority="7" operator="containsText" text="Terminé">
      <formula>NOT(ISERROR(SEARCH("Terminé",H69)))</formula>
    </cfRule>
  </conditionalFormatting>
  <conditionalFormatting sqref="C69:F69">
    <cfRule type="cellIs" dxfId="1" priority="3" operator="equal">
      <formula>0</formula>
    </cfRule>
    <cfRule type="expression" dxfId="0" priority="4">
      <formula>$H69="Terminé"</formula>
    </cfRule>
  </conditionalFormatting>
  <dataValidations count="1">
    <dataValidation type="list" allowBlank="1" showErrorMessage="1" sqref="H9:H87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5" t="s">
        <v>6</v>
      </c>
      <c r="B1" s="115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2020-04-14T18:11:43Z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