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886E56E4-18C6-FD47-B516-21D74EB3A275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2" i="1" l="1"/>
  <c r="F53" i="1" s="1"/>
  <c r="D57" i="1"/>
  <c r="J55" i="1"/>
  <c r="G52" i="1"/>
  <c r="G53" i="1" s="1"/>
  <c r="E52" i="1"/>
  <c r="E53" i="1" s="1"/>
  <c r="D52" i="1"/>
  <c r="D53" i="1" s="1"/>
  <c r="K51" i="1"/>
  <c r="AB51" i="1" s="1"/>
  <c r="K50" i="1"/>
  <c r="AB50" i="1" s="1"/>
  <c r="K49" i="1"/>
  <c r="AB49" i="1" s="1"/>
  <c r="K48" i="1"/>
  <c r="AB48" i="1" s="1"/>
  <c r="K47" i="1"/>
  <c r="AB47" i="1" s="1"/>
  <c r="K46" i="1"/>
  <c r="AB46" i="1" s="1"/>
  <c r="K45" i="1"/>
  <c r="AB45" i="1" s="1"/>
  <c r="K44" i="1"/>
  <c r="AB44" i="1" s="1"/>
  <c r="K43" i="1"/>
  <c r="AB43" i="1" s="1"/>
  <c r="H43" i="1"/>
  <c r="K42" i="1"/>
  <c r="K41" i="1"/>
  <c r="AB41" i="1" s="1"/>
  <c r="H41" i="1"/>
  <c r="K40" i="1"/>
  <c r="AB40" i="1" s="1"/>
  <c r="H40" i="1"/>
  <c r="K39" i="1"/>
  <c r="K38" i="1"/>
  <c r="AB38" i="1" s="1"/>
  <c r="H38" i="1"/>
  <c r="K37" i="1"/>
  <c r="AB37" i="1" s="1"/>
  <c r="H37" i="1"/>
  <c r="K36" i="1"/>
  <c r="AB36" i="1" s="1"/>
  <c r="H36" i="1"/>
  <c r="K35" i="1"/>
  <c r="K34" i="1"/>
  <c r="K33" i="1"/>
  <c r="AB33" i="1" s="1"/>
  <c r="H33" i="1"/>
  <c r="K32" i="1"/>
  <c r="AB32" i="1" s="1"/>
  <c r="K31" i="1"/>
  <c r="AB31" i="1" s="1"/>
  <c r="H31" i="1"/>
  <c r="K30" i="1"/>
  <c r="AB30" i="1" s="1"/>
  <c r="H30" i="1"/>
  <c r="K29" i="1"/>
  <c r="AB29" i="1" s="1"/>
  <c r="H29" i="1"/>
  <c r="K28" i="1"/>
  <c r="AB28" i="1" s="1"/>
  <c r="H28" i="1"/>
  <c r="K27" i="1"/>
  <c r="AB27" i="1" s="1"/>
  <c r="H27" i="1"/>
  <c r="K26" i="1"/>
  <c r="K25" i="1"/>
  <c r="AB25" i="1" s="1"/>
  <c r="K24" i="1"/>
  <c r="K23" i="1"/>
  <c r="AB23" i="1" s="1"/>
  <c r="H23" i="1"/>
  <c r="AB21" i="1"/>
  <c r="K21" i="1"/>
  <c r="H21" i="1"/>
  <c r="K20" i="1"/>
  <c r="AB20" i="1" s="1"/>
  <c r="H20" i="1"/>
  <c r="K19" i="1"/>
  <c r="AB19" i="1" s="1"/>
  <c r="H19" i="1"/>
  <c r="K18" i="1"/>
  <c r="AB18" i="1" s="1"/>
  <c r="H18" i="1"/>
  <c r="K17" i="1"/>
  <c r="AB17" i="1" s="1"/>
  <c r="H17" i="1"/>
  <c r="K16" i="1"/>
  <c r="AB16" i="1" s="1"/>
  <c r="H16" i="1"/>
  <c r="K15" i="1"/>
  <c r="K14" i="1"/>
  <c r="K13" i="1"/>
  <c r="AB13" i="1" s="1"/>
  <c r="K12" i="1"/>
  <c r="AB12" i="1" s="1"/>
  <c r="H12" i="1"/>
  <c r="K11" i="1"/>
  <c r="AB11" i="1" s="1"/>
  <c r="H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K10" i="1"/>
  <c r="AB10" i="1" s="1"/>
  <c r="H10" i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52" i="1" l="1"/>
  <c r="K55" i="1"/>
  <c r="D58" i="1" s="1"/>
</calcChain>
</file>

<file path=xl/sharedStrings.xml><?xml version="1.0" encoding="utf-8"?>
<sst xmlns="http://schemas.openxmlformats.org/spreadsheetml/2006/main" count="93" uniqueCount="49">
  <si>
    <t>UQÀM - Hiver 2020</t>
  </si>
  <si>
    <t>Équipe - Equipe La marque Sans Nom</t>
  </si>
  <si>
    <t>Terminé</t>
  </si>
  <si>
    <t>En cours</t>
  </si>
  <si>
    <t>En attente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</si>
  <si>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</si>
  <si>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</si>
  <si>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</si>
  <si>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</si>
  <si>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</si>
  <si>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</si>
  <si>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</si>
  <si>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</si>
  <si>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</si>
  <si>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</si>
  <si>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</si>
  <si>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</si>
  <si>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</si>
  <si>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</si>
  <si>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</si>
  <si>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</si>
  <si>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</si>
  <si>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</si>
  <si>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</si>
  <si>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</si>
  <si>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</si>
  <si>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</si>
  <si>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</si>
  <si>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>Préparation de la documentation sur les Plumitifs et cas utilisation</t>
  </si>
  <si>
    <t>Préparation du contrat et de la planification</t>
  </si>
  <si>
    <t>Maquette interface du logiciel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</si>
  <si>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</si>
  <si>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</si>
  <si>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</si>
  <si>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</si>
  <si>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</t>
  </si>
  <si>
    <t>Taches a mettre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</si>
  <si>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</si>
  <si>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</si>
  <si>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</si>
  <si>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réèlles</t>
  </si>
  <si>
    <t>Nombre d'heures total à accorder au projet (3 * 135 heures)</t>
  </si>
  <si>
    <r>
      <rPr>
        <b/>
        <sz val="10"/>
        <color rgb="FF000000"/>
        <rFont val="Calibri"/>
        <family val="2"/>
        <charset val="1"/>
      </rPr>
      <t>Nombre d'heures</t>
    </r>
    <r>
      <rPr>
        <b/>
        <sz val="10"/>
        <color rgb="FFFF0000"/>
        <rFont val="Calibri"/>
        <family val="2"/>
        <charset val="1"/>
      </rPr>
      <t xml:space="preserve"> restantes </t>
    </r>
    <r>
      <rPr>
        <b/>
        <sz val="10"/>
        <color rgb="FF000000"/>
        <rFont val="Calibri"/>
        <family val="2"/>
        <charset val="1"/>
      </rPr>
      <t>à accorder au projet</t>
    </r>
  </si>
  <si>
    <t>Rencontre Design du site web ( Pages requises ect.) ( 24 Janvier 6- 9 pm )</t>
  </si>
  <si>
    <t xml:space="preserve">Modélisation des objets à concevoir ( 18 Septembre) </t>
  </si>
  <si>
    <t>34 hrs</t>
  </si>
  <si>
    <t>8 Janvier 2020 au 21 Avril 2020</t>
  </si>
  <si>
    <t xml:space="preserve"> ----  Semainier de répartition des taches ----</t>
  </si>
  <si>
    <t xml:space="preserve"> - Projet Site web Sportif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</si>
</sst>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C]dd/mmm"/>
    <numFmt numFmtId="165" formatCode="\\;;;"/>
  </numFmts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b/>
      <sz val="16"/>
      <color rgb="FF000000"/>
      <name val="Calibri Light"/>
      <family val="2"/>
      <scheme val="major"/>
    </font>
    <font>
      <b/>
      <i/>
      <sz val="18"/>
      <color rgb="FF00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C0C0C0"/>
      </patternFill>
    </fill>
    <fill>
      <patternFill patternType="solid">
        <fgColor rgb="FFFF3333"/>
        <bgColor rgb="FFFF0000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4" fillId="3" borderId="0" applyBorder="0" applyProtection="0"/>
    <xf numFmtId="0" fontId="5" fillId="4" borderId="0" applyBorder="0" applyProtection="0"/>
    <xf numFmtId="0" fontId="6" fillId="5" borderId="0" applyBorder="0" applyProtection="0"/>
    <xf numFmtId="0" fontId="9" fillId="2" borderId="0"/>
  </cellStyleXfs>
  <cellXfs count="121">
    <xf numFmtId="0" fontId="0" fillId="0" borderId="0" xfId="0"/>
    <xf numFmtId="0" fontId="12" fillId="0" borderId="3" xfId="2" applyFont="1" applyBorder="1"/>
    <xf numFmtId="0" fontId="11" fillId="0" borderId="8" xfId="2" applyFont="1" applyBorder="1" applyAlignment="1">
      <alignment wrapText="1"/>
    </xf>
    <xf numFmtId="0" fontId="11" fillId="0" borderId="3" xfId="2" applyFont="1" applyBorder="1" applyAlignment="1">
      <alignment wrapText="1"/>
    </xf>
    <xf numFmtId="0" fontId="11" fillId="0" borderId="3" xfId="2" applyFont="1" applyBorder="1" applyAlignment="1">
      <alignment horizontal="left" wrapText="1"/>
    </xf>
    <xf numFmtId="0" fontId="1" fillId="0" borderId="0" xfId="2"/>
    <xf numFmtId="0" fontId="2" fillId="0" borderId="0" xfId="2" applyFont="1"/>
    <xf numFmtId="0" fontId="3" fillId="2" borderId="0" xfId="3" applyBorder="1" applyAlignment="1" applyProtection="1"/>
    <xf numFmtId="0" fontId="4" fillId="3" borderId="0" xfId="4" applyBorder="1" applyAlignment="1" applyProtection="1"/>
    <xf numFmtId="0" fontId="5" fillId="4" borderId="0" xfId="5" applyBorder="1" applyAlignment="1" applyProtection="1"/>
    <xf numFmtId="0" fontId="6" fillId="5" borderId="0" xfId="6" applyBorder="1" applyAlignment="1" applyProtection="1"/>
    <xf numFmtId="0" fontId="6" fillId="0" borderId="0" xfId="6" applyFill="1" applyBorder="1" applyAlignment="1" applyProtection="1"/>
    <xf numFmtId="0" fontId="7" fillId="0" borderId="10" xfId="2" applyFont="1" applyBorder="1" applyAlignment="1" applyProtection="1">
      <alignment horizontal="center" vertical="center"/>
      <protection locked="0"/>
    </xf>
    <xf numFmtId="0" fontId="2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 wrapText="1"/>
      <protection locked="0"/>
    </xf>
    <xf numFmtId="0" fontId="8" fillId="0" borderId="12" xfId="2" applyFont="1" applyBorder="1" applyAlignment="1">
      <alignment horizontal="center" vertical="center"/>
    </xf>
    <xf numFmtId="0" fontId="8" fillId="0" borderId="12" xfId="2" applyFont="1" applyBorder="1" applyAlignment="1" applyProtection="1">
      <alignment horizontal="center"/>
      <protection locked="0"/>
    </xf>
    <xf numFmtId="165" fontId="10" fillId="0" borderId="10" xfId="7" applyNumberFormat="1" applyFont="1" applyFill="1" applyBorder="1" applyAlignment="1" applyProtection="1">
      <alignment horizontal="justify" vertical="center"/>
      <protection locked="0"/>
    </xf>
    <xf numFmtId="0" fontId="8" fillId="0" borderId="11" xfId="2" applyFont="1" applyBorder="1" applyProtection="1">
      <protection locked="0"/>
    </xf>
    <xf numFmtId="165" fontId="3" fillId="2" borderId="10" xfId="3" applyNumberFormat="1" applyBorder="1" applyAlignment="1" applyProtection="1">
      <alignment horizontal="justify" vertical="center"/>
      <protection locked="0"/>
    </xf>
    <xf numFmtId="0" fontId="8" fillId="0" borderId="14" xfId="2" applyFont="1" applyBorder="1" applyAlignment="1">
      <alignment horizontal="center"/>
    </xf>
    <xf numFmtId="0" fontId="8" fillId="0" borderId="14" xfId="2" applyFont="1" applyBorder="1"/>
    <xf numFmtId="0" fontId="8" fillId="0" borderId="16" xfId="2" applyFont="1" applyBorder="1" applyAlignment="1" applyProtection="1">
      <alignment wrapText="1"/>
      <protection locked="0"/>
    </xf>
    <xf numFmtId="0" fontId="1" fillId="0" borderId="0" xfId="1"/>
    <xf numFmtId="165" fontId="4" fillId="3" borderId="10" xfId="4" applyNumberFormat="1" applyBorder="1" applyAlignment="1" applyProtection="1">
      <alignment horizontal="justify" vertical="center"/>
      <protection locked="0"/>
    </xf>
    <xf numFmtId="0" fontId="1" fillId="0" borderId="10" xfId="1" applyBorder="1"/>
    <xf numFmtId="165" fontId="10" fillId="0" borderId="17" xfId="7" applyNumberFormat="1" applyFont="1" applyFill="1" applyBorder="1" applyAlignment="1" applyProtection="1">
      <alignment horizontal="justify" vertical="center"/>
      <protection locked="0"/>
    </xf>
    <xf numFmtId="165" fontId="4" fillId="0" borderId="10" xfId="4" applyNumberFormat="1" applyFill="1" applyBorder="1" applyAlignment="1" applyProtection="1">
      <alignment horizontal="justify" vertical="center"/>
      <protection locked="0"/>
    </xf>
    <xf numFmtId="165" fontId="10" fillId="0" borderId="9" xfId="7" applyNumberFormat="1" applyFont="1" applyFill="1" applyBorder="1" applyAlignment="1" applyProtection="1">
      <alignment horizontal="justify" vertical="center"/>
      <protection locked="0"/>
    </xf>
    <xf numFmtId="0" fontId="5" fillId="0" borderId="10" xfId="5" applyFill="1" applyBorder="1" applyAlignment="1" applyProtection="1"/>
    <xf numFmtId="0" fontId="8" fillId="0" borderId="13" xfId="2" applyFont="1" applyBorder="1" applyAlignment="1" applyProtection="1">
      <alignment wrapText="1"/>
      <protection locked="0"/>
    </xf>
    <xf numFmtId="165" fontId="4" fillId="0" borderId="9" xfId="4" applyNumberFormat="1" applyFill="1" applyBorder="1" applyAlignment="1" applyProtection="1">
      <alignment horizontal="justify" vertical="center"/>
      <protection locked="0"/>
    </xf>
    <xf numFmtId="0" fontId="1" fillId="0" borderId="9" xfId="1" applyBorder="1"/>
    <xf numFmtId="165" fontId="4" fillId="0" borderId="18" xfId="4" applyNumberFormat="1" applyFill="1" applyBorder="1" applyAlignment="1" applyProtection="1">
      <alignment horizontal="justify" vertical="center"/>
      <protection locked="0"/>
    </xf>
    <xf numFmtId="165" fontId="4" fillId="0" borderId="19" xfId="4" applyNumberFormat="1" applyFill="1" applyBorder="1" applyAlignment="1" applyProtection="1">
      <alignment horizontal="justify" vertical="center"/>
      <protection locked="0"/>
    </xf>
    <xf numFmtId="0" fontId="6" fillId="5" borderId="10" xfId="6" applyBorder="1" applyAlignment="1" applyProtection="1"/>
    <xf numFmtId="165" fontId="10" fillId="0" borderId="18" xfId="7" applyNumberFormat="1" applyFont="1" applyFill="1" applyBorder="1" applyAlignment="1" applyProtection="1">
      <alignment horizontal="justify" vertical="center"/>
      <protection locked="0"/>
    </xf>
    <xf numFmtId="0" fontId="8" fillId="0" borderId="20" xfId="2" applyFont="1" applyBorder="1" applyAlignment="1" applyProtection="1">
      <alignment wrapText="1"/>
      <protection locked="0"/>
    </xf>
    <xf numFmtId="0" fontId="8" fillId="0" borderId="21" xfId="2" applyFont="1" applyBorder="1" applyAlignment="1">
      <alignment horizontal="center"/>
    </xf>
    <xf numFmtId="0" fontId="8" fillId="0" borderId="21" xfId="2" applyFont="1" applyBorder="1"/>
    <xf numFmtId="0" fontId="8" fillId="0" borderId="22" xfId="2" applyFont="1" applyBorder="1" applyAlignment="1">
      <alignment horizontal="center"/>
    </xf>
    <xf numFmtId="0" fontId="11" fillId="0" borderId="23" xfId="2" applyFont="1" applyBorder="1" applyAlignment="1">
      <alignment wrapText="1"/>
    </xf>
    <xf numFmtId="0" fontId="11" fillId="0" borderId="2" xfId="2" applyFont="1" applyBorder="1" applyAlignment="1">
      <alignment wrapText="1"/>
    </xf>
    <xf numFmtId="0" fontId="11" fillId="0" borderId="7" xfId="2" applyFont="1" applyBorder="1" applyAlignment="1">
      <alignment wrapText="1"/>
    </xf>
    <xf numFmtId="0" fontId="11" fillId="0" borderId="25" xfId="2" applyFont="1" applyBorder="1" applyAlignment="1">
      <alignment wrapText="1"/>
    </xf>
    <xf numFmtId="0" fontId="11" fillId="0" borderId="3" xfId="2" applyFont="1" applyBorder="1" applyAlignment="1">
      <alignment wrapText="1"/>
    </xf>
    <xf numFmtId="0" fontId="1" fillId="0" borderId="10" xfId="2" applyBorder="1"/>
    <xf numFmtId="0" fontId="12" fillId="0" borderId="0" xfId="2" applyFont="1" applyBorder="1" applyAlignment="1">
      <alignment horizontal="right"/>
    </xf>
    <xf numFmtId="0" fontId="11" fillId="0" borderId="0" xfId="2" applyFont="1" applyBorder="1" applyAlignment="1">
      <alignment wrapText="1"/>
    </xf>
    <xf numFmtId="0" fontId="11" fillId="0" borderId="26" xfId="2" applyFont="1" applyBorder="1" applyAlignment="1">
      <alignment wrapText="1"/>
    </xf>
    <xf numFmtId="0" fontId="13" fillId="0" borderId="3" xfId="2" applyFont="1" applyBorder="1" applyAlignment="1">
      <alignment wrapText="1"/>
    </xf>
    <xf numFmtId="0" fontId="14" fillId="0" borderId="3" xfId="2" applyFont="1" applyBorder="1"/>
    <xf numFmtId="0" fontId="12" fillId="0" borderId="3" xfId="2" applyFont="1" applyBorder="1"/>
    <xf numFmtId="0" fontId="1" fillId="0" borderId="0" xfId="2" applyBorder="1"/>
    <xf numFmtId="0" fontId="12" fillId="0" borderId="0" xfId="2" applyFont="1"/>
    <xf numFmtId="0" fontId="16" fillId="0" borderId="0" xfId="2" applyFont="1"/>
    <xf numFmtId="0" fontId="7" fillId="0" borderId="0" xfId="2" applyFont="1"/>
    <xf numFmtId="0" fontId="8" fillId="0" borderId="0" xfId="2" applyFont="1"/>
    <xf numFmtId="0" fontId="7" fillId="0" borderId="3" xfId="2" applyFont="1" applyBorder="1"/>
    <xf numFmtId="0" fontId="3" fillId="2" borderId="10" xfId="3" applyBorder="1"/>
    <xf numFmtId="0" fontId="1" fillId="0" borderId="0" xfId="2" applyAlignment="1">
      <alignment horizontal="center"/>
    </xf>
    <xf numFmtId="0" fontId="8" fillId="0" borderId="12" xfId="0" applyFont="1" applyBorder="1" applyAlignment="1" applyProtection="1">
      <alignment horizontal="center"/>
      <protection locked="0"/>
    </xf>
    <xf numFmtId="0" fontId="11" fillId="0" borderId="24" xfId="2" applyFont="1" applyBorder="1" applyAlignment="1">
      <alignment horizontal="center" wrapText="1"/>
    </xf>
    <xf numFmtId="0" fontId="11" fillId="0" borderId="3" xfId="2" applyFont="1" applyBorder="1" applyAlignment="1">
      <alignment horizontal="center" wrapText="1"/>
    </xf>
    <xf numFmtId="0" fontId="11" fillId="0" borderId="0" xfId="2" applyFont="1" applyBorder="1" applyAlignment="1">
      <alignment horizontal="center" wrapText="1"/>
    </xf>
    <xf numFmtId="0" fontId="7" fillId="0" borderId="0" xfId="2" applyFont="1" applyAlignment="1">
      <alignment horizontal="center"/>
    </xf>
    <xf numFmtId="9" fontId="1" fillId="0" borderId="0" xfId="2" applyNumberFormat="1" applyAlignment="1">
      <alignment horizontal="center"/>
    </xf>
    <xf numFmtId="165" fontId="10" fillId="0" borderId="10" xfId="7" applyNumberFormat="1" applyFont="1" applyFill="1" applyBorder="1" applyAlignment="1" applyProtection="1">
      <alignment horizontal="center" vertical="center"/>
      <protection locked="0"/>
    </xf>
    <xf numFmtId="165" fontId="10" fillId="0" borderId="9" xfId="7" applyNumberFormat="1" applyFont="1" applyFill="1" applyBorder="1" applyAlignment="1" applyProtection="1">
      <alignment horizontal="center" vertical="center"/>
      <protection locked="0"/>
    </xf>
    <xf numFmtId="0" fontId="3" fillId="2" borderId="10" xfId="3" applyBorder="1" applyAlignment="1">
      <alignment horizontal="center"/>
    </xf>
    <xf numFmtId="165" fontId="10" fillId="0" borderId="13" xfId="7" applyNumberFormat="1" applyFont="1" applyFill="1" applyBorder="1" applyAlignment="1" applyProtection="1">
      <alignment horizontal="center" vertical="center"/>
      <protection locked="0"/>
    </xf>
    <xf numFmtId="165" fontId="4" fillId="0" borderId="10" xfId="4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4" fillId="3" borderId="10" xfId="4" applyBorder="1" applyAlignment="1" applyProtection="1">
      <alignment horizontal="center"/>
      <protection locked="0"/>
    </xf>
    <xf numFmtId="0" fontId="1" fillId="0" borderId="10" xfId="1" applyBorder="1" applyAlignment="1">
      <alignment horizontal="center"/>
    </xf>
    <xf numFmtId="0" fontId="1" fillId="0" borderId="9" xfId="1" applyBorder="1" applyAlignment="1">
      <alignment horizontal="center"/>
    </xf>
    <xf numFmtId="165" fontId="10" fillId="0" borderId="18" xfId="7" applyNumberFormat="1" applyFont="1" applyFill="1" applyBorder="1" applyAlignment="1" applyProtection="1">
      <alignment horizontal="center" vertical="center"/>
      <protection locked="0"/>
    </xf>
    <xf numFmtId="165" fontId="10" fillId="6" borderId="10" xfId="7" applyNumberFormat="1" applyFont="1" applyFill="1" applyBorder="1" applyAlignment="1" applyProtection="1">
      <alignment horizontal="center" vertical="center"/>
      <protection locked="0"/>
    </xf>
    <xf numFmtId="0" fontId="7" fillId="0" borderId="18" xfId="2" applyFont="1" applyBorder="1" applyAlignment="1" applyProtection="1">
      <alignment horizontal="center" vertical="center"/>
      <protection locked="0"/>
    </xf>
    <xf numFmtId="0" fontId="8" fillId="0" borderId="18" xfId="2" applyFont="1" applyBorder="1" applyAlignment="1" applyProtection="1">
      <alignment horizontal="center" vertical="center" wrapText="1"/>
      <protection locked="0"/>
    </xf>
    <xf numFmtId="0" fontId="1" fillId="0" borderId="17" xfId="2" applyBorder="1"/>
    <xf numFmtId="0" fontId="12" fillId="0" borderId="10" xfId="2" applyFont="1" applyBorder="1" applyAlignment="1">
      <alignment horizontal="right"/>
    </xf>
    <xf numFmtId="0" fontId="8" fillId="0" borderId="19" xfId="2" applyFont="1" applyBorder="1" applyAlignment="1" applyProtection="1">
      <alignment wrapText="1"/>
      <protection locked="0"/>
    </xf>
    <xf numFmtId="0" fontId="8" fillId="0" borderId="15" xfId="2" applyFont="1" applyBorder="1" applyAlignment="1">
      <alignment horizontal="center"/>
    </xf>
    <xf numFmtId="0" fontId="8" fillId="0" borderId="15" xfId="2" applyFont="1" applyBorder="1"/>
    <xf numFmtId="0" fontId="8" fillId="0" borderId="30" xfId="2" applyFont="1" applyBorder="1" applyAlignment="1" applyProtection="1">
      <alignment wrapText="1"/>
      <protection locked="0"/>
    </xf>
    <xf numFmtId="0" fontId="8" fillId="0" borderId="29" xfId="2" applyFont="1" applyBorder="1" applyAlignment="1" applyProtection="1">
      <alignment horizontal="center" vertical="center" wrapText="1"/>
      <protection locked="0"/>
    </xf>
    <xf numFmtId="0" fontId="8" fillId="0" borderId="31" xfId="2" applyFont="1" applyBorder="1" applyAlignment="1">
      <alignment horizontal="center" vertical="center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1" xfId="2" applyFont="1" applyBorder="1" applyAlignment="1" applyProtection="1">
      <alignment horizontal="center"/>
      <protection locked="0"/>
    </xf>
    <xf numFmtId="165" fontId="10" fillId="0" borderId="29" xfId="7" applyNumberFormat="1" applyFont="1" applyFill="1" applyBorder="1" applyAlignment="1" applyProtection="1">
      <alignment horizontal="justify" vertical="center"/>
      <protection locked="0"/>
    </xf>
    <xf numFmtId="165" fontId="10" fillId="0" borderId="29" xfId="7" applyNumberFormat="1" applyFont="1" applyFill="1" applyBorder="1" applyAlignment="1" applyProtection="1">
      <alignment horizontal="center" vertical="center"/>
      <protection locked="0"/>
    </xf>
    <xf numFmtId="0" fontId="8" fillId="0" borderId="28" xfId="2" applyFont="1" applyBorder="1"/>
    <xf numFmtId="0" fontId="7" fillId="0" borderId="32" xfId="2" applyFont="1" applyBorder="1" applyAlignment="1" applyProtection="1">
      <alignment horizontal="center" vertical="center"/>
      <protection locked="0"/>
    </xf>
    <xf numFmtId="0" fontId="7" fillId="0" borderId="33" xfId="2" applyFont="1" applyBorder="1" applyAlignment="1" applyProtection="1">
      <alignment horizontal="center" vertical="center"/>
      <protection locked="0"/>
    </xf>
    <xf numFmtId="0" fontId="7" fillId="0" borderId="34" xfId="2" applyFont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/>
    </xf>
    <xf numFmtId="0" fontId="8" fillId="0" borderId="10" xfId="2" applyFont="1" applyBorder="1" applyAlignment="1">
      <alignment horizontal="center" wrapText="1"/>
    </xf>
    <xf numFmtId="0" fontId="7" fillId="0" borderId="14" xfId="2" applyFont="1" applyBorder="1" applyAlignment="1">
      <alignment horizontal="center" vertical="center"/>
    </xf>
    <xf numFmtId="0" fontId="8" fillId="0" borderId="14" xfId="2" applyFont="1" applyBorder="1" applyAlignment="1">
      <alignment wrapText="1"/>
    </xf>
    <xf numFmtId="0" fontId="8" fillId="0" borderId="29" xfId="2" applyFont="1" applyBorder="1" applyAlignment="1">
      <alignment horizontal="center"/>
    </xf>
    <xf numFmtId="165" fontId="3" fillId="0" borderId="18" xfId="3" applyNumberFormat="1" applyFill="1" applyBorder="1" applyAlignment="1" applyProtection="1">
      <alignment horizontal="justify" vertical="center"/>
      <protection locked="0"/>
    </xf>
    <xf numFmtId="165" fontId="10" fillId="0" borderId="19" xfId="7" applyNumberFormat="1" applyFont="1" applyFill="1" applyBorder="1" applyAlignment="1" applyProtection="1">
      <alignment horizontal="center" vertical="center"/>
      <protection locked="0"/>
    </xf>
    <xf numFmtId="0" fontId="7" fillId="0" borderId="18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164" fontId="1" fillId="0" borderId="29" xfId="1" applyNumberFormat="1" applyFont="1" applyBorder="1" applyAlignment="1">
      <alignment horizontal="center" vertical="center"/>
    </xf>
    <xf numFmtId="164" fontId="1" fillId="0" borderId="29" xfId="2" applyNumberFormat="1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8" fillId="7" borderId="0" xfId="2" applyFont="1" applyFill="1" applyAlignment="1">
      <alignment horizontal="center"/>
    </xf>
    <xf numFmtId="0" fontId="17" fillId="7" borderId="0" xfId="2" applyFont="1" applyFill="1" applyAlignment="1">
      <alignment horizontal="center"/>
    </xf>
  </cellXfs>
  <cellStyles count="8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L63"/>
  <sheetViews>
    <sheetView tabSelected="1" zoomScaleNormal="100" workbookViewId="0">
      <selection activeCell="A24" sqref="A24"/>
    </sheetView>
  </sheetViews>
  <sheetFormatPr baseColWidth="10" defaultColWidth="8.83203125" defaultRowHeight="15" x14ac:dyDescent="0.2"/>
  <cols>
    <col min="2" max="2" width="10.5" style="5" customWidth="1"/>
    <col min="3" max="3" width="64.33203125" style="5" customWidth="1"/>
    <col min="4" max="4" width="8.33203125" style="5" customWidth="1"/>
    <col min="5" max="6" width="8.1640625" style="5" customWidth="1"/>
    <col min="7" max="7" width="6.33203125" style="5" bestFit="1" customWidth="1"/>
    <col min="8" max="8" width="8.83203125" style="5" customWidth="1"/>
    <col min="9" max="9" width="10.5" style="60" customWidth="1"/>
    <col min="10" max="11" width="9.33203125" style="5" customWidth="1"/>
    <col min="12" max="12" width="8.5" style="5" customWidth="1"/>
    <col min="13" max="13" width="8.83203125" style="5" customWidth="1"/>
    <col min="14" max="14" width="9.5" style="5" customWidth="1"/>
    <col min="15" max="15" width="7.5" style="60" customWidth="1"/>
    <col min="16" max="17" width="7" style="5" bestFit="1" customWidth="1"/>
    <col min="18" max="18" width="9.5" style="5" bestFit="1" customWidth="1"/>
    <col min="19" max="19" width="6.1640625" style="60" hidden="1" customWidth="1"/>
    <col min="20" max="22" width="6.6640625" style="5" hidden="1" customWidth="1"/>
    <col min="23" max="23" width="6.6640625" style="60" hidden="1" customWidth="1"/>
    <col min="24" max="26" width="6.6640625" style="5" hidden="1" customWidth="1"/>
    <col min="27" max="27" width="6.6640625" style="60" hidden="1" customWidth="1"/>
    <col min="28" max="28" width="20.83203125" style="5" customWidth="1"/>
    <col min="29" max="29" width="22.83203125" style="5" customWidth="1"/>
    <col min="30" max="1026" width="10.6640625" style="5" customWidth="1"/>
  </cols>
  <sheetData>
    <row r="1" spans="2:29" ht="16" customHeight="1" x14ac:dyDescent="0.25">
      <c r="B1" s="6"/>
      <c r="C1" s="6"/>
      <c r="H1" s="60"/>
      <c r="J1" s="60"/>
      <c r="K1" s="60"/>
      <c r="L1" s="60"/>
      <c r="M1" s="60"/>
    </row>
    <row r="2" spans="2:29" ht="19" x14ac:dyDescent="0.25">
      <c r="C2" s="6" t="s">
        <v>0</v>
      </c>
      <c r="Q2" s="7"/>
      <c r="R2" s="5" t="s">
        <v>2</v>
      </c>
    </row>
    <row r="3" spans="2:29" ht="24" x14ac:dyDescent="0.3">
      <c r="C3" s="6"/>
      <c r="E3" s="119" t="s">
        <v>47</v>
      </c>
      <c r="F3" s="119"/>
      <c r="G3" s="119"/>
      <c r="H3" s="119"/>
      <c r="I3" s="119"/>
      <c r="J3" s="119"/>
      <c r="K3" s="119"/>
      <c r="L3" s="119"/>
      <c r="M3" s="119"/>
      <c r="Q3" s="8"/>
      <c r="R3" s="5" t="s">
        <v>3</v>
      </c>
    </row>
    <row r="4" spans="2:29" ht="21" x14ac:dyDescent="0.25">
      <c r="C4" s="6" t="s">
        <v>1</v>
      </c>
      <c r="G4" s="120" t="s">
        <v>48</v>
      </c>
      <c r="H4" s="120"/>
      <c r="I4" s="120"/>
      <c r="J4" s="120"/>
      <c r="K4" s="120"/>
      <c r="Q4" s="9"/>
      <c r="R4" s="5" t="s">
        <v>4</v>
      </c>
    </row>
    <row r="5" spans="2:29" ht="16" x14ac:dyDescent="0.2">
      <c r="O5" s="60" t="s">
        <v>45</v>
      </c>
      <c r="Q5" s="10"/>
      <c r="R5" s="5" t="s">
        <v>5</v>
      </c>
    </row>
    <row r="6" spans="2:29" ht="17" thickBot="1" x14ac:dyDescent="0.25">
      <c r="O6" s="66">
        <v>0.25</v>
      </c>
      <c r="Q6" s="11"/>
      <c r="S6" s="66">
        <v>0.5</v>
      </c>
      <c r="W6" s="66">
        <v>0.75</v>
      </c>
      <c r="AA6" s="66">
        <v>1</v>
      </c>
    </row>
    <row r="7" spans="2:29" ht="19.5" customHeight="1" thickBot="1" x14ac:dyDescent="0.25">
      <c r="B7" s="106" t="s">
        <v>6</v>
      </c>
      <c r="C7" s="118" t="s">
        <v>7</v>
      </c>
      <c r="D7" s="107" t="s">
        <v>8</v>
      </c>
      <c r="E7" s="107"/>
      <c r="F7" s="107"/>
      <c r="G7" s="107"/>
      <c r="H7" s="108" t="s">
        <v>9</v>
      </c>
      <c r="I7" s="109" t="s">
        <v>10</v>
      </c>
      <c r="J7" s="110" t="s">
        <v>11</v>
      </c>
      <c r="K7" s="110" t="s">
        <v>12</v>
      </c>
      <c r="L7" s="111" t="s">
        <v>46</v>
      </c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2" t="s">
        <v>13</v>
      </c>
      <c r="AC7" s="113" t="s">
        <v>14</v>
      </c>
    </row>
    <row r="8" spans="2:29" ht="18.75" customHeight="1" thickBot="1" x14ac:dyDescent="0.25">
      <c r="B8" s="114"/>
      <c r="C8" s="118"/>
      <c r="D8" s="115" t="s">
        <v>15</v>
      </c>
      <c r="E8" s="115" t="s">
        <v>16</v>
      </c>
      <c r="F8" s="115" t="s">
        <v>17</v>
      </c>
      <c r="G8" s="115" t="s">
        <v>18</v>
      </c>
      <c r="H8" s="108"/>
      <c r="I8" s="109"/>
      <c r="J8" s="109"/>
      <c r="K8" s="109"/>
      <c r="L8" s="116">
        <v>43838</v>
      </c>
      <c r="M8" s="117">
        <f t="shared" ref="M8:AA8" si="0">L8+7</f>
        <v>43845</v>
      </c>
      <c r="N8" s="117">
        <f t="shared" si="0"/>
        <v>43852</v>
      </c>
      <c r="O8" s="117">
        <f t="shared" si="0"/>
        <v>43859</v>
      </c>
      <c r="P8" s="117">
        <f t="shared" si="0"/>
        <v>43866</v>
      </c>
      <c r="Q8" s="117">
        <f t="shared" si="0"/>
        <v>43873</v>
      </c>
      <c r="R8" s="117">
        <f t="shared" si="0"/>
        <v>43880</v>
      </c>
      <c r="S8" s="117">
        <f t="shared" si="0"/>
        <v>43887</v>
      </c>
      <c r="T8" s="117">
        <f t="shared" si="0"/>
        <v>43894</v>
      </c>
      <c r="U8" s="117">
        <f t="shared" si="0"/>
        <v>43901</v>
      </c>
      <c r="V8" s="117">
        <f t="shared" si="0"/>
        <v>43908</v>
      </c>
      <c r="W8" s="117">
        <f t="shared" si="0"/>
        <v>43915</v>
      </c>
      <c r="X8" s="117">
        <f t="shared" si="0"/>
        <v>43922</v>
      </c>
      <c r="Y8" s="117">
        <f t="shared" si="0"/>
        <v>43929</v>
      </c>
      <c r="Z8" s="117">
        <f t="shared" si="0"/>
        <v>43936</v>
      </c>
      <c r="AA8" s="117">
        <f t="shared" si="0"/>
        <v>43943</v>
      </c>
      <c r="AB8" s="112"/>
      <c r="AC8" s="112"/>
    </row>
    <row r="9" spans="2:29" ht="29.25" customHeight="1" x14ac:dyDescent="0.2">
      <c r="B9" s="93"/>
      <c r="C9" s="13" t="s">
        <v>19</v>
      </c>
      <c r="D9" s="79"/>
      <c r="E9" s="79"/>
      <c r="F9" s="79"/>
      <c r="G9" s="79"/>
      <c r="H9" s="15"/>
      <c r="I9" s="61"/>
      <c r="J9" s="16"/>
      <c r="K9" s="16"/>
      <c r="L9" s="102"/>
      <c r="M9" s="36"/>
      <c r="N9" s="36"/>
      <c r="O9" s="76"/>
      <c r="P9" s="36"/>
      <c r="Q9" s="36"/>
      <c r="R9" s="36"/>
      <c r="S9" s="76"/>
      <c r="T9" s="36"/>
      <c r="U9" s="36"/>
      <c r="V9" s="36"/>
      <c r="W9" s="76"/>
      <c r="X9" s="36"/>
      <c r="Y9" s="36"/>
      <c r="Z9" s="36"/>
      <c r="AA9" s="103"/>
      <c r="AB9" s="104"/>
      <c r="AC9" s="105"/>
    </row>
    <row r="10" spans="2:29" ht="29.25" customHeight="1" x14ac:dyDescent="0.2">
      <c r="B10" s="94">
        <v>1</v>
      </c>
      <c r="C10" s="18" t="s">
        <v>20</v>
      </c>
      <c r="D10" s="14">
        <v>1.5</v>
      </c>
      <c r="E10" s="14">
        <v>1.5</v>
      </c>
      <c r="F10" s="14">
        <v>1.5</v>
      </c>
      <c r="G10" s="14">
        <v>1.5</v>
      </c>
      <c r="H10" s="15">
        <f>VLOOKUP(I10,Feuil2!A1:B3,2,0)</f>
        <v>0</v>
      </c>
      <c r="I10" s="61" t="s">
        <v>2</v>
      </c>
      <c r="J10" s="16">
        <v>6</v>
      </c>
      <c r="K10" s="16">
        <f t="shared" ref="K10:K51" si="1">D10+E10+G10+F10</f>
        <v>6</v>
      </c>
      <c r="L10" s="19"/>
      <c r="M10" s="17"/>
      <c r="N10" s="17"/>
      <c r="O10" s="67"/>
      <c r="P10" s="17"/>
      <c r="Q10" s="17"/>
      <c r="R10" s="17"/>
      <c r="S10" s="67"/>
      <c r="T10" s="17"/>
      <c r="U10" s="17"/>
      <c r="V10" s="17"/>
      <c r="W10" s="67"/>
      <c r="X10" s="17"/>
      <c r="Y10" s="17"/>
      <c r="Z10" s="17"/>
      <c r="AA10" s="67"/>
      <c r="AB10" s="96">
        <f>J10-K10</f>
        <v>0</v>
      </c>
      <c r="AC10" s="99"/>
    </row>
    <row r="11" spans="2:29" ht="29.25" customHeight="1" x14ac:dyDescent="0.2">
      <c r="B11" s="94">
        <f t="shared" ref="B11:B28" si="2">B10+1</f>
        <v>2</v>
      </c>
      <c r="C11" s="18" t="s">
        <v>21</v>
      </c>
      <c r="D11" s="14">
        <v>1.5</v>
      </c>
      <c r="E11" s="14">
        <v>1.5</v>
      </c>
      <c r="F11" s="14">
        <v>1.5</v>
      </c>
      <c r="G11" s="14">
        <v>1.5</v>
      </c>
      <c r="H11" s="15">
        <f>VLOOKUP(I11,Feuil2!A2:B4,2,0)</f>
        <v>0</v>
      </c>
      <c r="I11" s="61" t="s">
        <v>2</v>
      </c>
      <c r="J11" s="16">
        <v>6</v>
      </c>
      <c r="K11" s="16">
        <f t="shared" si="1"/>
        <v>6</v>
      </c>
      <c r="L11" s="19"/>
      <c r="M11" s="17"/>
      <c r="N11" s="17"/>
      <c r="O11" s="67"/>
      <c r="P11" s="17"/>
      <c r="Q11" s="17"/>
      <c r="R11" s="17"/>
      <c r="S11" s="67"/>
      <c r="T11" s="17"/>
      <c r="U11" s="17"/>
      <c r="V11" s="17"/>
      <c r="W11" s="67"/>
      <c r="X11" s="17"/>
      <c r="Y11" s="17"/>
      <c r="Z11" s="17"/>
      <c r="AA11" s="70"/>
      <c r="AB11" s="97">
        <f>J11-K11</f>
        <v>0</v>
      </c>
      <c r="AC11" s="21"/>
    </row>
    <row r="12" spans="2:29" ht="29.25" customHeight="1" x14ac:dyDescent="0.2">
      <c r="B12" s="94">
        <f t="shared" si="2"/>
        <v>3</v>
      </c>
      <c r="C12" s="18" t="s">
        <v>22</v>
      </c>
      <c r="D12" s="14">
        <v>3</v>
      </c>
      <c r="E12" s="14">
        <v>3</v>
      </c>
      <c r="F12" s="14">
        <v>3</v>
      </c>
      <c r="G12" s="14">
        <v>3</v>
      </c>
      <c r="H12" s="15">
        <f>VLOOKUP(I12,Feuil2!A3:B5,2,0)</f>
        <v>0</v>
      </c>
      <c r="I12" s="61" t="s">
        <v>2</v>
      </c>
      <c r="J12" s="16">
        <v>6</v>
      </c>
      <c r="K12" s="16">
        <f t="shared" si="1"/>
        <v>12</v>
      </c>
      <c r="L12" s="17"/>
      <c r="M12" s="19"/>
      <c r="O12" s="67"/>
      <c r="P12" s="17"/>
      <c r="Q12" s="17"/>
      <c r="R12" s="17"/>
      <c r="S12" s="67"/>
      <c r="T12" s="17"/>
      <c r="U12" s="17"/>
      <c r="V12" s="17"/>
      <c r="W12" s="67"/>
      <c r="X12" s="17"/>
      <c r="Y12" s="17"/>
      <c r="Z12" s="17"/>
      <c r="AA12" s="67"/>
      <c r="AB12" s="98">
        <f>J12-K12</f>
        <v>-6</v>
      </c>
      <c r="AC12" s="100"/>
    </row>
    <row r="13" spans="2:29" ht="37.5" customHeight="1" x14ac:dyDescent="0.2">
      <c r="B13" s="94">
        <f t="shared" si="2"/>
        <v>4</v>
      </c>
      <c r="C13" s="22" t="s">
        <v>23</v>
      </c>
      <c r="D13" s="14">
        <v>2</v>
      </c>
      <c r="E13" s="14">
        <v>2</v>
      </c>
      <c r="F13" s="14">
        <v>2</v>
      </c>
      <c r="G13" s="14">
        <v>2</v>
      </c>
      <c r="H13" s="15">
        <v>0</v>
      </c>
      <c r="I13" s="61" t="s">
        <v>2</v>
      </c>
      <c r="J13" s="16">
        <v>2</v>
      </c>
      <c r="K13" s="16">
        <f t="shared" si="1"/>
        <v>8</v>
      </c>
      <c r="L13" s="17"/>
      <c r="M13" s="19"/>
      <c r="N13" s="19"/>
      <c r="O13" s="67"/>
      <c r="P13" s="17"/>
      <c r="Q13" s="17"/>
      <c r="R13" s="17"/>
      <c r="S13" s="67"/>
      <c r="T13" s="17"/>
      <c r="U13" s="17"/>
      <c r="V13" s="17"/>
      <c r="W13" s="67"/>
      <c r="X13" s="17"/>
      <c r="Y13" s="17"/>
      <c r="Z13" s="17"/>
      <c r="AA13" s="67"/>
      <c r="AB13" s="97">
        <f>J13-K13</f>
        <v>-6</v>
      </c>
      <c r="AC13" s="21"/>
    </row>
    <row r="14" spans="2:29" ht="37.5" customHeight="1" x14ac:dyDescent="0.2">
      <c r="B14" s="94">
        <f t="shared" si="2"/>
        <v>5</v>
      </c>
      <c r="C14" s="22" t="s">
        <v>24</v>
      </c>
      <c r="D14" s="14">
        <v>3</v>
      </c>
      <c r="E14" s="14">
        <v>3</v>
      </c>
      <c r="F14" s="14">
        <v>0</v>
      </c>
      <c r="G14" s="14">
        <v>3</v>
      </c>
      <c r="H14" s="15">
        <v>0</v>
      </c>
      <c r="I14" s="61" t="s">
        <v>2</v>
      </c>
      <c r="J14" s="16">
        <v>9</v>
      </c>
      <c r="K14" s="16">
        <f t="shared" si="1"/>
        <v>9</v>
      </c>
      <c r="L14" s="17"/>
      <c r="M14" s="17"/>
      <c r="N14" s="19"/>
      <c r="O14" s="67"/>
      <c r="P14" s="17"/>
      <c r="Q14" s="17"/>
      <c r="R14" s="17"/>
      <c r="S14" s="67"/>
      <c r="T14" s="17"/>
      <c r="U14" s="17"/>
      <c r="V14" s="17"/>
      <c r="W14" s="67"/>
      <c r="X14" s="17"/>
      <c r="Y14" s="17"/>
      <c r="Z14" s="17"/>
      <c r="AA14" s="67"/>
      <c r="AB14" s="97"/>
      <c r="AC14" s="21"/>
    </row>
    <row r="15" spans="2:29" ht="37.5" customHeight="1" x14ac:dyDescent="0.2">
      <c r="B15" s="94">
        <f t="shared" si="2"/>
        <v>6</v>
      </c>
      <c r="C15" s="22" t="s">
        <v>25</v>
      </c>
      <c r="D15" s="14">
        <v>2</v>
      </c>
      <c r="E15" s="14">
        <v>2</v>
      </c>
      <c r="F15" s="14">
        <v>0</v>
      </c>
      <c r="G15" s="14">
        <v>0</v>
      </c>
      <c r="H15" s="15">
        <v>0</v>
      </c>
      <c r="I15" s="61" t="s">
        <v>2</v>
      </c>
      <c r="J15" s="16">
        <v>5</v>
      </c>
      <c r="K15" s="16">
        <f t="shared" si="1"/>
        <v>4</v>
      </c>
      <c r="L15" s="17"/>
      <c r="M15" s="19"/>
      <c r="N15" s="23"/>
      <c r="O15" s="68"/>
      <c r="P15" s="17"/>
      <c r="Q15" s="17"/>
      <c r="R15" s="17"/>
      <c r="S15" s="67"/>
      <c r="T15" s="17"/>
      <c r="U15" s="17"/>
      <c r="V15" s="17"/>
      <c r="W15" s="67"/>
      <c r="X15" s="17"/>
      <c r="Y15" s="17"/>
      <c r="Z15" s="17"/>
      <c r="AA15" s="67"/>
      <c r="AB15" s="97"/>
      <c r="AC15" s="21"/>
    </row>
    <row r="16" spans="2:29" ht="37.5" customHeight="1" x14ac:dyDescent="0.2">
      <c r="B16" s="94">
        <f t="shared" si="2"/>
        <v>7</v>
      </c>
      <c r="C16" s="22" t="s">
        <v>26</v>
      </c>
      <c r="D16" s="14">
        <v>2</v>
      </c>
      <c r="E16" s="14">
        <v>0</v>
      </c>
      <c r="F16" s="14">
        <v>0</v>
      </c>
      <c r="G16" s="14">
        <v>0</v>
      </c>
      <c r="H16" s="15">
        <f>VLOOKUP(I16,Feuil2!A1:B3,2,0)</f>
        <v>0</v>
      </c>
      <c r="I16" s="61" t="s">
        <v>2</v>
      </c>
      <c r="J16" s="16">
        <v>5</v>
      </c>
      <c r="K16" s="16">
        <f t="shared" si="1"/>
        <v>2</v>
      </c>
      <c r="L16" s="17"/>
      <c r="M16" s="17"/>
      <c r="N16" s="59"/>
      <c r="O16" s="69"/>
      <c r="P16" s="25"/>
      <c r="Q16" s="25"/>
      <c r="R16" s="25"/>
      <c r="S16" s="74"/>
      <c r="T16" s="25"/>
      <c r="U16" s="25"/>
      <c r="V16" s="26"/>
      <c r="W16" s="67"/>
      <c r="X16" s="17"/>
      <c r="Y16" s="17"/>
      <c r="Z16" s="17"/>
      <c r="AA16" s="67"/>
      <c r="AB16" s="97">
        <f t="shared" ref="AB16:AB23" si="3">J16-K16</f>
        <v>3</v>
      </c>
      <c r="AC16" s="21"/>
    </row>
    <row r="17" spans="2:29" ht="30.75" customHeight="1" x14ac:dyDescent="0.2">
      <c r="B17" s="94">
        <f t="shared" si="2"/>
        <v>8</v>
      </c>
      <c r="C17" s="22" t="s">
        <v>27</v>
      </c>
      <c r="D17" s="14">
        <v>2</v>
      </c>
      <c r="E17" s="14">
        <v>2</v>
      </c>
      <c r="F17" s="14">
        <v>0</v>
      </c>
      <c r="G17" s="14">
        <v>0</v>
      </c>
      <c r="H17" s="15">
        <f>VLOOKUP(I17,Feuil2!A1:B3,2,0)</f>
        <v>0</v>
      </c>
      <c r="I17" s="61" t="s">
        <v>2</v>
      </c>
      <c r="J17" s="16">
        <v>4</v>
      </c>
      <c r="K17" s="16">
        <f t="shared" si="1"/>
        <v>4</v>
      </c>
      <c r="L17" s="17"/>
      <c r="M17" s="17"/>
      <c r="N17" s="7"/>
      <c r="O17" s="70"/>
      <c r="P17" s="25"/>
      <c r="Q17" s="25"/>
      <c r="R17" s="25"/>
      <c r="S17" s="74"/>
      <c r="T17" s="25"/>
      <c r="U17" s="25"/>
      <c r="V17" s="26"/>
      <c r="W17" s="67"/>
      <c r="X17" s="17"/>
      <c r="Y17" s="17"/>
      <c r="Z17" s="17"/>
      <c r="AA17" s="77"/>
      <c r="AB17" s="97">
        <f t="shared" si="3"/>
        <v>0</v>
      </c>
      <c r="AC17" s="21"/>
    </row>
    <row r="18" spans="2:29" ht="35" customHeight="1" x14ac:dyDescent="0.2">
      <c r="B18" s="94">
        <f t="shared" si="2"/>
        <v>9</v>
      </c>
      <c r="C18" s="22" t="s">
        <v>44</v>
      </c>
      <c r="D18" s="14">
        <v>2</v>
      </c>
      <c r="E18" s="14">
        <v>0</v>
      </c>
      <c r="F18" s="14">
        <v>0</v>
      </c>
      <c r="G18" s="14">
        <v>2</v>
      </c>
      <c r="H18" s="15">
        <f>VLOOKUP(I18,Feuil2!A1:B3,2,0)</f>
        <v>100</v>
      </c>
      <c r="I18" s="61" t="s">
        <v>3</v>
      </c>
      <c r="J18" s="16">
        <v>5</v>
      </c>
      <c r="K18" s="16">
        <f t="shared" si="1"/>
        <v>4</v>
      </c>
      <c r="L18" s="17"/>
      <c r="M18" s="46"/>
      <c r="N18" s="24"/>
      <c r="O18" s="71"/>
      <c r="P18" s="25"/>
      <c r="Q18" s="25"/>
      <c r="R18" s="10"/>
      <c r="S18" s="74"/>
      <c r="T18" s="25"/>
      <c r="U18" s="25"/>
      <c r="V18" s="26"/>
      <c r="W18" s="67"/>
      <c r="X18" s="17"/>
      <c r="Y18" s="17"/>
      <c r="Z18" s="17"/>
      <c r="AA18" s="67"/>
      <c r="AB18" s="97">
        <f t="shared" si="3"/>
        <v>1</v>
      </c>
      <c r="AC18" s="21"/>
    </row>
    <row r="19" spans="2:29" ht="37.5" customHeight="1" x14ac:dyDescent="0.2">
      <c r="B19" s="94">
        <f t="shared" si="2"/>
        <v>10</v>
      </c>
      <c r="C19" s="22" t="s">
        <v>28</v>
      </c>
      <c r="D19" s="14">
        <v>2</v>
      </c>
      <c r="E19" s="14">
        <v>0</v>
      </c>
      <c r="F19" s="14">
        <v>0</v>
      </c>
      <c r="G19" s="14">
        <v>2</v>
      </c>
      <c r="H19" s="15">
        <f>VLOOKUP(I19,Feuil2!A1:B3,2,0)</f>
        <v>100</v>
      </c>
      <c r="I19" s="61" t="s">
        <v>3</v>
      </c>
      <c r="J19" s="16">
        <v>6</v>
      </c>
      <c r="K19" s="16">
        <f t="shared" si="1"/>
        <v>4</v>
      </c>
      <c r="L19" s="17"/>
      <c r="M19" s="46"/>
      <c r="N19" s="24"/>
      <c r="O19" s="71"/>
      <c r="P19" s="28"/>
      <c r="Q19" s="28"/>
      <c r="R19" s="28"/>
      <c r="S19" s="68"/>
      <c r="T19" s="28"/>
      <c r="U19" s="28"/>
      <c r="V19" s="17"/>
      <c r="W19" s="67"/>
      <c r="X19" s="17"/>
      <c r="Y19" s="17"/>
      <c r="Z19" s="17"/>
      <c r="AA19" s="67"/>
      <c r="AB19" s="97">
        <f t="shared" si="3"/>
        <v>2</v>
      </c>
      <c r="AC19" s="21"/>
    </row>
    <row r="20" spans="2:29" ht="37.5" customHeight="1" x14ac:dyDescent="0.2">
      <c r="B20" s="94">
        <f t="shared" si="2"/>
        <v>11</v>
      </c>
      <c r="C20" s="22" t="s">
        <v>29</v>
      </c>
      <c r="D20" s="14">
        <v>1.5</v>
      </c>
      <c r="E20" s="14">
        <v>6</v>
      </c>
      <c r="F20" s="14">
        <v>3</v>
      </c>
      <c r="G20" s="14">
        <v>0</v>
      </c>
      <c r="H20" s="15">
        <f>VLOOKUP(I20,Feuil2!A1:B3,2,0)</f>
        <v>0</v>
      </c>
      <c r="I20" s="61" t="s">
        <v>2</v>
      </c>
      <c r="J20" s="16">
        <v>12</v>
      </c>
      <c r="K20" s="16">
        <f t="shared" si="1"/>
        <v>10.5</v>
      </c>
      <c r="L20" s="17"/>
      <c r="M20" s="46"/>
      <c r="N20" s="19"/>
      <c r="O20" s="72"/>
      <c r="P20" s="25"/>
      <c r="Q20" s="25"/>
      <c r="R20" s="29"/>
      <c r="S20" s="74"/>
      <c r="T20" s="25"/>
      <c r="U20" s="25"/>
      <c r="V20" s="26"/>
      <c r="W20" s="67"/>
      <c r="X20" s="17"/>
      <c r="Y20" s="17"/>
      <c r="Z20" s="17"/>
      <c r="AA20" s="67"/>
      <c r="AB20" s="97">
        <f t="shared" si="3"/>
        <v>1.5</v>
      </c>
      <c r="AC20" s="21"/>
    </row>
    <row r="21" spans="2:29" ht="30.75" customHeight="1" x14ac:dyDescent="0.2">
      <c r="B21" s="94">
        <f t="shared" si="2"/>
        <v>12</v>
      </c>
      <c r="C21" s="22" t="s">
        <v>30</v>
      </c>
      <c r="D21" s="14">
        <v>0</v>
      </c>
      <c r="E21" s="14">
        <v>0</v>
      </c>
      <c r="F21" s="14">
        <v>0</v>
      </c>
      <c r="G21" s="14">
        <v>0</v>
      </c>
      <c r="H21" s="15">
        <f>VLOOKUP(I21,Feuil2!A1:B3,2,0)</f>
        <v>75</v>
      </c>
      <c r="I21" s="61" t="s">
        <v>4</v>
      </c>
      <c r="J21" s="16">
        <v>10</v>
      </c>
      <c r="K21" s="16">
        <f t="shared" si="1"/>
        <v>0</v>
      </c>
      <c r="L21" s="17"/>
      <c r="M21" s="46"/>
      <c r="N21" s="17"/>
      <c r="O21" s="70"/>
      <c r="P21" s="25"/>
      <c r="Q21" s="25"/>
      <c r="R21" s="10"/>
      <c r="S21" s="74"/>
      <c r="T21" s="25"/>
      <c r="U21" s="25"/>
      <c r="V21" s="26"/>
      <c r="W21" s="67"/>
      <c r="X21" s="17"/>
      <c r="Y21" s="17"/>
      <c r="Z21" s="17"/>
      <c r="AA21" s="67"/>
      <c r="AB21" s="97">
        <f t="shared" si="3"/>
        <v>10</v>
      </c>
      <c r="AC21" s="21"/>
    </row>
    <row r="22" spans="2:29" ht="30.75" customHeight="1" x14ac:dyDescent="0.2">
      <c r="B22" s="94">
        <f t="shared" si="2"/>
        <v>13</v>
      </c>
      <c r="C22" s="22" t="s">
        <v>43</v>
      </c>
      <c r="D22" s="14">
        <v>3</v>
      </c>
      <c r="E22" s="14">
        <v>0</v>
      </c>
      <c r="F22" s="14">
        <v>0</v>
      </c>
      <c r="G22" s="14">
        <v>3</v>
      </c>
      <c r="H22" s="15"/>
      <c r="I22" s="61" t="s">
        <v>3</v>
      </c>
      <c r="J22" s="16"/>
      <c r="K22" s="16"/>
      <c r="L22" s="17"/>
      <c r="M22" s="46"/>
      <c r="N22" s="17"/>
      <c r="O22" s="70"/>
      <c r="P22" s="25"/>
      <c r="Q22" s="25"/>
      <c r="R22" s="10"/>
      <c r="S22" s="75"/>
      <c r="T22" s="32"/>
      <c r="U22" s="32"/>
      <c r="V22" s="26"/>
      <c r="W22" s="67"/>
      <c r="X22" s="17"/>
      <c r="Y22" s="17"/>
      <c r="Z22" s="17"/>
      <c r="AA22" s="67"/>
      <c r="AB22" s="97"/>
      <c r="AC22" s="21"/>
    </row>
    <row r="23" spans="2:29" ht="35" customHeight="1" x14ac:dyDescent="0.2">
      <c r="B23" s="94">
        <f t="shared" si="2"/>
        <v>14</v>
      </c>
      <c r="C23" s="30" t="s">
        <v>31</v>
      </c>
      <c r="D23" s="14">
        <v>3</v>
      </c>
      <c r="E23" s="14">
        <v>3</v>
      </c>
      <c r="F23" s="14">
        <v>3</v>
      </c>
      <c r="G23" s="14">
        <v>3</v>
      </c>
      <c r="H23" s="15">
        <f>VLOOKUP(I23,Feuil2!A1:B3,2,0)</f>
        <v>100</v>
      </c>
      <c r="I23" s="61" t="s">
        <v>3</v>
      </c>
      <c r="J23" s="16">
        <v>30</v>
      </c>
      <c r="K23" s="16">
        <f t="shared" si="1"/>
        <v>12</v>
      </c>
      <c r="L23" s="27"/>
      <c r="M23" s="46"/>
      <c r="N23" s="24"/>
      <c r="O23" s="73"/>
      <c r="P23" s="27"/>
      <c r="Q23" s="27"/>
      <c r="R23" s="31"/>
      <c r="S23" s="75"/>
      <c r="T23" s="32"/>
      <c r="U23" s="32"/>
      <c r="V23" s="26"/>
      <c r="W23" s="67"/>
      <c r="X23" s="17"/>
      <c r="Y23" s="17"/>
      <c r="Z23" s="17"/>
      <c r="AA23" s="67"/>
      <c r="AB23" s="97">
        <f t="shared" si="3"/>
        <v>18</v>
      </c>
      <c r="AC23" s="21"/>
    </row>
    <row r="24" spans="2:29" ht="35" customHeight="1" x14ac:dyDescent="0.2">
      <c r="B24" s="94">
        <f t="shared" si="2"/>
        <v>15</v>
      </c>
      <c r="C24" s="30" t="s">
        <v>32</v>
      </c>
      <c r="D24" s="14">
        <v>0</v>
      </c>
      <c r="E24" s="14">
        <v>10</v>
      </c>
      <c r="F24" s="14">
        <v>0</v>
      </c>
      <c r="G24" s="14">
        <v>0</v>
      </c>
      <c r="H24" s="15"/>
      <c r="I24" s="61" t="s">
        <v>3</v>
      </c>
      <c r="J24" s="16">
        <v>20</v>
      </c>
      <c r="K24" s="16">
        <f t="shared" si="1"/>
        <v>10</v>
      </c>
      <c r="L24" s="27"/>
      <c r="M24" s="46"/>
      <c r="N24" s="24"/>
      <c r="O24" s="73"/>
      <c r="P24" s="27"/>
      <c r="Q24" s="27"/>
      <c r="R24" s="31"/>
      <c r="S24" s="75"/>
      <c r="T24" s="32"/>
      <c r="U24" s="32"/>
      <c r="V24" s="26"/>
      <c r="W24" s="67"/>
      <c r="X24" s="17"/>
      <c r="Y24" s="17"/>
      <c r="Z24" s="17"/>
      <c r="AA24" s="67"/>
      <c r="AB24" s="97"/>
      <c r="AC24" s="21"/>
    </row>
    <row r="25" spans="2:29" ht="35" customHeight="1" x14ac:dyDescent="0.2">
      <c r="B25" s="94">
        <f t="shared" si="2"/>
        <v>16</v>
      </c>
      <c r="C25" s="30" t="s">
        <v>33</v>
      </c>
      <c r="D25" s="14">
        <v>1</v>
      </c>
      <c r="E25" s="14">
        <v>5</v>
      </c>
      <c r="F25" s="14">
        <v>0</v>
      </c>
      <c r="G25" s="14">
        <v>0</v>
      </c>
      <c r="H25" s="15"/>
      <c r="I25" s="61" t="s">
        <v>3</v>
      </c>
      <c r="J25" s="16">
        <v>20</v>
      </c>
      <c r="K25" s="16">
        <f t="shared" si="1"/>
        <v>6</v>
      </c>
      <c r="L25" s="27"/>
      <c r="M25" s="46"/>
      <c r="N25" s="24"/>
      <c r="O25" s="73"/>
      <c r="P25" s="33"/>
      <c r="Q25" s="34"/>
      <c r="R25" s="35"/>
      <c r="S25" s="74"/>
      <c r="T25" s="25"/>
      <c r="U25" s="25"/>
      <c r="V25" s="26"/>
      <c r="W25" s="67"/>
      <c r="X25" s="17"/>
      <c r="Y25" s="17"/>
      <c r="Z25" s="17"/>
      <c r="AA25" s="67"/>
      <c r="AB25" s="97">
        <f>J25-K25</f>
        <v>14</v>
      </c>
      <c r="AC25" s="21"/>
    </row>
    <row r="26" spans="2:29" ht="35" customHeight="1" x14ac:dyDescent="0.2">
      <c r="B26" s="94">
        <f t="shared" si="2"/>
        <v>17</v>
      </c>
      <c r="C26" s="30" t="s">
        <v>34</v>
      </c>
      <c r="D26" s="14">
        <v>10</v>
      </c>
      <c r="E26" s="14">
        <v>0</v>
      </c>
      <c r="F26" s="14">
        <v>2</v>
      </c>
      <c r="G26" s="14">
        <v>10</v>
      </c>
      <c r="H26" s="15"/>
      <c r="I26" s="61" t="s">
        <v>3</v>
      </c>
      <c r="J26" s="16">
        <v>30</v>
      </c>
      <c r="K26" s="16">
        <f t="shared" si="1"/>
        <v>22</v>
      </c>
      <c r="L26" s="27"/>
      <c r="M26" s="46"/>
      <c r="N26" s="24"/>
      <c r="O26" s="73"/>
      <c r="P26" s="33"/>
      <c r="Q26" s="34"/>
      <c r="R26" s="35"/>
      <c r="S26" s="74"/>
      <c r="T26" s="25"/>
      <c r="U26" s="25"/>
      <c r="V26" s="26"/>
      <c r="W26" s="67"/>
      <c r="X26" s="17"/>
      <c r="Y26" s="17"/>
      <c r="Z26" s="17"/>
      <c r="AA26" s="67"/>
      <c r="AB26" s="97"/>
      <c r="AC26" s="21"/>
    </row>
    <row r="27" spans="2:29" ht="35" customHeight="1" x14ac:dyDescent="0.2">
      <c r="B27" s="94">
        <f t="shared" si="2"/>
        <v>18</v>
      </c>
      <c r="C27" s="30" t="s">
        <v>35</v>
      </c>
      <c r="D27" s="14">
        <v>0</v>
      </c>
      <c r="E27" s="14">
        <v>0</v>
      </c>
      <c r="F27" s="14">
        <v>0</v>
      </c>
      <c r="G27" s="14">
        <v>0</v>
      </c>
      <c r="H27" s="15">
        <f>VLOOKUP(I27,Feuil2!A1:B3,2,0)</f>
        <v>100</v>
      </c>
      <c r="I27" s="61" t="s">
        <v>3</v>
      </c>
      <c r="J27" s="16">
        <v>13.5</v>
      </c>
      <c r="K27" s="16">
        <f t="shared" si="1"/>
        <v>0</v>
      </c>
      <c r="L27" s="17"/>
      <c r="M27" s="17"/>
      <c r="N27" s="17"/>
      <c r="O27" s="67"/>
      <c r="P27" s="36"/>
      <c r="Q27" s="36"/>
      <c r="R27" s="36"/>
      <c r="S27" s="76"/>
      <c r="T27" s="36"/>
      <c r="U27" s="36"/>
      <c r="V27" s="17"/>
      <c r="W27" s="67"/>
      <c r="X27" s="17"/>
      <c r="Y27" s="17"/>
      <c r="Z27" s="17"/>
      <c r="AA27" s="67"/>
      <c r="AB27" s="97">
        <f t="shared" ref="AB27:AB33" si="4">J27-K27</f>
        <v>13.5</v>
      </c>
      <c r="AC27" s="21"/>
    </row>
    <row r="28" spans="2:29" ht="35" customHeight="1" thickBot="1" x14ac:dyDescent="0.25">
      <c r="B28" s="95">
        <f t="shared" si="2"/>
        <v>19</v>
      </c>
      <c r="C28" s="85" t="s">
        <v>36</v>
      </c>
      <c r="D28" s="86">
        <v>0</v>
      </c>
      <c r="E28" s="86">
        <v>0</v>
      </c>
      <c r="F28" s="86">
        <v>0</v>
      </c>
      <c r="G28" s="86">
        <v>0</v>
      </c>
      <c r="H28" s="87">
        <f>VLOOKUP(I28,Feuil2!A1:B3,2,0)</f>
        <v>100</v>
      </c>
      <c r="I28" s="88" t="s">
        <v>3</v>
      </c>
      <c r="J28" s="89">
        <v>21</v>
      </c>
      <c r="K28" s="89">
        <f t="shared" si="1"/>
        <v>0</v>
      </c>
      <c r="L28" s="90"/>
      <c r="M28" s="90"/>
      <c r="N28" s="90"/>
      <c r="O28" s="91"/>
      <c r="P28" s="90"/>
      <c r="Q28" s="90"/>
      <c r="R28" s="90"/>
      <c r="S28" s="91"/>
      <c r="T28" s="90"/>
      <c r="U28" s="90"/>
      <c r="V28" s="90"/>
      <c r="W28" s="91"/>
      <c r="X28" s="90"/>
      <c r="Y28" s="90"/>
      <c r="Z28" s="90"/>
      <c r="AA28" s="91"/>
      <c r="AB28" s="101">
        <f t="shared" si="4"/>
        <v>21</v>
      </c>
      <c r="AC28" s="92"/>
    </row>
    <row r="29" spans="2:29" ht="35" hidden="1" customHeight="1" x14ac:dyDescent="0.2">
      <c r="B29" s="78"/>
      <c r="C29" s="82"/>
      <c r="D29" s="79">
        <v>0</v>
      </c>
      <c r="E29" s="79">
        <v>0</v>
      </c>
      <c r="F29" s="79">
        <v>0</v>
      </c>
      <c r="G29" s="79">
        <v>0</v>
      </c>
      <c r="H29" s="15">
        <f>VLOOKUP(I29,Feuil2!A1:B3,2,0)</f>
        <v>100</v>
      </c>
      <c r="I29" s="61" t="s">
        <v>3</v>
      </c>
      <c r="J29" s="16">
        <v>10</v>
      </c>
      <c r="K29" s="16">
        <f t="shared" si="1"/>
        <v>0</v>
      </c>
      <c r="L29" s="36"/>
      <c r="M29" s="36"/>
      <c r="N29" s="36"/>
      <c r="O29" s="76"/>
      <c r="P29" s="36"/>
      <c r="Q29" s="36"/>
      <c r="R29" s="36"/>
      <c r="S29" s="76"/>
      <c r="T29" s="36"/>
      <c r="U29" s="36"/>
      <c r="V29" s="36"/>
      <c r="W29" s="76"/>
      <c r="X29" s="36"/>
      <c r="Y29" s="36"/>
      <c r="Z29" s="36"/>
      <c r="AA29" s="76"/>
      <c r="AB29" s="83">
        <f t="shared" si="4"/>
        <v>10</v>
      </c>
      <c r="AC29" s="84"/>
    </row>
    <row r="30" spans="2:29" ht="35" hidden="1" customHeight="1" x14ac:dyDescent="0.2">
      <c r="B30" s="12"/>
      <c r="C30" s="30"/>
      <c r="D30" s="14">
        <v>0</v>
      </c>
      <c r="E30" s="14">
        <v>0</v>
      </c>
      <c r="F30" s="14">
        <v>0</v>
      </c>
      <c r="G30" s="14">
        <v>0</v>
      </c>
      <c r="H30" s="15">
        <f>VLOOKUP(I30,Feuil2!A1:B3,2,0)</f>
        <v>100</v>
      </c>
      <c r="I30" s="61" t="s">
        <v>3</v>
      </c>
      <c r="J30" s="16">
        <v>5</v>
      </c>
      <c r="K30" s="16">
        <f t="shared" si="1"/>
        <v>0</v>
      </c>
      <c r="L30" s="17"/>
      <c r="M30" s="17"/>
      <c r="N30" s="17"/>
      <c r="O30" s="67"/>
      <c r="P30" s="17"/>
      <c r="Q30" s="17"/>
      <c r="R30" s="17"/>
      <c r="S30" s="67"/>
      <c r="T30" s="17"/>
      <c r="U30" s="17"/>
      <c r="V30" s="17"/>
      <c r="W30" s="67"/>
      <c r="X30" s="17"/>
      <c r="Y30" s="17"/>
      <c r="Z30" s="17"/>
      <c r="AA30" s="67"/>
      <c r="AB30" s="20">
        <f t="shared" si="4"/>
        <v>5</v>
      </c>
      <c r="AC30" s="21"/>
    </row>
    <row r="31" spans="2:29" ht="35" hidden="1" customHeight="1" x14ac:dyDescent="0.2">
      <c r="B31" s="12"/>
      <c r="C31" s="30"/>
      <c r="D31" s="14">
        <v>0</v>
      </c>
      <c r="E31" s="14">
        <v>0</v>
      </c>
      <c r="F31" s="14">
        <v>0</v>
      </c>
      <c r="G31" s="14">
        <v>0</v>
      </c>
      <c r="H31" s="15">
        <f>VLOOKUP(I31,Feuil2!A1:B3,2,0)</f>
        <v>75</v>
      </c>
      <c r="I31" s="61" t="s">
        <v>4</v>
      </c>
      <c r="J31" s="16">
        <v>5</v>
      </c>
      <c r="K31" s="16">
        <f t="shared" si="1"/>
        <v>0</v>
      </c>
      <c r="L31" s="17"/>
      <c r="M31" s="17"/>
      <c r="N31" s="17"/>
      <c r="O31" s="67"/>
      <c r="P31" s="17"/>
      <c r="Q31" s="17"/>
      <c r="R31" s="17"/>
      <c r="S31" s="67"/>
      <c r="T31" s="17"/>
      <c r="U31" s="17"/>
      <c r="V31" s="17"/>
      <c r="W31" s="67"/>
      <c r="X31" s="17"/>
      <c r="Y31" s="17"/>
      <c r="Z31" s="17"/>
      <c r="AA31" s="67"/>
      <c r="AB31" s="20">
        <f t="shared" si="4"/>
        <v>5</v>
      </c>
      <c r="AC31" s="21"/>
    </row>
    <row r="32" spans="2:29" ht="35" hidden="1" customHeight="1" x14ac:dyDescent="0.2">
      <c r="B32" s="12"/>
      <c r="C32" s="30"/>
      <c r="D32" s="14">
        <v>0</v>
      </c>
      <c r="E32" s="14">
        <v>0</v>
      </c>
      <c r="F32" s="14">
        <v>0</v>
      </c>
      <c r="G32" s="14">
        <v>0</v>
      </c>
      <c r="H32" s="15"/>
      <c r="I32" s="61"/>
      <c r="J32" s="16">
        <v>5</v>
      </c>
      <c r="K32" s="16">
        <f t="shared" si="1"/>
        <v>0</v>
      </c>
      <c r="L32" s="17"/>
      <c r="M32" s="17"/>
      <c r="N32" s="17"/>
      <c r="O32" s="67"/>
      <c r="P32" s="17"/>
      <c r="Q32" s="17"/>
      <c r="R32" s="17"/>
      <c r="S32" s="67"/>
      <c r="T32" s="17"/>
      <c r="U32" s="17"/>
      <c r="V32" s="17"/>
      <c r="W32" s="67"/>
      <c r="X32" s="17"/>
      <c r="Y32" s="17"/>
      <c r="Z32" s="17"/>
      <c r="AA32" s="67"/>
      <c r="AB32" s="20">
        <f t="shared" si="4"/>
        <v>5</v>
      </c>
      <c r="AC32" s="21"/>
    </row>
    <row r="33" spans="2:29" ht="35" hidden="1" customHeight="1" x14ac:dyDescent="0.2">
      <c r="B33" s="12"/>
      <c r="C33" s="37"/>
      <c r="D33" s="14">
        <v>0</v>
      </c>
      <c r="E33" s="14">
        <v>0</v>
      </c>
      <c r="F33" s="14">
        <v>0</v>
      </c>
      <c r="G33" s="14">
        <v>0</v>
      </c>
      <c r="H33" s="15">
        <f>VLOOKUP(I33,Feuil2!A1:B3,2,0)</f>
        <v>75</v>
      </c>
      <c r="I33" s="61" t="s">
        <v>4</v>
      </c>
      <c r="J33" s="16">
        <v>12</v>
      </c>
      <c r="K33" s="16">
        <f t="shared" si="1"/>
        <v>0</v>
      </c>
      <c r="L33" s="17"/>
      <c r="M33" s="28"/>
      <c r="N33" s="28"/>
      <c r="O33" s="68"/>
      <c r="P33" s="17"/>
      <c r="Q33" s="28"/>
      <c r="R33" s="28"/>
      <c r="S33" s="68"/>
      <c r="T33" s="17"/>
      <c r="U33" s="28"/>
      <c r="V33" s="28"/>
      <c r="W33" s="68"/>
      <c r="X33" s="28"/>
      <c r="Y33" s="28"/>
      <c r="Z33" s="28"/>
      <c r="AA33" s="68"/>
      <c r="AB33" s="20">
        <f t="shared" si="4"/>
        <v>12</v>
      </c>
      <c r="AC33" s="21"/>
    </row>
    <row r="34" spans="2:29" ht="35" hidden="1" customHeight="1" x14ac:dyDescent="0.2">
      <c r="B34" s="12"/>
      <c r="C34" s="30"/>
      <c r="D34" s="14">
        <v>0</v>
      </c>
      <c r="E34" s="14">
        <v>0</v>
      </c>
      <c r="F34" s="14">
        <v>0</v>
      </c>
      <c r="G34" s="14">
        <v>0</v>
      </c>
      <c r="H34" s="15"/>
      <c r="I34" s="61" t="s">
        <v>3</v>
      </c>
      <c r="J34" s="16">
        <v>5</v>
      </c>
      <c r="K34" s="16">
        <f t="shared" si="1"/>
        <v>0</v>
      </c>
      <c r="L34" s="28"/>
      <c r="M34" s="28"/>
      <c r="N34" s="28"/>
      <c r="O34" s="68"/>
      <c r="P34" s="17"/>
      <c r="Q34" s="28"/>
      <c r="R34" s="28"/>
      <c r="S34" s="68"/>
      <c r="T34" s="28"/>
      <c r="U34" s="28"/>
      <c r="V34" s="28"/>
      <c r="W34" s="68"/>
      <c r="X34" s="28"/>
      <c r="Y34" s="28"/>
      <c r="Z34" s="28"/>
      <c r="AA34" s="68"/>
      <c r="AB34" s="20"/>
      <c r="AC34" s="21"/>
    </row>
    <row r="35" spans="2:29" ht="35" hidden="1" customHeight="1" x14ac:dyDescent="0.2">
      <c r="B35" s="12"/>
      <c r="C35" s="37"/>
      <c r="D35" s="14">
        <v>0</v>
      </c>
      <c r="E35" s="14">
        <v>0</v>
      </c>
      <c r="F35" s="14">
        <v>0</v>
      </c>
      <c r="G35" s="14">
        <v>0</v>
      </c>
      <c r="H35" s="15"/>
      <c r="I35" s="61" t="s">
        <v>3</v>
      </c>
      <c r="J35" s="16">
        <v>8</v>
      </c>
      <c r="K35" s="16">
        <f t="shared" si="1"/>
        <v>0</v>
      </c>
      <c r="L35" s="28"/>
      <c r="M35" s="28"/>
      <c r="N35" s="28"/>
      <c r="O35" s="68"/>
      <c r="P35" s="17"/>
      <c r="Q35" s="28"/>
      <c r="R35" s="28"/>
      <c r="S35" s="68"/>
      <c r="T35" s="28"/>
      <c r="U35" s="28"/>
      <c r="V35" s="28"/>
      <c r="W35" s="68"/>
      <c r="X35" s="28"/>
      <c r="Y35" s="28"/>
      <c r="Z35" s="28"/>
      <c r="AA35" s="68"/>
      <c r="AB35" s="20"/>
      <c r="AC35" s="21"/>
    </row>
    <row r="36" spans="2:29" ht="35" hidden="1" customHeight="1" x14ac:dyDescent="0.2">
      <c r="B36" s="12"/>
      <c r="C36" s="37"/>
      <c r="D36" s="14">
        <v>0</v>
      </c>
      <c r="E36" s="14">
        <v>0</v>
      </c>
      <c r="F36" s="14">
        <v>0</v>
      </c>
      <c r="G36" s="14">
        <v>0</v>
      </c>
      <c r="H36" s="15">
        <f>VLOOKUP(I36,Feuil2!A1:B3,2,0)</f>
        <v>100</v>
      </c>
      <c r="I36" s="61" t="s">
        <v>3</v>
      </c>
      <c r="J36" s="16">
        <v>50</v>
      </c>
      <c r="K36" s="16">
        <f t="shared" si="1"/>
        <v>0</v>
      </c>
      <c r="L36" s="28"/>
      <c r="M36" s="28"/>
      <c r="N36" s="28"/>
      <c r="O36" s="68"/>
      <c r="P36" s="17"/>
      <c r="Q36" s="17"/>
      <c r="R36" s="28"/>
      <c r="S36" s="68"/>
      <c r="T36" s="28"/>
      <c r="U36" s="28"/>
      <c r="V36" s="28"/>
      <c r="W36" s="68"/>
      <c r="X36" s="28"/>
      <c r="Y36" s="28"/>
      <c r="Z36" s="28"/>
      <c r="AA36" s="68"/>
      <c r="AB36" s="20">
        <f>J36-K36</f>
        <v>50</v>
      </c>
      <c r="AC36" s="21"/>
    </row>
    <row r="37" spans="2:29" ht="35" hidden="1" customHeight="1" x14ac:dyDescent="0.2">
      <c r="B37" s="12"/>
      <c r="C37" s="37"/>
      <c r="D37" s="14">
        <v>0</v>
      </c>
      <c r="E37" s="14">
        <v>0</v>
      </c>
      <c r="F37" s="14">
        <v>0</v>
      </c>
      <c r="G37" s="14">
        <v>0</v>
      </c>
      <c r="H37" s="15">
        <f>VLOOKUP(I37,Feuil2!A1:B3,2,0)</f>
        <v>100</v>
      </c>
      <c r="I37" s="61" t="s">
        <v>3</v>
      </c>
      <c r="J37" s="16">
        <v>20</v>
      </c>
      <c r="K37" s="16">
        <f t="shared" si="1"/>
        <v>0</v>
      </c>
      <c r="L37" s="28"/>
      <c r="M37" s="28"/>
      <c r="N37" s="28"/>
      <c r="O37" s="68"/>
      <c r="P37" s="28"/>
      <c r="Q37" s="28"/>
      <c r="R37" s="17"/>
      <c r="S37" s="68"/>
      <c r="T37" s="28"/>
      <c r="U37" s="28"/>
      <c r="V37" s="28"/>
      <c r="W37" s="68"/>
      <c r="X37" s="28"/>
      <c r="Y37" s="28"/>
      <c r="Z37" s="28"/>
      <c r="AA37" s="68"/>
      <c r="AB37" s="20">
        <f>J37-K37</f>
        <v>20</v>
      </c>
      <c r="AC37" s="21"/>
    </row>
    <row r="38" spans="2:29" ht="35" hidden="1" customHeight="1" x14ac:dyDescent="0.2">
      <c r="B38" s="12"/>
      <c r="C38" s="37"/>
      <c r="D38" s="14">
        <v>0</v>
      </c>
      <c r="E38" s="14">
        <v>0</v>
      </c>
      <c r="F38" s="14">
        <v>0</v>
      </c>
      <c r="G38" s="14">
        <v>0</v>
      </c>
      <c r="H38" s="15">
        <f>VLOOKUP(I38,Feuil2!A1:B3,2,0)</f>
        <v>100</v>
      </c>
      <c r="I38" s="61" t="s">
        <v>3</v>
      </c>
      <c r="J38" s="16">
        <v>5</v>
      </c>
      <c r="K38" s="16">
        <f t="shared" si="1"/>
        <v>0</v>
      </c>
      <c r="L38" s="28"/>
      <c r="M38" s="28"/>
      <c r="N38" s="28"/>
      <c r="O38" s="68"/>
      <c r="P38" s="28"/>
      <c r="Q38" s="28"/>
      <c r="R38" s="17"/>
      <c r="S38" s="68"/>
      <c r="T38" s="28"/>
      <c r="U38" s="28"/>
      <c r="V38" s="28"/>
      <c r="W38" s="68"/>
      <c r="X38" s="28"/>
      <c r="Y38" s="28"/>
      <c r="Z38" s="28"/>
      <c r="AA38" s="68"/>
      <c r="AB38" s="20">
        <f>J38-K38</f>
        <v>5</v>
      </c>
      <c r="AC38" s="21"/>
    </row>
    <row r="39" spans="2:29" ht="35" hidden="1" customHeight="1" x14ac:dyDescent="0.2">
      <c r="B39" s="12"/>
      <c r="C39" s="37"/>
      <c r="D39" s="14">
        <v>0</v>
      </c>
      <c r="E39" s="14">
        <v>0</v>
      </c>
      <c r="F39" s="14">
        <v>0</v>
      </c>
      <c r="G39" s="14">
        <v>0</v>
      </c>
      <c r="H39" s="15"/>
      <c r="I39" s="61" t="s">
        <v>3</v>
      </c>
      <c r="J39" s="16">
        <v>1.5</v>
      </c>
      <c r="K39" s="16">
        <f t="shared" si="1"/>
        <v>0</v>
      </c>
      <c r="L39" s="28"/>
      <c r="M39" s="28"/>
      <c r="N39" s="28"/>
      <c r="O39" s="68"/>
      <c r="P39" s="28"/>
      <c r="Q39" s="28"/>
      <c r="R39" s="28"/>
      <c r="S39" s="68"/>
      <c r="T39" s="28"/>
      <c r="U39" s="28"/>
      <c r="V39" s="28"/>
      <c r="W39" s="68"/>
      <c r="X39" s="28"/>
      <c r="Y39" s="28"/>
      <c r="Z39" s="28"/>
      <c r="AA39" s="68"/>
      <c r="AB39" s="20"/>
      <c r="AC39" s="21"/>
    </row>
    <row r="40" spans="2:29" ht="35" hidden="1" customHeight="1" x14ac:dyDescent="0.2">
      <c r="B40" s="12"/>
      <c r="C40" s="37"/>
      <c r="D40" s="14">
        <v>0</v>
      </c>
      <c r="E40" s="14">
        <v>0</v>
      </c>
      <c r="F40" s="14">
        <v>0</v>
      </c>
      <c r="G40" s="14">
        <v>0</v>
      </c>
      <c r="H40" s="15">
        <f>VLOOKUP(I40,Feuil2!A1:B3,2,0)</f>
        <v>75</v>
      </c>
      <c r="I40" s="61" t="s">
        <v>4</v>
      </c>
      <c r="J40" s="16">
        <v>30</v>
      </c>
      <c r="K40" s="16">
        <f t="shared" si="1"/>
        <v>0</v>
      </c>
      <c r="L40" s="28"/>
      <c r="M40" s="28"/>
      <c r="N40" s="28"/>
      <c r="O40" s="68"/>
      <c r="P40" s="28"/>
      <c r="Q40" s="28"/>
      <c r="R40" s="28"/>
      <c r="S40" s="67"/>
      <c r="T40" s="28"/>
      <c r="U40" s="28"/>
      <c r="V40" s="28"/>
      <c r="W40" s="68"/>
      <c r="X40" s="28"/>
      <c r="Y40" s="28"/>
      <c r="Z40" s="28"/>
      <c r="AA40" s="68"/>
      <c r="AB40" s="20">
        <f>J40-K40</f>
        <v>30</v>
      </c>
      <c r="AC40" s="21"/>
    </row>
    <row r="41" spans="2:29" ht="35" hidden="1" customHeight="1" x14ac:dyDescent="0.2">
      <c r="B41" s="12"/>
      <c r="C41" s="37"/>
      <c r="D41" s="14">
        <v>0</v>
      </c>
      <c r="E41" s="14">
        <v>0</v>
      </c>
      <c r="F41" s="14">
        <v>0</v>
      </c>
      <c r="G41" s="14">
        <v>0</v>
      </c>
      <c r="H41" s="15">
        <f>VLOOKUP(I41,Feuil2!A1:B3,2,0)</f>
        <v>75</v>
      </c>
      <c r="I41" s="61" t="s">
        <v>4</v>
      </c>
      <c r="J41" s="16">
        <v>10</v>
      </c>
      <c r="K41" s="16">
        <f t="shared" si="1"/>
        <v>0</v>
      </c>
      <c r="L41" s="28"/>
      <c r="M41" s="28"/>
      <c r="N41" s="28"/>
      <c r="O41" s="68"/>
      <c r="P41" s="28"/>
      <c r="Q41" s="28"/>
      <c r="R41" s="28"/>
      <c r="S41" s="68"/>
      <c r="T41" s="17"/>
      <c r="U41" s="28"/>
      <c r="V41" s="28"/>
      <c r="W41" s="68"/>
      <c r="X41" s="28"/>
      <c r="Y41" s="28"/>
      <c r="Z41" s="28"/>
      <c r="AA41" s="68"/>
      <c r="AB41" s="20">
        <f>J41-K41</f>
        <v>10</v>
      </c>
      <c r="AC41" s="21"/>
    </row>
    <row r="42" spans="2:29" ht="35" hidden="1" customHeight="1" x14ac:dyDescent="0.2">
      <c r="B42" s="12"/>
      <c r="C42" s="37"/>
      <c r="D42" s="14">
        <v>0</v>
      </c>
      <c r="E42" s="14">
        <v>0</v>
      </c>
      <c r="F42" s="14">
        <v>0</v>
      </c>
      <c r="G42" s="14">
        <v>0</v>
      </c>
      <c r="H42" s="15"/>
      <c r="I42" s="61" t="s">
        <v>4</v>
      </c>
      <c r="J42" s="16">
        <v>50</v>
      </c>
      <c r="K42" s="16">
        <f t="shared" si="1"/>
        <v>0</v>
      </c>
      <c r="L42" s="28"/>
      <c r="M42" s="28"/>
      <c r="N42" s="28"/>
      <c r="O42" s="68"/>
      <c r="P42" s="28"/>
      <c r="Q42" s="28"/>
      <c r="R42" s="28"/>
      <c r="S42" s="68"/>
      <c r="T42" s="17"/>
      <c r="U42" s="17"/>
      <c r="V42" s="28"/>
      <c r="W42" s="68"/>
      <c r="X42" s="28"/>
      <c r="Y42" s="28"/>
      <c r="Z42" s="28"/>
      <c r="AA42" s="68"/>
      <c r="AB42" s="38"/>
      <c r="AC42" s="39"/>
    </row>
    <row r="43" spans="2:29" ht="35" hidden="1" customHeight="1" x14ac:dyDescent="0.2">
      <c r="B43" s="12"/>
      <c r="C43" s="37"/>
      <c r="D43" s="14">
        <v>0</v>
      </c>
      <c r="E43" s="14">
        <v>0</v>
      </c>
      <c r="F43" s="14">
        <v>0</v>
      </c>
      <c r="G43" s="14">
        <v>0</v>
      </c>
      <c r="H43" s="15">
        <f>VLOOKUP(I43,Feuil2!A1:B3,2,0)</f>
        <v>75</v>
      </c>
      <c r="I43" s="61" t="s">
        <v>4</v>
      </c>
      <c r="J43" s="16">
        <v>20</v>
      </c>
      <c r="K43" s="16">
        <f t="shared" si="1"/>
        <v>0</v>
      </c>
      <c r="L43" s="28"/>
      <c r="M43" s="28"/>
      <c r="N43" s="28"/>
      <c r="O43" s="68"/>
      <c r="P43" s="28"/>
      <c r="Q43" s="28"/>
      <c r="R43" s="28"/>
      <c r="S43" s="68"/>
      <c r="T43" s="28"/>
      <c r="U43" s="28"/>
      <c r="V43" s="17"/>
      <c r="W43" s="68"/>
      <c r="X43" s="28"/>
      <c r="Y43" s="28"/>
      <c r="Z43" s="28"/>
      <c r="AA43" s="68"/>
      <c r="AB43" s="38">
        <f t="shared" ref="AB43:AB51" si="5">J43-K43</f>
        <v>20</v>
      </c>
      <c r="AC43" s="39"/>
    </row>
    <row r="44" spans="2:29" ht="35" hidden="1" customHeight="1" x14ac:dyDescent="0.2">
      <c r="B44" s="12"/>
      <c r="C44" s="37"/>
      <c r="D44" s="14">
        <v>0</v>
      </c>
      <c r="E44" s="14">
        <v>0</v>
      </c>
      <c r="F44" s="14">
        <v>0</v>
      </c>
      <c r="G44" s="14">
        <v>0</v>
      </c>
      <c r="H44" s="15"/>
      <c r="I44" s="61" t="s">
        <v>4</v>
      </c>
      <c r="J44" s="16">
        <v>10</v>
      </c>
      <c r="K44" s="16">
        <f t="shared" si="1"/>
        <v>0</v>
      </c>
      <c r="L44" s="28"/>
      <c r="M44" s="28"/>
      <c r="N44" s="28"/>
      <c r="O44" s="68"/>
      <c r="P44" s="28"/>
      <c r="Q44" s="28"/>
      <c r="R44" s="28"/>
      <c r="S44" s="68"/>
      <c r="T44" s="28"/>
      <c r="U44" s="28"/>
      <c r="V44" s="17"/>
      <c r="W44" s="68"/>
      <c r="X44" s="28"/>
      <c r="Y44" s="28"/>
      <c r="Z44" s="28"/>
      <c r="AA44" s="68"/>
      <c r="AB44" s="38">
        <f t="shared" si="5"/>
        <v>10</v>
      </c>
      <c r="AC44" s="39"/>
    </row>
    <row r="45" spans="2:29" ht="35" hidden="1" customHeight="1" x14ac:dyDescent="0.2">
      <c r="B45" s="12"/>
      <c r="C45" s="37"/>
      <c r="D45" s="14">
        <v>0</v>
      </c>
      <c r="E45" s="14">
        <v>0</v>
      </c>
      <c r="F45" s="14">
        <v>0</v>
      </c>
      <c r="G45" s="14">
        <v>0</v>
      </c>
      <c r="H45" s="15"/>
      <c r="I45" s="61" t="s">
        <v>4</v>
      </c>
      <c r="J45" s="16">
        <v>10</v>
      </c>
      <c r="K45" s="16">
        <f t="shared" si="1"/>
        <v>0</v>
      </c>
      <c r="L45" s="28"/>
      <c r="M45" s="28"/>
      <c r="N45" s="28"/>
      <c r="O45" s="68"/>
      <c r="P45" s="28"/>
      <c r="Q45" s="28"/>
      <c r="R45" s="28"/>
      <c r="S45" s="68"/>
      <c r="T45" s="28"/>
      <c r="U45" s="28"/>
      <c r="V45" s="28"/>
      <c r="W45" s="67"/>
      <c r="X45" s="28"/>
      <c r="Y45" s="28"/>
      <c r="Z45" s="28"/>
      <c r="AA45" s="68"/>
      <c r="AB45" s="38">
        <f t="shared" si="5"/>
        <v>10</v>
      </c>
      <c r="AC45" s="39"/>
    </row>
    <row r="46" spans="2:29" ht="35" hidden="1" customHeight="1" x14ac:dyDescent="0.2">
      <c r="B46" s="12"/>
      <c r="C46" s="37"/>
      <c r="D46" s="14">
        <v>0</v>
      </c>
      <c r="E46" s="14">
        <v>0</v>
      </c>
      <c r="F46" s="14">
        <v>0</v>
      </c>
      <c r="G46" s="14">
        <v>0</v>
      </c>
      <c r="H46" s="15"/>
      <c r="I46" s="61" t="s">
        <v>4</v>
      </c>
      <c r="J46" s="16">
        <v>5</v>
      </c>
      <c r="K46" s="16">
        <f t="shared" si="1"/>
        <v>0</v>
      </c>
      <c r="L46" s="28"/>
      <c r="M46" s="28"/>
      <c r="N46" s="28"/>
      <c r="O46" s="68"/>
      <c r="P46" s="28"/>
      <c r="Q46" s="28"/>
      <c r="R46" s="28"/>
      <c r="S46" s="68"/>
      <c r="T46" s="28"/>
      <c r="U46" s="28"/>
      <c r="V46" s="28"/>
      <c r="W46" s="67"/>
      <c r="X46" s="28"/>
      <c r="Y46" s="28"/>
      <c r="Z46" s="28"/>
      <c r="AA46" s="68"/>
      <c r="AB46" s="38">
        <f t="shared" si="5"/>
        <v>5</v>
      </c>
      <c r="AC46" s="39"/>
    </row>
    <row r="47" spans="2:29" ht="35" hidden="1" customHeight="1" x14ac:dyDescent="0.2">
      <c r="B47" s="12"/>
      <c r="C47" s="37"/>
      <c r="D47" s="14">
        <v>0</v>
      </c>
      <c r="E47" s="14">
        <v>0</v>
      </c>
      <c r="F47" s="14">
        <v>0</v>
      </c>
      <c r="G47" s="14">
        <v>0</v>
      </c>
      <c r="H47" s="15"/>
      <c r="I47" s="61" t="s">
        <v>4</v>
      </c>
      <c r="J47" s="16">
        <v>5</v>
      </c>
      <c r="K47" s="16">
        <f t="shared" si="1"/>
        <v>0</v>
      </c>
      <c r="L47" s="28"/>
      <c r="M47" s="28"/>
      <c r="N47" s="28"/>
      <c r="O47" s="68"/>
      <c r="P47" s="28"/>
      <c r="Q47" s="28"/>
      <c r="R47" s="28"/>
      <c r="S47" s="68"/>
      <c r="T47" s="28"/>
      <c r="U47" s="28"/>
      <c r="V47" s="28"/>
      <c r="W47" s="67"/>
      <c r="X47" s="28"/>
      <c r="Y47" s="28"/>
      <c r="Z47" s="28"/>
      <c r="AA47" s="68"/>
      <c r="AB47" s="38">
        <f t="shared" si="5"/>
        <v>5</v>
      </c>
      <c r="AC47" s="39"/>
    </row>
    <row r="48" spans="2:29" ht="35" hidden="1" customHeight="1" x14ac:dyDescent="0.2">
      <c r="B48" s="12"/>
      <c r="C48" s="37"/>
      <c r="D48" s="14">
        <v>0</v>
      </c>
      <c r="E48" s="14">
        <v>0</v>
      </c>
      <c r="F48" s="14">
        <v>0</v>
      </c>
      <c r="G48" s="14">
        <v>0</v>
      </c>
      <c r="H48" s="15"/>
      <c r="I48" s="61" t="s">
        <v>4</v>
      </c>
      <c r="J48" s="16">
        <v>10</v>
      </c>
      <c r="K48" s="16">
        <f t="shared" si="1"/>
        <v>0</v>
      </c>
      <c r="L48" s="28"/>
      <c r="M48" s="28"/>
      <c r="N48" s="28"/>
      <c r="O48" s="68"/>
      <c r="P48" s="28"/>
      <c r="Q48" s="28"/>
      <c r="R48" s="28"/>
      <c r="S48" s="68"/>
      <c r="T48" s="28"/>
      <c r="U48" s="28"/>
      <c r="V48" s="28"/>
      <c r="W48" s="68"/>
      <c r="X48" s="17"/>
      <c r="Y48" s="28"/>
      <c r="Z48" s="28"/>
      <c r="AA48" s="68"/>
      <c r="AB48" s="38">
        <f t="shared" si="5"/>
        <v>10</v>
      </c>
      <c r="AC48" s="39"/>
    </row>
    <row r="49" spans="2:29" ht="35" hidden="1" customHeight="1" x14ac:dyDescent="0.2">
      <c r="B49" s="12"/>
      <c r="C49" s="37"/>
      <c r="D49" s="14">
        <v>0</v>
      </c>
      <c r="E49" s="14">
        <v>0</v>
      </c>
      <c r="F49" s="14">
        <v>0</v>
      </c>
      <c r="G49" s="14">
        <v>0</v>
      </c>
      <c r="H49" s="15"/>
      <c r="I49" s="61" t="s">
        <v>4</v>
      </c>
      <c r="J49" s="16">
        <v>20</v>
      </c>
      <c r="K49" s="16">
        <f t="shared" si="1"/>
        <v>0</v>
      </c>
      <c r="L49" s="28"/>
      <c r="M49" s="28"/>
      <c r="N49" s="28"/>
      <c r="O49" s="68"/>
      <c r="P49" s="28"/>
      <c r="Q49" s="28"/>
      <c r="R49" s="28"/>
      <c r="S49" s="68"/>
      <c r="T49" s="28"/>
      <c r="U49" s="28"/>
      <c r="V49" s="28"/>
      <c r="W49" s="68"/>
      <c r="X49" s="17"/>
      <c r="Y49" s="28"/>
      <c r="Z49" s="28"/>
      <c r="AA49" s="68"/>
      <c r="AB49" s="38">
        <f t="shared" si="5"/>
        <v>20</v>
      </c>
      <c r="AC49" s="39"/>
    </row>
    <row r="50" spans="2:29" ht="35" hidden="1" customHeight="1" x14ac:dyDescent="0.2">
      <c r="B50" s="12"/>
      <c r="C50" s="37"/>
      <c r="D50" s="14">
        <v>0</v>
      </c>
      <c r="E50" s="14">
        <v>0</v>
      </c>
      <c r="F50" s="14">
        <v>0</v>
      </c>
      <c r="G50" s="14">
        <v>0</v>
      </c>
      <c r="H50" s="15"/>
      <c r="I50" s="61" t="s">
        <v>4</v>
      </c>
      <c r="J50" s="16">
        <v>10</v>
      </c>
      <c r="K50" s="16">
        <f t="shared" si="1"/>
        <v>0</v>
      </c>
      <c r="L50" s="28"/>
      <c r="M50" s="28"/>
      <c r="N50" s="28"/>
      <c r="O50" s="68"/>
      <c r="P50" s="28"/>
      <c r="Q50" s="28"/>
      <c r="R50" s="28"/>
      <c r="S50" s="68"/>
      <c r="T50" s="28"/>
      <c r="U50" s="28"/>
      <c r="V50" s="28"/>
      <c r="W50" s="68"/>
      <c r="X50" s="28"/>
      <c r="Y50" s="17"/>
      <c r="Z50" s="28"/>
      <c r="AA50" s="68"/>
      <c r="AB50" s="38">
        <f t="shared" si="5"/>
        <v>10</v>
      </c>
      <c r="AC50" s="39"/>
    </row>
    <row r="51" spans="2:29" ht="35" hidden="1" customHeight="1" x14ac:dyDescent="0.2">
      <c r="B51" s="12"/>
      <c r="C51" s="37"/>
      <c r="D51" s="14">
        <v>0</v>
      </c>
      <c r="E51" s="14">
        <v>0</v>
      </c>
      <c r="F51" s="14">
        <v>0</v>
      </c>
      <c r="G51" s="14">
        <v>0</v>
      </c>
      <c r="H51" s="15"/>
      <c r="I51" s="61" t="s">
        <v>4</v>
      </c>
      <c r="J51" s="16">
        <v>20</v>
      </c>
      <c r="K51" s="16">
        <f t="shared" si="1"/>
        <v>0</v>
      </c>
      <c r="L51" s="17"/>
      <c r="M51" s="17"/>
      <c r="N51" s="17"/>
      <c r="O51" s="67"/>
      <c r="P51" s="17"/>
      <c r="Q51" s="17"/>
      <c r="R51" s="17"/>
      <c r="S51" s="67"/>
      <c r="T51" s="17"/>
      <c r="U51" s="17"/>
      <c r="V51" s="17"/>
      <c r="W51" s="67"/>
      <c r="X51" s="17"/>
      <c r="Y51" s="17"/>
      <c r="Z51" s="17"/>
      <c r="AA51" s="67"/>
      <c r="AB51" s="40">
        <f t="shared" si="5"/>
        <v>20</v>
      </c>
      <c r="AC51" s="39"/>
    </row>
    <row r="52" spans="2:29" ht="16.5" customHeight="1" thickBot="1" x14ac:dyDescent="0.25">
      <c r="B52" s="4" t="s">
        <v>37</v>
      </c>
      <c r="C52" s="4"/>
      <c r="D52" s="41">
        <f>SUM(D10:D51)</f>
        <v>39.5</v>
      </c>
      <c r="E52" s="42">
        <f>SUM(E10:E51)</f>
        <v>39</v>
      </c>
      <c r="F52" s="42">
        <f>SUM(F10:F51)</f>
        <v>16</v>
      </c>
      <c r="G52" s="42">
        <f>SUM(G10:G51)</f>
        <v>31</v>
      </c>
      <c r="H52" s="43"/>
      <c r="I52" s="62"/>
      <c r="J52" s="44"/>
      <c r="K52" s="45"/>
      <c r="AB52" s="81">
        <f>SUM(AB10:AB51)</f>
        <v>334</v>
      </c>
      <c r="AC52" s="80"/>
    </row>
    <row r="53" spans="2:29" ht="17" customHeight="1" thickBot="1" x14ac:dyDescent="0.25">
      <c r="B53" s="3" t="s">
        <v>38</v>
      </c>
      <c r="C53" s="3"/>
      <c r="D53" s="41">
        <f>135-D52</f>
        <v>95.5</v>
      </c>
      <c r="E53" s="42">
        <f>135-E52</f>
        <v>96</v>
      </c>
      <c r="F53" s="42">
        <f>135-F52</f>
        <v>119</v>
      </c>
      <c r="G53" s="45">
        <f>135-G52</f>
        <v>104</v>
      </c>
      <c r="H53" s="45"/>
      <c r="I53" s="63"/>
      <c r="J53" s="45"/>
      <c r="K53" s="45"/>
      <c r="AB53" s="47"/>
    </row>
    <row r="54" spans="2:29" ht="17" customHeight="1" thickBot="1" x14ac:dyDescent="0.25">
      <c r="B54" s="2" t="s">
        <v>39</v>
      </c>
      <c r="C54" s="2"/>
      <c r="D54" s="45"/>
      <c r="E54" s="45"/>
      <c r="F54" s="45"/>
      <c r="G54" s="45"/>
      <c r="H54" s="45"/>
      <c r="I54" s="63"/>
      <c r="J54" s="45"/>
      <c r="K54" s="45"/>
      <c r="AB54" s="47"/>
    </row>
    <row r="55" spans="2:29" ht="17" customHeight="1" thickBot="1" x14ac:dyDescent="0.25">
      <c r="B55" s="3" t="s">
        <v>40</v>
      </c>
      <c r="C55" s="3"/>
      <c r="D55" s="45"/>
      <c r="E55" s="45"/>
      <c r="F55" s="49"/>
      <c r="G55" s="49"/>
      <c r="H55" s="45"/>
      <c r="I55" s="63"/>
      <c r="J55" s="50">
        <f>SUM(J10:J51)</f>
        <v>537</v>
      </c>
      <c r="K55" s="45">
        <f>SUM(K10:K51)</f>
        <v>119.5</v>
      </c>
      <c r="AB55" s="47"/>
    </row>
    <row r="56" spans="2:29" ht="17" thickBot="1" x14ac:dyDescent="0.25">
      <c r="B56" s="48"/>
      <c r="C56" s="48"/>
      <c r="D56" s="48"/>
      <c r="E56" s="48"/>
      <c r="F56" s="48"/>
      <c r="G56" s="48"/>
      <c r="H56" s="48"/>
      <c r="I56" s="64"/>
      <c r="J56" s="48"/>
      <c r="K56" s="48"/>
      <c r="AB56" s="47"/>
    </row>
    <row r="57" spans="2:29" ht="16" x14ac:dyDescent="0.2">
      <c r="B57" s="1" t="s">
        <v>41</v>
      </c>
      <c r="C57" s="1"/>
      <c r="D57" s="51">
        <f>135*3</f>
        <v>405</v>
      </c>
      <c r="E57" s="48"/>
      <c r="F57" s="48"/>
      <c r="G57" s="48"/>
      <c r="H57" s="48"/>
      <c r="I57" s="64"/>
      <c r="J57" s="48"/>
      <c r="K57" s="48"/>
      <c r="AB57" s="47"/>
    </row>
    <row r="58" spans="2:29" ht="16" x14ac:dyDescent="0.2">
      <c r="B58" s="58" t="s">
        <v>42</v>
      </c>
      <c r="C58" s="58"/>
      <c r="D58" s="52">
        <f>D57-K55</f>
        <v>285.5</v>
      </c>
      <c r="E58" s="48"/>
      <c r="F58" s="48"/>
      <c r="G58" s="48"/>
      <c r="H58" s="48"/>
      <c r="I58" s="64"/>
      <c r="J58" s="48"/>
      <c r="K58" s="48"/>
      <c r="AB58" s="47"/>
    </row>
    <row r="59" spans="2:29" ht="16" x14ac:dyDescent="0.2">
      <c r="B59" s="53"/>
      <c r="C59" s="48"/>
      <c r="D59" s="48"/>
      <c r="E59" s="48"/>
      <c r="F59" s="48"/>
      <c r="G59" s="48"/>
      <c r="H59" s="48"/>
      <c r="I59" s="64"/>
      <c r="J59" s="48"/>
      <c r="K59" s="48"/>
      <c r="AB59" s="47"/>
    </row>
    <row r="60" spans="2:29" x14ac:dyDescent="0.2">
      <c r="E60" s="54"/>
      <c r="F60" s="54"/>
      <c r="G60" s="54"/>
    </row>
    <row r="61" spans="2:29" s="56" customFormat="1" ht="14" x14ac:dyDescent="0.2">
      <c r="B61" s="55"/>
      <c r="I61" s="65"/>
      <c r="O61" s="65"/>
      <c r="S61" s="65"/>
      <c r="W61" s="65"/>
      <c r="AA61" s="65"/>
    </row>
    <row r="62" spans="2:29" s="56" customFormat="1" ht="14" x14ac:dyDescent="0.2">
      <c r="I62" s="65"/>
      <c r="O62" s="65"/>
      <c r="S62" s="65"/>
      <c r="W62" s="65"/>
      <c r="AA62" s="65"/>
    </row>
    <row r="63" spans="2:29" s="56" customFormat="1" ht="14" x14ac:dyDescent="0.2">
      <c r="I63" s="65"/>
      <c r="O63" s="65"/>
      <c r="S63" s="65"/>
      <c r="W63" s="65"/>
      <c r="AA63" s="65"/>
    </row>
  </sheetData>
  <mergeCells count="18">
    <mergeCell ref="B57:C57"/>
    <mergeCell ref="B58:C58"/>
    <mergeCell ref="E3:M3"/>
    <mergeCell ref="G4:K4"/>
    <mergeCell ref="AC7:AC8"/>
    <mergeCell ref="B52:C52"/>
    <mergeCell ref="B53:C53"/>
    <mergeCell ref="B54:C54"/>
    <mergeCell ref="B55:C55"/>
    <mergeCell ref="B7:B8"/>
    <mergeCell ref="C7:C8"/>
    <mergeCell ref="D7:G7"/>
    <mergeCell ref="H7:H8"/>
    <mergeCell ref="I7:I8"/>
    <mergeCell ref="J7:J8"/>
    <mergeCell ref="K7:K8"/>
    <mergeCell ref="L7:AA7"/>
    <mergeCell ref="AB7:AB8"/>
  </mergeCells>
  <conditionalFormatting sqref="I20">
    <cfRule type="containsText" dxfId="7" priority="2" operator="containsText" text="En cours">
      <formula>NOT(ISERROR(SEARCH("En cours",I20)))</formula>
    </cfRule>
  </conditionalFormatting>
  <conditionalFormatting sqref="I9:I51">
    <cfRule type="containsText" dxfId="6" priority="3" operator="containsText" text="En attente">
      <formula>NOT(ISERROR(SEARCH("En attente",I9)))</formula>
    </cfRule>
    <cfRule type="containsText" dxfId="5" priority="4" operator="containsText" text="En cours">
      <formula>NOT(ISERROR(SEARCH("En cours",I9)))</formula>
    </cfRule>
    <cfRule type="containsText" dxfId="4" priority="5" operator="containsText" text="Terminé">
      <formula>NOT(ISERROR(SEARCH("Terminé",I9)))</formula>
    </cfRule>
  </conditionalFormatting>
  <conditionalFormatting sqref="D9:G51">
    <cfRule type="cellIs" dxfId="3" priority="6" operator="equal">
      <formula>0</formula>
    </cfRule>
    <cfRule type="expression" dxfId="2" priority="7">
      <formula>$I9="Terminé"</formula>
    </cfRule>
  </conditionalFormatting>
  <conditionalFormatting sqref="D9:G51">
    <cfRule type="expression" dxfId="1" priority="8">
      <formula>$I9="En cours"</formula>
    </cfRule>
    <cfRule type="expression" dxfId="0" priority="9">
      <formula>$I9="En attente"</formula>
    </cfRule>
  </conditionalFormatting>
  <dataValidations count="1">
    <dataValidation type="list" allowBlank="1" showErrorMessage="1" sqref="I9:I51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1:B3"/>
    </sheetView>
  </sheetViews>
  <sheetFormatPr baseColWidth="10" defaultColWidth="8.83203125" defaultRowHeight="15" x14ac:dyDescent="0.2"/>
  <cols>
    <col min="1" max="1025" width="10.6640625" style="5" customWidth="1"/>
  </cols>
  <sheetData>
    <row r="1" spans="1:2" x14ac:dyDescent="0.2">
      <c r="A1" s="57" t="s">
        <v>4</v>
      </c>
      <c r="B1" s="57">
        <v>75</v>
      </c>
    </row>
    <row r="2" spans="1:2" x14ac:dyDescent="0.2">
      <c r="A2" s="5" t="s">
        <v>3</v>
      </c>
      <c r="B2" s="5">
        <v>100</v>
      </c>
    </row>
    <row r="3" spans="1:2" x14ac:dyDescent="0.2">
      <c r="A3" s="5" t="s">
        <v>2</v>
      </c>
      <c r="B3" s="5">
        <v>0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10.6640625" style="5" customWidth="1"/>
  </cols>
  <sheetData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2</cp:revision>
  <cp:lastPrinted>2020-01-29T02:03:44Z</cp:lastPrinted>
  <dcterms:created xsi:type="dcterms:W3CDTF">2014-10-15T22:31:15Z</dcterms:created>
  <dcterms:modified xsi:type="dcterms:W3CDTF">2020-01-29T03:18:44Z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