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<sst xmlns="http://schemas.openxmlformats.org/spreadsheetml/2006/main" count="113" uniqueCount="70">
  <si>
    <t xml:space="preserve">UQÀM - Hiver 2020</t>
  </si>
  <si>
    <t xml:space="preserve">Équipe - Equipe La marque Sans Nom</t>
  </si>
  <si>
    <t xml:space="preserve">Semainier de répartition des taches - Projet Sportif</t>
  </si>
  <si>
    <t xml:space="preserve">Terminé</t>
  </si>
  <si>
    <t xml:space="preserve">En cours</t>
  </si>
  <si>
    <t xml:space="preserve">En attente</t>
  </si>
  <si>
    <t xml:space="preserve">Date limite</t>
  </si>
  <si>
    <t xml:space="preserve">Etape</t>
  </si>
  <si>
    <t xml:space="preserve">Nom de la tache</t>
  </si>
  <si>
    <t xml:space="preserve">Assigner à</t>
  </si>
  <si>
    <t xml:space="preserve">Indicateur</t>
  </si>
  <si>
    <t xml:space="preserve">Statut</t>
  </si>
  <si>
    <t xml:space="preserve">Durée planifiée</t>
  </si>
  <si>
    <t xml:space="preserve">Durée réelle</t>
  </si>
  <si>
    <t xml:space="preserve">8 septembre 2014 au 22 décembre 2014</t>
  </si>
  <si>
    <t xml:space="preserve">Différence temps 
planifié / réel</t>
  </si>
  <si>
    <t xml:space="preserve">Commentaires</t>
  </si>
  <si>
    <t xml:space="preserve">Alex</t>
  </si>
  <si>
    <t xml:space="preserve">Philippe</t>
  </si>
  <si>
    <t xml:space="preserve">Alex. H</t>
  </si>
  <si>
    <t xml:space="preserve">Jordan</t>
  </si>
  <si>
    <t xml:space="preserve">PREMIER SPRINT</t>
  </si>
  <si>
    <t xml:space="preserve">Discussion sur projets potentiels et techniques de développement</t>
  </si>
  <si>
    <t xml:space="preserve">Choix du projet et de son nom</t>
  </si>
  <si>
    <t xml:space="preserve">Choix des outils de travail et leurs implentations</t>
  </si>
  <si>
    <t xml:space="preserve">Préparation reunion avec le client</t>
  </si>
  <si>
    <t xml:space="preserve">Reunion du 18 Septembre, Fichier fonctionnalites</t>
  </si>
  <si>
    <t xml:space="preserve">Coordination du projet avec le client</t>
  </si>
  <si>
    <t xml:space="preserve">Conception du semainier</t>
  </si>
  <si>
    <t xml:space="preserve">Rencontre avec le client</t>
  </si>
  <si>
    <t xml:space="preserve">Modélisation des objets à concevoir ( 18 Septembre)</t>
  </si>
  <si>
    <t xml:space="preserve">Préparation de la documentation sur les Plumitifs et cas utilisation</t>
  </si>
  <si>
    <t xml:space="preserve">Préparation du contrat et de la planification</t>
  </si>
  <si>
    <t xml:space="preserve">Maquette interface du logiciel</t>
  </si>
  <si>
    <t xml:space="preserve">Familiarisation avec les outils et la documentation</t>
  </si>
  <si>
    <t xml:space="preserve">Apprentissage Shiny Dashboard</t>
  </si>
  <si>
    <t xml:space="preserve">Apprentissage Bootstrap</t>
  </si>
  <si>
    <t xml:space="preserve">Apprentissage ASP DOTNET</t>
  </si>
  <si>
    <t xml:space="preserve">Suivi d'équipe au cours, avec l'enseigant et entre nous</t>
  </si>
  <si>
    <t xml:space="preserve">.25 /ch par semaine sauf le 13 oct, 1 h / ch.  Classées ici toutes les rencontres d'équipe qui n'entrent pas dans une autre catégorie</t>
  </si>
  <si>
    <t xml:space="preserve">Taches a mettre</t>
  </si>
  <si>
    <t xml:space="preserve">Recherche et partage de documentation et connaissances sur Jquery mobile</t>
  </si>
  <si>
    <t xml:space="preserve">Page HTML de menu et dépendances (css)</t>
  </si>
  <si>
    <t xml:space="preserve">Pages HTML hors connexion (infos légales, nous joindre, astuces, )</t>
  </si>
  <si>
    <t xml:space="preserve">Page HTML de connexion (code et mot de passe) et dépendances (css)</t>
  </si>
  <si>
    <t xml:space="preserve">Exploration des meilleures pratiques pour le support des écrans de différentes densités et de différentes tailles.</t>
  </si>
  <si>
    <t xml:space="preserve">Page HTML de recherche par no dossier et dépendances (css js)</t>
  </si>
  <si>
    <t xml:space="preserve">Page HTML affichage résultats et dépendances (css js)</t>
  </si>
  <si>
    <t xml:space="preserve">Connexion avec les services web</t>
  </si>
  <si>
    <t xml:space="preserve">Affichage des documents (mise en forma adaptée)</t>
  </si>
  <si>
    <t xml:space="preserve">Mémorisation code d'accès / mot de passe</t>
  </si>
  <si>
    <t xml:space="preserve">Préparation du rapport de sprint pour le prof</t>
  </si>
  <si>
    <t xml:space="preserve">Recherche par nom, prénom ou raison sociale</t>
  </si>
  <si>
    <t xml:space="preserve">Fonction cibler (comme ctl F)</t>
  </si>
  <si>
    <t xml:space="preserve">Listes des résultats (pénal / civil / municipal) avec filtres</t>
  </si>
  <si>
    <t xml:space="preserve">Recherche dans le rôle de pratique (service web différent)</t>
  </si>
  <si>
    <t xml:space="preserve">Journalisation des actions de facturation</t>
  </si>
  <si>
    <t xml:space="preserve">Géolocalisation pour obtenir rôle de pratique par Palais de justice</t>
  </si>
  <si>
    <t xml:space="preserve">Envoi résultats par courriel</t>
  </si>
  <si>
    <t xml:space="preserve">Conservation des résultats en mode local</t>
  </si>
  <si>
    <t xml:space="preserve">Relance et mise à jour des résultats conservés</t>
  </si>
  <si>
    <t xml:space="preserve">Alerte pour mise à jour automatique</t>
  </si>
  <si>
    <t xml:space="preserve">Journalisation de la navigation</t>
  </si>
  <si>
    <t xml:space="preserve">Accès à l'état de compte</t>
  </si>
  <si>
    <t xml:space="preserve">Nombre d'heures totales accordées au projet par personne</t>
  </si>
  <si>
    <r>
      <rPr>
        <b val="true"/>
        <sz val="12"/>
        <color rgb="FF000000"/>
        <rFont val="Calibri"/>
        <family val="2"/>
        <charset val="1"/>
      </rPr>
      <t xml:space="preserve">Nombre d'heures totales</t>
    </r>
    <r>
      <rPr>
        <b val="true"/>
        <sz val="12"/>
        <color rgb="FFFF0000"/>
        <rFont val="Calibri"/>
        <family val="2"/>
        <charset val="1"/>
      </rPr>
      <t xml:space="preserve"> restantes</t>
    </r>
    <r>
      <rPr>
        <b val="true"/>
        <sz val="12"/>
        <color rgb="FF000000"/>
        <rFont val="Calibri"/>
        <family val="2"/>
        <charset val="1"/>
      </rPr>
      <t xml:space="preserve"> à accorder au projet par personne</t>
    </r>
  </si>
  <si>
    <t xml:space="preserve">Nombre d'heures totales planifiées</t>
  </si>
  <si>
    <t xml:space="preserve">Nombre d'heures totales réèlles</t>
  </si>
  <si>
    <t xml:space="preserve">Nombre d'heures total à accorder au projet (3 * 135 heures)</t>
  </si>
  <si>
    <r>
      <rPr>
        <b val="true"/>
        <sz val="10"/>
        <color rgb="FF000000"/>
        <rFont val="Calibri"/>
        <family val="2"/>
        <charset val="1"/>
      </rPr>
      <t xml:space="preserve">Nombre d'heures</t>
    </r>
    <r>
      <rPr>
        <b val="true"/>
        <sz val="10"/>
        <color rgb="FFFF0000"/>
        <rFont val="Calibri"/>
        <family val="2"/>
        <charset val="1"/>
      </rPr>
      <t xml:space="preserve"> restantes </t>
    </r>
    <r>
      <rPr>
        <b val="true"/>
        <sz val="10"/>
        <color rgb="FF000000"/>
        <rFont val="Calibri"/>
        <family val="2"/>
        <charset val="1"/>
      </rPr>
      <t xml:space="preserve">à accorder au projet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</si>
</sst>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C]DD/MMM"/>
    <numFmt numFmtId="166" formatCode="\\;;;"/>
    <numFmt numFmtId="167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i val="true"/>
      <u val="single"/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C0C0C0"/>
      </patternFill>
    </fill>
    <fill>
      <patternFill patternType="solid">
        <fgColor rgb="FFFF3333"/>
        <bgColor rgb="FFFF00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1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0" borderId="10" xfId="22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6" fontId="13" fillId="0" borderId="10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6" fontId="13" fillId="0" borderId="13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10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2" borderId="10" xfId="22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11" fillId="0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6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7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0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4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8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6" fontId="13" fillId="6" borderId="10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6" fontId="7" fillId="0" borderId="10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6" fontId="13" fillId="0" borderId="9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8" fillId="0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1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7" fillId="0" borderId="9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4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6" fontId="7" fillId="0" borderId="20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9" fillId="5" borderId="1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13" fillId="0" borderId="19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11" fillId="0" borderId="21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2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2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4" fillId="0" borderId="24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8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8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6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  <cellStyle name="Excel Built-in Good" xfId="22"/>
    <cellStyle name="Excel Built-in Neutral" xfId="23"/>
    <cellStyle name="Excel Built-in Bad" xfId="24"/>
    <cellStyle name="Excel Built-in 60% - Accent4" xfId="25"/>
    <cellStyle name="Excel Built-in Good 1" xfId="26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E19" activeCellId="0" sqref="E19"/>
    </sheetView>
  </sheetViews>
  <sheetFormatPr defaultRowHeight="15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64.33"/>
    <col collapsed="false" customWidth="true" hidden="false" outlineLevel="0" max="3" min="3" style="1" width="8.33"/>
    <col collapsed="false" customWidth="true" hidden="false" outlineLevel="0" max="5" min="4" style="1" width="8.16"/>
    <col collapsed="false" customWidth="true" hidden="false" outlineLevel="0" max="6" min="6" style="1" width="7.49"/>
    <col collapsed="false" customWidth="true" hidden="false" outlineLevel="0" max="7" min="7" style="1" width="8.83"/>
    <col collapsed="false" customWidth="true" hidden="false" outlineLevel="0" max="8" min="8" style="1" width="13.5"/>
    <col collapsed="false" customWidth="true" hidden="false" outlineLevel="0" max="10" min="9" style="1" width="9.33"/>
    <col collapsed="false" customWidth="true" hidden="false" outlineLevel="0" max="11" min="11" style="1" width="8.51"/>
    <col collapsed="false" customWidth="true" hidden="false" outlineLevel="0" max="12" min="12" style="1" width="7.83"/>
    <col collapsed="false" customWidth="true" hidden="false" outlineLevel="0" max="13" min="13" style="1" width="10.16"/>
    <col collapsed="false" customWidth="true" hidden="false" outlineLevel="0" max="14" min="14" style="1" width="7.49"/>
    <col collapsed="false" customWidth="true" hidden="false" outlineLevel="0" max="18" min="15" style="1" width="6.16"/>
    <col collapsed="false" customWidth="true" hidden="false" outlineLevel="0" max="26" min="19" style="1" width="6.66"/>
    <col collapsed="false" customWidth="true" hidden="false" outlineLevel="0" max="27" min="27" style="1" width="20.83"/>
    <col collapsed="false" customWidth="true" hidden="false" outlineLevel="0" max="28" min="28" style="1" width="22.83"/>
    <col collapsed="false" customWidth="true" hidden="false" outlineLevel="0" max="1025" min="29" style="1" width="10.66"/>
  </cols>
  <sheetData>
    <row r="1" customFormat="false" ht="19" hidden="false" customHeight="false" outlineLevel="0" collapsed="false">
      <c r="A1" s="2"/>
      <c r="B1" s="2" t="s">
        <v>0</v>
      </c>
    </row>
    <row r="2" customFormat="false" ht="10" hidden="false" customHeight="true" outlineLevel="0" collapsed="false">
      <c r="A2" s="2"/>
      <c r="B2" s="2"/>
    </row>
    <row r="3" customFormat="false" ht="19" hidden="false" customHeight="false" outlineLevel="0" collapsed="false">
      <c r="A3" s="2"/>
      <c r="B3" s="2" t="s">
        <v>1</v>
      </c>
    </row>
    <row r="4" customFormat="false" ht="26" hidden="false" customHeight="true" outlineLevel="0" collapsed="false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6" hidden="false" customHeight="false" outlineLevel="0" collapsed="false">
      <c r="P5" s="4"/>
      <c r="Q5" s="1" t="s">
        <v>3</v>
      </c>
    </row>
    <row r="6" customFormat="false" ht="16" hidden="false" customHeight="false" outlineLevel="0" collapsed="false">
      <c r="P6" s="5"/>
      <c r="Q6" s="1" t="s">
        <v>4</v>
      </c>
    </row>
    <row r="7" customFormat="false" ht="16" hidden="false" customHeight="false" outlineLevel="0" collapsed="false">
      <c r="P7" s="6"/>
      <c r="Q7" s="1" t="s">
        <v>5</v>
      </c>
    </row>
    <row r="8" customFormat="false" ht="16" hidden="false" customHeight="false" outlineLevel="0" collapsed="false">
      <c r="P8" s="7"/>
      <c r="Q8" s="1" t="s">
        <v>6</v>
      </c>
    </row>
    <row r="9" customFormat="false" ht="17" hidden="false" customHeight="false" outlineLevel="0" collapsed="false">
      <c r="P9" s="8"/>
      <c r="Q9" s="9"/>
    </row>
    <row r="10" customFormat="false" ht="19.5" hidden="false" customHeight="true" outlineLevel="0" collapsed="false">
      <c r="A10" s="10" t="s">
        <v>7</v>
      </c>
      <c r="B10" s="11" t="s">
        <v>8</v>
      </c>
      <c r="C10" s="12" t="s">
        <v>9</v>
      </c>
      <c r="D10" s="12"/>
      <c r="E10" s="12"/>
      <c r="F10" s="12"/>
      <c r="G10" s="13" t="s">
        <v>10</v>
      </c>
      <c r="H10" s="14" t="s">
        <v>11</v>
      </c>
      <c r="I10" s="15" t="s">
        <v>12</v>
      </c>
      <c r="J10" s="15" t="s">
        <v>13</v>
      </c>
      <c r="K10" s="16" t="s">
        <v>14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7" t="s">
        <v>15</v>
      </c>
      <c r="AB10" s="18" t="s">
        <v>16</v>
      </c>
    </row>
    <row r="11" customFormat="false" ht="18.75" hidden="false" customHeight="true" outlineLevel="0" collapsed="false">
      <c r="A11" s="10"/>
      <c r="B11" s="11"/>
      <c r="C11" s="19" t="s">
        <v>17</v>
      </c>
      <c r="D11" s="19" t="s">
        <v>18</v>
      </c>
      <c r="E11" s="19" t="s">
        <v>19</v>
      </c>
      <c r="F11" s="19" t="s">
        <v>20</v>
      </c>
      <c r="G11" s="13"/>
      <c r="H11" s="14"/>
      <c r="I11" s="14"/>
      <c r="J11" s="14"/>
      <c r="K11" s="20" t="n">
        <v>43838</v>
      </c>
      <c r="L11" s="21" t="n">
        <f aca="false">K11+7</f>
        <v>43845</v>
      </c>
      <c r="M11" s="21" t="n">
        <f aca="false">L11+7</f>
        <v>43852</v>
      </c>
      <c r="N11" s="21" t="n">
        <f aca="false">M11+7</f>
        <v>43859</v>
      </c>
      <c r="O11" s="21" t="n">
        <f aca="false">N11+7</f>
        <v>43866</v>
      </c>
      <c r="P11" s="21" t="n">
        <f aca="false">O11+7</f>
        <v>43873</v>
      </c>
      <c r="Q11" s="21" t="n">
        <f aca="false">P11+7</f>
        <v>43880</v>
      </c>
      <c r="R11" s="21" t="n">
        <f aca="false">Q11+7</f>
        <v>43887</v>
      </c>
      <c r="S11" s="21" t="n">
        <f aca="false">R11+7</f>
        <v>43894</v>
      </c>
      <c r="T11" s="21" t="n">
        <f aca="false">S11+7</f>
        <v>43901</v>
      </c>
      <c r="U11" s="21" t="n">
        <f aca="false">T11+7</f>
        <v>43908</v>
      </c>
      <c r="V11" s="21" t="n">
        <f aca="false">U11+7</f>
        <v>43915</v>
      </c>
      <c r="W11" s="21" t="n">
        <f aca="false">V11+7</f>
        <v>43922</v>
      </c>
      <c r="X11" s="21" t="n">
        <f aca="false">W11+7</f>
        <v>43929</v>
      </c>
      <c r="Y11" s="21" t="n">
        <f aca="false">X11+7</f>
        <v>43936</v>
      </c>
      <c r="Z11" s="21" t="n">
        <f aca="false">Y11+7</f>
        <v>43943</v>
      </c>
      <c r="AA11" s="17"/>
      <c r="AB11" s="17"/>
    </row>
    <row r="12" customFormat="false" ht="29.25" hidden="false" customHeight="true" outlineLevel="0" collapsed="false">
      <c r="A12" s="22"/>
      <c r="B12" s="23" t="s">
        <v>21</v>
      </c>
      <c r="C12" s="24"/>
      <c r="D12" s="24"/>
      <c r="E12" s="24"/>
      <c r="F12" s="24"/>
      <c r="G12" s="25"/>
      <c r="H12" s="26"/>
      <c r="I12" s="27"/>
      <c r="J12" s="27"/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  <c r="AA12" s="31"/>
      <c r="AB12" s="31"/>
    </row>
    <row r="13" customFormat="false" ht="29.25" hidden="false" customHeight="true" outlineLevel="0" collapsed="false">
      <c r="A13" s="22" t="n">
        <v>1</v>
      </c>
      <c r="B13" s="32" t="s">
        <v>22</v>
      </c>
      <c r="C13" s="24" t="n">
        <v>3</v>
      </c>
      <c r="D13" s="24" t="n">
        <v>3</v>
      </c>
      <c r="E13" s="24" t="n">
        <v>3</v>
      </c>
      <c r="F13" s="24" t="n">
        <v>3</v>
      </c>
      <c r="G13" s="25" t="n">
        <f aca="false">VLOOKUP(H13,Feuil2!A1:B3,2,0)</f>
        <v>0</v>
      </c>
      <c r="H13" s="26" t="s">
        <v>3</v>
      </c>
      <c r="I13" s="27" t="n">
        <v>6</v>
      </c>
      <c r="J13" s="27" t="n">
        <f aca="false">C13+D13+F13+E13</f>
        <v>12</v>
      </c>
      <c r="K13" s="33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1" t="n">
        <f aca="false">I13-J13</f>
        <v>-6</v>
      </c>
      <c r="AB13" s="31"/>
    </row>
    <row r="14" customFormat="false" ht="29.25" hidden="false" customHeight="true" outlineLevel="0" collapsed="false">
      <c r="A14" s="22" t="n">
        <f aca="false">A13+1</f>
        <v>2</v>
      </c>
      <c r="B14" s="32" t="s">
        <v>23</v>
      </c>
      <c r="C14" s="24" t="n">
        <v>3</v>
      </c>
      <c r="D14" s="24" t="n">
        <v>3</v>
      </c>
      <c r="E14" s="24" t="n">
        <v>3</v>
      </c>
      <c r="F14" s="24" t="n">
        <v>3</v>
      </c>
      <c r="G14" s="25" t="n">
        <f aca="false">VLOOKUP(H14,Feuil2!A2:B4,2,0)</f>
        <v>0</v>
      </c>
      <c r="H14" s="26" t="s">
        <v>3</v>
      </c>
      <c r="I14" s="27" t="n">
        <v>6</v>
      </c>
      <c r="J14" s="27" t="n">
        <f aca="false">C14+D14+F14+E14</f>
        <v>12</v>
      </c>
      <c r="K14" s="33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0"/>
      <c r="AA14" s="34" t="n">
        <f aca="false">I14-J14</f>
        <v>-6</v>
      </c>
      <c r="AB14" s="35"/>
    </row>
    <row r="15" customFormat="false" ht="29.25" hidden="false" customHeight="true" outlineLevel="0" collapsed="false">
      <c r="A15" s="22" t="n">
        <f aca="false">A14+1</f>
        <v>3</v>
      </c>
      <c r="B15" s="32" t="s">
        <v>24</v>
      </c>
      <c r="C15" s="24" t="n">
        <v>3</v>
      </c>
      <c r="D15" s="24" t="n">
        <v>3</v>
      </c>
      <c r="E15" s="24" t="n">
        <v>3</v>
      </c>
      <c r="F15" s="24" t="n">
        <v>3</v>
      </c>
      <c r="G15" s="25" t="n">
        <f aca="false">VLOOKUP(H15,Feuil2!A3:B5,2,0)</f>
        <v>0</v>
      </c>
      <c r="H15" s="26" t="s">
        <v>3</v>
      </c>
      <c r="I15" s="27" t="n">
        <v>6</v>
      </c>
      <c r="J15" s="27" t="n">
        <f aca="false">C15+D15+F15+E15</f>
        <v>12</v>
      </c>
      <c r="K15" s="29"/>
      <c r="L15" s="33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6" t="n">
        <f aca="false">I15-J15</f>
        <v>-6</v>
      </c>
      <c r="AB15" s="37"/>
    </row>
    <row r="16" customFormat="false" ht="37.5" hidden="false" customHeight="true" outlineLevel="0" collapsed="false">
      <c r="A16" s="22" t="n">
        <f aca="false">A15+1</f>
        <v>4</v>
      </c>
      <c r="B16" s="38" t="s">
        <v>25</v>
      </c>
      <c r="C16" s="24" t="n">
        <v>3</v>
      </c>
      <c r="D16" s="24" t="n">
        <v>3</v>
      </c>
      <c r="E16" s="24" t="n">
        <v>3</v>
      </c>
      <c r="F16" s="24" t="n">
        <v>3</v>
      </c>
      <c r="G16" s="25" t="n">
        <v>0</v>
      </c>
      <c r="H16" s="26" t="s">
        <v>3</v>
      </c>
      <c r="I16" s="27" t="n">
        <v>2</v>
      </c>
      <c r="J16" s="27" t="n">
        <f aca="false">C16+D16+F16+E16</f>
        <v>12</v>
      </c>
      <c r="K16" s="29"/>
      <c r="L16" s="33"/>
      <c r="M16" s="33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4" t="n">
        <f aca="false">I16-J16</f>
        <v>-10</v>
      </c>
      <c r="AB16" s="35"/>
    </row>
    <row r="17" customFormat="false" ht="37.5" hidden="false" customHeight="true" outlineLevel="0" collapsed="false">
      <c r="A17" s="22" t="n">
        <f aca="false">A16+1</f>
        <v>5</v>
      </c>
      <c r="B17" s="38" t="s">
        <v>26</v>
      </c>
      <c r="C17" s="24" t="n">
        <v>3</v>
      </c>
      <c r="D17" s="24" t="n">
        <v>3</v>
      </c>
      <c r="E17" s="24" t="n">
        <v>0</v>
      </c>
      <c r="F17" s="24" t="n">
        <v>3</v>
      </c>
      <c r="G17" s="25" t="n">
        <v>0</v>
      </c>
      <c r="H17" s="26" t="s">
        <v>3</v>
      </c>
      <c r="I17" s="27" t="n">
        <v>9</v>
      </c>
      <c r="J17" s="27" t="n">
        <f aca="false">C17+D17+F17+E17</f>
        <v>9</v>
      </c>
      <c r="K17" s="29"/>
      <c r="L17" s="29"/>
      <c r="M17" s="33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4"/>
      <c r="AB17" s="35"/>
    </row>
    <row r="18" customFormat="false" ht="37.5" hidden="false" customHeight="true" outlineLevel="0" collapsed="false">
      <c r="A18" s="22" t="n">
        <f aca="false">A17+1</f>
        <v>6</v>
      </c>
      <c r="B18" s="38" t="s">
        <v>27</v>
      </c>
      <c r="C18" s="24" t="n">
        <v>2</v>
      </c>
      <c r="D18" s="24" t="n">
        <v>2</v>
      </c>
      <c r="E18" s="24" t="n">
        <v>0</v>
      </c>
      <c r="F18" s="24" t="n">
        <v>0</v>
      </c>
      <c r="G18" s="25" t="n">
        <v>0</v>
      </c>
      <c r="H18" s="26" t="s">
        <v>3</v>
      </c>
      <c r="I18" s="27" t="n">
        <v>5</v>
      </c>
      <c r="J18" s="27" t="n">
        <f aca="false">C18+D18+F18+E18</f>
        <v>4</v>
      </c>
      <c r="K18" s="29"/>
      <c r="L18" s="33"/>
      <c r="M18" s="3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4"/>
      <c r="AB18" s="35"/>
    </row>
    <row r="19" customFormat="false" ht="37.5" hidden="false" customHeight="true" outlineLevel="0" collapsed="false">
      <c r="A19" s="22" t="n">
        <f aca="false">A18+1</f>
        <v>7</v>
      </c>
      <c r="B19" s="38" t="s">
        <v>28</v>
      </c>
      <c r="C19" s="24" t="n">
        <v>2</v>
      </c>
      <c r="D19" s="24" t="n">
        <v>0</v>
      </c>
      <c r="E19" s="24" t="n">
        <v>0</v>
      </c>
      <c r="F19" s="24" t="n">
        <v>0</v>
      </c>
      <c r="G19" s="25" t="n">
        <f aca="false">VLOOKUP(H19,Feuil2!A1:B3,2,0)</f>
        <v>100</v>
      </c>
      <c r="H19" s="26" t="s">
        <v>4</v>
      </c>
      <c r="I19" s="27" t="n">
        <v>5</v>
      </c>
      <c r="J19" s="27" t="n">
        <f aca="false">C19+D19+F19+E19</f>
        <v>2</v>
      </c>
      <c r="K19" s="29"/>
      <c r="L19" s="29"/>
      <c r="M19" s="40"/>
      <c r="N19" s="7"/>
      <c r="O19" s="41"/>
      <c r="P19" s="41"/>
      <c r="Q19" s="41"/>
      <c r="R19" s="41"/>
      <c r="S19" s="41"/>
      <c r="T19" s="41"/>
      <c r="U19" s="42"/>
      <c r="V19" s="29"/>
      <c r="W19" s="29"/>
      <c r="X19" s="29"/>
      <c r="Y19" s="29"/>
      <c r="Z19" s="29"/>
      <c r="AA19" s="34" t="n">
        <f aca="false">I19-J19</f>
        <v>3</v>
      </c>
      <c r="AB19" s="35"/>
    </row>
    <row r="20" customFormat="false" ht="30.75" hidden="false" customHeight="true" outlineLevel="0" collapsed="false">
      <c r="A20" s="22" t="n">
        <f aca="false">A19+1</f>
        <v>8</v>
      </c>
      <c r="B20" s="38" t="s">
        <v>29</v>
      </c>
      <c r="C20" s="24" t="n">
        <v>2</v>
      </c>
      <c r="D20" s="24" t="n">
        <v>2</v>
      </c>
      <c r="E20" s="24" t="n">
        <v>0</v>
      </c>
      <c r="F20" s="24" t="n">
        <v>0</v>
      </c>
      <c r="G20" s="25" t="n">
        <f aca="false">VLOOKUP(H20,Feuil2!A1:B3,2,0)</f>
        <v>100</v>
      </c>
      <c r="H20" s="26" t="s">
        <v>4</v>
      </c>
      <c r="I20" s="27" t="n">
        <v>4</v>
      </c>
      <c r="J20" s="27" t="n">
        <f aca="false">C20+D20+F20+E20</f>
        <v>4</v>
      </c>
      <c r="K20" s="29"/>
      <c r="L20" s="29"/>
      <c r="M20" s="40"/>
      <c r="N20" s="30"/>
      <c r="O20" s="41"/>
      <c r="P20" s="41"/>
      <c r="Q20" s="41"/>
      <c r="R20" s="41"/>
      <c r="S20" s="41"/>
      <c r="T20" s="41"/>
      <c r="U20" s="42"/>
      <c r="V20" s="29"/>
      <c r="W20" s="29"/>
      <c r="X20" s="29"/>
      <c r="Y20" s="29"/>
      <c r="Z20" s="43"/>
      <c r="AA20" s="34" t="n">
        <f aca="false">I20-J20</f>
        <v>0</v>
      </c>
      <c r="AB20" s="35"/>
    </row>
    <row r="21" customFormat="false" ht="35" hidden="false" customHeight="true" outlineLevel="0" collapsed="false">
      <c r="A21" s="22" t="n">
        <f aca="false">A20+1</f>
        <v>9</v>
      </c>
      <c r="B21" s="38" t="s">
        <v>30</v>
      </c>
      <c r="C21" s="24" t="n">
        <v>1.5</v>
      </c>
      <c r="D21" s="24" t="n">
        <v>0</v>
      </c>
      <c r="E21" s="24" t="n">
        <v>0</v>
      </c>
      <c r="F21" s="24" t="n">
        <v>1.5</v>
      </c>
      <c r="G21" s="25" t="n">
        <f aca="false">VLOOKUP(H21,Feuil2!A1:B3,2,0)</f>
        <v>100</v>
      </c>
      <c r="H21" s="26" t="s">
        <v>4</v>
      </c>
      <c r="I21" s="27" t="n">
        <v>5</v>
      </c>
      <c r="J21" s="27" t="n">
        <f aca="false">C21+D21+F21+E21</f>
        <v>3</v>
      </c>
      <c r="K21" s="29"/>
      <c r="L21" s="40"/>
      <c r="M21" s="40"/>
      <c r="N21" s="44"/>
      <c r="O21" s="41"/>
      <c r="P21" s="41"/>
      <c r="Q21" s="7"/>
      <c r="R21" s="41"/>
      <c r="S21" s="41"/>
      <c r="T21" s="41"/>
      <c r="U21" s="42"/>
      <c r="V21" s="29"/>
      <c r="W21" s="29"/>
      <c r="X21" s="29"/>
      <c r="Y21" s="29"/>
      <c r="Z21" s="29"/>
      <c r="AA21" s="34" t="n">
        <f aca="false">I21-J21</f>
        <v>2</v>
      </c>
      <c r="AB21" s="35"/>
    </row>
    <row r="22" customFormat="false" ht="37.5" hidden="false" customHeight="true" outlineLevel="0" collapsed="false">
      <c r="A22" s="22" t="n">
        <f aca="false">A21+1</f>
        <v>10</v>
      </c>
      <c r="B22" s="38" t="s">
        <v>31</v>
      </c>
      <c r="C22" s="24" t="n">
        <v>2</v>
      </c>
      <c r="D22" s="24" t="n">
        <v>0</v>
      </c>
      <c r="E22" s="24" t="n">
        <v>0</v>
      </c>
      <c r="F22" s="24" t="n">
        <v>2</v>
      </c>
      <c r="G22" s="25" t="n">
        <f aca="false">VLOOKUP(H22,Feuil2!A1:B3,2,0)</f>
        <v>100</v>
      </c>
      <c r="H22" s="26" t="s">
        <v>4</v>
      </c>
      <c r="I22" s="27" t="n">
        <v>6</v>
      </c>
      <c r="J22" s="27" t="n">
        <f aca="false">C22+D22+F22+E22</f>
        <v>4</v>
      </c>
      <c r="K22" s="29"/>
      <c r="L22" s="29"/>
      <c r="M22" s="40"/>
      <c r="N22" s="44"/>
      <c r="O22" s="45"/>
      <c r="P22" s="45"/>
      <c r="Q22" s="45"/>
      <c r="R22" s="45"/>
      <c r="S22" s="45"/>
      <c r="T22" s="45"/>
      <c r="U22" s="29"/>
      <c r="V22" s="29"/>
      <c r="W22" s="29"/>
      <c r="X22" s="29"/>
      <c r="Y22" s="29"/>
      <c r="Z22" s="29"/>
      <c r="AA22" s="34" t="n">
        <f aca="false">I22-J22</f>
        <v>2</v>
      </c>
      <c r="AB22" s="35"/>
    </row>
    <row r="23" customFormat="false" ht="37.5" hidden="false" customHeight="true" outlineLevel="0" collapsed="false">
      <c r="A23" s="22" t="n">
        <f aca="false">A22+1</f>
        <v>11</v>
      </c>
      <c r="B23" s="38" t="s">
        <v>32</v>
      </c>
      <c r="C23" s="24" t="n">
        <v>0</v>
      </c>
      <c r="D23" s="24" t="n">
        <v>0</v>
      </c>
      <c r="E23" s="24" t="n">
        <v>3</v>
      </c>
      <c r="F23" s="24" t="n">
        <v>0</v>
      </c>
      <c r="G23" s="25" t="n">
        <f aca="false">VLOOKUP(H23,Feuil2!A1:B3,2,0)</f>
        <v>75</v>
      </c>
      <c r="H23" s="26" t="s">
        <v>5</v>
      </c>
      <c r="I23" s="27" t="n">
        <v>12</v>
      </c>
      <c r="J23" s="27" t="n">
        <f aca="false">C23+D23+F23+E23</f>
        <v>3</v>
      </c>
      <c r="K23" s="29"/>
      <c r="L23" s="29"/>
      <c r="M23" s="29"/>
      <c r="N23" s="7"/>
      <c r="O23" s="41"/>
      <c r="P23" s="41"/>
      <c r="Q23" s="46"/>
      <c r="R23" s="41"/>
      <c r="S23" s="41"/>
      <c r="T23" s="41"/>
      <c r="U23" s="42"/>
      <c r="V23" s="29"/>
      <c r="W23" s="29"/>
      <c r="X23" s="29"/>
      <c r="Y23" s="29"/>
      <c r="Z23" s="29"/>
      <c r="AA23" s="34" t="n">
        <f aca="false">I23-J23</f>
        <v>9</v>
      </c>
      <c r="AB23" s="35"/>
    </row>
    <row r="24" customFormat="false" ht="30.75" hidden="false" customHeight="true" outlineLevel="0" collapsed="false">
      <c r="A24" s="22" t="n">
        <f aca="false">A23+1</f>
        <v>12</v>
      </c>
      <c r="B24" s="38" t="s">
        <v>33</v>
      </c>
      <c r="C24" s="24" t="n">
        <v>0</v>
      </c>
      <c r="D24" s="24" t="n">
        <v>0</v>
      </c>
      <c r="E24" s="24" t="n">
        <v>0</v>
      </c>
      <c r="F24" s="24" t="n">
        <v>0</v>
      </c>
      <c r="G24" s="25" t="n">
        <f aca="false">VLOOKUP(H24,Feuil2!A1:B3,2,0)</f>
        <v>75</v>
      </c>
      <c r="H24" s="26" t="s">
        <v>5</v>
      </c>
      <c r="I24" s="47" t="n">
        <v>10</v>
      </c>
      <c r="J24" s="27" t="n">
        <f aca="false">C24+D24+F24+E24</f>
        <v>0</v>
      </c>
      <c r="K24" s="29"/>
      <c r="L24" s="29"/>
      <c r="M24" s="29"/>
      <c r="N24" s="30"/>
      <c r="O24" s="41"/>
      <c r="P24" s="41"/>
      <c r="Q24" s="7"/>
      <c r="R24" s="41"/>
      <c r="S24" s="41"/>
      <c r="T24" s="41"/>
      <c r="U24" s="42"/>
      <c r="V24" s="29"/>
      <c r="W24" s="29"/>
      <c r="X24" s="29"/>
      <c r="Y24" s="29"/>
      <c r="Z24" s="29"/>
      <c r="AA24" s="34" t="n">
        <f aca="false">I24-J24</f>
        <v>10</v>
      </c>
      <c r="AB24" s="35"/>
    </row>
    <row r="25" customFormat="false" ht="35" hidden="false" customHeight="true" outlineLevel="0" collapsed="false">
      <c r="A25" s="22" t="n">
        <f aca="false">A24+1</f>
        <v>13</v>
      </c>
      <c r="B25" s="48" t="s">
        <v>34</v>
      </c>
      <c r="C25" s="24" t="n">
        <v>3</v>
      </c>
      <c r="D25" s="24" t="n">
        <v>3</v>
      </c>
      <c r="E25" s="24" t="n">
        <v>3</v>
      </c>
      <c r="F25" s="24" t="n">
        <v>3</v>
      </c>
      <c r="G25" s="25" t="n">
        <f aca="false">VLOOKUP(H25,Feuil2!A1:B3,2,0)</f>
        <v>100</v>
      </c>
      <c r="H25" s="26" t="s">
        <v>4</v>
      </c>
      <c r="I25" s="27" t="n">
        <v>30</v>
      </c>
      <c r="J25" s="27" t="n">
        <f aca="false">C25+D25+F25+E25</f>
        <v>12</v>
      </c>
      <c r="K25" s="44"/>
      <c r="L25" s="40"/>
      <c r="M25" s="40"/>
      <c r="N25" s="44"/>
      <c r="O25" s="44"/>
      <c r="P25" s="44"/>
      <c r="Q25" s="49"/>
      <c r="R25" s="50"/>
      <c r="S25" s="50"/>
      <c r="T25" s="51"/>
      <c r="U25" s="42"/>
      <c r="V25" s="29"/>
      <c r="W25" s="29"/>
      <c r="X25" s="29"/>
      <c r="Y25" s="29"/>
      <c r="Z25" s="29"/>
      <c r="AA25" s="34" t="n">
        <f aca="false">I25-J25</f>
        <v>18</v>
      </c>
      <c r="AB25" s="35"/>
    </row>
    <row r="26" customFormat="false" ht="35" hidden="false" customHeight="true" outlineLevel="0" collapsed="false">
      <c r="A26" s="22" t="n">
        <f aca="false">A25+1</f>
        <v>14</v>
      </c>
      <c r="B26" s="48" t="s">
        <v>35</v>
      </c>
      <c r="C26" s="24" t="n">
        <v>0</v>
      </c>
      <c r="D26" s="24" t="n">
        <v>10</v>
      </c>
      <c r="E26" s="24" t="n">
        <v>0</v>
      </c>
      <c r="F26" s="24" t="n">
        <v>0</v>
      </c>
      <c r="G26" s="25"/>
      <c r="H26" s="26" t="s">
        <v>4</v>
      </c>
      <c r="I26" s="27" t="n">
        <v>20</v>
      </c>
      <c r="J26" s="27" t="n">
        <f aca="false">C26+D26+F26+E26</f>
        <v>10</v>
      </c>
      <c r="K26" s="44"/>
      <c r="L26" s="40"/>
      <c r="M26" s="40"/>
      <c r="N26" s="44"/>
      <c r="O26" s="44"/>
      <c r="P26" s="44"/>
      <c r="Q26" s="49"/>
      <c r="R26" s="50"/>
      <c r="S26" s="50"/>
      <c r="T26" s="51"/>
      <c r="U26" s="42"/>
      <c r="V26" s="29"/>
      <c r="W26" s="29"/>
      <c r="X26" s="29"/>
      <c r="Y26" s="29"/>
      <c r="Z26" s="29"/>
      <c r="AA26" s="34"/>
      <c r="AB26" s="35"/>
    </row>
    <row r="27" customFormat="false" ht="35" hidden="false" customHeight="true" outlineLevel="0" collapsed="false">
      <c r="A27" s="22" t="n">
        <f aca="false">A26+1</f>
        <v>15</v>
      </c>
      <c r="B27" s="48" t="s">
        <v>36</v>
      </c>
      <c r="C27" s="24" t="n">
        <v>0</v>
      </c>
      <c r="D27" s="24" t="n">
        <v>5</v>
      </c>
      <c r="E27" s="24" t="n">
        <v>0</v>
      </c>
      <c r="F27" s="24" t="n">
        <v>0</v>
      </c>
      <c r="G27" s="25"/>
      <c r="H27" s="26" t="s">
        <v>4</v>
      </c>
      <c r="I27" s="27" t="n">
        <v>20</v>
      </c>
      <c r="J27" s="27" t="n">
        <f aca="false">C27+D27+F27+E27</f>
        <v>5</v>
      </c>
      <c r="K27" s="44"/>
      <c r="L27" s="40"/>
      <c r="M27" s="40"/>
      <c r="N27" s="44"/>
      <c r="O27" s="52"/>
      <c r="P27" s="53"/>
      <c r="Q27" s="54"/>
      <c r="R27" s="55"/>
      <c r="S27" s="55"/>
      <c r="T27" s="41"/>
      <c r="U27" s="42"/>
      <c r="V27" s="29"/>
      <c r="W27" s="29"/>
      <c r="X27" s="29"/>
      <c r="Y27" s="29"/>
      <c r="Z27" s="29"/>
      <c r="AA27" s="34" t="n">
        <f aca="false">I27-J27</f>
        <v>15</v>
      </c>
      <c r="AB27" s="35"/>
    </row>
    <row r="28" customFormat="false" ht="35" hidden="false" customHeight="true" outlineLevel="0" collapsed="false">
      <c r="A28" s="22" t="n">
        <f aca="false">A27+1</f>
        <v>16</v>
      </c>
      <c r="B28" s="48" t="s">
        <v>37</v>
      </c>
      <c r="C28" s="24" t="n">
        <v>10</v>
      </c>
      <c r="D28" s="24" t="n">
        <v>0</v>
      </c>
      <c r="E28" s="24" t="n">
        <v>2</v>
      </c>
      <c r="F28" s="24" t="n">
        <v>10</v>
      </c>
      <c r="G28" s="25"/>
      <c r="H28" s="26" t="s">
        <v>4</v>
      </c>
      <c r="I28" s="27" t="n">
        <v>30</v>
      </c>
      <c r="J28" s="27" t="n">
        <f aca="false">C28+D28+F28+E28</f>
        <v>22</v>
      </c>
      <c r="K28" s="44"/>
      <c r="L28" s="40"/>
      <c r="M28" s="40"/>
      <c r="N28" s="44"/>
      <c r="O28" s="52"/>
      <c r="P28" s="53"/>
      <c r="Q28" s="54"/>
      <c r="R28" s="55"/>
      <c r="S28" s="55"/>
      <c r="T28" s="41"/>
      <c r="U28" s="42"/>
      <c r="V28" s="29"/>
      <c r="W28" s="29"/>
      <c r="X28" s="29"/>
      <c r="Y28" s="29"/>
      <c r="Z28" s="29"/>
      <c r="AA28" s="34"/>
      <c r="AB28" s="35"/>
    </row>
    <row r="29" customFormat="false" ht="35" hidden="false" customHeight="true" outlineLevel="0" collapsed="false">
      <c r="A29" s="22" t="n">
        <f aca="false">A28+1</f>
        <v>17</v>
      </c>
      <c r="B29" s="56" t="s">
        <v>38</v>
      </c>
      <c r="C29" s="24" t="n">
        <v>0</v>
      </c>
      <c r="D29" s="24" t="n">
        <v>0</v>
      </c>
      <c r="E29" s="24" t="n">
        <v>0</v>
      </c>
      <c r="F29" s="24" t="n">
        <v>0</v>
      </c>
      <c r="G29" s="25" t="n">
        <f aca="false">VLOOKUP(H29,Feuil2!A1:B3,2,0)</f>
        <v>100</v>
      </c>
      <c r="H29" s="26" t="s">
        <v>4</v>
      </c>
      <c r="I29" s="27" t="n">
        <v>13.5</v>
      </c>
      <c r="J29" s="27" t="n">
        <f aca="false">C29+D29+F29+E29</f>
        <v>0</v>
      </c>
      <c r="K29" s="29"/>
      <c r="L29" s="29"/>
      <c r="M29" s="29"/>
      <c r="N29" s="29"/>
      <c r="O29" s="57"/>
      <c r="P29" s="57"/>
      <c r="Q29" s="57"/>
      <c r="R29" s="57"/>
      <c r="S29" s="57"/>
      <c r="T29" s="57"/>
      <c r="U29" s="29"/>
      <c r="V29" s="29"/>
      <c r="W29" s="29"/>
      <c r="X29" s="29"/>
      <c r="Y29" s="29"/>
      <c r="Z29" s="29"/>
      <c r="AA29" s="34" t="n">
        <f aca="false">I29-J29</f>
        <v>13.5</v>
      </c>
      <c r="AB29" s="35" t="s">
        <v>39</v>
      </c>
    </row>
    <row r="30" customFormat="false" ht="35" hidden="false" customHeight="true" outlineLevel="0" collapsed="false">
      <c r="A30" s="22" t="n">
        <f aca="false">A29+1</f>
        <v>18</v>
      </c>
      <c r="B30" s="48" t="s">
        <v>40</v>
      </c>
      <c r="C30" s="24" t="n">
        <v>0</v>
      </c>
      <c r="D30" s="24" t="n">
        <v>0</v>
      </c>
      <c r="E30" s="24" t="n">
        <v>0</v>
      </c>
      <c r="F30" s="24" t="n">
        <v>0</v>
      </c>
      <c r="G30" s="25" t="n">
        <f aca="false">VLOOKUP(H30,Feuil2!A1:B3,2,0)</f>
        <v>100</v>
      </c>
      <c r="H30" s="26" t="s">
        <v>4</v>
      </c>
      <c r="I30" s="47" t="n">
        <v>21</v>
      </c>
      <c r="J30" s="27" t="n">
        <f aca="false">C30+D30+F30+E30</f>
        <v>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4" t="n">
        <f aca="false">I30-J30</f>
        <v>21</v>
      </c>
      <c r="AB30" s="35"/>
    </row>
    <row r="31" customFormat="false" ht="35" hidden="false" customHeight="true" outlineLevel="0" collapsed="false">
      <c r="A31" s="22" t="n">
        <f aca="false">A30+1</f>
        <v>19</v>
      </c>
      <c r="B31" s="48" t="s">
        <v>41</v>
      </c>
      <c r="C31" s="24" t="n">
        <v>0</v>
      </c>
      <c r="D31" s="24" t="n">
        <v>0</v>
      </c>
      <c r="E31" s="24" t="n">
        <v>0</v>
      </c>
      <c r="F31" s="24" t="n">
        <v>0</v>
      </c>
      <c r="G31" s="25" t="n">
        <f aca="false">VLOOKUP(H31,Feuil2!A1:B3,2,0)</f>
        <v>100</v>
      </c>
      <c r="H31" s="26" t="s">
        <v>4</v>
      </c>
      <c r="I31" s="27" t="n">
        <v>10</v>
      </c>
      <c r="J31" s="27" t="n">
        <f aca="false">C31+D31+F31+E31</f>
        <v>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4" t="n">
        <f aca="false">I31-J31</f>
        <v>10</v>
      </c>
      <c r="AB31" s="35"/>
    </row>
    <row r="32" customFormat="false" ht="35" hidden="false" customHeight="true" outlineLevel="0" collapsed="false">
      <c r="A32" s="22" t="n">
        <f aca="false">A31+1</f>
        <v>20</v>
      </c>
      <c r="B32" s="48" t="s">
        <v>42</v>
      </c>
      <c r="C32" s="24" t="n">
        <v>0</v>
      </c>
      <c r="D32" s="24" t="n">
        <v>0</v>
      </c>
      <c r="E32" s="24" t="n">
        <v>0</v>
      </c>
      <c r="F32" s="24" t="n">
        <v>0</v>
      </c>
      <c r="G32" s="25" t="n">
        <f aca="false">VLOOKUP(H32,Feuil2!A1:B3,2,0)</f>
        <v>100</v>
      </c>
      <c r="H32" s="26" t="s">
        <v>4</v>
      </c>
      <c r="I32" s="47" t="n">
        <v>5</v>
      </c>
      <c r="J32" s="27" t="n">
        <f aca="false">C32+D32+F32+E32</f>
        <v>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4" t="n">
        <f aca="false">I32-J32</f>
        <v>5</v>
      </c>
      <c r="AB32" s="35"/>
    </row>
    <row r="33" customFormat="false" ht="35" hidden="false" customHeight="true" outlineLevel="0" collapsed="false">
      <c r="A33" s="22" t="n">
        <f aca="false">A32+1</f>
        <v>21</v>
      </c>
      <c r="B33" s="48" t="s">
        <v>43</v>
      </c>
      <c r="C33" s="24" t="n">
        <v>0</v>
      </c>
      <c r="D33" s="24" t="n">
        <v>0</v>
      </c>
      <c r="E33" s="24" t="n">
        <v>0</v>
      </c>
      <c r="F33" s="24" t="n">
        <v>0</v>
      </c>
      <c r="G33" s="25" t="n">
        <f aca="false">VLOOKUP(H33,Feuil2!A1:B3,2,0)</f>
        <v>75</v>
      </c>
      <c r="H33" s="26" t="s">
        <v>5</v>
      </c>
      <c r="I33" s="47" t="n">
        <v>5</v>
      </c>
      <c r="J33" s="27" t="n">
        <f aca="false">C33+D33+F33+E33</f>
        <v>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4" t="n">
        <f aca="false">I33-J33</f>
        <v>5</v>
      </c>
      <c r="AB33" s="35"/>
    </row>
    <row r="34" customFormat="false" ht="35" hidden="false" customHeight="true" outlineLevel="0" collapsed="false">
      <c r="A34" s="22" t="n">
        <f aca="false">A33+1</f>
        <v>22</v>
      </c>
      <c r="B34" s="48" t="s">
        <v>44</v>
      </c>
      <c r="C34" s="24" t="n">
        <v>0</v>
      </c>
      <c r="D34" s="24" t="n">
        <v>0</v>
      </c>
      <c r="E34" s="24" t="n">
        <v>0</v>
      </c>
      <c r="F34" s="24" t="n">
        <v>0</v>
      </c>
      <c r="G34" s="25"/>
      <c r="H34" s="26"/>
      <c r="I34" s="47" t="n">
        <v>5</v>
      </c>
      <c r="J34" s="27" t="n">
        <f aca="false">C34+D34+F34+E34</f>
        <v>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4" t="n">
        <f aca="false">I34-J34</f>
        <v>5</v>
      </c>
      <c r="AB34" s="35"/>
    </row>
    <row r="35" customFormat="false" ht="35" hidden="false" customHeight="true" outlineLevel="0" collapsed="false">
      <c r="A35" s="22" t="n">
        <f aca="false">A34+1</f>
        <v>23</v>
      </c>
      <c r="B35" s="58" t="s">
        <v>45</v>
      </c>
      <c r="C35" s="24" t="n">
        <v>0</v>
      </c>
      <c r="D35" s="24" t="n">
        <v>0</v>
      </c>
      <c r="E35" s="24" t="n">
        <v>0</v>
      </c>
      <c r="F35" s="24" t="n">
        <v>0</v>
      </c>
      <c r="G35" s="25" t="n">
        <f aca="false">VLOOKUP(H35,Feuil2!A1:B3,2,0)</f>
        <v>75</v>
      </c>
      <c r="H35" s="26" t="s">
        <v>5</v>
      </c>
      <c r="I35" s="27" t="n">
        <v>12</v>
      </c>
      <c r="J35" s="27" t="n">
        <f aca="false">C35+D35+F35+E35</f>
        <v>0</v>
      </c>
      <c r="K35" s="29"/>
      <c r="L35" s="45"/>
      <c r="M35" s="45"/>
      <c r="N35" s="45"/>
      <c r="O35" s="29"/>
      <c r="P35" s="45"/>
      <c r="Q35" s="45"/>
      <c r="R35" s="45"/>
      <c r="S35" s="29"/>
      <c r="T35" s="45"/>
      <c r="U35" s="45"/>
      <c r="V35" s="45"/>
      <c r="W35" s="45"/>
      <c r="X35" s="45"/>
      <c r="Y35" s="45"/>
      <c r="Z35" s="45"/>
      <c r="AA35" s="34" t="n">
        <f aca="false">I35-J35</f>
        <v>12</v>
      </c>
      <c r="AB35" s="35"/>
    </row>
    <row r="36" customFormat="false" ht="35" hidden="false" customHeight="true" outlineLevel="0" collapsed="false">
      <c r="A36" s="22" t="n">
        <f aca="false">A35+1</f>
        <v>24</v>
      </c>
      <c r="B36" s="48" t="s">
        <v>46</v>
      </c>
      <c r="C36" s="24" t="n">
        <v>0</v>
      </c>
      <c r="D36" s="24" t="n">
        <v>0</v>
      </c>
      <c r="E36" s="24" t="n">
        <v>0</v>
      </c>
      <c r="F36" s="24" t="n">
        <v>0</v>
      </c>
      <c r="G36" s="25"/>
      <c r="H36" s="26" t="s">
        <v>4</v>
      </c>
      <c r="I36" s="27" t="n">
        <v>5</v>
      </c>
      <c r="J36" s="27" t="n">
        <f aca="false">C36+D36+F36+E36</f>
        <v>0</v>
      </c>
      <c r="K36" s="45"/>
      <c r="L36" s="45"/>
      <c r="M36" s="45"/>
      <c r="N36" s="45"/>
      <c r="O36" s="29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34"/>
      <c r="AB36" s="35"/>
    </row>
    <row r="37" customFormat="false" ht="35" hidden="false" customHeight="true" outlineLevel="0" collapsed="false">
      <c r="A37" s="22" t="n">
        <f aca="false">A36+1</f>
        <v>25</v>
      </c>
      <c r="B37" s="58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5"/>
      <c r="H37" s="26" t="s">
        <v>4</v>
      </c>
      <c r="I37" s="27" t="n">
        <v>8</v>
      </c>
      <c r="J37" s="27" t="n">
        <f aca="false">C37+D37+F37+E37</f>
        <v>0</v>
      </c>
      <c r="K37" s="45"/>
      <c r="L37" s="45"/>
      <c r="M37" s="45"/>
      <c r="N37" s="45"/>
      <c r="O37" s="29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34"/>
      <c r="AB37" s="35"/>
    </row>
    <row r="38" customFormat="false" ht="35" hidden="false" customHeight="true" outlineLevel="0" collapsed="false">
      <c r="A38" s="22" t="n">
        <f aca="false">A37+1</f>
        <v>26</v>
      </c>
      <c r="B38" s="58" t="s">
        <v>48</v>
      </c>
      <c r="C38" s="24" t="n">
        <v>0</v>
      </c>
      <c r="D38" s="24" t="n">
        <v>0</v>
      </c>
      <c r="E38" s="24" t="n">
        <v>0</v>
      </c>
      <c r="F38" s="24" t="n">
        <v>0</v>
      </c>
      <c r="G38" s="25" t="n">
        <f aca="false">VLOOKUP(H38,Feuil2!A1:B3,2,0)</f>
        <v>100</v>
      </c>
      <c r="H38" s="26" t="s">
        <v>4</v>
      </c>
      <c r="I38" s="47" t="n">
        <v>50</v>
      </c>
      <c r="J38" s="27" t="n">
        <f aca="false">C38+D38+F38+E38</f>
        <v>0</v>
      </c>
      <c r="K38" s="45"/>
      <c r="L38" s="45"/>
      <c r="M38" s="45"/>
      <c r="N38" s="45"/>
      <c r="O38" s="29"/>
      <c r="P38" s="29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34" t="n">
        <f aca="false">I38-J38</f>
        <v>50</v>
      </c>
      <c r="AB38" s="35"/>
    </row>
    <row r="39" customFormat="false" ht="35" hidden="false" customHeight="true" outlineLevel="0" collapsed="false">
      <c r="A39" s="22" t="n">
        <f aca="false">A38+1</f>
        <v>27</v>
      </c>
      <c r="B39" s="58" t="s">
        <v>49</v>
      </c>
      <c r="C39" s="24" t="n">
        <v>0</v>
      </c>
      <c r="D39" s="24" t="n">
        <v>0</v>
      </c>
      <c r="E39" s="24" t="n">
        <v>0</v>
      </c>
      <c r="F39" s="24" t="n">
        <v>0</v>
      </c>
      <c r="G39" s="25" t="n">
        <f aca="false">VLOOKUP(H39,Feuil2!A1:B3,2,0)</f>
        <v>100</v>
      </c>
      <c r="H39" s="26" t="s">
        <v>4</v>
      </c>
      <c r="I39" s="47" t="n">
        <v>20</v>
      </c>
      <c r="J39" s="27" t="n">
        <f aca="false">C39+D39+F39+E39</f>
        <v>0</v>
      </c>
      <c r="K39" s="45"/>
      <c r="L39" s="45"/>
      <c r="M39" s="45"/>
      <c r="N39" s="45"/>
      <c r="O39" s="45"/>
      <c r="P39" s="45"/>
      <c r="Q39" s="29"/>
      <c r="R39" s="45"/>
      <c r="S39" s="45"/>
      <c r="T39" s="45"/>
      <c r="U39" s="45"/>
      <c r="V39" s="45"/>
      <c r="W39" s="45"/>
      <c r="X39" s="45"/>
      <c r="Y39" s="45"/>
      <c r="Z39" s="45"/>
      <c r="AA39" s="34" t="n">
        <f aca="false">I39-J39</f>
        <v>20</v>
      </c>
      <c r="AB39" s="35"/>
    </row>
    <row r="40" customFormat="false" ht="35" hidden="false" customHeight="true" outlineLevel="0" collapsed="false">
      <c r="A40" s="22" t="n">
        <f aca="false">A39+1</f>
        <v>28</v>
      </c>
      <c r="B40" s="58" t="s">
        <v>50</v>
      </c>
      <c r="C40" s="24" t="n">
        <v>0</v>
      </c>
      <c r="D40" s="24" t="n">
        <v>0</v>
      </c>
      <c r="E40" s="24" t="n">
        <v>0</v>
      </c>
      <c r="F40" s="24" t="n">
        <v>0</v>
      </c>
      <c r="G40" s="25" t="n">
        <f aca="false">VLOOKUP(H40,Feuil2!A1:B3,2,0)</f>
        <v>100</v>
      </c>
      <c r="H40" s="26" t="s">
        <v>4</v>
      </c>
      <c r="I40" s="47" t="n">
        <v>5</v>
      </c>
      <c r="J40" s="27" t="n">
        <f aca="false">C40+D40+F40+E40</f>
        <v>0</v>
      </c>
      <c r="K40" s="45"/>
      <c r="L40" s="45"/>
      <c r="M40" s="45"/>
      <c r="N40" s="45"/>
      <c r="O40" s="45"/>
      <c r="P40" s="45"/>
      <c r="Q40" s="29"/>
      <c r="R40" s="45"/>
      <c r="S40" s="45"/>
      <c r="T40" s="45"/>
      <c r="U40" s="45"/>
      <c r="V40" s="45"/>
      <c r="W40" s="45"/>
      <c r="X40" s="45"/>
      <c r="Y40" s="45"/>
      <c r="Z40" s="45"/>
      <c r="AA40" s="34" t="n">
        <f aca="false">I40-J40</f>
        <v>5</v>
      </c>
      <c r="AB40" s="35"/>
    </row>
    <row r="41" customFormat="false" ht="35" hidden="false" customHeight="true" outlineLevel="0" collapsed="false">
      <c r="A41" s="22" t="n">
        <f aca="false">A40+1</f>
        <v>29</v>
      </c>
      <c r="B41" s="58" t="s">
        <v>51</v>
      </c>
      <c r="C41" s="24" t="n">
        <v>0</v>
      </c>
      <c r="D41" s="24" t="n">
        <v>0</v>
      </c>
      <c r="E41" s="24" t="n">
        <v>0</v>
      </c>
      <c r="F41" s="24" t="n">
        <v>0</v>
      </c>
      <c r="G41" s="25"/>
      <c r="H41" s="26" t="s">
        <v>4</v>
      </c>
      <c r="I41" s="47" t="n">
        <v>1.5</v>
      </c>
      <c r="J41" s="27" t="n">
        <f aca="false">C41+D41+F41+E41</f>
        <v>0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34"/>
      <c r="AB41" s="35"/>
    </row>
    <row r="42" customFormat="false" ht="35" hidden="false" customHeight="true" outlineLevel="0" collapsed="false">
      <c r="A42" s="22" t="n">
        <f aca="false">A41+1</f>
        <v>30</v>
      </c>
      <c r="B42" s="58" t="s">
        <v>52</v>
      </c>
      <c r="C42" s="24" t="n">
        <v>0</v>
      </c>
      <c r="D42" s="24" t="n">
        <v>0</v>
      </c>
      <c r="E42" s="24" t="n">
        <v>0</v>
      </c>
      <c r="F42" s="24" t="n">
        <v>0</v>
      </c>
      <c r="G42" s="25" t="n">
        <f aca="false">VLOOKUP(H42,Feuil2!A1:B3,2,0)</f>
        <v>75</v>
      </c>
      <c r="H42" s="26" t="s">
        <v>5</v>
      </c>
      <c r="I42" s="47" t="n">
        <v>30</v>
      </c>
      <c r="J42" s="27" t="n">
        <f aca="false">C42+D42+F42+E42</f>
        <v>0</v>
      </c>
      <c r="K42" s="45"/>
      <c r="L42" s="45"/>
      <c r="M42" s="45"/>
      <c r="N42" s="45"/>
      <c r="O42" s="45"/>
      <c r="P42" s="45"/>
      <c r="Q42" s="45"/>
      <c r="R42" s="29"/>
      <c r="S42" s="45"/>
      <c r="T42" s="45"/>
      <c r="U42" s="45"/>
      <c r="V42" s="45"/>
      <c r="W42" s="45"/>
      <c r="X42" s="45"/>
      <c r="Y42" s="45"/>
      <c r="Z42" s="45"/>
      <c r="AA42" s="34" t="n">
        <f aca="false">I42-J42</f>
        <v>30</v>
      </c>
      <c r="AB42" s="35"/>
    </row>
    <row r="43" customFormat="false" ht="35" hidden="false" customHeight="true" outlineLevel="0" collapsed="false">
      <c r="A43" s="22" t="n">
        <f aca="false">A42+1</f>
        <v>31</v>
      </c>
      <c r="B43" s="58" t="s">
        <v>53</v>
      </c>
      <c r="C43" s="24" t="n">
        <v>0</v>
      </c>
      <c r="D43" s="24" t="n">
        <v>0</v>
      </c>
      <c r="E43" s="24" t="n">
        <v>0</v>
      </c>
      <c r="F43" s="24" t="n">
        <v>0</v>
      </c>
      <c r="G43" s="25" t="n">
        <f aca="false">VLOOKUP(H43,Feuil2!A1:B3,2,0)</f>
        <v>75</v>
      </c>
      <c r="H43" s="26" t="s">
        <v>5</v>
      </c>
      <c r="I43" s="47" t="n">
        <v>10</v>
      </c>
      <c r="J43" s="27" t="n">
        <f aca="false">C43+D43+F43+E43</f>
        <v>0</v>
      </c>
      <c r="K43" s="45"/>
      <c r="L43" s="45"/>
      <c r="M43" s="45"/>
      <c r="N43" s="45"/>
      <c r="O43" s="45"/>
      <c r="P43" s="45"/>
      <c r="Q43" s="45"/>
      <c r="R43" s="45"/>
      <c r="S43" s="29"/>
      <c r="T43" s="45"/>
      <c r="U43" s="45"/>
      <c r="V43" s="45"/>
      <c r="W43" s="45"/>
      <c r="X43" s="45"/>
      <c r="Y43" s="45"/>
      <c r="Z43" s="45"/>
      <c r="AA43" s="34" t="n">
        <f aca="false">I43-J43</f>
        <v>10</v>
      </c>
      <c r="AB43" s="35"/>
    </row>
    <row r="44" customFormat="false" ht="35" hidden="false" customHeight="true" outlineLevel="0" collapsed="false">
      <c r="A44" s="22" t="n">
        <f aca="false">A43+1</f>
        <v>32</v>
      </c>
      <c r="B44" s="58" t="s">
        <v>54</v>
      </c>
      <c r="C44" s="24" t="n">
        <v>0</v>
      </c>
      <c r="D44" s="24" t="n">
        <v>0</v>
      </c>
      <c r="E44" s="24" t="n">
        <v>0</v>
      </c>
      <c r="F44" s="24" t="n">
        <v>0</v>
      </c>
      <c r="G44" s="25"/>
      <c r="H44" s="26" t="s">
        <v>5</v>
      </c>
      <c r="I44" s="47" t="n">
        <v>50</v>
      </c>
      <c r="J44" s="27" t="n">
        <f aca="false">C44+D44+F44+E44</f>
        <v>0</v>
      </c>
      <c r="K44" s="45"/>
      <c r="L44" s="45"/>
      <c r="M44" s="45"/>
      <c r="N44" s="45"/>
      <c r="O44" s="45"/>
      <c r="P44" s="45"/>
      <c r="Q44" s="45"/>
      <c r="R44" s="45"/>
      <c r="S44" s="29"/>
      <c r="T44" s="29"/>
      <c r="U44" s="45"/>
      <c r="V44" s="45"/>
      <c r="W44" s="45"/>
      <c r="X44" s="45"/>
      <c r="Y44" s="45"/>
      <c r="Z44" s="45"/>
      <c r="AA44" s="59"/>
      <c r="AB44" s="60"/>
    </row>
    <row r="45" customFormat="false" ht="35" hidden="false" customHeight="true" outlineLevel="0" collapsed="false">
      <c r="A45" s="22" t="n">
        <f aca="false">A44+1</f>
        <v>33</v>
      </c>
      <c r="B45" s="58" t="s">
        <v>55</v>
      </c>
      <c r="C45" s="24" t="n">
        <v>0</v>
      </c>
      <c r="D45" s="24" t="n">
        <v>0</v>
      </c>
      <c r="E45" s="24" t="n">
        <v>0</v>
      </c>
      <c r="F45" s="24" t="n">
        <v>0</v>
      </c>
      <c r="G45" s="25" t="n">
        <f aca="false">VLOOKUP(H45,Feuil2!A1:B3,2,0)</f>
        <v>75</v>
      </c>
      <c r="H45" s="26" t="s">
        <v>5</v>
      </c>
      <c r="I45" s="47" t="n">
        <v>20</v>
      </c>
      <c r="J45" s="27" t="n">
        <f aca="false">C45+D45+F45+E45</f>
        <v>0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29"/>
      <c r="V45" s="45"/>
      <c r="W45" s="45"/>
      <c r="X45" s="45"/>
      <c r="Y45" s="45"/>
      <c r="Z45" s="45"/>
      <c r="AA45" s="59" t="n">
        <f aca="false">I45-J45</f>
        <v>20</v>
      </c>
      <c r="AB45" s="60"/>
    </row>
    <row r="46" customFormat="false" ht="35" hidden="false" customHeight="true" outlineLevel="0" collapsed="false">
      <c r="A46" s="22" t="n">
        <f aca="false">A45+1</f>
        <v>34</v>
      </c>
      <c r="B46" s="58" t="s">
        <v>56</v>
      </c>
      <c r="C46" s="24" t="n">
        <v>0</v>
      </c>
      <c r="D46" s="24" t="n">
        <v>0</v>
      </c>
      <c r="E46" s="24" t="n">
        <v>0</v>
      </c>
      <c r="F46" s="24" t="n">
        <v>0</v>
      </c>
      <c r="G46" s="25"/>
      <c r="H46" s="26" t="s">
        <v>5</v>
      </c>
      <c r="I46" s="47" t="n">
        <v>10</v>
      </c>
      <c r="J46" s="27" t="n">
        <f aca="false">C46+D46+F46+E46</f>
        <v>0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29"/>
      <c r="V46" s="45"/>
      <c r="W46" s="45"/>
      <c r="X46" s="45"/>
      <c r="Y46" s="45"/>
      <c r="Z46" s="45"/>
      <c r="AA46" s="59" t="n">
        <f aca="false">I46-J46</f>
        <v>10</v>
      </c>
      <c r="AB46" s="60"/>
    </row>
    <row r="47" customFormat="false" ht="35" hidden="false" customHeight="true" outlineLevel="0" collapsed="false">
      <c r="A47" s="22" t="n">
        <f aca="false">A46+1</f>
        <v>35</v>
      </c>
      <c r="B47" s="58" t="s">
        <v>57</v>
      </c>
      <c r="C47" s="24" t="n">
        <v>0</v>
      </c>
      <c r="D47" s="24" t="n">
        <v>0</v>
      </c>
      <c r="E47" s="24" t="n">
        <v>0</v>
      </c>
      <c r="F47" s="24" t="n">
        <v>0</v>
      </c>
      <c r="G47" s="25"/>
      <c r="H47" s="26" t="s">
        <v>5</v>
      </c>
      <c r="I47" s="47" t="n">
        <v>10</v>
      </c>
      <c r="J47" s="27" t="n">
        <f aca="false">C47+D47+F47+E47</f>
        <v>0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29"/>
      <c r="W47" s="45"/>
      <c r="X47" s="45"/>
      <c r="Y47" s="45"/>
      <c r="Z47" s="45"/>
      <c r="AA47" s="59" t="n">
        <f aca="false">I47-J47</f>
        <v>10</v>
      </c>
      <c r="AB47" s="60"/>
    </row>
    <row r="48" customFormat="false" ht="35" hidden="false" customHeight="true" outlineLevel="0" collapsed="false">
      <c r="A48" s="22" t="n">
        <f aca="false">A47+1</f>
        <v>36</v>
      </c>
      <c r="B48" s="58" t="s">
        <v>58</v>
      </c>
      <c r="C48" s="24" t="n">
        <v>0</v>
      </c>
      <c r="D48" s="24" t="n">
        <v>0</v>
      </c>
      <c r="E48" s="24" t="n">
        <v>0</v>
      </c>
      <c r="F48" s="24" t="n">
        <v>0</v>
      </c>
      <c r="G48" s="25"/>
      <c r="H48" s="26" t="s">
        <v>5</v>
      </c>
      <c r="I48" s="47" t="n">
        <v>5</v>
      </c>
      <c r="J48" s="27" t="n">
        <f aca="false">C48+D48+F48+E48</f>
        <v>0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29"/>
      <c r="W48" s="45"/>
      <c r="X48" s="45"/>
      <c r="Y48" s="45"/>
      <c r="Z48" s="45"/>
      <c r="AA48" s="59" t="n">
        <f aca="false">I48-J48</f>
        <v>5</v>
      </c>
      <c r="AB48" s="60"/>
    </row>
    <row r="49" customFormat="false" ht="35" hidden="false" customHeight="true" outlineLevel="0" collapsed="false">
      <c r="A49" s="22" t="n">
        <f aca="false">A48+1</f>
        <v>37</v>
      </c>
      <c r="B49" s="58" t="s">
        <v>59</v>
      </c>
      <c r="C49" s="24" t="n">
        <v>0</v>
      </c>
      <c r="D49" s="24" t="n">
        <v>0</v>
      </c>
      <c r="E49" s="24" t="n">
        <v>0</v>
      </c>
      <c r="F49" s="24" t="n">
        <v>0</v>
      </c>
      <c r="G49" s="25"/>
      <c r="H49" s="26" t="s">
        <v>5</v>
      </c>
      <c r="I49" s="47" t="n">
        <v>5</v>
      </c>
      <c r="J49" s="27" t="n">
        <f aca="false">C49+D49+F49+E49</f>
        <v>0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29"/>
      <c r="W49" s="45"/>
      <c r="X49" s="45"/>
      <c r="Y49" s="45"/>
      <c r="Z49" s="45"/>
      <c r="AA49" s="59" t="n">
        <f aca="false">I49-J49</f>
        <v>5</v>
      </c>
      <c r="AB49" s="60"/>
    </row>
    <row r="50" customFormat="false" ht="35" hidden="false" customHeight="true" outlineLevel="0" collapsed="false">
      <c r="A50" s="22" t="n">
        <f aca="false">A49+1</f>
        <v>38</v>
      </c>
      <c r="B50" s="58" t="s">
        <v>60</v>
      </c>
      <c r="C50" s="24" t="n">
        <v>0</v>
      </c>
      <c r="D50" s="24" t="n">
        <v>0</v>
      </c>
      <c r="E50" s="24" t="n">
        <v>0</v>
      </c>
      <c r="F50" s="24" t="n">
        <v>0</v>
      </c>
      <c r="G50" s="25"/>
      <c r="H50" s="26" t="s">
        <v>5</v>
      </c>
      <c r="I50" s="47" t="n">
        <v>10</v>
      </c>
      <c r="J50" s="27" t="n">
        <f aca="false">C50+D50+F50+E50</f>
        <v>0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29"/>
      <c r="X50" s="45"/>
      <c r="Y50" s="45"/>
      <c r="Z50" s="45"/>
      <c r="AA50" s="59" t="n">
        <f aca="false">I50-J50</f>
        <v>10</v>
      </c>
      <c r="AB50" s="60"/>
    </row>
    <row r="51" customFormat="false" ht="35" hidden="false" customHeight="true" outlineLevel="0" collapsed="false">
      <c r="A51" s="22" t="n">
        <f aca="false">A50+1</f>
        <v>39</v>
      </c>
      <c r="B51" s="58" t="s">
        <v>61</v>
      </c>
      <c r="C51" s="24" t="n">
        <v>0</v>
      </c>
      <c r="D51" s="24" t="n">
        <v>0</v>
      </c>
      <c r="E51" s="24" t="n">
        <v>0</v>
      </c>
      <c r="F51" s="24" t="n">
        <v>0</v>
      </c>
      <c r="G51" s="25"/>
      <c r="H51" s="26" t="s">
        <v>5</v>
      </c>
      <c r="I51" s="47" t="n">
        <v>20</v>
      </c>
      <c r="J51" s="27" t="n">
        <f aca="false">C51+D51+F51+E51</f>
        <v>0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29"/>
      <c r="X51" s="45"/>
      <c r="Y51" s="45"/>
      <c r="Z51" s="45"/>
      <c r="AA51" s="59" t="n">
        <f aca="false">I51-J51</f>
        <v>20</v>
      </c>
      <c r="AB51" s="60"/>
    </row>
    <row r="52" customFormat="false" ht="35" hidden="false" customHeight="true" outlineLevel="0" collapsed="false">
      <c r="A52" s="22" t="n">
        <f aca="false">A51+1</f>
        <v>40</v>
      </c>
      <c r="B52" s="58" t="s">
        <v>62</v>
      </c>
      <c r="C52" s="24" t="n">
        <v>0</v>
      </c>
      <c r="D52" s="24" t="n">
        <v>0</v>
      </c>
      <c r="E52" s="24" t="n">
        <v>0</v>
      </c>
      <c r="F52" s="24" t="n">
        <v>0</v>
      </c>
      <c r="G52" s="25"/>
      <c r="H52" s="26" t="s">
        <v>5</v>
      </c>
      <c r="I52" s="47" t="n">
        <v>10</v>
      </c>
      <c r="J52" s="27" t="n">
        <f aca="false">C52+D52+F52+E52</f>
        <v>0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29"/>
      <c r="Y52" s="45"/>
      <c r="Z52" s="45"/>
      <c r="AA52" s="59" t="n">
        <f aca="false">I52-J52</f>
        <v>10</v>
      </c>
      <c r="AB52" s="60"/>
    </row>
    <row r="53" customFormat="false" ht="35" hidden="false" customHeight="true" outlineLevel="0" collapsed="false">
      <c r="A53" s="22" t="n">
        <f aca="false">A52+1</f>
        <v>41</v>
      </c>
      <c r="B53" s="58" t="s">
        <v>63</v>
      </c>
      <c r="C53" s="24" t="n">
        <v>0</v>
      </c>
      <c r="D53" s="24" t="n">
        <v>0</v>
      </c>
      <c r="E53" s="24" t="n">
        <v>0</v>
      </c>
      <c r="F53" s="24" t="n">
        <v>0</v>
      </c>
      <c r="G53" s="25"/>
      <c r="H53" s="26" t="s">
        <v>5</v>
      </c>
      <c r="I53" s="47" t="n">
        <v>20</v>
      </c>
      <c r="J53" s="27" t="n">
        <f aca="false">C53+D53+F53+E53</f>
        <v>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61" t="n">
        <f aca="false">I53-J53</f>
        <v>20</v>
      </c>
      <c r="AB53" s="60"/>
    </row>
    <row r="54" customFormat="false" ht="16.5" hidden="false" customHeight="true" outlineLevel="0" collapsed="false">
      <c r="A54" s="62" t="s">
        <v>64</v>
      </c>
      <c r="B54" s="62"/>
      <c r="C54" s="63" t="n">
        <f aca="false">SUM(C13:C53)</f>
        <v>37.5</v>
      </c>
      <c r="D54" s="64" t="n">
        <f aca="false">SUM(D13:D53)</f>
        <v>37</v>
      </c>
      <c r="E54" s="64"/>
      <c r="F54" s="64" t="n">
        <f aca="false">SUM(F13:F53)</f>
        <v>31.5</v>
      </c>
      <c r="G54" s="65"/>
      <c r="H54" s="66"/>
      <c r="I54" s="67"/>
      <c r="J54" s="68"/>
      <c r="R54" s="9"/>
      <c r="AA54" s="69" t="n">
        <f aca="false">SUM(AA13:AA53)</f>
        <v>327.5</v>
      </c>
      <c r="AB54" s="70"/>
    </row>
    <row r="55" customFormat="false" ht="17" hidden="false" customHeight="true" outlineLevel="0" collapsed="false">
      <c r="A55" s="68" t="s">
        <v>65</v>
      </c>
      <c r="B55" s="68"/>
      <c r="C55" s="63" t="n">
        <f aca="false">135-C54</f>
        <v>97.5</v>
      </c>
      <c r="D55" s="64" t="n">
        <f aca="false">135-D54</f>
        <v>98</v>
      </c>
      <c r="E55" s="71"/>
      <c r="F55" s="68" t="n">
        <f aca="false">135-F54</f>
        <v>103.5</v>
      </c>
      <c r="G55" s="68"/>
      <c r="H55" s="68"/>
      <c r="I55" s="68"/>
      <c r="J55" s="68"/>
      <c r="AA55" s="72"/>
    </row>
    <row r="56" customFormat="false" ht="17" hidden="false" customHeight="true" outlineLevel="0" collapsed="false">
      <c r="A56" s="73" t="s">
        <v>66</v>
      </c>
      <c r="B56" s="73"/>
      <c r="C56" s="68"/>
      <c r="D56" s="68"/>
      <c r="E56" s="68"/>
      <c r="F56" s="68"/>
      <c r="G56" s="68"/>
      <c r="H56" s="68"/>
      <c r="I56" s="68"/>
      <c r="J56" s="68"/>
      <c r="AA56" s="72"/>
    </row>
    <row r="57" customFormat="false" ht="17" hidden="false" customHeight="true" outlineLevel="0" collapsed="false">
      <c r="A57" s="68" t="s">
        <v>67</v>
      </c>
      <c r="B57" s="68"/>
      <c r="C57" s="68"/>
      <c r="D57" s="68"/>
      <c r="E57" s="74"/>
      <c r="F57" s="75"/>
      <c r="G57" s="68"/>
      <c r="H57" s="68"/>
      <c r="I57" s="76" t="n">
        <f aca="false">SUM(I13:I53)</f>
        <v>537</v>
      </c>
      <c r="J57" s="68" t="n">
        <f aca="false">SUM(J13:J53)</f>
        <v>126</v>
      </c>
      <c r="AA57" s="72"/>
    </row>
    <row r="58" customFormat="false" ht="17" hidden="false" customHeight="false" outlineLevel="0" collapsed="false">
      <c r="A58" s="74"/>
      <c r="B58" s="74"/>
      <c r="C58" s="74"/>
      <c r="D58" s="74"/>
      <c r="E58" s="74"/>
      <c r="F58" s="74"/>
      <c r="G58" s="74"/>
      <c r="H58" s="74"/>
      <c r="I58" s="74"/>
      <c r="J58" s="74"/>
      <c r="AA58" s="72"/>
    </row>
    <row r="59" customFormat="false" ht="17" hidden="false" customHeight="false" outlineLevel="0" collapsed="false">
      <c r="A59" s="77" t="s">
        <v>68</v>
      </c>
      <c r="B59" s="77"/>
      <c r="C59" s="78" t="n">
        <f aca="false">135*3</f>
        <v>405</v>
      </c>
      <c r="D59" s="74"/>
      <c r="E59" s="74"/>
      <c r="F59" s="74"/>
      <c r="G59" s="74"/>
      <c r="H59" s="74"/>
      <c r="I59" s="74"/>
      <c r="J59" s="74"/>
      <c r="AA59" s="72"/>
    </row>
    <row r="60" customFormat="false" ht="17" hidden="false" customHeight="false" outlineLevel="0" collapsed="false">
      <c r="A60" s="79" t="s">
        <v>69</v>
      </c>
      <c r="B60" s="79"/>
      <c r="C60" s="80" t="n">
        <f aca="false">C59-J57</f>
        <v>279</v>
      </c>
      <c r="D60" s="74"/>
      <c r="E60" s="74"/>
      <c r="F60" s="74"/>
      <c r="G60" s="74"/>
      <c r="H60" s="74"/>
      <c r="I60" s="74"/>
      <c r="J60" s="74"/>
      <c r="AA60" s="72"/>
    </row>
    <row r="61" customFormat="false" ht="16" hidden="false" customHeight="false" outlineLevel="0" collapsed="false">
      <c r="A61" s="81"/>
      <c r="B61" s="74"/>
      <c r="C61" s="74"/>
      <c r="D61" s="74"/>
      <c r="E61" s="74"/>
      <c r="F61" s="74"/>
      <c r="G61" s="74"/>
      <c r="H61" s="74"/>
      <c r="I61" s="74"/>
      <c r="J61" s="74"/>
      <c r="AA61" s="72"/>
    </row>
    <row r="62" customFormat="false" ht="15" hidden="false" customHeight="false" outlineLevel="0" collapsed="false">
      <c r="D62" s="82"/>
      <c r="E62" s="82"/>
      <c r="F62" s="82"/>
    </row>
    <row r="63" s="84" customFormat="true" ht="14" hidden="false" customHeight="false" outlineLevel="0" collapsed="false">
      <c r="A63" s="83"/>
    </row>
    <row r="64" s="84" customFormat="true" ht="14" hidden="false" customHeight="false" outlineLevel="0" collapsed="false"/>
    <row r="65" s="84" customFormat="true" ht="14" hidden="false" customHeight="false" outlineLevel="0" collapsed="false"/>
  </sheetData>
  <mergeCells count="17">
    <mergeCell ref="A4:AA4"/>
    <mergeCell ref="A10:A11"/>
    <mergeCell ref="B10:B11"/>
    <mergeCell ref="C10:F10"/>
    <mergeCell ref="G10:G11"/>
    <mergeCell ref="H10:H11"/>
    <mergeCell ref="I10:I11"/>
    <mergeCell ref="J10:J11"/>
    <mergeCell ref="K10:Z10"/>
    <mergeCell ref="AA10:AA11"/>
    <mergeCell ref="AB10:AB11"/>
    <mergeCell ref="A54:B54"/>
    <mergeCell ref="A55:B55"/>
    <mergeCell ref="A56:B56"/>
    <mergeCell ref="A57:B57"/>
    <mergeCell ref="A59:B59"/>
    <mergeCell ref="A60:B60"/>
  </mergeCells>
  <conditionalFormatting sqref="H23">
    <cfRule type="containsText" priority="2" operator="containsText" aboveAverage="0" equalAverage="0" bottom="0" percent="0" rank="0" text="En cours" dxfId="0">
      <formula>NOT(ISERROR(SEARCH("En cours",H23)))</formula>
    </cfRule>
  </conditionalFormatting>
  <conditionalFormatting sqref="H12:H53">
    <cfRule type="containsText" priority="3" operator="containsText" aboveAverage="0" equalAverage="0" bottom="0" percent="0" rank="0" text="En attente" dxfId="1">
      <formula>NOT(ISERROR(SEARCH("En attente",H12)))</formula>
    </cfRule>
    <cfRule type="containsText" priority="4" operator="containsText" aboveAverage="0" equalAverage="0" bottom="0" percent="0" rank="0" text="En cours" dxfId="2">
      <formula>NOT(ISERROR(SEARCH("En cours",H12)))</formula>
    </cfRule>
    <cfRule type="containsText" priority="5" operator="containsText" aboveAverage="0" equalAverage="0" bottom="0" percent="0" rank="0" text="Terminé" dxfId="3">
      <formula>NOT(ISERROR(SEARCH("Terminé",H12)))</formula>
    </cfRule>
  </conditionalFormatting>
  <conditionalFormatting sqref="C12:F53">
    <cfRule type="cellIs" priority="6" operator="equal" aboveAverage="0" equalAverage="0" bottom="0" percent="0" rank="0" text="" dxfId="4">
      <formula>0</formula>
    </cfRule>
    <cfRule type="expression" priority="7" aboveAverage="0" equalAverage="0" bottom="0" percent="0" rank="0" text="" dxfId="5">
      <formula>$H12="Terminé"</formula>
    </cfRule>
  </conditionalFormatting>
  <conditionalFormatting sqref="C12:F53">
    <cfRule type="expression" priority="8" aboveAverage="0" equalAverage="0" bottom="0" percent="0" rank="0" text="" dxfId="6">
      <formula>$H12="En cours"</formula>
    </cfRule>
    <cfRule type="expression" priority="9" aboveAverage="0" equalAverage="0" bottom="0" percent="0" rank="0" text="" dxfId="7">
      <formula>$H12="En attente"</formula>
    </cfRule>
  </conditionalFormatting>
  <dataValidations count="1">
    <dataValidation allowBlank="true" operator="between" showDropDown="false" showErrorMessage="true" showInputMessage="false" sqref="H12:H53" type="list">
      <formula1>"En attente,En cours,Terminé"</formula1>
      <formula2>0</formula2>
    </dataValidation>
  </dataValidations>
  <printOptions headings="false" gridLines="false" gridLinesSet="true" horizontalCentered="true" verticalCentered="false"/>
  <pageMargins left="0.315277777777778" right="0.315277777777778" top="0.747916666666667" bottom="0.55138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5" zeroHeight="false" outlineLevelRow="0" outlineLevelCol="0"/>
  <cols>
    <col collapsed="false" customWidth="true" hidden="false" outlineLevel="0" max="1025" min="1" style="1" width="10.66"/>
  </cols>
  <sheetData>
    <row r="1" customFormat="false" ht="15" hidden="false" customHeight="false" outlineLevel="0" collapsed="false">
      <c r="A1" s="85" t="s">
        <v>5</v>
      </c>
      <c r="B1" s="85" t="n">
        <v>75</v>
      </c>
    </row>
    <row r="2" customFormat="false" ht="15" hidden="false" customHeight="false" outlineLevel="0" collapsed="false">
      <c r="A2" s="1" t="s">
        <v>4</v>
      </c>
      <c r="B2" s="1" t="n">
        <v>100</v>
      </c>
    </row>
    <row r="3" customFormat="false" ht="15" hidden="false" customHeight="false" outlineLevel="0" collapsed="false">
      <c r="A3" s="1" t="s">
        <v>3</v>
      </c>
      <c r="B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10.6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2014-10-15T22:31:15Z</dcterms:created>
  <dc:creator>Abdoulaye Diallo</dc:creator>
  <dc:description/>
  <dc:language>fr-CA</dc:language>
  <cp:lastModifiedBy/>
  <dcterms:modified xsi:type="dcterms:W3CDTF">2020-01-22T19:30:51Z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